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1" i="9" l="1"/>
  <c r="AO37" i="9"/>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U37" i="9"/>
  <c r="BW36" i="9"/>
  <c r="BE36" i="9"/>
  <c r="U36" i="9"/>
  <c r="BW35" i="9"/>
  <c r="BE35" i="9"/>
  <c r="U35" i="9"/>
  <c r="BW34" i="9"/>
  <c r="BE34" i="9"/>
  <c r="U34" i="9"/>
  <c r="BW33" i="9"/>
  <c r="BE33" i="9"/>
  <c r="U33" i="9"/>
  <c r="BW32" i="9"/>
  <c r="BE32" i="9"/>
  <c r="U32" i="9"/>
  <c r="CO31" i="9"/>
  <c r="CO32" i="9" s="1"/>
  <c r="CO33" i="9" s="1"/>
  <c r="CO34" i="9" s="1"/>
  <c r="CO35" i="9" s="1"/>
  <c r="CO36" i="9" s="1"/>
  <c r="CO37" i="9" s="1"/>
  <c r="CO38" i="9" s="1"/>
  <c r="CO39" i="9" s="1"/>
  <c r="CO40" i="9" s="1"/>
  <c r="BW31" i="9"/>
  <c r="U31" i="9"/>
  <c r="C31" i="9"/>
  <c r="C32" i="9" s="1"/>
  <c r="C33" i="9" l="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AM35" i="9" s="1"/>
  <c r="AM36" i="9" s="1"/>
  <c r="AM37" i="9" s="1"/>
  <c r="BE31" i="9" l="1"/>
</calcChain>
</file>

<file path=xl/sharedStrings.xml><?xml version="1.0" encoding="utf-8"?>
<sst xmlns="http://schemas.openxmlformats.org/spreadsheetml/2006/main" count="1146" uniqueCount="562">
  <si>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</si>
  <si>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</si>
  <si>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</si>
  <si>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</si>
  <si>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</si>
  <si>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</si>
  <si>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</si>
  <si>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</si>
  <si>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</si>
  <si>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</si>
  <si>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</si>
  <si>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</si>
  <si>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</si>
  <si>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</si>
  <si>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</si>
  <si>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</si>
  <si>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</si>
  <si>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</si>
  <si>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</si>
  <si>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</si>
  <si>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</si>
  <si>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</si>
  <si>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</si>
  <si>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</si>
  <si>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</si>
  <si>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</si>
  <si>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</si>
  <si>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</si>
  <si>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</si>
  <si>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</si>
  <si>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</si>
  <si>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</si>
  <si>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</si>
  <si>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</si>
  <si>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</si>
  <si>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</si>
  <si>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</si>
  <si>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</si>
  <si>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</si>
  <si>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</si>
  <si>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</si>
  <si>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</si>
  <si>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</si>
  <si>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</si>
  <si>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</si>
  <si>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</si>
  <si>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</si>
  <si>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</si>
  <si>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</si>
  <si>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</si>
  <si>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</si>
  <si>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</si>
  <si>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</si>
  <si>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</si>
  <si>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</si>
  <si>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</si>
  <si>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</si>
  <si>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</si>
  <si>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</si>
  <si>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</si>
  <si>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</si>
  <si>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群馬県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</si>
  <si>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</si>
  <si>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</si>
  <si>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</si>
  <si>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</si>
  <si>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</si>
  <si>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</si>
  <si>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</si>
  <si>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</si>
  <si>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</si>
  <si>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</si>
  <si>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</si>
  <si>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</si>
  <si>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</si>
  <si>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</si>
  <si>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</si>
  <si>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</si>
  <si>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</si>
  <si>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</si>
  <si>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</si>
  <si>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</si>
  <si>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</si>
  <si>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</si>
  <si>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</si>
  <si>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</si>
  <si>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</si>
  <si>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</si>
  <si>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</si>
  <si>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</si>
  <si>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</si>
  <si>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</si>
  <si>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</si>
  <si>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</si>
  <si>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</si>
  <si>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</si>
  <si>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</si>
  <si>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</si>
  <si>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</si>
  <si>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</si>
  <si>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</si>
  <si>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</si>
  <si>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</si>
  <si>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</si>
  <si>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</si>
  <si>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</si>
  <si>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</si>
  <si>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</si>
  <si>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</si>
  <si>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</si>
  <si>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</si>
  <si>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</si>
  <si>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</si>
  <si>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</si>
  <si>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</si>
  <si>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</si>
  <si>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</si>
  <si>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</si>
  <si>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</si>
  <si>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</si>
  <si>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</si>
  <si>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</si>
  <si>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</si>
  <si>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</si>
  <si>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</si>
  <si>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</si>
  <si>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</si>
  <si>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</si>
  <si>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</si>
  <si>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</si>
  <si>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</si>
  <si>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</si>
  <si>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</si>
  <si>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</si>
  <si>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</si>
  <si>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</si>
  <si>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</si>
  <si>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</si>
  <si>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</si>
  <si>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</si>
  <si>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</si>
  <si>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</si>
  <si>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</si>
  <si>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</si>
  <si>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</si>
  <si>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</si>
  <si>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</si>
  <si>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</si>
  <si>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</si>
  <si>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</si>
  <si>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</si>
  <si>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</si>
  <si>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</si>
  <si>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</si>
  <si>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</si>
  <si>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</si>
  <si>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</si>
  <si>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</si>
  <si>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</si>
  <si>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</si>
  <si>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</si>
  <si>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</si>
  <si>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</si>
  <si>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</si>
  <si>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群馬県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</si>
  <si>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</si>
  <si>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</si>
  <si>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</si>
  <si>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</si>
  <si>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</si>
  <si>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</si>
  <si>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</si>
  <si>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</si>
  <si>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</si>
  <si>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</si>
  <si>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</si>
  <si>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</si>
  <si>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</si>
  <si>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</si>
  <si>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</si>
  <si>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</si>
  <si>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</si>
  <si>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</si>
  <si>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</si>
  <si>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</si>
  <si>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</si>
  <si>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</si>
  <si>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</si>
  <si>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</si>
  <si>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</si>
  <si>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</si>
  <si>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</si>
  <si>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</si>
  <si>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</si>
  <si>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</si>
  <si>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</si>
  <si>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</si>
  <si>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</si>
  <si>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</si>
  <si>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</si>
  <si>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</si>
  <si>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</si>
  <si>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</si>
  <si>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</si>
  <si>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</si>
  <si>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</si>
  <si>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</si>
  <si>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</si>
  <si>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</si>
  <si>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</si>
  <si>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</si>
  <si>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</si>
  <si>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</si>
  <si>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</si>
  <si>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</si>
  <si>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</si>
  <si>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</si>
  <si>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</si>
  <si>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</si>
  <si>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</si>
  <si>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</si>
  <si>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</si>
  <si>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</si>
  <si>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</si>
  <si>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</si>
  <si>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</si>
  <si>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</si>
  <si>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</si>
  <si>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</si>
  <si>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</si>
  <si>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</si>
  <si>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</si>
  <si>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</si>
  <si>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</si>
  <si>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</si>
  <si>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</si>
  <si>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</si>
  <si>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</si>
  <si>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</si>
  <si>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</si>
  <si>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</si>
  <si>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</si>
  <si>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</si>
  <si>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</si>
  <si>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</si>
  <si>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</si>
  <si>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</si>
  <si>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</si>
  <si>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</si>
  <si>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</si>
  <si>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</si>
  <si>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</si>
  <si>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</si>
  <si>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</si>
  <si>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</si>
  <si>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</si>
  <si>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</si>
  <si>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</si>
  <si>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</si>
  <si>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</si>
  <si>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</si>
  <si>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</si>
  <si>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</si>
  <si>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</si>
  <si>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</si>
  <si>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</si>
  <si>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</si>
  <si>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</si>
  <si>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</si>
  <si>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</si>
  <si>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</si>
  <si>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</si>
  <si>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</si>
  <si>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</si>
  <si>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</si>
  <si>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</si>
  <si>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</si>
  <si>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</si>
  <si>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</si>
  <si>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</si>
  <si>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</si>
  <si>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</si>
  <si>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</si>
  <si>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</si>
  <si>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</si>
  <si>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</si>
  <si>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</si>
  <si>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</si>
  <si>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</si>
  <si>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</si>
  <si>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</si>
  <si>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</si>
  <si>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</si>
  <si>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</si>
  <si>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</si>
  <si>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</si>
  <si>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</si>
  <si>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</si>
  <si>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</si>
  <si>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</si>
  <si>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</si>
  <si>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</si>
  <si>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</si>
  <si>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</si>
  <si>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</si>
  <si>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</si>
  <si>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</si>
  <si>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</si>
  <si>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</si>
  <si>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群馬県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</si>
  <si>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</si>
  <si>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</si>
  <si>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</si>
  <si>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</si>
  <si>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</si>
  <si>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</si>
  <si>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</si>
  <si>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</si>
  <si>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</si>
  <si>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</si>
  <si>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</si>
  <si>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</si>
  <si>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</si>
  <si>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</si>
  <si>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</si>
  <si>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</si>
  <si>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</si>
  <si>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</si>
  <si>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</si>
  <si>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</si>
  <si>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t>
    <phoneticPr fontId="5"/>
  </si>
  <si>
    <t>農業改良資金</t>
    <phoneticPr fontId="5"/>
  </si>
  <si>
    <t>県有模範林施設費</t>
    <phoneticPr fontId="5"/>
  </si>
  <si>
    <t>小規模企業者等設備導入資金</t>
    <phoneticPr fontId="5"/>
  </si>
  <si>
    <t>用地先行取得</t>
    <phoneticPr fontId="5"/>
  </si>
  <si>
    <t>収入証紙</t>
    <phoneticPr fontId="5"/>
  </si>
  <si>
    <t>林業改善資金</t>
    <phoneticPr fontId="5"/>
  </si>
  <si>
    <t>公債管理</t>
    <phoneticPr fontId="5"/>
  </si>
  <si>
    <t>中小企業振興資金</t>
    <phoneticPr fontId="5"/>
  </si>
  <si>
    <t>新エネルギー</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</si>
  <si>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</si>
  <si>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</si>
  <si>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</si>
  <si>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</si>
  <si>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</si>
  <si>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</si>
  <si>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</si>
  <si>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</si>
  <si>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</si>
  <si>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</si>
  <si>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</si>
  <si>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</si>
  <si>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</si>
  <si>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</si>
  <si>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</si>
  <si>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</si>
  <si>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水道事業会計</t>
    <phoneticPr fontId="5"/>
  </si>
  <si>
    <t>駐車場事業会計</t>
    <phoneticPr fontId="5"/>
  </si>
  <si>
    <t>施設管理事業会計</t>
    <phoneticPr fontId="5"/>
  </si>
  <si>
    <t>病院事業会計</t>
    <phoneticPr fontId="5"/>
  </si>
  <si>
    <t>団地造成事業会計</t>
    <phoneticPr fontId="5"/>
  </si>
  <si>
    <t>流域下水道事業費特別会計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</si>
  <si>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</si>
  <si>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</si>
  <si>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</si>
  <si>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</si>
  <si>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</si>
  <si>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</si>
  <si>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</si>
  <si>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</si>
  <si>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</si>
  <si>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</si>
  <si>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</si>
  <si>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</si>
  <si>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</si>
  <si>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</si>
  <si>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</si>
  <si>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</si>
  <si>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</si>
  <si>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</si>
  <si>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</si>
  <si>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</si>
  <si>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</si>
  <si>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</si>
  <si>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</si>
  <si>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</si>
  <si>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</si>
  <si>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</si>
  <si>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</si>
  <si>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</si>
  <si>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</si>
  <si>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</si>
  <si>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</si>
  <si>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</si>
  <si>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</si>
  <si>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</si>
  <si>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</si>
  <si>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</si>
  <si>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</si>
  <si>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</si>
  <si>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</si>
  <si>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</si>
  <si>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</si>
  <si>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</si>
  <si>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</si>
  <si>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</si>
  <si>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</si>
  <si>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</si>
  <si>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</si>
  <si>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</si>
  <si>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</si>
  <si>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</si>
  <si>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</si>
  <si>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</si>
  <si>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</si>
  <si>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</si>
  <si>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</si>
  <si>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施設管理事業会計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</si>
  <si>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</si>
  <si>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</si>
  <si>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</si>
  <si>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</si>
  <si>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</si>
  <si>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</si>
  <si>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</si>
  <si>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</si>
  <si>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</si>
  <si>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</si>
  <si>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</si>
  <si>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</si>
  <si>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</si>
  <si>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</si>
  <si>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</si>
  <si>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</si>
  <si>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</si>
  <si>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</si>
  <si>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</si>
  <si>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</si>
  <si>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</si>
  <si>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</si>
  <si>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</si>
  <si>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</si>
  <si>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</si>
  <si>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</si>
  <si>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</si>
  <si>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</si>
  <si>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</si>
  <si>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</si>
  <si>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</si>
  <si>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</si>
  <si>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</si>
  <si>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</si>
  <si>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</si>
  <si>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</si>
  <si>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</si>
  <si>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</si>
  <si>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</si>
  <si>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</si>
  <si>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</si>
  <si>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</si>
  <si>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</si>
  <si>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</si>
  <si>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</si>
  <si>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</si>
  <si>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</si>
  <si>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</si>
  <si>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</si>
  <si>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</si>
  <si>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</si>
  <si>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</si>
  <si>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</si>
  <si>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</si>
  <si>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</si>
  <si>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</si>
  <si>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</si>
  <si>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</si>
  <si>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</si>
  <si>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</si>
  <si>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</si>
  <si>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</si>
  <si>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</si>
  <si>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</si>
  <si>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</si>
  <si>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</si>
  <si>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</si>
  <si>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</si>
  <si>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</si>
  <si>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</si>
  <si>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</si>
  <si>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</si>
  <si>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</si>
  <si>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</si>
  <si>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</si>
  <si>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</si>
  <si>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</si>
  <si>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</si>
  <si>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0.16</t>
  </si>
  <si>
    <t>▲ 0.33</t>
  </si>
  <si>
    <t>▲ 0.32</t>
  </si>
  <si>
    <t>電気事業会計</t>
  </si>
  <si>
    <t>水道事業会計</t>
  </si>
  <si>
    <t>団地造成事業会計</t>
  </si>
  <si>
    <t>病院事業会計</t>
  </si>
  <si>
    <t>一般会計</t>
  </si>
  <si>
    <t>工業用水道事業会計</t>
  </si>
  <si>
    <t>施設管理事業会計</t>
  </si>
  <si>
    <t>用地先行取得</t>
  </si>
  <si>
    <t>その他会計（赤字）</t>
  </si>
  <si>
    <t>その他会計（黒字）</t>
  </si>
  <si>
    <t>－</t>
  </si>
  <si>
    <t>高崎工業団地造成組合</t>
    <rPh sb="0" eb="2">
      <t>タカサキ</t>
    </rPh>
    <rPh sb="2" eb="4">
      <t>コウギョウ</t>
    </rPh>
    <rPh sb="4" eb="6">
      <t>ダンチ</t>
    </rPh>
    <rPh sb="6" eb="8">
      <t>ゾウセイ</t>
    </rPh>
    <rPh sb="8" eb="10">
      <t>クミアイ</t>
    </rPh>
    <phoneticPr fontId="31"/>
  </si>
  <si>
    <t>－</t>
    <phoneticPr fontId="2"/>
  </si>
  <si>
    <t>○</t>
  </si>
  <si>
    <t>群馬県私学振興会</t>
    <rPh sb="0" eb="3">
      <t>グンマケン</t>
    </rPh>
    <rPh sb="3" eb="5">
      <t>シガク</t>
    </rPh>
    <rPh sb="5" eb="7">
      <t>シンコウ</t>
    </rPh>
    <rPh sb="7" eb="8">
      <t>カイ</t>
    </rPh>
    <phoneticPr fontId="12"/>
  </si>
  <si>
    <t>群馬県消防協会</t>
    <rPh sb="0" eb="3">
      <t>グンマケン</t>
    </rPh>
    <rPh sb="3" eb="5">
      <t>ショウボウ</t>
    </rPh>
    <rPh sb="5" eb="7">
      <t>キョウカイ</t>
    </rPh>
    <phoneticPr fontId="12"/>
  </si>
  <si>
    <t>群馬テレビ</t>
    <rPh sb="0" eb="2">
      <t>グンマ</t>
    </rPh>
    <phoneticPr fontId="12"/>
  </si>
  <si>
    <t>群馬県保健文化賞基金</t>
    <rPh sb="0" eb="3">
      <t>グンマケン</t>
    </rPh>
    <rPh sb="3" eb="5">
      <t>ホケン</t>
    </rPh>
    <rPh sb="5" eb="7">
      <t>ブンカ</t>
    </rPh>
    <rPh sb="7" eb="8">
      <t>ショウ</t>
    </rPh>
    <rPh sb="8" eb="10">
      <t>キキン</t>
    </rPh>
    <phoneticPr fontId="12"/>
  </si>
  <si>
    <t>群馬県長寿社会づくり財団</t>
    <rPh sb="0" eb="3">
      <t>グンマケン</t>
    </rPh>
    <rPh sb="3" eb="5">
      <t>チョウジュ</t>
    </rPh>
    <rPh sb="5" eb="7">
      <t>シャカイ</t>
    </rPh>
    <rPh sb="10" eb="12">
      <t>ザイダン</t>
    </rPh>
    <phoneticPr fontId="12"/>
  </si>
  <si>
    <t>群馬県児童健全育成事業団</t>
    <rPh sb="0" eb="3">
      <t>グンマケン</t>
    </rPh>
    <rPh sb="3" eb="5">
      <t>ジドウ</t>
    </rPh>
    <rPh sb="5" eb="7">
      <t>ケンゼン</t>
    </rPh>
    <rPh sb="7" eb="9">
      <t>イクセイ</t>
    </rPh>
    <rPh sb="9" eb="12">
      <t>ジギョウダン</t>
    </rPh>
    <phoneticPr fontId="12"/>
  </si>
  <si>
    <t>群馬県生活衛生営業指導センター</t>
    <rPh sb="0" eb="3">
      <t>グンマケン</t>
    </rPh>
    <rPh sb="3" eb="5">
      <t>セイカツ</t>
    </rPh>
    <rPh sb="5" eb="7">
      <t>エイセイ</t>
    </rPh>
    <rPh sb="7" eb="9">
      <t>エイギョウ</t>
    </rPh>
    <rPh sb="9" eb="11">
      <t>シドウ</t>
    </rPh>
    <phoneticPr fontId="12"/>
  </si>
  <si>
    <t>群馬県森林・緑整備基金</t>
    <rPh sb="0" eb="3">
      <t>グンマケン</t>
    </rPh>
    <rPh sb="3" eb="5">
      <t>シンリン</t>
    </rPh>
    <rPh sb="6" eb="7">
      <t>ミドリ</t>
    </rPh>
    <rPh sb="7" eb="9">
      <t>セイビ</t>
    </rPh>
    <rPh sb="9" eb="11">
      <t>キキン</t>
    </rPh>
    <phoneticPr fontId="12"/>
  </si>
  <si>
    <t>尾瀬保護財団</t>
    <rPh sb="0" eb="2">
      <t>オゼ</t>
    </rPh>
    <rPh sb="2" eb="4">
      <t>ホゴ</t>
    </rPh>
    <rPh sb="4" eb="6">
      <t>ザイダン</t>
    </rPh>
    <phoneticPr fontId="12"/>
  </si>
  <si>
    <t>群馬県農業公社</t>
    <rPh sb="0" eb="3">
      <t>グンマケン</t>
    </rPh>
    <rPh sb="3" eb="5">
      <t>ノウギョウ</t>
    </rPh>
    <rPh sb="5" eb="7">
      <t>コウシャ</t>
    </rPh>
    <phoneticPr fontId="12"/>
  </si>
  <si>
    <t>群馬県蚕糸振興協会</t>
    <rPh sb="0" eb="3">
      <t>グンマケン</t>
    </rPh>
    <rPh sb="3" eb="5">
      <t>サンシ</t>
    </rPh>
    <rPh sb="5" eb="7">
      <t>シンコウ</t>
    </rPh>
    <rPh sb="7" eb="9">
      <t>キョウカイ</t>
    </rPh>
    <phoneticPr fontId="12"/>
  </si>
  <si>
    <t>群馬県青果物生産出荷安定基金協会</t>
    <rPh sb="0" eb="3">
      <t>グンマケン</t>
    </rPh>
    <rPh sb="3" eb="6">
      <t>セイカブツ</t>
    </rPh>
    <rPh sb="6" eb="8">
      <t>セイサン</t>
    </rPh>
    <rPh sb="8" eb="10">
      <t>シュッカ</t>
    </rPh>
    <rPh sb="10" eb="12">
      <t>アンテイ</t>
    </rPh>
    <rPh sb="12" eb="14">
      <t>キキン</t>
    </rPh>
    <rPh sb="14" eb="16">
      <t>キョウカイ</t>
    </rPh>
    <phoneticPr fontId="12"/>
  </si>
  <si>
    <t>群馬県漁業増殖基金協会</t>
    <rPh sb="0" eb="3">
      <t>グンマケン</t>
    </rPh>
    <rPh sb="3" eb="5">
      <t>ギョギョウ</t>
    </rPh>
    <rPh sb="5" eb="7">
      <t>ゾウショク</t>
    </rPh>
    <rPh sb="7" eb="9">
      <t>キキン</t>
    </rPh>
    <rPh sb="9" eb="11">
      <t>キョウカイ</t>
    </rPh>
    <phoneticPr fontId="12"/>
  </si>
  <si>
    <t>群馬県馬事公苑</t>
    <rPh sb="0" eb="3">
      <t>グンマケン</t>
    </rPh>
    <rPh sb="3" eb="5">
      <t>バジ</t>
    </rPh>
    <rPh sb="5" eb="7">
      <t>コウエン</t>
    </rPh>
    <phoneticPr fontId="12"/>
  </si>
  <si>
    <t>群馬県産業支援機構</t>
    <rPh sb="0" eb="3">
      <t>グンマケン</t>
    </rPh>
    <rPh sb="3" eb="5">
      <t>サンギョウ</t>
    </rPh>
    <rPh sb="5" eb="7">
      <t>シエン</t>
    </rPh>
    <rPh sb="7" eb="9">
      <t>キコウ</t>
    </rPh>
    <phoneticPr fontId="12"/>
  </si>
  <si>
    <t>群馬県勤労福祉センター</t>
    <rPh sb="0" eb="3">
      <t>グンマケン</t>
    </rPh>
    <rPh sb="3" eb="5">
      <t>キンロウ</t>
    </rPh>
    <rPh sb="5" eb="7">
      <t>フクシ</t>
    </rPh>
    <phoneticPr fontId="12"/>
  </si>
  <si>
    <t>群馬県観光物産国際協会</t>
    <rPh sb="0" eb="3">
      <t>グンマケン</t>
    </rPh>
    <rPh sb="3" eb="5">
      <t>カンコウ</t>
    </rPh>
    <rPh sb="5" eb="7">
      <t>ブッサン</t>
    </rPh>
    <rPh sb="7" eb="9">
      <t>コクサイ</t>
    </rPh>
    <rPh sb="9" eb="11">
      <t>キョウカイ</t>
    </rPh>
    <phoneticPr fontId="12"/>
  </si>
  <si>
    <t>武尊山観光開発</t>
    <rPh sb="0" eb="1">
      <t>ブ</t>
    </rPh>
    <rPh sb="1" eb="2">
      <t>ソン</t>
    </rPh>
    <rPh sb="2" eb="3">
      <t>ヤマ</t>
    </rPh>
    <rPh sb="3" eb="5">
      <t>カンコウ</t>
    </rPh>
    <rPh sb="5" eb="7">
      <t>カイハツ</t>
    </rPh>
    <phoneticPr fontId="12"/>
  </si>
  <si>
    <t>わたらせ渓谷鐵道</t>
    <rPh sb="4" eb="6">
      <t>ケイコク</t>
    </rPh>
    <rPh sb="6" eb="7">
      <t>テツ</t>
    </rPh>
    <rPh sb="7" eb="8">
      <t>ミチ</t>
    </rPh>
    <phoneticPr fontId="12"/>
  </si>
  <si>
    <t>群馬県住宅供給公社</t>
    <rPh sb="0" eb="3">
      <t>グンマケン</t>
    </rPh>
    <rPh sb="3" eb="5">
      <t>ジュウタク</t>
    </rPh>
    <rPh sb="5" eb="7">
      <t>キョウキュウ</t>
    </rPh>
    <rPh sb="7" eb="9">
      <t>コウシャ</t>
    </rPh>
    <phoneticPr fontId="12"/>
  </si>
  <si>
    <t>群馬県育英会</t>
    <rPh sb="0" eb="3">
      <t>グンマケン</t>
    </rPh>
    <rPh sb="3" eb="6">
      <t>イクエイカイ</t>
    </rPh>
    <phoneticPr fontId="12"/>
  </si>
  <si>
    <t>群馬県青少年育成事業団</t>
    <rPh sb="0" eb="3">
      <t>グンマケン</t>
    </rPh>
    <rPh sb="3" eb="6">
      <t>セイショウネン</t>
    </rPh>
    <rPh sb="6" eb="8">
      <t>イクセイ</t>
    </rPh>
    <rPh sb="8" eb="11">
      <t>ジギョウダン</t>
    </rPh>
    <phoneticPr fontId="12"/>
  </si>
  <si>
    <t>群馬県教育文化事業団</t>
    <rPh sb="0" eb="3">
      <t>グンマケン</t>
    </rPh>
    <rPh sb="3" eb="5">
      <t>キョウイク</t>
    </rPh>
    <rPh sb="5" eb="7">
      <t>ブンカ</t>
    </rPh>
    <rPh sb="7" eb="10">
      <t>ジギョウダン</t>
    </rPh>
    <phoneticPr fontId="12"/>
  </si>
  <si>
    <t>群馬県スポーツ協会</t>
    <rPh sb="0" eb="3">
      <t>グンマケン</t>
    </rPh>
    <rPh sb="7" eb="9">
      <t>キョウカイ</t>
    </rPh>
    <phoneticPr fontId="12"/>
  </si>
  <si>
    <t>群馬県防犯協会</t>
    <rPh sb="0" eb="3">
      <t>グンマケン</t>
    </rPh>
    <rPh sb="3" eb="5">
      <t>ボウハン</t>
    </rPh>
    <rPh sb="5" eb="7">
      <t>キョウカイ</t>
    </rPh>
    <phoneticPr fontId="12"/>
  </si>
  <si>
    <t>群馬県暴力追放運動推進センター</t>
    <rPh sb="0" eb="3">
      <t>グンマケン</t>
    </rPh>
    <rPh sb="3" eb="5">
      <t>ボウリョク</t>
    </rPh>
    <rPh sb="5" eb="7">
      <t>ツイホウ</t>
    </rPh>
    <rPh sb="7" eb="9">
      <t>ウンドウ</t>
    </rPh>
    <rPh sb="9" eb="11">
      <t>スイシン</t>
    </rPh>
    <phoneticPr fontId="1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</si>
  <si>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</si>
  <si>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</si>
  <si>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</si>
  <si>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</si>
  <si>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</si>
  <si>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</si>
  <si>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</si>
  <si>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</si>
  <si>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</si>
  <si>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</si>
  <si>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将来負担比率については、住宅供給公社や農業公社に対する損失補償が少ないこと、これまで新規県債の発行を抑制するなどしてきたため、比較的低い水準にあり、グループ内順位が４位となっている。
　将来負担比率が年々減少しており、実質公債費比率も長期的に減少すると思われるが、満期一括償還地方債について、発行額の1/30を減債基金に積み立てており、市場公募による県債発行を毎年実施していることから、年度割相当額も毎年増加傾向にあり、今後も公債費が増加していく見込みであるため、引き続き財政の健全化を図る。</t>
    <rPh sb="1" eb="3">
      <t>ショウライ</t>
    </rPh>
    <rPh sb="3" eb="5">
      <t>フタン</t>
    </rPh>
    <rPh sb="5" eb="7">
      <t>ヒリツ</t>
    </rPh>
    <rPh sb="13" eb="15">
      <t>ジュウタク</t>
    </rPh>
    <rPh sb="15" eb="17">
      <t>キョウキュウ</t>
    </rPh>
    <rPh sb="17" eb="19">
      <t>コウシャ</t>
    </rPh>
    <rPh sb="20" eb="22">
      <t>ノウギョウ</t>
    </rPh>
    <rPh sb="22" eb="24">
      <t>コウシャ</t>
    </rPh>
    <rPh sb="25" eb="26">
      <t>タイ</t>
    </rPh>
    <rPh sb="28" eb="30">
      <t>ソンシツ</t>
    </rPh>
    <rPh sb="30" eb="32">
      <t>ホショウ</t>
    </rPh>
    <rPh sb="33" eb="34">
      <t>スク</t>
    </rPh>
    <rPh sb="43" eb="45">
      <t>シンキ</t>
    </rPh>
    <rPh sb="45" eb="47">
      <t>ケンサイ</t>
    </rPh>
    <rPh sb="48" eb="50">
      <t>ハッコウ</t>
    </rPh>
    <rPh sb="51" eb="53">
      <t>ヨクセイ</t>
    </rPh>
    <rPh sb="64" eb="67">
      <t>ヒカクテキ</t>
    </rPh>
    <rPh sb="67" eb="68">
      <t>ヒク</t>
    </rPh>
    <rPh sb="69" eb="71">
      <t>スイジュン</t>
    </rPh>
    <rPh sb="79" eb="80">
      <t>ナイ</t>
    </rPh>
    <rPh sb="80" eb="82">
      <t>ジュンイ</t>
    </rPh>
    <rPh sb="84" eb="85">
      <t>イ</t>
    </rPh>
    <rPh sb="94" eb="96">
      <t>ショウライ</t>
    </rPh>
    <rPh sb="96" eb="98">
      <t>フタン</t>
    </rPh>
    <rPh sb="98" eb="100">
      <t>ヒリツ</t>
    </rPh>
    <rPh sb="101" eb="103">
      <t>ネンネン</t>
    </rPh>
    <rPh sb="103" eb="105">
      <t>ゲンショウ</t>
    </rPh>
    <rPh sb="118" eb="121">
      <t>チョウキテキ</t>
    </rPh>
    <rPh sb="122" eb="124">
      <t>ゲンショウ</t>
    </rPh>
    <rPh sb="127" eb="128">
      <t>オモ</t>
    </rPh>
    <rPh sb="211" eb="213">
      <t>コンゴ</t>
    </rPh>
    <rPh sb="214" eb="217">
      <t>コウサイヒ</t>
    </rPh>
    <rPh sb="218" eb="220">
      <t>ゾウカ</t>
    </rPh>
    <rPh sb="224" eb="226">
      <t>ミコ</t>
    </rPh>
    <rPh sb="233" eb="234">
      <t>ヒ</t>
    </rPh>
    <rPh sb="235" eb="236">
      <t>ツヅ</t>
    </rPh>
    <rPh sb="237" eb="239">
      <t>ザイセイ</t>
    </rPh>
    <rPh sb="240" eb="243">
      <t>ケンゼンカ</t>
    </rPh>
    <rPh sb="244" eb="245">
      <t>ハカ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</si>
  <si>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</si>
  <si>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</si>
  <si>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</si>
  <si>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</si>
  <si>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H27</t>
    <phoneticPr fontId="5"/>
  </si>
  <si>
    <t>H26</t>
    <phoneticPr fontId="5"/>
  </si>
  <si>
    <t>H25</t>
    <phoneticPr fontId="5"/>
  </si>
  <si>
    <t>H24</t>
    <phoneticPr fontId="5"/>
  </si>
  <si>
    <t>H23</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</si>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</sst>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8"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9" fontId="14" fillId="0" borderId="41"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82" xfId="28" applyNumberFormat="1" applyFont="1" applyFill="1" applyBorder="1" applyAlignment="1">
      <alignment horizontal="right" vertical="center"/>
    </xf>
    <xf numFmtId="179" fontId="14" fillId="0" borderId="38"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2" fontId="14" fillId="0" borderId="41" xfId="28" applyNumberFormat="1" applyFont="1" applyFill="1" applyBorder="1" applyAlignment="1">
      <alignment horizontal="right" vertical="center"/>
    </xf>
    <xf numFmtId="189" fontId="1" fillId="0" borderId="38" xfId="28" applyNumberFormat="1" applyFill="1" applyBorder="1" applyAlignment="1">
      <alignment horizontal="right" vertical="center"/>
    </xf>
    <xf numFmtId="179" fontId="14" fillId="0" borderId="78"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182"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09" xfId="29"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8" fontId="25" fillId="5" borderId="153"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8" fontId="25" fillId="5" borderId="157" xfId="31" applyNumberFormat="1" applyFont="1" applyFill="1" applyBorder="1" applyAlignment="1" applyProtection="1">
      <alignment horizontal="right" vertical="center" shrinkToFit="1"/>
    </xf>
    <xf numFmtId="178" fontId="25" fillId="5" borderId="158"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8"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1" fontId="1" fillId="0" borderId="0" xfId="33" applyNumberFormat="1" applyFont="1" applyFill="1" applyBorder="1">
      <alignment vertical="center"/>
    </xf>
    <xf numFmtId="0" fontId="33"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2"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4" fillId="5" borderId="34" xfId="34" applyNumberFormat="1" applyFont="1" applyFill="1" applyBorder="1" applyAlignment="1">
      <alignment horizontal="center" vertical="center"/>
    </xf>
    <xf numFmtId="49" fontId="34" fillId="5" borderId="34" xfId="34" applyNumberFormat="1" applyFont="1" applyFill="1" applyBorder="1" applyAlignment="1">
      <alignment horizontal="center" vertical="center" wrapText="1"/>
    </xf>
    <xf numFmtId="0" fontId="34" fillId="0" borderId="34" xfId="33" applyFont="1" applyFill="1" applyBorder="1" applyAlignment="1">
      <alignment horizontal="center" vertical="center"/>
    </xf>
    <xf numFmtId="0" fontId="34" fillId="0" borderId="0" xfId="33" applyFont="1" applyFill="1">
      <alignment vertical="center"/>
    </xf>
    <xf numFmtId="180" fontId="34" fillId="5" borderId="0" xfId="34" applyNumberFormat="1" applyFont="1" applyFill="1" applyBorder="1" applyAlignment="1">
      <alignment vertical="center" wrapText="1"/>
    </xf>
    <xf numFmtId="0" fontId="34" fillId="0" borderId="0" xfId="33" applyFont="1" applyFill="1" applyBorder="1">
      <alignment vertical="center"/>
    </xf>
    <xf numFmtId="0" fontId="34" fillId="0" borderId="34" xfId="33" applyFont="1" applyFill="1" applyBorder="1" applyAlignment="1" applyProtection="1">
      <alignment horizontal="left" vertical="top"/>
      <protection locked="0"/>
    </xf>
    <xf numFmtId="179" fontId="34"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33848</c:v>
                </c:pt>
                <c:pt idx="1">
                  <c:v>31502</c:v>
                </c:pt>
                <c:pt idx="2">
                  <c:v>34374</c:v>
                </c:pt>
                <c:pt idx="3">
                  <c:v>35216</c:v>
                </c:pt>
                <c:pt idx="4">
                  <c:v>36736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54462</c:v>
                </c:pt>
                <c:pt idx="1">
                  <c:v>53214</c:v>
                </c:pt>
                <c:pt idx="2">
                  <c:v>62556</c:v>
                </c:pt>
                <c:pt idx="3">
                  <c:v>61194</c:v>
                </c:pt>
                <c:pt idx="4">
                  <c:v>58252</c:v>
                </c:pt>
              </c:numCache>
            </c:numRef>
          </c:val>
          <c:smooth val="0"/>
        </c:ser>
        <c:dLbls>
          <c:showLegendKey val="0"/>
          <c:showVal val="0"/>
          <c:showCatName val="0"/>
          <c:showSerName val="0"/>
          <c:showPercent val="0"/>
          <c:showBubbleSize val="0"/>
        </c:dLbls>
        <c:marker val="1"/>
        <c:smooth val="0"/>
        <c:axId val="123860096"/>
        <c:axId val="123862016"/>
      </c:lineChart>
      <c:catAx>
        <c:axId val="123860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862016"/>
        <c:crosses val="autoZero"/>
        <c:auto val="1"/>
        <c:lblAlgn val="ctr"/>
        <c:lblOffset val="100"/>
        <c:tickLblSkip val="1"/>
        <c:tickMarkSkip val="1"/>
        <c:noMultiLvlLbl val="0"/>
      </c:catAx>
      <c:valAx>
        <c:axId val="1238620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860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0.99</c:v>
                </c:pt>
                <c:pt idx="1">
                  <c:v>0.66</c:v>
                </c:pt>
                <c:pt idx="2">
                  <c:v>0.87</c:v>
                </c:pt>
                <c:pt idx="3">
                  <c:v>1.0900000000000001</c:v>
                </c:pt>
                <c:pt idx="4">
                  <c:v>0.98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3.39</c:v>
                </c:pt>
                <c:pt idx="1">
                  <c:v>3.35</c:v>
                </c:pt>
                <c:pt idx="2">
                  <c:v>3.33</c:v>
                </c:pt>
                <c:pt idx="3">
                  <c:v>3.27</c:v>
                </c:pt>
                <c:pt idx="4">
                  <c:v>2.88</c:v>
                </c:pt>
              </c:numCache>
            </c:numRef>
          </c:val>
        </c:ser>
        <c:dLbls>
          <c:showLegendKey val="0"/>
          <c:showVal val="0"/>
          <c:showCatName val="0"/>
          <c:showSerName val="0"/>
          <c:showPercent val="0"/>
          <c:showBubbleSize val="0"/>
        </c:dLbls>
        <c:gapWidth val="250"/>
        <c:overlap val="100"/>
        <c:axId val="149389696"/>
        <c:axId val="149391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-0.16</c:v>
                </c:pt>
                <c:pt idx="1">
                  <c:v>-0.33</c:v>
                </c:pt>
                <c:pt idx="2">
                  <c:v>0.17</c:v>
                </c:pt>
                <c:pt idx="3">
                  <c:v>0.2</c:v>
                </c:pt>
                <c:pt idx="4">
                  <c:v>-0.32</c:v>
                </c:pt>
              </c:numCache>
            </c:numRef>
          </c:val>
          <c:smooth val="0"/>
        </c:ser>
        <c:dLbls>
          <c:showLegendKey val="0"/>
          <c:showVal val="0"/>
          <c:showCatName val="0"/>
          <c:showSerName val="0"/>
          <c:showPercent val="0"/>
          <c:showBubbleSize val="0"/>
        </c:dLbls>
        <c:marker val="1"/>
        <c:smooth val="0"/>
        <c:axId val="149389696"/>
        <c:axId val="149391616"/>
      </c:lineChart>
      <c:catAx>
        <c:axId val="14938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391616"/>
        <c:crosses val="autoZero"/>
        <c:auto val="1"/>
        <c:lblAlgn val="ctr"/>
        <c:lblOffset val="100"/>
        <c:tickLblSkip val="1"/>
        <c:tickMarkSkip val="1"/>
        <c:noMultiLvlLbl val="0"/>
      </c:catAx>
      <c:valAx>
        <c:axId val="14939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38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0.24</c:v>
                </c:pt>
                <c:pt idx="2">
                  <c:v>#N/A</c:v>
                </c:pt>
                <c:pt idx="3">
                  <c:v>0.13</c:v>
                </c:pt>
                <c:pt idx="4">
                  <c:v>#N/A</c:v>
                </c:pt>
                <c:pt idx="5">
                  <c:v>0.14000000000000001</c:v>
                </c:pt>
                <c:pt idx="6">
                  <c:v>#N/A</c:v>
                </c:pt>
                <c:pt idx="7">
                  <c:v>0.13</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用地先行取得</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0.12</c:v>
                </c:pt>
                <c:pt idx="2">
                  <c:v>#N/A</c:v>
                </c:pt>
                <c:pt idx="3">
                  <c:v>0.1</c:v>
                </c:pt>
                <c:pt idx="4">
                  <c:v>#N/A</c:v>
                </c:pt>
                <c:pt idx="5">
                  <c:v>0.12</c:v>
                </c:pt>
                <c:pt idx="6">
                  <c:v>#N/A</c:v>
                </c:pt>
                <c:pt idx="7">
                  <c:v>0.1</c:v>
                </c:pt>
                <c:pt idx="8">
                  <c:v>#N/A</c:v>
                </c:pt>
                <c:pt idx="9">
                  <c:v>0.11</c:v>
                </c:pt>
              </c:numCache>
            </c:numRef>
          </c:val>
        </c:ser>
        <c:ser>
          <c:idx val="3"/>
          <c:order val="3"/>
          <c:tx>
            <c:strRef>
              <c:f>データシート!$A$30</c:f>
              <c:strCache>
                <c:ptCount val="1"/>
                <c:pt idx="0">
                  <c:v>施設管理事業会計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0.13</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0.42</c:v>
                </c:pt>
                <c:pt idx="2">
                  <c:v>#N/A</c:v>
                </c:pt>
                <c:pt idx="3">
                  <c:v>0.28000000000000003</c:v>
                </c:pt>
                <c:pt idx="4">
                  <c:v>#N/A</c:v>
                </c:pt>
                <c:pt idx="5">
                  <c:v>0.24</c:v>
                </c:pt>
                <c:pt idx="6">
                  <c:v>#N/A</c:v>
                </c:pt>
                <c:pt idx="7">
                  <c:v>0.19</c:v>
                </c:pt>
                <c:pt idx="8">
                  <c:v>#N/A</c:v>
                </c:pt>
                <c:pt idx="9">
                  <c:v>0.17</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0.77</c:v>
                </c:pt>
                <c:pt idx="2">
                  <c:v>#N/A</c:v>
                </c:pt>
                <c:pt idx="3">
                  <c:v>0.47</c:v>
                </c:pt>
                <c:pt idx="4">
                  <c:v>#N/A</c:v>
                </c:pt>
                <c:pt idx="5">
                  <c:v>0.65</c:v>
                </c:pt>
                <c:pt idx="6">
                  <c:v>#N/A</c:v>
                </c:pt>
                <c:pt idx="7">
                  <c:v>0.89</c:v>
                </c:pt>
                <c:pt idx="8">
                  <c:v>#N/A</c:v>
                </c:pt>
                <c:pt idx="9">
                  <c:v>0.77</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1.67</c:v>
                </c:pt>
                <c:pt idx="2">
                  <c:v>#N/A</c:v>
                </c:pt>
                <c:pt idx="3">
                  <c:v>1.79</c:v>
                </c:pt>
                <c:pt idx="4">
                  <c:v>#N/A</c:v>
                </c:pt>
                <c:pt idx="5">
                  <c:v>1.85</c:v>
                </c:pt>
                <c:pt idx="6">
                  <c:v>#N/A</c:v>
                </c:pt>
                <c:pt idx="7">
                  <c:v>1.74</c:v>
                </c:pt>
                <c:pt idx="8">
                  <c:v>#N/A</c:v>
                </c:pt>
                <c:pt idx="9">
                  <c:v>1.66</c:v>
                </c:pt>
              </c:numCache>
            </c:numRef>
          </c:val>
        </c:ser>
        <c:ser>
          <c:idx val="7"/>
          <c:order val="7"/>
          <c:tx>
            <c:strRef>
              <c:f>データシート!$A$34</c:f>
              <c:strCache>
                <c:ptCount val="1"/>
                <c:pt idx="0">
                  <c:v>団地造成事業会計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2.93</c:v>
                </c:pt>
                <c:pt idx="2">
                  <c:v>#N/A</c:v>
                </c:pt>
                <c:pt idx="3">
                  <c:v>3.71</c:v>
                </c:pt>
                <c:pt idx="4">
                  <c:v>#N/A</c:v>
                </c:pt>
                <c:pt idx="5">
                  <c:v>2.77</c:v>
                </c:pt>
                <c:pt idx="6">
                  <c:v>#N/A</c:v>
                </c:pt>
                <c:pt idx="7">
                  <c:v>2.67</c:v>
                </c:pt>
                <c:pt idx="8">
                  <c:v>#N/A</c:v>
                </c:pt>
                <c:pt idx="9">
                  <c:v>3.24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1.88</c:v>
                </c:pt>
                <c:pt idx="2">
                  <c:v>#N/A</c:v>
                </c:pt>
                <c:pt idx="3">
                  <c:v>2.04</c:v>
                </c:pt>
                <c:pt idx="4">
                  <c:v>#N/A</c:v>
                </c:pt>
                <c:pt idx="5">
                  <c:v>3</c:v>
                </c:pt>
                <c:pt idx="6">
                  <c:v>#N/A</c:v>
                </c:pt>
                <c:pt idx="7">
                  <c:v>2.9</c:v>
                </c:pt>
                <c:pt idx="8">
                  <c:v>#N/A</c:v>
                </c:pt>
                <c:pt idx="9">
                  <c:v>3.68</c:v>
                </c:pt>
              </c:numCache>
            </c:numRef>
          </c:val>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5.42</c:v>
                </c:pt>
                <c:pt idx="2">
                  <c:v>#N/A</c:v>
                </c:pt>
                <c:pt idx="3">
                  <c:v>5.83</c:v>
                </c:pt>
                <c:pt idx="4">
                  <c:v>#N/A</c:v>
                </c:pt>
                <c:pt idx="5">
                  <c:v>6.05</c:v>
                </c:pt>
                <c:pt idx="6">
                  <c:v>#N/A</c:v>
                </c:pt>
                <c:pt idx="7">
                  <c:v>6.65</c:v>
                </c:pt>
                <c:pt idx="8">
                  <c:v>#N/A</c:v>
                </c:pt>
                <c:pt idx="9">
                  <c:v>6.99</c:v>
                </c:pt>
              </c:numCache>
            </c:numRef>
          </c:val>
        </c:ser>
        <c:dLbls>
          <c:showLegendKey val="0"/>
          <c:showVal val="0"/>
          <c:showCatName val="0"/>
          <c:showSerName val="0"/>
          <c:showPercent val="0"/>
          <c:showBubbleSize val="0"/>
        </c:dLbls>
        <c:gapWidth val="150"/>
        <c:overlap val="100"/>
        <c:axId val="149469056"/>
        <c:axId val="149470592"/>
      </c:barChart>
      <c:catAx>
        <c:axId val="14946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470592"/>
        <c:crosses val="autoZero"/>
        <c:auto val="1"/>
        <c:lblAlgn val="ctr"/>
        <c:lblOffset val="100"/>
        <c:tickLblSkip val="1"/>
        <c:tickMarkSkip val="1"/>
        <c:noMultiLvlLbl val="0"/>
      </c:catAx>
      <c:valAx>
        <c:axId val="14947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469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52706</c:v>
                </c:pt>
                <c:pt idx="5">
                  <c:v>54229</c:v>
                </c:pt>
                <c:pt idx="8">
                  <c:v>56855</c:v>
                </c:pt>
                <c:pt idx="11">
                  <c:v>60315</c:v>
                </c:pt>
                <c:pt idx="14">
                  <c:v>63011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22</c:v>
                </c:pt>
                <c:pt idx="3">
                  <c:v>19</c:v>
                </c:pt>
                <c:pt idx="6">
                  <c:v>12</c:v>
                </c:pt>
                <c:pt idx="9">
                  <c:v>10</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2113</c:v>
                </c:pt>
                <c:pt idx="3">
                  <c:v>2006</c:v>
                </c:pt>
                <c:pt idx="6">
                  <c:v>1909</c:v>
                </c:pt>
                <c:pt idx="9">
                  <c:v>1804</c:v>
                </c:pt>
                <c:pt idx="12">
                  <c:v>1827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3164</c:v>
                </c:pt>
                <c:pt idx="3">
                  <c:v>2390</c:v>
                </c:pt>
                <c:pt idx="6">
                  <c:v>2520</c:v>
                </c:pt>
                <c:pt idx="9">
                  <c:v>2525</c:v>
                </c:pt>
                <c:pt idx="12">
                  <c:v>2430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5300</c:v>
                </c:pt>
                <c:pt idx="3">
                  <c:v>6700</c:v>
                </c:pt>
                <c:pt idx="6">
                  <c:v>8100</c:v>
                </c:pt>
                <c:pt idx="9">
                  <c:v>9433</c:v>
                </c:pt>
                <c:pt idx="12">
                  <c:v>10767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85396</c:v>
                </c:pt>
                <c:pt idx="3">
                  <c:v>86626</c:v>
                </c:pt>
                <c:pt idx="6">
                  <c:v>89853</c:v>
                </c:pt>
                <c:pt idx="9">
                  <c:v>91228</c:v>
                </c:pt>
                <c:pt idx="12">
                  <c:v>92018</c:v>
                </c:pt>
              </c:numCache>
            </c:numRef>
          </c:val>
        </c:ser>
        <c:dLbls>
          <c:showLegendKey val="0"/>
          <c:showVal val="0"/>
          <c:showCatName val="0"/>
          <c:showSerName val="0"/>
          <c:showPercent val="0"/>
          <c:showBubbleSize val="0"/>
        </c:dLbls>
        <c:gapWidth val="100"/>
        <c:overlap val="100"/>
        <c:axId val="149701760"/>
        <c:axId val="149703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43289</c:v>
                </c:pt>
                <c:pt idx="2">
                  <c:v>#N/A</c:v>
                </c:pt>
                <c:pt idx="3">
                  <c:v>#N/A</c:v>
                </c:pt>
                <c:pt idx="4">
                  <c:v>43512</c:v>
                </c:pt>
                <c:pt idx="5">
                  <c:v>#N/A</c:v>
                </c:pt>
                <c:pt idx="6">
                  <c:v>#N/A</c:v>
                </c:pt>
                <c:pt idx="7">
                  <c:v>45539</c:v>
                </c:pt>
                <c:pt idx="8">
                  <c:v>#N/A</c:v>
                </c:pt>
                <c:pt idx="9">
                  <c:v>#N/A</c:v>
                </c:pt>
                <c:pt idx="10">
                  <c:v>44685</c:v>
                </c:pt>
                <c:pt idx="11">
                  <c:v>#N/A</c:v>
                </c:pt>
                <c:pt idx="12">
                  <c:v>#N/A</c:v>
                </c:pt>
                <c:pt idx="13">
                  <c:v>44035</c:v>
                </c:pt>
                <c:pt idx="14">
                  <c:v>#N/A</c:v>
                </c:pt>
              </c:numCache>
            </c:numRef>
          </c:val>
          <c:smooth val="0"/>
        </c:ser>
        <c:dLbls>
          <c:showLegendKey val="0"/>
          <c:showVal val="0"/>
          <c:showCatName val="0"/>
          <c:showSerName val="0"/>
          <c:showPercent val="0"/>
          <c:showBubbleSize val="0"/>
        </c:dLbls>
        <c:marker val="1"/>
        <c:smooth val="0"/>
        <c:axId val="149701760"/>
        <c:axId val="149703680"/>
      </c:lineChart>
      <c:catAx>
        <c:axId val="14970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703680"/>
        <c:crosses val="autoZero"/>
        <c:auto val="1"/>
        <c:lblAlgn val="ctr"/>
        <c:lblOffset val="100"/>
        <c:tickLblSkip val="1"/>
        <c:tickMarkSkip val="1"/>
        <c:noMultiLvlLbl val="0"/>
      </c:catAx>
      <c:valAx>
        <c:axId val="14970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70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708391</c:v>
                </c:pt>
                <c:pt idx="5">
                  <c:v>752142</c:v>
                </c:pt>
                <c:pt idx="8">
                  <c:v>784513</c:v>
                </c:pt>
                <c:pt idx="11">
                  <c:v>804598</c:v>
                </c:pt>
                <c:pt idx="14">
                  <c:v>813038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22417</c:v>
                </c:pt>
                <c:pt idx="5">
                  <c:v>20777</c:v>
                </c:pt>
                <c:pt idx="8">
                  <c:v>19642</c:v>
                </c:pt>
                <c:pt idx="11">
                  <c:v>18362</c:v>
                </c:pt>
                <c:pt idx="14">
                  <c:v>16995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58096</c:v>
                </c:pt>
                <c:pt idx="5">
                  <c:v>54555</c:v>
                </c:pt>
                <c:pt idx="8">
                  <c:v>59803</c:v>
                </c:pt>
                <c:pt idx="11">
                  <c:v>65217</c:v>
                </c:pt>
                <c:pt idx="14">
                  <c:v>65796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1748</c:v>
                </c:pt>
                <c:pt idx="3">
                  <c:v>2753</c:v>
                </c:pt>
                <c:pt idx="6">
                  <c:v>2217</c:v>
                </c:pt>
                <c:pt idx="9">
                  <c:v>857</c:v>
                </c:pt>
                <c:pt idx="12">
                  <c:v>647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247521</c:v>
                </c:pt>
                <c:pt idx="3">
                  <c:v>243935</c:v>
                </c:pt>
                <c:pt idx="6">
                  <c:v>227456</c:v>
                </c:pt>
                <c:pt idx="9">
                  <c:v>214253</c:v>
                </c:pt>
                <c:pt idx="12">
                  <c:v>210709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31633</c:v>
                </c:pt>
                <c:pt idx="3">
                  <c:v>34000</c:v>
                </c:pt>
                <c:pt idx="6">
                  <c:v>27735</c:v>
                </c:pt>
                <c:pt idx="9">
                  <c:v>25014</c:v>
                </c:pt>
                <c:pt idx="12">
                  <c:v>23575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23296</c:v>
                </c:pt>
                <c:pt idx="3">
                  <c:v>20377</c:v>
                </c:pt>
                <c:pt idx="6">
                  <c:v>17447</c:v>
                </c:pt>
                <c:pt idx="9">
                  <c:v>14634</c:v>
                </c:pt>
                <c:pt idx="12">
                  <c:v>11912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1132109</c:v>
                </c:pt>
                <c:pt idx="3">
                  <c:v>1167618</c:v>
                </c:pt>
                <c:pt idx="6">
                  <c:v>1203745</c:v>
                </c:pt>
                <c:pt idx="9">
                  <c:v>1227225</c:v>
                </c:pt>
                <c:pt idx="12">
                  <c:v>1239801</c:v>
                </c:pt>
              </c:numCache>
            </c:numRef>
          </c:val>
        </c:ser>
        <c:dLbls>
          <c:showLegendKey val="0"/>
          <c:showVal val="0"/>
          <c:showCatName val="0"/>
          <c:showSerName val="0"/>
          <c:showPercent val="0"/>
          <c:showBubbleSize val="0"/>
        </c:dLbls>
        <c:gapWidth val="100"/>
        <c:overlap val="100"/>
        <c:axId val="149789312"/>
        <c:axId val="149799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647404</c:v>
                </c:pt>
                <c:pt idx="2">
                  <c:v>#N/A</c:v>
                </c:pt>
                <c:pt idx="3">
                  <c:v>#N/A</c:v>
                </c:pt>
                <c:pt idx="4">
                  <c:v>641209</c:v>
                </c:pt>
                <c:pt idx="5">
                  <c:v>#N/A</c:v>
                </c:pt>
                <c:pt idx="6">
                  <c:v>#N/A</c:v>
                </c:pt>
                <c:pt idx="7">
                  <c:v>614644</c:v>
                </c:pt>
                <c:pt idx="8">
                  <c:v>#N/A</c:v>
                </c:pt>
                <c:pt idx="9">
                  <c:v>#N/A</c:v>
                </c:pt>
                <c:pt idx="10">
                  <c:v>593806</c:v>
                </c:pt>
                <c:pt idx="11">
                  <c:v>#N/A</c:v>
                </c:pt>
                <c:pt idx="12">
                  <c:v>#N/A</c:v>
                </c:pt>
                <c:pt idx="13">
                  <c:v>590815</c:v>
                </c:pt>
                <c:pt idx="14">
                  <c:v>#N/A</c:v>
                </c:pt>
              </c:numCache>
            </c:numRef>
          </c:val>
          <c:smooth val="0"/>
        </c:ser>
        <c:dLbls>
          <c:showLegendKey val="0"/>
          <c:showVal val="0"/>
          <c:showCatName val="0"/>
          <c:showSerName val="0"/>
          <c:showPercent val="0"/>
          <c:showBubbleSize val="0"/>
        </c:dLbls>
        <c:marker val="1"/>
        <c:smooth val="0"/>
        <c:axId val="149789312"/>
        <c:axId val="149799680"/>
      </c:lineChart>
      <c:catAx>
        <c:axId val="14978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799680"/>
        <c:crosses val="autoZero"/>
        <c:auto val="1"/>
        <c:lblAlgn val="ctr"/>
        <c:lblOffset val="100"/>
        <c:tickLblSkip val="1"/>
        <c:tickMarkSkip val="1"/>
        <c:noMultiLvlLbl val="0"/>
      </c:catAx>
      <c:valAx>
        <c:axId val="149799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78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{F0A94A49-E660-4A46-A436-8C6F625360B4}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{598565D5-2DBD-4911-A12F-10765AA44879}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{9748F275-EBEB-47F2-A5C9-EB7EEF4F43A6}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{3302578B-68AC-4264-A320-EFD2221F1FAA}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{199D6C37-CB61-4655-9E9B-02F68EBC2C4C}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{C3F0378B-DDE4-458B-A787-7BA2E8A69C79}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{62B6021D-AE3C-48E1-A5F0-C6280154E52A}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{8704AD48-6D8A-42FF-A953-5EA8A3DDF01C}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{C54660BA-538B-40AC-ACBD-4B5BBEBB3307}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{8EDAE834-8419-47DB-A95E-4A8DDC6F9D2C}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25922304"/>
        <c:axId val="125932672"/>
      </c:scatterChart>
      <c:valAx>
        <c:axId val="1259223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932672"/>
        <c:crosses val="autoZero"/>
        <c:crossBetween val="midCat"/>
      </c:valAx>
      <c:valAx>
        <c:axId val="1259326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92230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{9EF1C85F-CAC3-4D53-AB2F-4BEA63B18744}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{6196FA86-04EA-4121-AB72-8F924A1A6C82}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{637579BA-A8CE-4ACF-A446-4AD01072B5A3}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{23DA9FD5-1A45-43D9-B2C7-687A3A07285D}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{C9DFD289-78A0-4D25-A6E7-F522D1F28CC2}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11.4</c:v>
                </c:pt>
                <c:pt idx="1">
                  <c:v>11.6</c:v>
                </c:pt>
                <c:pt idx="2">
                  <c:v>12</c:v>
                </c:pt>
                <c:pt idx="3">
                  <c:v>12.2</c:v>
                </c:pt>
                <c:pt idx="4">
                  <c:v>12.1</c:v>
                </c:pt>
              </c:numCache>
            </c:numRef>
          </c:xVal>
          <c:yVal>
            <c:numRef>
              <c:f>公会計指標分析・財政指標組合せ分析表!$K$73:$O$73</c:f>
              <c:numCache>
                <c:formatCode>#,##0.0;"▲ "#,##0.0</c:formatCode>
                <c:ptCount val="5"/>
                <c:pt idx="0">
                  <c:v>177</c:v>
                </c:pt>
                <c:pt idx="1">
                  <c:v>174.3</c:v>
                </c:pt>
                <c:pt idx="2">
                  <c:v>169</c:v>
                </c:pt>
                <c:pt idx="3">
                  <c:v>162.80000000000001</c:v>
                </c:pt>
                <c:pt idx="4">
                  <c:v>155.19999999999999</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{A84BB4F5-676D-45A7-BC54-3CF80991B602}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{2BB61474-F69C-4AB3-8FC9-BFFCE953951D}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{1784DEA1-78BF-4B53-AFF7-6D1C0DD6C0F1}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{D177932B-C689-4AB9-A0C5-6302EACD5786}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{7E7A7E6F-473D-4E51-BC4E-77FE3D4F28B0}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14.6</c:v>
                </c:pt>
                <c:pt idx="1">
                  <c:v>14.3</c:v>
                </c:pt>
                <c:pt idx="2">
                  <c:v>14.4</c:v>
                </c:pt>
                <c:pt idx="3">
                  <c:v>14.3</c:v>
                </c:pt>
                <c:pt idx="4">
                  <c:v>14</c:v>
                </c:pt>
              </c:numCache>
            </c:numRef>
          </c:xVal>
          <c:yVal>
            <c:numRef>
              <c:f>公会計指標分析・財政指標組合せ分析表!$K$77:$O$77</c:f>
              <c:numCache>
                <c:formatCode>#,##0.0;"▲ "#,##0.0</c:formatCode>
                <c:ptCount val="5"/>
                <c:pt idx="0">
                  <c:v>241.4</c:v>
                </c:pt>
                <c:pt idx="1">
                  <c:v>234.7</c:v>
                </c:pt>
                <c:pt idx="2">
                  <c:v>224.2</c:v>
                </c:pt>
                <c:pt idx="3">
                  <c:v>209.6</c:v>
                </c:pt>
                <c:pt idx="4">
                  <c:v>196.3</c:v>
                </c:pt>
              </c:numCache>
            </c:numRef>
          </c:yVal>
          <c:smooth val="0"/>
        </c:ser>
        <c:dLbls>
          <c:showLegendKey val="0"/>
          <c:showVal val="1"/>
          <c:showCatName val="0"/>
          <c:showSerName val="0"/>
          <c:showPercent val="0"/>
          <c:showBubbleSize val="0"/>
        </c:dLbls>
        <c:axId val="126106240"/>
        <c:axId val="126112512"/>
      </c:scatterChart>
      <c:valAx>
        <c:axId val="126106240"/>
        <c:scaling>
          <c:orientation val="minMax"/>
          <c:max val="14.9"/>
          <c:min val="11.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112512"/>
        <c:crosses val="autoZero"/>
        <c:crossBetween val="midCat"/>
      </c:valAx>
      <c:valAx>
        <c:axId val="126112512"/>
        <c:scaling>
          <c:orientation val="minMax"/>
          <c:max val="256"/>
          <c:min val="1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10624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2,005,320
1,960,525
6,362.28
761,605,206
751,895,021
4,323,676
441,767,800
1,199,712,726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155.2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年度単年度の財政力指数では、消費税率引き上げに伴う社会保障の充実や</a:t>
          </a:r>
          <a:r>
            <a:rPr kumimoji="1" lang="ja-JP" altLang="en-US" sz="1100">
              <a:solidFill>
                <a:schemeClr val="dk1"/>
              </a:solidFill>
              <a:effectLst/>
              <a:latin typeface="+mn-lt"/>
              <a:ea typeface="+mn-ea"/>
              <a:cs typeface="+mn-cs"/>
            </a:rPr>
            <a:t>臨時財政対策債の償還費の増による公債費の増加など</a:t>
          </a:r>
          <a:r>
            <a:rPr kumimoji="1" lang="ja-JP" altLang="ja-JP" sz="1100">
              <a:solidFill>
                <a:schemeClr val="dk1"/>
              </a:solidFill>
              <a:effectLst/>
              <a:latin typeface="+mn-lt"/>
              <a:ea typeface="+mn-ea"/>
              <a:cs typeface="+mn-cs"/>
            </a:rPr>
            <a:t>により基準財政需要額が前年度を上回って算定された一方で</a:t>
          </a:r>
          <a:r>
            <a:rPr kumimoji="1" lang="ja-JP" altLang="en-US" sz="1100">
              <a:solidFill>
                <a:schemeClr val="dk1"/>
              </a:solidFill>
              <a:effectLst/>
              <a:latin typeface="+mn-lt"/>
              <a:ea typeface="+mn-ea"/>
              <a:cs typeface="+mn-cs"/>
            </a:rPr>
            <a:t>、法人事業税の増や地方消費税率引き上げの平年化により、</a:t>
          </a:r>
          <a:r>
            <a:rPr kumimoji="1" lang="ja-JP" altLang="ja-JP" sz="1100">
              <a:solidFill>
                <a:schemeClr val="dk1"/>
              </a:solidFill>
              <a:effectLst/>
              <a:latin typeface="+mn-lt"/>
              <a:ea typeface="+mn-ea"/>
              <a:cs typeface="+mn-cs"/>
            </a:rPr>
            <a:t>基準財政収入額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前年度を</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上回って算定されたため、対前年度比で</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ポイント増加（</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0.65</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この結果、</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か年平均の指数では、対前年度比</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ポイント増加の</a:t>
          </a:r>
          <a:r>
            <a:rPr kumimoji="1" lang="en-US" altLang="ja-JP" sz="1100">
              <a:solidFill>
                <a:schemeClr val="dk1"/>
              </a:solidFill>
              <a:effectLst/>
              <a:latin typeface="+mn-lt"/>
              <a:ea typeface="+mn-ea"/>
              <a:cs typeface="+mn-cs"/>
            </a:rPr>
            <a:t>0.60</a:t>
          </a:r>
          <a:r>
            <a:rPr kumimoji="1" lang="ja-JP" altLang="ja-JP" sz="1100">
              <a:solidFill>
                <a:schemeClr val="dk1"/>
              </a:solidFill>
              <a:effectLst/>
              <a:latin typeface="+mn-lt"/>
              <a:ea typeface="+mn-ea"/>
              <a:cs typeface="+mn-cs"/>
            </a:rPr>
            <a:t>となり、税収の伸びなどから</a:t>
          </a:r>
          <a:r>
            <a:rPr kumimoji="1" lang="ja-JP" altLang="en-US" sz="1100">
              <a:solidFill>
                <a:schemeClr val="dk1"/>
              </a:solidFill>
              <a:effectLst/>
              <a:latin typeface="+mn-lt"/>
              <a:ea typeface="+mn-ea"/>
              <a:cs typeface="+mn-cs"/>
            </a:rPr>
            <a:t>基準財政収入額が増加しており、財政力指数は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年度から増加傾向にある。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74083</xdr:rowOff>
    </xdr:to>
    <xdr:cxnSp macro="">
      <xdr:nvCxnSpPr>
        <xdr:cNvPr id="61" name="直線コネクタ 60"/>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135467</xdr:rowOff>
    </xdr:to>
    <xdr:cxnSp macro="">
      <xdr:nvCxnSpPr>
        <xdr:cNvPr id="66" name="直線コネクタ 65"/>
        <xdr:cNvCxnSpPr/>
      </xdr:nvCxnSpPr>
      <xdr:spPr>
        <a:xfrm flipV="1">
          <a:off x="4114800" y="738716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7"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8" name="フローチャート : 判断 67"/>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44</xdr:row>
      <xdr:rowOff>4233</xdr:rowOff>
    </xdr:to>
    <xdr:cxnSp macro="">
      <xdr:nvCxnSpPr>
        <xdr:cNvPr id="69" name="直線コネクタ 68"/>
        <xdr:cNvCxnSpPr/>
      </xdr:nvCxnSpPr>
      <xdr:spPr>
        <a:xfrm flipV="1">
          <a:off x="3225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44450</xdr:rowOff>
    </xdr:to>
    <xdr:cxnSp macro="">
      <xdr:nvCxnSpPr>
        <xdr:cNvPr id="72" name="直線コネクタ 71"/>
        <xdr:cNvCxnSpPr/>
      </xdr:nvCxnSpPr>
      <xdr:spPr>
        <a:xfrm flipV="1">
          <a:off x="2336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5" name="直線コネクタ 74"/>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6" name="フローチャート : 判断 75"/>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7" name="テキスト ボックス 7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8" name="フローチャート : 判断 77"/>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79" name="テキスト ボックス 78"/>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5" name="円/楕円 84"/>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6"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7" name="円/楕円 86"/>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8" name="テキスト ボックス 87"/>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89" name="円/楕円 88"/>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0" name="テキスト ボックス 89"/>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1" name="円/楕円 90"/>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2" name="テキスト ボックス 91"/>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経常経費に充当する一般財源の額は、補助費、公債費などが増加した一方で、県税の増以上に普通交付税や臨時財政対策債が大幅に減少したため、経常一般財源等総額は減少となり、前年度から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ポイント悪化した。</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年度は補助費等の増加で悪化したが、平成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年度は税収の伸びなどから改善した。</a:t>
          </a:r>
          <a:endParaRPr lang="ja-JP" altLang="ja-JP">
            <a:effectLst/>
          </a:endParaRPr>
        </a:p>
        <a:p>
          <a:r>
            <a:rPr kumimoji="1" lang="ja-JP" altLang="ja-JP" sz="1100">
              <a:solidFill>
                <a:schemeClr val="dk1"/>
              </a:solidFill>
              <a:effectLst/>
              <a:latin typeface="+mn-lt"/>
              <a:ea typeface="+mn-ea"/>
              <a:cs typeface="+mn-cs"/>
            </a:rPr>
            <a:t>　引き続き、経常的な歳出の削減を行うとともに、県税の徴収率向上や広告料収入などの増額確保に取り組み、財政の弾力性確保に努める。</a:t>
          </a:r>
          <a:endParaRPr lang="ja-JP" altLang="ja-JP">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71967</xdr:rowOff>
    </xdr:to>
    <xdr:cxnSp macro="">
      <xdr:nvCxnSpPr>
        <xdr:cNvPr id="122" name="直線コネクタ 121"/>
        <xdr:cNvCxnSpPr/>
      </xdr:nvCxnSpPr>
      <xdr:spPr>
        <a:xfrm flipV="1">
          <a:off x="4953000" y="1003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3"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4" name="直線コネクタ 123"/>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45508</xdr:rowOff>
    </xdr:from>
    <xdr:to>
      <xdr:col>7</xdr:col>
      <xdr:colOff>152400</xdr:colOff>
      <xdr:row>62</xdr:row>
      <xdr:rowOff>124883</xdr:rowOff>
    </xdr:to>
    <xdr:cxnSp macro="">
      <xdr:nvCxnSpPr>
        <xdr:cNvPr id="127" name="直線コネクタ 126"/>
        <xdr:cNvCxnSpPr/>
      </xdr:nvCxnSpPr>
      <xdr:spPr>
        <a:xfrm>
          <a:off x="4114800" y="10332508"/>
          <a:ext cx="8382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146702</xdr:rowOff>
    </xdr:from>
    <xdr:ext cx="762000" cy="259045"/>
    <xdr:sp macro="" textlink="">
      <xdr:nvSpPr>
        <xdr:cNvPr id="128" name="財政構造の弾力性平均値テキスト"/>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29" name="フローチャート : 判断 128"/>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45508</xdr:rowOff>
    </xdr:from>
    <xdr:to>
      <xdr:col>6</xdr:col>
      <xdr:colOff>0</xdr:colOff>
      <xdr:row>62</xdr:row>
      <xdr:rowOff>84667</xdr:rowOff>
    </xdr:to>
    <xdr:cxnSp macro="">
      <xdr:nvCxnSpPr>
        <xdr:cNvPr id="130" name="直線コネクタ 129"/>
        <xdr:cNvCxnSpPr/>
      </xdr:nvCxnSpPr>
      <xdr:spPr>
        <a:xfrm flipV="1">
          <a:off x="3225800" y="10332508"/>
          <a:ext cx="889000" cy="3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135467</xdr:rowOff>
    </xdr:from>
    <xdr:to>
      <xdr:col>6</xdr:col>
      <xdr:colOff>50800</xdr:colOff>
      <xdr:row>61</xdr:row>
      <xdr:rowOff>65617</xdr:rowOff>
    </xdr:to>
    <xdr:sp macro="" textlink="">
      <xdr:nvSpPr>
        <xdr:cNvPr id="131" name="フローチャート : 判断 130"/>
        <xdr:cNvSpPr/>
      </xdr:nvSpPr>
      <xdr:spPr>
        <a:xfrm>
          <a:off x="4064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50394</xdr:rowOff>
    </xdr:from>
    <xdr:ext cx="736600" cy="259045"/>
    <xdr:sp macro="" textlink="">
      <xdr:nvSpPr>
        <xdr:cNvPr id="132" name="テキスト ボックス 131"/>
        <xdr:cNvSpPr txBox="1"/>
      </xdr:nvSpPr>
      <xdr:spPr>
        <a:xfrm>
          <a:off x="3733800" y="1050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84667</xdr:rowOff>
    </xdr:from>
    <xdr:to>
      <xdr:col>4</xdr:col>
      <xdr:colOff>482600</xdr:colOff>
      <xdr:row>64</xdr:row>
      <xdr:rowOff>103717</xdr:rowOff>
    </xdr:to>
    <xdr:cxnSp macro="">
      <xdr:nvCxnSpPr>
        <xdr:cNvPr id="133" name="直線コネクタ 132"/>
        <xdr:cNvCxnSpPr/>
      </xdr:nvCxnSpPr>
      <xdr:spPr>
        <a:xfrm flipV="1">
          <a:off x="2336800" y="10714567"/>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64558</xdr:rowOff>
    </xdr:from>
    <xdr:to>
      <xdr:col>4</xdr:col>
      <xdr:colOff>533400</xdr:colOff>
      <xdr:row>61</xdr:row>
      <xdr:rowOff>166158</xdr:rowOff>
    </xdr:to>
    <xdr:sp macro="" textlink="">
      <xdr:nvSpPr>
        <xdr:cNvPr id="134" name="フローチャート : 判断 133"/>
        <xdr:cNvSpPr/>
      </xdr:nvSpPr>
      <xdr:spPr>
        <a:xfrm>
          <a:off x="3175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4885</xdr:rowOff>
    </xdr:from>
    <xdr:ext cx="762000" cy="259045"/>
    <xdr:sp macro="" textlink="">
      <xdr:nvSpPr>
        <xdr:cNvPr id="135" name="テキスト ボックス 134"/>
        <xdr:cNvSpPr txBox="1"/>
      </xdr:nvSpPr>
      <xdr:spPr>
        <a:xfrm>
          <a:off x="2844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134408</xdr:rowOff>
    </xdr:from>
    <xdr:to>
      <xdr:col>3</xdr:col>
      <xdr:colOff>279400</xdr:colOff>
      <xdr:row>64</xdr:row>
      <xdr:rowOff>103717</xdr:rowOff>
    </xdr:to>
    <xdr:cxnSp macro="">
      <xdr:nvCxnSpPr>
        <xdr:cNvPr id="136" name="直線コネクタ 135"/>
        <xdr:cNvCxnSpPr/>
      </xdr:nvCxnSpPr>
      <xdr:spPr>
        <a:xfrm>
          <a:off x="1447800" y="10935758"/>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74083</xdr:rowOff>
    </xdr:from>
    <xdr:to>
      <xdr:col>3</xdr:col>
      <xdr:colOff>330200</xdr:colOff>
      <xdr:row>63</xdr:row>
      <xdr:rowOff>4233</xdr:rowOff>
    </xdr:to>
    <xdr:sp macro="" textlink="">
      <xdr:nvSpPr>
        <xdr:cNvPr id="137" name="フローチャート : 判断 136"/>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14410</xdr:rowOff>
    </xdr:from>
    <xdr:ext cx="762000" cy="259045"/>
    <xdr:sp macro="" textlink="">
      <xdr:nvSpPr>
        <xdr:cNvPr id="138" name="テキスト ボックス 137"/>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40" name="テキスト ボックス 139"/>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46" name="円/楕円 145"/>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90610</xdr:rowOff>
    </xdr:from>
    <xdr:ext cx="762000" cy="259045"/>
    <xdr:sp macro="" textlink="">
      <xdr:nvSpPr>
        <xdr:cNvPr id="147" name="財政構造の弾力性該当値テキスト"/>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166158</xdr:rowOff>
    </xdr:from>
    <xdr:to>
      <xdr:col>6</xdr:col>
      <xdr:colOff>50800</xdr:colOff>
      <xdr:row>60</xdr:row>
      <xdr:rowOff>96308</xdr:rowOff>
    </xdr:to>
    <xdr:sp macro="" textlink="">
      <xdr:nvSpPr>
        <xdr:cNvPr id="148" name="円/楕円 147"/>
        <xdr:cNvSpPr/>
      </xdr:nvSpPr>
      <xdr:spPr>
        <a:xfrm>
          <a:off x="4064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106485</xdr:rowOff>
    </xdr:from>
    <xdr:ext cx="736600" cy="259045"/>
    <xdr:sp macro="" textlink="">
      <xdr:nvSpPr>
        <xdr:cNvPr id="149" name="テキスト ボックス 148"/>
        <xdr:cNvSpPr txBox="1"/>
      </xdr:nvSpPr>
      <xdr:spPr>
        <a:xfrm>
          <a:off x="3733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33867</xdr:rowOff>
    </xdr:from>
    <xdr:to>
      <xdr:col>4</xdr:col>
      <xdr:colOff>533400</xdr:colOff>
      <xdr:row>62</xdr:row>
      <xdr:rowOff>135467</xdr:rowOff>
    </xdr:to>
    <xdr:sp macro="" textlink="">
      <xdr:nvSpPr>
        <xdr:cNvPr id="150" name="円/楕円 149"/>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120244</xdr:rowOff>
    </xdr:from>
    <xdr:ext cx="762000" cy="259045"/>
    <xdr:sp macro="" textlink="">
      <xdr:nvSpPr>
        <xdr:cNvPr id="151" name="テキスト ボックス 150"/>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52917</xdr:rowOff>
    </xdr:from>
    <xdr:to>
      <xdr:col>3</xdr:col>
      <xdr:colOff>330200</xdr:colOff>
      <xdr:row>64</xdr:row>
      <xdr:rowOff>154517</xdr:rowOff>
    </xdr:to>
    <xdr:sp macro="" textlink="">
      <xdr:nvSpPr>
        <xdr:cNvPr id="152" name="円/楕円 151"/>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139294</xdr:rowOff>
    </xdr:from>
    <xdr:ext cx="762000" cy="259045"/>
    <xdr:sp macro="" textlink="">
      <xdr:nvSpPr>
        <xdr:cNvPr id="153" name="テキスト ボックス 152"/>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54" name="円/楕円 153"/>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55" name="テキスト ボックス 154"/>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[117,207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都道府県に属する多くの事務事業・権限が移譲されている政令指定都市が本県にはないこともあり、グループ内平均を上回った状況が続いている。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職員給与などの減により</a:t>
          </a:r>
          <a:r>
            <a:rPr kumimoji="1" lang="ja-JP" altLang="ja-JP" sz="1100">
              <a:solidFill>
                <a:schemeClr val="dk1"/>
              </a:solidFill>
              <a:effectLst/>
              <a:latin typeface="+mn-lt"/>
              <a:ea typeface="+mn-ea"/>
              <a:cs typeface="+mn-cs"/>
            </a:rPr>
            <a:t>人件費が</a:t>
          </a:r>
          <a:r>
            <a:rPr kumimoji="1" lang="ja-JP" altLang="en-US" sz="1100">
              <a:solidFill>
                <a:schemeClr val="dk1"/>
              </a:solidFill>
              <a:effectLst/>
              <a:latin typeface="+mn-lt"/>
              <a:ea typeface="+mn-ea"/>
              <a:cs typeface="+mn-cs"/>
            </a:rPr>
            <a:t>減少した一方で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年度の国補正予算による地域住民生活等緊急支援のための交付金事業の実施などにより物件費が大幅に増加したことで、</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1,189</a:t>
          </a:r>
          <a:r>
            <a:rPr kumimoji="1" lang="ja-JP" altLang="ja-JP" sz="1100">
              <a:solidFill>
                <a:schemeClr val="dk1"/>
              </a:solidFill>
              <a:effectLst/>
              <a:latin typeface="+mn-lt"/>
              <a:ea typeface="+mn-ea"/>
              <a:cs typeface="+mn-cs"/>
            </a:rPr>
            <a:t>円の増となった。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年度は人件費の減などにより減少したが、平成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は増加している。引き続き経費の削減に取り組んでいく。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118791</xdr:rowOff>
    </xdr:from>
    <xdr:to>
      <xdr:col>7</xdr:col>
      <xdr:colOff>152400</xdr:colOff>
      <xdr:row>90</xdr:row>
      <xdr:rowOff>71171</xdr:rowOff>
    </xdr:to>
    <xdr:cxnSp macro="">
      <xdr:nvCxnSpPr>
        <xdr:cNvPr id="183" name="直線コネクタ 182"/>
        <xdr:cNvCxnSpPr/>
      </xdr:nvCxnSpPr>
      <xdr:spPr>
        <a:xfrm flipV="1">
          <a:off x="4953000" y="13834791"/>
          <a:ext cx="0" cy="166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43248</xdr:rowOff>
    </xdr:from>
    <xdr:ext cx="762000" cy="259045"/>
    <xdr:sp macro="" textlink="">
      <xdr:nvSpPr>
        <xdr:cNvPr id="184" name="人件費・物件費等の状況最小値テキスト"/>
        <xdr:cNvSpPr txBox="1"/>
      </xdr:nvSpPr>
      <xdr:spPr>
        <a:xfrm>
          <a:off x="5041900" y="15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164,592</a:t>
          </a:r>
          <a:endParaRPr kumimoji="1" lang="ja-JP" altLang="en-US" sz="1000" b="1">
            <a:latin typeface="ＭＳ Ｐゴシック"/>
          </a:endParaRPr>
        </a:p>
      </xdr:txBody>
    </xdr:sp>
    <xdr:clientData/>
  </xdr:oneCellAnchor>
  <xdr:twoCellAnchor>
    <xdr:from>
      <xdr:col>7</xdr:col>
      <xdr:colOff>63500</xdr:colOff>
      <xdr:row>90</xdr:row>
      <xdr:rowOff>71171</xdr:rowOff>
    </xdr:from>
    <xdr:to>
      <xdr:col>7</xdr:col>
      <xdr:colOff>241300</xdr:colOff>
      <xdr:row>90</xdr:row>
      <xdr:rowOff>71171</xdr:rowOff>
    </xdr:to>
    <xdr:cxnSp macro="">
      <xdr:nvCxnSpPr>
        <xdr:cNvPr id="185" name="直線コネクタ 184"/>
        <xdr:cNvCxnSpPr/>
      </xdr:nvCxnSpPr>
      <xdr:spPr>
        <a:xfrm>
          <a:off x="4864100" y="1550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33718</xdr:rowOff>
    </xdr:from>
    <xdr:ext cx="762000" cy="259045"/>
    <xdr:sp macro="" textlink="">
      <xdr:nvSpPr>
        <xdr:cNvPr id="186" name="人件費・物件費等の状況最大値テキスト"/>
        <xdr:cNvSpPr txBox="1"/>
      </xdr:nvSpPr>
      <xdr:spPr>
        <a:xfrm>
          <a:off x="5041900" y="1357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81,697</a:t>
          </a:r>
          <a:endParaRPr kumimoji="1" lang="ja-JP" altLang="en-US" sz="1000" b="1">
            <a:latin typeface="ＭＳ Ｐゴシック"/>
          </a:endParaRPr>
        </a:p>
      </xdr:txBody>
    </xdr:sp>
    <xdr:clientData/>
  </xdr:oneCellAnchor>
  <xdr:twoCellAnchor>
    <xdr:from>
      <xdr:col>7</xdr:col>
      <xdr:colOff>63500</xdr:colOff>
      <xdr:row>80</xdr:row>
      <xdr:rowOff>118791</xdr:rowOff>
    </xdr:from>
    <xdr:to>
      <xdr:col>7</xdr:col>
      <xdr:colOff>241300</xdr:colOff>
      <xdr:row>80</xdr:row>
      <xdr:rowOff>118791</xdr:rowOff>
    </xdr:to>
    <xdr:cxnSp macro="">
      <xdr:nvCxnSpPr>
        <xdr:cNvPr id="187" name="直線コネクタ 186"/>
        <xdr:cNvCxnSpPr/>
      </xdr:nvCxnSpPr>
      <xdr:spPr>
        <a:xfrm>
          <a:off x="4864100" y="1383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123129</xdr:rowOff>
    </xdr:from>
    <xdr:to>
      <xdr:col>7</xdr:col>
      <xdr:colOff>152400</xdr:colOff>
      <xdr:row>84</xdr:row>
      <xdr:rowOff>147038</xdr:rowOff>
    </xdr:to>
    <xdr:cxnSp macro="">
      <xdr:nvCxnSpPr>
        <xdr:cNvPr id="188" name="直線コネクタ 187"/>
        <xdr:cNvCxnSpPr/>
      </xdr:nvCxnSpPr>
      <xdr:spPr>
        <a:xfrm>
          <a:off x="4114800" y="14524929"/>
          <a:ext cx="838200" cy="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128562</xdr:rowOff>
    </xdr:from>
    <xdr:ext cx="762000" cy="259045"/>
    <xdr:sp macro="" textlink="">
      <xdr:nvSpPr>
        <xdr:cNvPr id="189" name="人件費・物件費等の状況平均値テキスト"/>
        <xdr:cNvSpPr txBox="1"/>
      </xdr:nvSpPr>
      <xdr:spPr>
        <a:xfrm>
          <a:off x="5041900" y="14016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112035</xdr:rowOff>
    </xdr:from>
    <xdr:to>
      <xdr:col>7</xdr:col>
      <xdr:colOff>203200</xdr:colOff>
      <xdr:row>83</xdr:row>
      <xdr:rowOff>42185</xdr:rowOff>
    </xdr:to>
    <xdr:sp macro="" textlink="">
      <xdr:nvSpPr>
        <xdr:cNvPr id="190" name="フローチャート : 判断 189"/>
        <xdr:cNvSpPr/>
      </xdr:nvSpPr>
      <xdr:spPr>
        <a:xfrm>
          <a:off x="4902200" y="141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47541</xdr:rowOff>
    </xdr:from>
    <xdr:to>
      <xdr:col>6</xdr:col>
      <xdr:colOff>0</xdr:colOff>
      <xdr:row>84</xdr:row>
      <xdr:rowOff>123129</xdr:rowOff>
    </xdr:to>
    <xdr:cxnSp macro="">
      <xdr:nvCxnSpPr>
        <xdr:cNvPr id="191" name="直線コネクタ 190"/>
        <xdr:cNvCxnSpPr/>
      </xdr:nvCxnSpPr>
      <xdr:spPr>
        <a:xfrm>
          <a:off x="3225800" y="14449341"/>
          <a:ext cx="889000" cy="7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59311</xdr:rowOff>
    </xdr:from>
    <xdr:to>
      <xdr:col>6</xdr:col>
      <xdr:colOff>50800</xdr:colOff>
      <xdr:row>82</xdr:row>
      <xdr:rowOff>160911</xdr:rowOff>
    </xdr:to>
    <xdr:sp macro="" textlink="">
      <xdr:nvSpPr>
        <xdr:cNvPr id="192" name="フローチャート : 判断 191"/>
        <xdr:cNvSpPr/>
      </xdr:nvSpPr>
      <xdr:spPr>
        <a:xfrm>
          <a:off x="4064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171088</xdr:rowOff>
    </xdr:from>
    <xdr:ext cx="736600" cy="259045"/>
    <xdr:sp macro="" textlink="">
      <xdr:nvSpPr>
        <xdr:cNvPr id="193" name="テキスト ボックス 192"/>
        <xdr:cNvSpPr txBox="1"/>
      </xdr:nvSpPr>
      <xdr:spPr>
        <a:xfrm>
          <a:off x="3733800" y="138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47541</xdr:rowOff>
    </xdr:from>
    <xdr:to>
      <xdr:col>4</xdr:col>
      <xdr:colOff>482600</xdr:colOff>
      <xdr:row>84</xdr:row>
      <xdr:rowOff>138271</xdr:rowOff>
    </xdr:to>
    <xdr:cxnSp macro="">
      <xdr:nvCxnSpPr>
        <xdr:cNvPr id="194" name="直線コネクタ 193"/>
        <xdr:cNvCxnSpPr/>
      </xdr:nvCxnSpPr>
      <xdr:spPr>
        <a:xfrm flipV="1">
          <a:off x="2336800" y="14449341"/>
          <a:ext cx="889000" cy="9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25750</xdr:rowOff>
    </xdr:from>
    <xdr:to>
      <xdr:col>4</xdr:col>
      <xdr:colOff>533400</xdr:colOff>
      <xdr:row>82</xdr:row>
      <xdr:rowOff>127350</xdr:rowOff>
    </xdr:to>
    <xdr:sp macro="" textlink="">
      <xdr:nvSpPr>
        <xdr:cNvPr id="195" name="フローチャート : 判断 194"/>
        <xdr:cNvSpPr/>
      </xdr:nvSpPr>
      <xdr:spPr>
        <a:xfrm>
          <a:off x="3175000" y="140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137527</xdr:rowOff>
    </xdr:from>
    <xdr:ext cx="762000" cy="259045"/>
    <xdr:sp macro="" textlink="">
      <xdr:nvSpPr>
        <xdr:cNvPr id="196" name="テキスト ボックス 195"/>
        <xdr:cNvSpPr txBox="1"/>
      </xdr:nvSpPr>
      <xdr:spPr>
        <a:xfrm>
          <a:off x="2844800" y="1385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138271</xdr:rowOff>
    </xdr:from>
    <xdr:to>
      <xdr:col>3</xdr:col>
      <xdr:colOff>279400</xdr:colOff>
      <xdr:row>85</xdr:row>
      <xdr:rowOff>60787</xdr:rowOff>
    </xdr:to>
    <xdr:cxnSp macro="">
      <xdr:nvCxnSpPr>
        <xdr:cNvPr id="197" name="直線コネクタ 196"/>
        <xdr:cNvCxnSpPr/>
      </xdr:nvCxnSpPr>
      <xdr:spPr>
        <a:xfrm flipV="1">
          <a:off x="1447800" y="14540071"/>
          <a:ext cx="889000" cy="9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88528</xdr:rowOff>
    </xdr:from>
    <xdr:to>
      <xdr:col>3</xdr:col>
      <xdr:colOff>330200</xdr:colOff>
      <xdr:row>83</xdr:row>
      <xdr:rowOff>18678</xdr:rowOff>
    </xdr:to>
    <xdr:sp macro="" textlink="">
      <xdr:nvSpPr>
        <xdr:cNvPr id="198" name="フローチャート : 判断 197"/>
        <xdr:cNvSpPr/>
      </xdr:nvSpPr>
      <xdr:spPr>
        <a:xfrm>
          <a:off x="2286000" y="141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28855</xdr:rowOff>
    </xdr:from>
    <xdr:ext cx="762000" cy="259045"/>
    <xdr:sp macro="" textlink="">
      <xdr:nvSpPr>
        <xdr:cNvPr id="199" name="テキスト ボックス 198"/>
        <xdr:cNvSpPr txBox="1"/>
      </xdr:nvSpPr>
      <xdr:spPr>
        <a:xfrm>
          <a:off x="1955800" y="1391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147909</xdr:rowOff>
    </xdr:from>
    <xdr:to>
      <xdr:col>2</xdr:col>
      <xdr:colOff>127000</xdr:colOff>
      <xdr:row>83</xdr:row>
      <xdr:rowOff>78059</xdr:rowOff>
    </xdr:to>
    <xdr:sp macro="" textlink="">
      <xdr:nvSpPr>
        <xdr:cNvPr id="200" name="フローチャート : 判断 199"/>
        <xdr:cNvSpPr/>
      </xdr:nvSpPr>
      <xdr:spPr>
        <a:xfrm>
          <a:off x="1397000" y="14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88236</xdr:rowOff>
    </xdr:from>
    <xdr:ext cx="762000" cy="259045"/>
    <xdr:sp macro="" textlink="">
      <xdr:nvSpPr>
        <xdr:cNvPr id="201" name="テキスト ボックス 200"/>
        <xdr:cNvSpPr txBox="1"/>
      </xdr:nvSpPr>
      <xdr:spPr>
        <a:xfrm>
          <a:off x="1066800" y="1397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96238</xdr:rowOff>
    </xdr:from>
    <xdr:to>
      <xdr:col>7</xdr:col>
      <xdr:colOff>203200</xdr:colOff>
      <xdr:row>85</xdr:row>
      <xdr:rowOff>26388</xdr:rowOff>
    </xdr:to>
    <xdr:sp macro="" textlink="">
      <xdr:nvSpPr>
        <xdr:cNvPr id="207" name="円/楕円 206"/>
        <xdr:cNvSpPr/>
      </xdr:nvSpPr>
      <xdr:spPr>
        <a:xfrm>
          <a:off x="4902200" y="144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68315</xdr:rowOff>
    </xdr:from>
    <xdr:ext cx="762000" cy="259045"/>
    <xdr:sp macro="" textlink="">
      <xdr:nvSpPr>
        <xdr:cNvPr id="208" name="人件費・物件費等の状況該当値テキスト"/>
        <xdr:cNvSpPr txBox="1"/>
      </xdr:nvSpPr>
      <xdr:spPr>
        <a:xfrm>
          <a:off x="5041900" y="1447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117,207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72329</xdr:rowOff>
    </xdr:from>
    <xdr:to>
      <xdr:col>6</xdr:col>
      <xdr:colOff>50800</xdr:colOff>
      <xdr:row>85</xdr:row>
      <xdr:rowOff>2479</xdr:rowOff>
    </xdr:to>
    <xdr:sp macro="" textlink="">
      <xdr:nvSpPr>
        <xdr:cNvPr id="209" name="円/楕円 208"/>
        <xdr:cNvSpPr/>
      </xdr:nvSpPr>
      <xdr:spPr>
        <a:xfrm>
          <a:off x="4064000" y="144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158706</xdr:rowOff>
    </xdr:from>
    <xdr:ext cx="736600" cy="259045"/>
    <xdr:sp macro="" textlink="">
      <xdr:nvSpPr>
        <xdr:cNvPr id="210" name="テキスト ボックス 209"/>
        <xdr:cNvSpPr txBox="1"/>
      </xdr:nvSpPr>
      <xdr:spPr>
        <a:xfrm>
          <a:off x="3733800" y="14560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116,018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168191</xdr:rowOff>
    </xdr:from>
    <xdr:to>
      <xdr:col>4</xdr:col>
      <xdr:colOff>533400</xdr:colOff>
      <xdr:row>84</xdr:row>
      <xdr:rowOff>98341</xdr:rowOff>
    </xdr:to>
    <xdr:sp macro="" textlink="">
      <xdr:nvSpPr>
        <xdr:cNvPr id="211" name="円/楕円 210"/>
        <xdr:cNvSpPr/>
      </xdr:nvSpPr>
      <xdr:spPr>
        <a:xfrm>
          <a:off x="3175000" y="143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83118</xdr:rowOff>
    </xdr:from>
    <xdr:ext cx="762000" cy="259045"/>
    <xdr:sp macro="" textlink="">
      <xdr:nvSpPr>
        <xdr:cNvPr id="212" name="テキスト ボックス 211"/>
        <xdr:cNvSpPr txBox="1"/>
      </xdr:nvSpPr>
      <xdr:spPr>
        <a:xfrm>
          <a:off x="2844800" y="1448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112,259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87471</xdr:rowOff>
    </xdr:from>
    <xdr:to>
      <xdr:col>3</xdr:col>
      <xdr:colOff>330200</xdr:colOff>
      <xdr:row>85</xdr:row>
      <xdr:rowOff>17621</xdr:rowOff>
    </xdr:to>
    <xdr:sp macro="" textlink="">
      <xdr:nvSpPr>
        <xdr:cNvPr id="213" name="円/楕円 212"/>
        <xdr:cNvSpPr/>
      </xdr:nvSpPr>
      <xdr:spPr>
        <a:xfrm>
          <a:off x="2286000" y="1448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2398</xdr:rowOff>
    </xdr:from>
    <xdr:ext cx="762000" cy="259045"/>
    <xdr:sp macro="" textlink="">
      <xdr:nvSpPr>
        <xdr:cNvPr id="214" name="テキスト ボックス 213"/>
        <xdr:cNvSpPr txBox="1"/>
      </xdr:nvSpPr>
      <xdr:spPr>
        <a:xfrm>
          <a:off x="1955800" y="1457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116,771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9987</xdr:rowOff>
    </xdr:from>
    <xdr:to>
      <xdr:col>2</xdr:col>
      <xdr:colOff>127000</xdr:colOff>
      <xdr:row>85</xdr:row>
      <xdr:rowOff>111587</xdr:rowOff>
    </xdr:to>
    <xdr:sp macro="" textlink="">
      <xdr:nvSpPr>
        <xdr:cNvPr id="215" name="円/楕円 214"/>
        <xdr:cNvSpPr/>
      </xdr:nvSpPr>
      <xdr:spPr>
        <a:xfrm>
          <a:off x="1397000" y="1458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96364</xdr:rowOff>
    </xdr:from>
    <xdr:ext cx="762000" cy="259045"/>
    <xdr:sp macro="" textlink="">
      <xdr:nvSpPr>
        <xdr:cNvPr id="216" name="テキスト ボックス 215"/>
        <xdr:cNvSpPr txBox="1"/>
      </xdr:nvSpPr>
      <xdr:spPr>
        <a:xfrm>
          <a:off x="1066800" y="1466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en-US" sz="1100" b="0" i="0" u="none" strike="noStrike" baseline="0" smtClean="0">
              <a:solidFill>
                <a:schemeClr val="dk1"/>
              </a:solidFill>
              <a:latin typeface="+mn-lt"/>
              <a:ea typeface="+mn-ea"/>
              <a:cs typeface="+mn-cs"/>
            </a:rPr>
            <a:t>ラスパイレス指数の比較では国より１．２ポイント高であるが、その主な要因としては、国との昇給期や職員構成の違いによるもののほか、国において平成２７年度から実施している給与制度の総合的見直しを本県では一年見送り、平成２８年度から実施したことなどが挙げられる。</a:t>
          </a:r>
        </a:p>
        <a:p>
          <a:r>
            <a:rPr lang="ja-JP" altLang="en-US" sz="1100" b="0" i="0" u="none" strike="noStrike" baseline="0" smtClean="0">
              <a:solidFill>
                <a:schemeClr val="dk1"/>
              </a:solidFill>
              <a:latin typeface="+mn-lt"/>
              <a:ea typeface="+mn-ea"/>
              <a:cs typeface="+mn-cs"/>
            </a:rPr>
            <a:t>　なお、給与水準の比較指標として、ラスパイレス指数は基本給のみを比較した指数であるが、基本給に諸手当を加えた平均給与月額では、群馬県は国をおよそ９．１％下回っている。</a:t>
          </a:r>
        </a:p>
        <a:p>
          <a:r>
            <a:rPr lang="ja-JP" altLang="en-US" sz="1100" b="0" i="0" u="none" strike="noStrike" baseline="0" smtClean="0">
              <a:solidFill>
                <a:schemeClr val="dk1"/>
              </a:solidFill>
              <a:latin typeface="+mn-lt"/>
              <a:ea typeface="+mn-ea"/>
              <a:cs typeface="+mn-cs"/>
            </a:rPr>
            <a:t>　今後も引き続き適正な給与水準の維持に努めていく。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111478</xdr:rowOff>
    </xdr:from>
    <xdr:to>
      <xdr:col>24</xdr:col>
      <xdr:colOff>558800</xdr:colOff>
      <xdr:row>84</xdr:row>
      <xdr:rowOff>15522</xdr:rowOff>
    </xdr:to>
    <xdr:cxnSp macro="">
      <xdr:nvCxnSpPr>
        <xdr:cNvPr id="243" name="直線コネクタ 242"/>
        <xdr:cNvCxnSpPr/>
      </xdr:nvCxnSpPr>
      <xdr:spPr>
        <a:xfrm flipV="1">
          <a:off x="17018000" y="13827478"/>
          <a:ext cx="0" cy="589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159049</xdr:rowOff>
    </xdr:from>
    <xdr:ext cx="762000" cy="259045"/>
    <xdr:sp macro="" textlink="">
      <xdr:nvSpPr>
        <xdr:cNvPr id="244" name="給与水準   （国との比較）最小値テキスト"/>
        <xdr:cNvSpPr txBox="1"/>
      </xdr:nvSpPr>
      <xdr:spPr>
        <a:xfrm>
          <a:off x="17106900" y="1438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15522</xdr:rowOff>
    </xdr:from>
    <xdr:to>
      <xdr:col>24</xdr:col>
      <xdr:colOff>647700</xdr:colOff>
      <xdr:row>84</xdr:row>
      <xdr:rowOff>15522</xdr:rowOff>
    </xdr:to>
    <xdr:cxnSp macro="">
      <xdr:nvCxnSpPr>
        <xdr:cNvPr id="245" name="直線コネクタ 244"/>
        <xdr:cNvCxnSpPr/>
      </xdr:nvCxnSpPr>
      <xdr:spPr>
        <a:xfrm>
          <a:off x="16929100" y="1441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26405</xdr:rowOff>
    </xdr:from>
    <xdr:ext cx="762000" cy="259045"/>
    <xdr:sp macro="" textlink="">
      <xdr:nvSpPr>
        <xdr:cNvPr id="246"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24</xdr:col>
      <xdr:colOff>469900</xdr:colOff>
      <xdr:row>80</xdr:row>
      <xdr:rowOff>111478</xdr:rowOff>
    </xdr:from>
    <xdr:to>
      <xdr:col>24</xdr:col>
      <xdr:colOff>647700</xdr:colOff>
      <xdr:row>80</xdr:row>
      <xdr:rowOff>111478</xdr:rowOff>
    </xdr:to>
    <xdr:cxnSp macro="">
      <xdr:nvCxnSpPr>
        <xdr:cNvPr id="247" name="直線コネクタ 246"/>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36689</xdr:rowOff>
    </xdr:from>
    <xdr:to>
      <xdr:col>24</xdr:col>
      <xdr:colOff>558800</xdr:colOff>
      <xdr:row>82</xdr:row>
      <xdr:rowOff>36689</xdr:rowOff>
    </xdr:to>
    <xdr:cxnSp macro="">
      <xdr:nvCxnSpPr>
        <xdr:cNvPr id="248" name="直線コネクタ 247"/>
        <xdr:cNvCxnSpPr/>
      </xdr:nvCxnSpPr>
      <xdr:spPr>
        <a:xfrm>
          <a:off x="16179800" y="140955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147055</xdr:rowOff>
    </xdr:from>
    <xdr:ext cx="762000" cy="259045"/>
    <xdr:sp macro="" textlink="">
      <xdr:nvSpPr>
        <xdr:cNvPr id="249" name="給与水準   （国との比較）平均値テキスト"/>
        <xdr:cNvSpPr txBox="1"/>
      </xdr:nvSpPr>
      <xdr:spPr>
        <a:xfrm>
          <a:off x="17106900" y="1386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50" name="フローチャート : 判断 249"/>
        <xdr:cNvSpPr/>
      </xdr:nvSpPr>
      <xdr:spPr>
        <a:xfrm>
          <a:off x="169672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23284</xdr:rowOff>
    </xdr:from>
    <xdr:to>
      <xdr:col>23</xdr:col>
      <xdr:colOff>406400</xdr:colOff>
      <xdr:row>82</xdr:row>
      <xdr:rowOff>36689</xdr:rowOff>
    </xdr:to>
    <xdr:cxnSp macro="">
      <xdr:nvCxnSpPr>
        <xdr:cNvPr id="251" name="直線コネクタ 250"/>
        <xdr:cNvCxnSpPr/>
      </xdr:nvCxnSpPr>
      <xdr:spPr>
        <a:xfrm>
          <a:off x="15290800" y="140821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76905</xdr:rowOff>
    </xdr:from>
    <xdr:to>
      <xdr:col>23</xdr:col>
      <xdr:colOff>457200</xdr:colOff>
      <xdr:row>82</xdr:row>
      <xdr:rowOff>7055</xdr:rowOff>
    </xdr:to>
    <xdr:sp macro="" textlink="">
      <xdr:nvSpPr>
        <xdr:cNvPr id="252" name="フローチャート : 判断 251"/>
        <xdr:cNvSpPr/>
      </xdr:nvSpPr>
      <xdr:spPr>
        <a:xfrm>
          <a:off x="161290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17232</xdr:rowOff>
    </xdr:from>
    <xdr:ext cx="736600" cy="259045"/>
    <xdr:sp macro="" textlink="">
      <xdr:nvSpPr>
        <xdr:cNvPr id="253" name="テキスト ボックス 252"/>
        <xdr:cNvSpPr txBox="1"/>
      </xdr:nvSpPr>
      <xdr:spPr>
        <a:xfrm>
          <a:off x="15798800" y="1373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23284</xdr:rowOff>
    </xdr:from>
    <xdr:to>
      <xdr:col>22</xdr:col>
      <xdr:colOff>203200</xdr:colOff>
      <xdr:row>88</xdr:row>
      <xdr:rowOff>93839</xdr:rowOff>
    </xdr:to>
    <xdr:cxnSp macro="">
      <xdr:nvCxnSpPr>
        <xdr:cNvPr id="254" name="直線コネクタ 253"/>
        <xdr:cNvCxnSpPr/>
      </xdr:nvCxnSpPr>
      <xdr:spPr>
        <a:xfrm flipV="1">
          <a:off x="14401800" y="14082184"/>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103716</xdr:rowOff>
    </xdr:from>
    <xdr:to>
      <xdr:col>22</xdr:col>
      <xdr:colOff>254000</xdr:colOff>
      <xdr:row>82</xdr:row>
      <xdr:rowOff>33866</xdr:rowOff>
    </xdr:to>
    <xdr:sp macro="" textlink="">
      <xdr:nvSpPr>
        <xdr:cNvPr id="255" name="フローチャート : 判断 254"/>
        <xdr:cNvSpPr/>
      </xdr:nvSpPr>
      <xdr:spPr>
        <a:xfrm>
          <a:off x="15240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56" name="テキスト ボックス 255"/>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93839</xdr:rowOff>
    </xdr:from>
    <xdr:to>
      <xdr:col>21</xdr:col>
      <xdr:colOff>0</xdr:colOff>
      <xdr:row>88</xdr:row>
      <xdr:rowOff>147461</xdr:rowOff>
    </xdr:to>
    <xdr:cxnSp macro="">
      <xdr:nvCxnSpPr>
        <xdr:cNvPr id="257" name="直線コネクタ 256"/>
        <xdr:cNvCxnSpPr/>
      </xdr:nvCxnSpPr>
      <xdr:spPr>
        <a:xfrm flipV="1">
          <a:off x="13512800" y="151814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58" name="フローチャート : 判断 257"/>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59" name="テキスト ボックス 258"/>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60" name="フローチャート : 判断 259"/>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61" name="テキスト ボックス 260"/>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157339</xdr:rowOff>
    </xdr:from>
    <xdr:to>
      <xdr:col>24</xdr:col>
      <xdr:colOff>609600</xdr:colOff>
      <xdr:row>82</xdr:row>
      <xdr:rowOff>87489</xdr:rowOff>
    </xdr:to>
    <xdr:sp macro="" textlink="">
      <xdr:nvSpPr>
        <xdr:cNvPr id="267" name="円/楕円 266"/>
        <xdr:cNvSpPr/>
      </xdr:nvSpPr>
      <xdr:spPr>
        <a:xfrm>
          <a:off x="169672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129416</xdr:rowOff>
    </xdr:from>
    <xdr:ext cx="762000" cy="259045"/>
    <xdr:sp macro="" textlink="">
      <xdr:nvSpPr>
        <xdr:cNvPr id="268" name="給与水準   （国との比較）該当値テキスト"/>
        <xdr:cNvSpPr txBox="1"/>
      </xdr:nvSpPr>
      <xdr:spPr>
        <a:xfrm>
          <a:off x="17106900" y="1401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157339</xdr:rowOff>
    </xdr:from>
    <xdr:to>
      <xdr:col>23</xdr:col>
      <xdr:colOff>457200</xdr:colOff>
      <xdr:row>82</xdr:row>
      <xdr:rowOff>87489</xdr:rowOff>
    </xdr:to>
    <xdr:sp macro="" textlink="">
      <xdr:nvSpPr>
        <xdr:cNvPr id="269" name="円/楕円 268"/>
        <xdr:cNvSpPr/>
      </xdr:nvSpPr>
      <xdr:spPr>
        <a:xfrm>
          <a:off x="16129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72266</xdr:rowOff>
    </xdr:from>
    <xdr:ext cx="736600" cy="259045"/>
    <xdr:sp macro="" textlink="">
      <xdr:nvSpPr>
        <xdr:cNvPr id="270" name="テキスト ボックス 269"/>
        <xdr:cNvSpPr txBox="1"/>
      </xdr:nvSpPr>
      <xdr:spPr>
        <a:xfrm>
          <a:off x="15798800" y="14131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143934</xdr:rowOff>
    </xdr:from>
    <xdr:to>
      <xdr:col>22</xdr:col>
      <xdr:colOff>254000</xdr:colOff>
      <xdr:row>82</xdr:row>
      <xdr:rowOff>74084</xdr:rowOff>
    </xdr:to>
    <xdr:sp macro="" textlink="">
      <xdr:nvSpPr>
        <xdr:cNvPr id="271" name="円/楕円 270"/>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58861</xdr:rowOff>
    </xdr:from>
    <xdr:ext cx="762000" cy="259045"/>
    <xdr:sp macro="" textlink="">
      <xdr:nvSpPr>
        <xdr:cNvPr id="272" name="テキスト ボックス 271"/>
        <xdr:cNvSpPr txBox="1"/>
      </xdr:nvSpPr>
      <xdr:spPr>
        <a:xfrm>
          <a:off x="149098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43039</xdr:rowOff>
    </xdr:from>
    <xdr:to>
      <xdr:col>21</xdr:col>
      <xdr:colOff>50800</xdr:colOff>
      <xdr:row>88</xdr:row>
      <xdr:rowOff>144639</xdr:rowOff>
    </xdr:to>
    <xdr:sp macro="" textlink="">
      <xdr:nvSpPr>
        <xdr:cNvPr id="273" name="円/楕円 272"/>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129416</xdr:rowOff>
    </xdr:from>
    <xdr:ext cx="762000" cy="259045"/>
    <xdr:sp macro="" textlink="">
      <xdr:nvSpPr>
        <xdr:cNvPr id="274" name="テキスト ボックス 273"/>
        <xdr:cNvSpPr txBox="1"/>
      </xdr:nvSpPr>
      <xdr:spPr>
        <a:xfrm>
          <a:off x="14020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96661</xdr:rowOff>
    </xdr:from>
    <xdr:to>
      <xdr:col>19</xdr:col>
      <xdr:colOff>533400</xdr:colOff>
      <xdr:row>89</xdr:row>
      <xdr:rowOff>26811</xdr:rowOff>
    </xdr:to>
    <xdr:sp macro="" textlink="">
      <xdr:nvSpPr>
        <xdr:cNvPr id="275" name="円/楕円 274"/>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11588</xdr:rowOff>
    </xdr:from>
    <xdr:ext cx="762000" cy="259045"/>
    <xdr:sp macro="" textlink="">
      <xdr:nvSpPr>
        <xdr:cNvPr id="276" name="テキスト ボックス 275"/>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[1,156.82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グループ内には政令指定都市を有する府県が多数含まれていることもあり、グループ内順位は１２位となっているが、事務事業の見直しや事務の簡素効率化、市町村への権限移譲の推進など不断の行政改革に取り組み、適正な定員管理に努めてきた。その結果、政令指定都市を有する道府県及び東京都を除く全国３１県の中では、群馬県の一般行政部門の職員数は少ない方から２番目となっている。</a:t>
          </a:r>
        </a:p>
        <a:p>
          <a:r>
            <a:rPr lang="ja-JP" altLang="en-US" sz="1100" b="0" i="0" u="none" strike="noStrike" baseline="0" smtClean="0">
              <a:solidFill>
                <a:schemeClr val="dk1"/>
              </a:solidFill>
              <a:latin typeface="+mn-lt"/>
              <a:ea typeface="+mn-ea"/>
              <a:cs typeface="+mn-cs"/>
            </a:rPr>
            <a:t>　今後も、引き続き仕事の仕方の見直し等に取り組み、適正な定員管理を行う。</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134432</xdr:rowOff>
    </xdr:from>
    <xdr:to>
      <xdr:col>24</xdr:col>
      <xdr:colOff>558800</xdr:colOff>
      <xdr:row>66</xdr:row>
      <xdr:rowOff>119493</xdr:rowOff>
    </xdr:to>
    <xdr:cxnSp macro="">
      <xdr:nvCxnSpPr>
        <xdr:cNvPr id="302" name="直線コネクタ 301"/>
        <xdr:cNvCxnSpPr/>
      </xdr:nvCxnSpPr>
      <xdr:spPr>
        <a:xfrm flipV="1">
          <a:off x="17018000" y="10078532"/>
          <a:ext cx="0" cy="135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91570</xdr:rowOff>
    </xdr:from>
    <xdr:ext cx="762000" cy="259045"/>
    <xdr:sp macro="" textlink="">
      <xdr:nvSpPr>
        <xdr:cNvPr id="303" name="定員管理の状況最小値テキスト"/>
        <xdr:cNvSpPr txBox="1"/>
      </xdr:nvSpPr>
      <xdr:spPr>
        <a:xfrm>
          <a:off x="17106900" y="114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1,365.31</a:t>
          </a:r>
          <a:endParaRPr kumimoji="1" lang="ja-JP" altLang="en-US" sz="1000" b="1">
            <a:latin typeface="ＭＳ Ｐゴシック"/>
          </a:endParaRPr>
        </a:p>
      </xdr:txBody>
    </xdr:sp>
    <xdr:clientData/>
  </xdr:oneCellAnchor>
  <xdr:twoCellAnchor>
    <xdr:from>
      <xdr:col>24</xdr:col>
      <xdr:colOff>469900</xdr:colOff>
      <xdr:row>66</xdr:row>
      <xdr:rowOff>119493</xdr:rowOff>
    </xdr:from>
    <xdr:to>
      <xdr:col>24</xdr:col>
      <xdr:colOff>647700</xdr:colOff>
      <xdr:row>66</xdr:row>
      <xdr:rowOff>119493</xdr:rowOff>
    </xdr:to>
    <xdr:cxnSp macro="">
      <xdr:nvCxnSpPr>
        <xdr:cNvPr id="304" name="直線コネクタ 303"/>
        <xdr:cNvCxnSpPr/>
      </xdr:nvCxnSpPr>
      <xdr:spPr>
        <a:xfrm>
          <a:off x="16929100" y="114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49359</xdr:rowOff>
    </xdr:from>
    <xdr:ext cx="762000" cy="259045"/>
    <xdr:sp macro="" textlink="">
      <xdr:nvSpPr>
        <xdr:cNvPr id="305" name="定員管理の状況最大値テキスト"/>
        <xdr:cNvSpPr txBox="1"/>
      </xdr:nvSpPr>
      <xdr:spPr>
        <a:xfrm>
          <a:off x="17106900" y="98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803.08</a:t>
          </a:r>
          <a:endParaRPr kumimoji="1" lang="ja-JP" altLang="en-US" sz="1000" b="1">
            <a:latin typeface="ＭＳ Ｐゴシック"/>
          </a:endParaRPr>
        </a:p>
      </xdr:txBody>
    </xdr:sp>
    <xdr:clientData/>
  </xdr:oneCellAnchor>
  <xdr:twoCellAnchor>
    <xdr:from>
      <xdr:col>24</xdr:col>
      <xdr:colOff>469900</xdr:colOff>
      <xdr:row>58</xdr:row>
      <xdr:rowOff>134432</xdr:rowOff>
    </xdr:from>
    <xdr:to>
      <xdr:col>24</xdr:col>
      <xdr:colOff>647700</xdr:colOff>
      <xdr:row>58</xdr:row>
      <xdr:rowOff>134432</xdr:rowOff>
    </xdr:to>
    <xdr:cxnSp macro="">
      <xdr:nvCxnSpPr>
        <xdr:cNvPr id="306" name="直線コネクタ 305"/>
        <xdr:cNvCxnSpPr/>
      </xdr:nvCxnSpPr>
      <xdr:spPr>
        <a:xfrm>
          <a:off x="16929100" y="100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130756</xdr:rowOff>
    </xdr:from>
    <xdr:to>
      <xdr:col>24</xdr:col>
      <xdr:colOff>558800</xdr:colOff>
      <xdr:row>63</xdr:row>
      <xdr:rowOff>134883</xdr:rowOff>
    </xdr:to>
    <xdr:cxnSp macro="">
      <xdr:nvCxnSpPr>
        <xdr:cNvPr id="307" name="直線コネクタ 306"/>
        <xdr:cNvCxnSpPr/>
      </xdr:nvCxnSpPr>
      <xdr:spPr>
        <a:xfrm flipV="1">
          <a:off x="16179800" y="10932106"/>
          <a:ext cx="8382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27171</xdr:rowOff>
    </xdr:from>
    <xdr:ext cx="762000" cy="259045"/>
    <xdr:sp macro="" textlink="">
      <xdr:nvSpPr>
        <xdr:cNvPr id="308" name="定員管理の状況平均値テキスト"/>
        <xdr:cNvSpPr txBox="1"/>
      </xdr:nvSpPr>
      <xdr:spPr>
        <a:xfrm>
          <a:off x="17106900" y="1031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10644</xdr:rowOff>
    </xdr:from>
    <xdr:to>
      <xdr:col>24</xdr:col>
      <xdr:colOff>609600</xdr:colOff>
      <xdr:row>61</xdr:row>
      <xdr:rowOff>112244</xdr:rowOff>
    </xdr:to>
    <xdr:sp macro="" textlink="">
      <xdr:nvSpPr>
        <xdr:cNvPr id="309" name="フローチャート : 判断 308"/>
        <xdr:cNvSpPr/>
      </xdr:nvSpPr>
      <xdr:spPr>
        <a:xfrm>
          <a:off x="16967200" y="10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134883</xdr:rowOff>
    </xdr:from>
    <xdr:to>
      <xdr:col>23</xdr:col>
      <xdr:colOff>406400</xdr:colOff>
      <xdr:row>63</xdr:row>
      <xdr:rowOff>142797</xdr:rowOff>
    </xdr:to>
    <xdr:cxnSp macro="">
      <xdr:nvCxnSpPr>
        <xdr:cNvPr id="310" name="直線コネクタ 309"/>
        <xdr:cNvCxnSpPr/>
      </xdr:nvCxnSpPr>
      <xdr:spPr>
        <a:xfrm flipV="1">
          <a:off x="15290800" y="10936233"/>
          <a:ext cx="8890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140952</xdr:rowOff>
    </xdr:from>
    <xdr:to>
      <xdr:col>23</xdr:col>
      <xdr:colOff>457200</xdr:colOff>
      <xdr:row>61</xdr:row>
      <xdr:rowOff>71102</xdr:rowOff>
    </xdr:to>
    <xdr:sp macro="" textlink="">
      <xdr:nvSpPr>
        <xdr:cNvPr id="311" name="フローチャート : 判断 310"/>
        <xdr:cNvSpPr/>
      </xdr:nvSpPr>
      <xdr:spPr>
        <a:xfrm>
          <a:off x="16129000" y="104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81279</xdr:rowOff>
    </xdr:from>
    <xdr:ext cx="736600" cy="259045"/>
    <xdr:sp macro="" textlink="">
      <xdr:nvSpPr>
        <xdr:cNvPr id="312" name="テキスト ボックス 311"/>
        <xdr:cNvSpPr txBox="1"/>
      </xdr:nvSpPr>
      <xdr:spPr>
        <a:xfrm>
          <a:off x="15798800" y="10196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142797</xdr:rowOff>
    </xdr:from>
    <xdr:to>
      <xdr:col>22</xdr:col>
      <xdr:colOff>203200</xdr:colOff>
      <xdr:row>63</xdr:row>
      <xdr:rowOff>154139</xdr:rowOff>
    </xdr:to>
    <xdr:cxnSp macro="">
      <xdr:nvCxnSpPr>
        <xdr:cNvPr id="313" name="直線コネクタ 312"/>
        <xdr:cNvCxnSpPr/>
      </xdr:nvCxnSpPr>
      <xdr:spPr>
        <a:xfrm flipV="1">
          <a:off x="14401800" y="10944147"/>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124737</xdr:rowOff>
    </xdr:from>
    <xdr:to>
      <xdr:col>22</xdr:col>
      <xdr:colOff>254000</xdr:colOff>
      <xdr:row>61</xdr:row>
      <xdr:rowOff>54887</xdr:rowOff>
    </xdr:to>
    <xdr:sp macro="" textlink="">
      <xdr:nvSpPr>
        <xdr:cNvPr id="314" name="フローチャート : 判断 313"/>
        <xdr:cNvSpPr/>
      </xdr:nvSpPr>
      <xdr:spPr>
        <a:xfrm>
          <a:off x="15240000" y="1041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65064</xdr:rowOff>
    </xdr:from>
    <xdr:ext cx="762000" cy="259045"/>
    <xdr:sp macro="" textlink="">
      <xdr:nvSpPr>
        <xdr:cNvPr id="315" name="テキスト ボックス 314"/>
        <xdr:cNvSpPr txBox="1"/>
      </xdr:nvSpPr>
      <xdr:spPr>
        <a:xfrm>
          <a:off x="14909800" y="101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154139</xdr:rowOff>
    </xdr:from>
    <xdr:to>
      <xdr:col>21</xdr:col>
      <xdr:colOff>0</xdr:colOff>
      <xdr:row>64</xdr:row>
      <xdr:rowOff>33772</xdr:rowOff>
    </xdr:to>
    <xdr:cxnSp macro="">
      <xdr:nvCxnSpPr>
        <xdr:cNvPr id="316" name="直線コネクタ 315"/>
        <xdr:cNvCxnSpPr/>
      </xdr:nvCxnSpPr>
      <xdr:spPr>
        <a:xfrm flipV="1">
          <a:off x="13512800" y="10955489"/>
          <a:ext cx="889000" cy="5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124592</xdr:rowOff>
    </xdr:from>
    <xdr:to>
      <xdr:col>21</xdr:col>
      <xdr:colOff>50800</xdr:colOff>
      <xdr:row>61</xdr:row>
      <xdr:rowOff>54742</xdr:rowOff>
    </xdr:to>
    <xdr:sp macro="" textlink="">
      <xdr:nvSpPr>
        <xdr:cNvPr id="317" name="フローチャート : 判断 316"/>
        <xdr:cNvSpPr/>
      </xdr:nvSpPr>
      <xdr:spPr>
        <a:xfrm>
          <a:off x="14351000" y="1041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64919</xdr:rowOff>
    </xdr:from>
    <xdr:ext cx="762000" cy="259045"/>
    <xdr:sp macro="" textlink="">
      <xdr:nvSpPr>
        <xdr:cNvPr id="318" name="テキスト ボックス 317"/>
        <xdr:cNvSpPr txBox="1"/>
      </xdr:nvSpPr>
      <xdr:spPr>
        <a:xfrm>
          <a:off x="14020800" y="1018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4876</xdr:rowOff>
    </xdr:from>
    <xdr:to>
      <xdr:col>19</xdr:col>
      <xdr:colOff>533400</xdr:colOff>
      <xdr:row>61</xdr:row>
      <xdr:rowOff>106476</xdr:rowOff>
    </xdr:to>
    <xdr:sp macro="" textlink="">
      <xdr:nvSpPr>
        <xdr:cNvPr id="319" name="フローチャート : 判断 318"/>
        <xdr:cNvSpPr/>
      </xdr:nvSpPr>
      <xdr:spPr>
        <a:xfrm>
          <a:off x="13462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116653</xdr:rowOff>
    </xdr:from>
    <xdr:ext cx="762000" cy="259045"/>
    <xdr:sp macro="" textlink="">
      <xdr:nvSpPr>
        <xdr:cNvPr id="320" name="テキスト ボックス 319"/>
        <xdr:cNvSpPr txBox="1"/>
      </xdr:nvSpPr>
      <xdr:spPr>
        <a:xfrm>
          <a:off x="13131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79956</xdr:rowOff>
    </xdr:from>
    <xdr:to>
      <xdr:col>24</xdr:col>
      <xdr:colOff>609600</xdr:colOff>
      <xdr:row>64</xdr:row>
      <xdr:rowOff>10106</xdr:rowOff>
    </xdr:to>
    <xdr:sp macro="" textlink="">
      <xdr:nvSpPr>
        <xdr:cNvPr id="326" name="円/楕円 325"/>
        <xdr:cNvSpPr/>
      </xdr:nvSpPr>
      <xdr:spPr>
        <a:xfrm>
          <a:off x="16967200" y="1088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52033</xdr:rowOff>
    </xdr:from>
    <xdr:ext cx="762000" cy="259045"/>
    <xdr:sp macro="" textlink="">
      <xdr:nvSpPr>
        <xdr:cNvPr id="327" name="定員管理の状況該当値テキスト"/>
        <xdr:cNvSpPr txBox="1"/>
      </xdr:nvSpPr>
      <xdr:spPr>
        <a:xfrm>
          <a:off x="17106900" y="1085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1,156.82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84083</xdr:rowOff>
    </xdr:from>
    <xdr:to>
      <xdr:col>23</xdr:col>
      <xdr:colOff>457200</xdr:colOff>
      <xdr:row>64</xdr:row>
      <xdr:rowOff>14233</xdr:rowOff>
    </xdr:to>
    <xdr:sp macro="" textlink="">
      <xdr:nvSpPr>
        <xdr:cNvPr id="328" name="円/楕円 327"/>
        <xdr:cNvSpPr/>
      </xdr:nvSpPr>
      <xdr:spPr>
        <a:xfrm>
          <a:off x="16129000" y="108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170460</xdr:rowOff>
    </xdr:from>
    <xdr:ext cx="736600" cy="259045"/>
    <xdr:sp macro="" textlink="">
      <xdr:nvSpPr>
        <xdr:cNvPr id="329" name="テキスト ボックス 328"/>
        <xdr:cNvSpPr txBox="1"/>
      </xdr:nvSpPr>
      <xdr:spPr>
        <a:xfrm>
          <a:off x="15798800" y="1097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1,158.53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91997</xdr:rowOff>
    </xdr:from>
    <xdr:to>
      <xdr:col>22</xdr:col>
      <xdr:colOff>254000</xdr:colOff>
      <xdr:row>64</xdr:row>
      <xdr:rowOff>22147</xdr:rowOff>
    </xdr:to>
    <xdr:sp macro="" textlink="">
      <xdr:nvSpPr>
        <xdr:cNvPr id="330" name="円/楕円 329"/>
        <xdr:cNvSpPr/>
      </xdr:nvSpPr>
      <xdr:spPr>
        <a:xfrm>
          <a:off x="15240000" y="108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6924</xdr:rowOff>
    </xdr:from>
    <xdr:ext cx="762000" cy="259045"/>
    <xdr:sp macro="" textlink="">
      <xdr:nvSpPr>
        <xdr:cNvPr id="331" name="テキスト ボックス 330"/>
        <xdr:cNvSpPr txBox="1"/>
      </xdr:nvSpPr>
      <xdr:spPr>
        <a:xfrm>
          <a:off x="14909800" y="1097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1,161.81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103339</xdr:rowOff>
    </xdr:from>
    <xdr:to>
      <xdr:col>21</xdr:col>
      <xdr:colOff>50800</xdr:colOff>
      <xdr:row>64</xdr:row>
      <xdr:rowOff>33489</xdr:rowOff>
    </xdr:to>
    <xdr:sp macro="" textlink="">
      <xdr:nvSpPr>
        <xdr:cNvPr id="332" name="円/楕円 331"/>
        <xdr:cNvSpPr/>
      </xdr:nvSpPr>
      <xdr:spPr>
        <a:xfrm>
          <a:off x="14351000" y="109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18266</xdr:rowOff>
    </xdr:from>
    <xdr:ext cx="762000" cy="259045"/>
    <xdr:sp macro="" textlink="">
      <xdr:nvSpPr>
        <xdr:cNvPr id="333" name="テキスト ボックス 332"/>
        <xdr:cNvSpPr txBox="1"/>
      </xdr:nvSpPr>
      <xdr:spPr>
        <a:xfrm>
          <a:off x="14020800" y="1099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1,166.51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154422</xdr:rowOff>
    </xdr:from>
    <xdr:to>
      <xdr:col>19</xdr:col>
      <xdr:colOff>533400</xdr:colOff>
      <xdr:row>64</xdr:row>
      <xdr:rowOff>84572</xdr:rowOff>
    </xdr:to>
    <xdr:sp macro="" textlink="">
      <xdr:nvSpPr>
        <xdr:cNvPr id="334" name="円/楕円 333"/>
        <xdr:cNvSpPr/>
      </xdr:nvSpPr>
      <xdr:spPr>
        <a:xfrm>
          <a:off x="13462000" y="109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69349</xdr:rowOff>
    </xdr:from>
    <xdr:ext cx="762000" cy="259045"/>
    <xdr:sp macro="" textlink="">
      <xdr:nvSpPr>
        <xdr:cNvPr id="335" name="テキスト ボックス 334"/>
        <xdr:cNvSpPr txBox="1"/>
      </xdr:nvSpPr>
      <xdr:spPr>
        <a:xfrm>
          <a:off x="13131800" y="1104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年度を単年度でみると、前年度と比べ臨時財政対策債の増等により元利償還金は増加したが、交付税に算入された元利償還金も増加したため、分子は</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億円の減少となった。一方で、標準財政規模が大幅に増加したため、分母が</a:t>
          </a:r>
          <a:r>
            <a:rPr kumimoji="1" lang="en-US" altLang="ja-JP" sz="1100">
              <a:solidFill>
                <a:schemeClr val="dk1"/>
              </a:solidFill>
              <a:effectLst/>
              <a:latin typeface="+mn-lt"/>
              <a:ea typeface="+mn-ea"/>
              <a:cs typeface="+mn-cs"/>
            </a:rPr>
            <a:t>158</a:t>
          </a:r>
          <a:r>
            <a:rPr kumimoji="1" lang="ja-JP" altLang="en-US" sz="1100">
              <a:solidFill>
                <a:schemeClr val="dk1"/>
              </a:solidFill>
              <a:effectLst/>
              <a:latin typeface="+mn-lt"/>
              <a:ea typeface="+mn-ea"/>
              <a:cs typeface="+mn-cs"/>
            </a:rPr>
            <a:t>億円の増加となった結果、前年度に比べ実質公債費率は</a:t>
          </a:r>
          <a:r>
            <a:rPr kumimoji="1" lang="en-US" altLang="ja-JP" sz="1100">
              <a:solidFill>
                <a:schemeClr val="dk1"/>
              </a:solidFill>
              <a:effectLst/>
              <a:latin typeface="+mn-lt"/>
              <a:ea typeface="+mn-ea"/>
              <a:cs typeface="+mn-cs"/>
            </a:rPr>
            <a:t>0.68</a:t>
          </a:r>
          <a:r>
            <a:rPr kumimoji="1" lang="ja-JP" altLang="en-US" sz="1100">
              <a:solidFill>
                <a:schemeClr val="dk1"/>
              </a:solidFill>
              <a:effectLst/>
              <a:latin typeface="+mn-lt"/>
              <a:ea typeface="+mn-ea"/>
              <a:cs typeface="+mn-cs"/>
            </a:rPr>
            <a:t>ポイント減少した。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年度の単年度の比率を平成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年度と比較しても、</a:t>
          </a:r>
          <a:r>
            <a:rPr kumimoji="1" lang="en-US" altLang="ja-JP" sz="1100">
              <a:solidFill>
                <a:schemeClr val="dk1"/>
              </a:solidFill>
              <a:effectLst/>
              <a:latin typeface="+mn-lt"/>
              <a:ea typeface="+mn-ea"/>
              <a:cs typeface="+mn-cs"/>
            </a:rPr>
            <a:t>0.26</a:t>
          </a:r>
          <a:r>
            <a:rPr kumimoji="1" lang="ja-JP" altLang="en-US" sz="1100">
              <a:solidFill>
                <a:schemeClr val="dk1"/>
              </a:solidFill>
              <a:effectLst/>
              <a:latin typeface="+mn-lt"/>
              <a:ea typeface="+mn-ea"/>
              <a:cs typeface="+mn-cs"/>
            </a:rPr>
            <a:t>ポイント減少しているため、平成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年度の実質公債費比率（平成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年度の３か年平均）は、前年度（</a:t>
          </a:r>
          <a:r>
            <a:rPr kumimoji="1" lang="en-US" altLang="ja-JP" sz="1100">
              <a:solidFill>
                <a:schemeClr val="dk1"/>
              </a:solidFill>
              <a:effectLst/>
              <a:latin typeface="+mn-lt"/>
              <a:ea typeface="+mn-ea"/>
              <a:cs typeface="+mn-cs"/>
            </a:rPr>
            <a:t>12.2</a:t>
          </a:r>
          <a:r>
            <a:rPr kumimoji="1" lang="ja-JP" altLang="en-US" sz="1100">
              <a:solidFill>
                <a:schemeClr val="dk1"/>
              </a:solidFill>
              <a:effectLst/>
              <a:latin typeface="+mn-lt"/>
              <a:ea typeface="+mn-ea"/>
              <a:cs typeface="+mn-cs"/>
            </a:rPr>
            <a:t>％）と比べ、</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しかし、満期一括償還の県債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減債基金積立額の増加等により、</a:t>
          </a:r>
          <a:r>
            <a:rPr kumimoji="1" lang="ja-JP" altLang="en-US" sz="1100">
              <a:solidFill>
                <a:schemeClr val="dk1"/>
              </a:solidFill>
              <a:effectLst/>
              <a:latin typeface="+mn-lt"/>
              <a:ea typeface="+mn-ea"/>
              <a:cs typeface="+mn-cs"/>
            </a:rPr>
            <a:t>近年は</a:t>
          </a:r>
          <a:r>
            <a:rPr kumimoji="1" lang="ja-JP" altLang="ja-JP" sz="1100">
              <a:solidFill>
                <a:schemeClr val="dk1"/>
              </a:solidFill>
              <a:effectLst/>
              <a:latin typeface="+mn-lt"/>
              <a:ea typeface="+mn-ea"/>
              <a:cs typeface="+mn-cs"/>
            </a:rPr>
            <a:t>増加傾向にあり、今後も公債費が増加していく見込みであるため、引き続き財政の健全化を図る。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0" name="直線コネクタ 34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1" name="テキスト ボックス 35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2" name="直線コネクタ 35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3" name="テキスト ボックス 35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4" name="直線コネクタ 35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5" name="テキスト ボックス 35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6" name="直線コネクタ 35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7" name="テキスト ボックス 35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8" name="直線コネクタ 35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9" name="テキスト ボックス 35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0" name="直線コネクタ 35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1" name="テキスト ボックス 36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45</xdr:row>
      <xdr:rowOff>28122</xdr:rowOff>
    </xdr:to>
    <xdr:cxnSp macro="">
      <xdr:nvCxnSpPr>
        <xdr:cNvPr id="365" name="直線コネクタ 364"/>
        <xdr:cNvCxnSpPr/>
      </xdr:nvCxnSpPr>
      <xdr:spPr>
        <a:xfrm flipV="1">
          <a:off x="17018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66"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67" name="直線コネクタ 366"/>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68"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69" name="直線コネクタ 368"/>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141514</xdr:rowOff>
    </xdr:from>
    <xdr:to>
      <xdr:col>24</xdr:col>
      <xdr:colOff>558800</xdr:colOff>
      <xdr:row>37</xdr:row>
      <xdr:rowOff>158750</xdr:rowOff>
    </xdr:to>
    <xdr:cxnSp macro="">
      <xdr:nvCxnSpPr>
        <xdr:cNvPr id="370" name="直線コネクタ 369"/>
        <xdr:cNvCxnSpPr/>
      </xdr:nvCxnSpPr>
      <xdr:spPr>
        <a:xfrm flipV="1">
          <a:off x="16179800" y="64851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47370</xdr:rowOff>
    </xdr:from>
    <xdr:ext cx="762000" cy="259045"/>
    <xdr:sp macro="" textlink="">
      <xdr:nvSpPr>
        <xdr:cNvPr id="371"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72" name="フローチャート : 判断 371"/>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124278</xdr:rowOff>
    </xdr:from>
    <xdr:to>
      <xdr:col>23</xdr:col>
      <xdr:colOff>406400</xdr:colOff>
      <xdr:row>37</xdr:row>
      <xdr:rowOff>158750</xdr:rowOff>
    </xdr:to>
    <xdr:cxnSp macro="">
      <xdr:nvCxnSpPr>
        <xdr:cNvPr id="373" name="直線コネクタ 372"/>
        <xdr:cNvCxnSpPr/>
      </xdr:nvCxnSpPr>
      <xdr:spPr>
        <a:xfrm>
          <a:off x="15290800" y="64679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4" name="フローチャート : 判断 373"/>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75" name="テキスト ボックス 374"/>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55336</xdr:rowOff>
    </xdr:from>
    <xdr:to>
      <xdr:col>22</xdr:col>
      <xdr:colOff>203200</xdr:colOff>
      <xdr:row>37</xdr:row>
      <xdr:rowOff>124278</xdr:rowOff>
    </xdr:to>
    <xdr:cxnSp macro="">
      <xdr:nvCxnSpPr>
        <xdr:cNvPr id="376" name="直線コネクタ 375"/>
        <xdr:cNvCxnSpPr/>
      </xdr:nvCxnSpPr>
      <xdr:spPr>
        <a:xfrm>
          <a:off x="14401800" y="639898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77" name="フローチャート : 判断 376"/>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59162</xdr:rowOff>
    </xdr:from>
    <xdr:ext cx="762000" cy="259045"/>
    <xdr:sp macro="" textlink="">
      <xdr:nvSpPr>
        <xdr:cNvPr id="378" name="テキスト ボックス 377"/>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20864</xdr:rowOff>
    </xdr:from>
    <xdr:to>
      <xdr:col>21</xdr:col>
      <xdr:colOff>0</xdr:colOff>
      <xdr:row>37</xdr:row>
      <xdr:rowOff>55336</xdr:rowOff>
    </xdr:to>
    <xdr:cxnSp macro="">
      <xdr:nvCxnSpPr>
        <xdr:cNvPr id="379" name="直線コネクタ 378"/>
        <xdr:cNvCxnSpPr/>
      </xdr:nvCxnSpPr>
      <xdr:spPr>
        <a:xfrm>
          <a:off x="13512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80" name="フローチャート : 判断 379"/>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41927</xdr:rowOff>
    </xdr:from>
    <xdr:ext cx="762000" cy="259045"/>
    <xdr:sp macro="" textlink="">
      <xdr:nvSpPr>
        <xdr:cNvPr id="381" name="テキスト ボックス 380"/>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7257</xdr:rowOff>
    </xdr:from>
    <xdr:to>
      <xdr:col>19</xdr:col>
      <xdr:colOff>533400</xdr:colOff>
      <xdr:row>40</xdr:row>
      <xdr:rowOff>108857</xdr:rowOff>
    </xdr:to>
    <xdr:sp macro="" textlink="">
      <xdr:nvSpPr>
        <xdr:cNvPr id="382" name="フローチャート : 判断 381"/>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93634</xdr:rowOff>
    </xdr:from>
    <xdr:ext cx="762000" cy="259045"/>
    <xdr:sp macro="" textlink="">
      <xdr:nvSpPr>
        <xdr:cNvPr id="383" name="テキスト ボックス 382"/>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90714</xdr:rowOff>
    </xdr:from>
    <xdr:to>
      <xdr:col>24</xdr:col>
      <xdr:colOff>609600</xdr:colOff>
      <xdr:row>38</xdr:row>
      <xdr:rowOff>20864</xdr:rowOff>
    </xdr:to>
    <xdr:sp macro="" textlink="">
      <xdr:nvSpPr>
        <xdr:cNvPr id="389" name="円/楕円 388"/>
        <xdr:cNvSpPr/>
      </xdr:nvSpPr>
      <xdr:spPr>
        <a:xfrm>
          <a:off x="169672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107241</xdr:rowOff>
    </xdr:from>
    <xdr:ext cx="762000" cy="259045"/>
    <xdr:sp macro="" textlink="">
      <xdr:nvSpPr>
        <xdr:cNvPr id="390" name="公債費負担の状況該当値テキスト"/>
        <xdr:cNvSpPr txBox="1"/>
      </xdr:nvSpPr>
      <xdr:spPr>
        <a:xfrm>
          <a:off x="17106900" y="627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391" name="円/楕円 390"/>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392" name="テキスト ボックス 391"/>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73478</xdr:rowOff>
    </xdr:from>
    <xdr:to>
      <xdr:col>22</xdr:col>
      <xdr:colOff>254000</xdr:colOff>
      <xdr:row>38</xdr:row>
      <xdr:rowOff>3628</xdr:rowOff>
    </xdr:to>
    <xdr:sp macro="" textlink="">
      <xdr:nvSpPr>
        <xdr:cNvPr id="393" name="円/楕円 392"/>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13805</xdr:rowOff>
    </xdr:from>
    <xdr:ext cx="762000" cy="259045"/>
    <xdr:sp macro="" textlink="">
      <xdr:nvSpPr>
        <xdr:cNvPr id="394" name="テキスト ボックス 393"/>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4536</xdr:rowOff>
    </xdr:from>
    <xdr:to>
      <xdr:col>21</xdr:col>
      <xdr:colOff>50800</xdr:colOff>
      <xdr:row>37</xdr:row>
      <xdr:rowOff>106136</xdr:rowOff>
    </xdr:to>
    <xdr:sp macro="" textlink="">
      <xdr:nvSpPr>
        <xdr:cNvPr id="395" name="円/楕円 394"/>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116313</xdr:rowOff>
    </xdr:from>
    <xdr:ext cx="762000" cy="259045"/>
    <xdr:sp macro="" textlink="">
      <xdr:nvSpPr>
        <xdr:cNvPr id="396" name="テキスト ボックス 395"/>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141514</xdr:rowOff>
    </xdr:from>
    <xdr:to>
      <xdr:col>19</xdr:col>
      <xdr:colOff>533400</xdr:colOff>
      <xdr:row>37</xdr:row>
      <xdr:rowOff>71664</xdr:rowOff>
    </xdr:to>
    <xdr:sp macro="" textlink="">
      <xdr:nvSpPr>
        <xdr:cNvPr id="397" name="円/楕円 396"/>
        <xdr:cNvSpPr/>
      </xdr:nvSpPr>
      <xdr:spPr>
        <a:xfrm>
          <a:off x="13462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81841</xdr:rowOff>
    </xdr:from>
    <xdr:ext cx="762000" cy="259045"/>
    <xdr:sp macro="" textlink="">
      <xdr:nvSpPr>
        <xdr:cNvPr id="398" name="テキスト ボックス 397"/>
        <xdr:cNvSpPr txBox="1"/>
      </xdr:nvSpPr>
      <xdr:spPr>
        <a:xfrm>
          <a:off x="13131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年度は、臨時財政対策債現在高が増加したことなどにより将来負担額は</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億円の増となった。一方、臨時財政対策債残高の増加等に伴い、将来負担額から控除される交付税算入見込額</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億円増加した</a:t>
          </a:r>
          <a:r>
            <a:rPr kumimoji="1" lang="ja-JP" altLang="en-US" sz="1100">
              <a:solidFill>
                <a:schemeClr val="dk1"/>
              </a:solidFill>
              <a:effectLst/>
              <a:latin typeface="+mn-lt"/>
              <a:ea typeface="+mn-ea"/>
              <a:cs typeface="+mn-cs"/>
            </a:rPr>
            <a:t>ことなどにより分子は前年度から</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億円減少した。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また、標準財政規模が</a:t>
          </a:r>
          <a:r>
            <a:rPr kumimoji="1" lang="en-US" altLang="ja-JP" sz="1100">
              <a:solidFill>
                <a:schemeClr val="dk1"/>
              </a:solidFill>
              <a:effectLst/>
              <a:latin typeface="+mn-lt"/>
              <a:ea typeface="+mn-ea"/>
              <a:cs typeface="+mn-cs"/>
            </a:rPr>
            <a:t>184</a:t>
          </a:r>
          <a:r>
            <a:rPr kumimoji="1" lang="ja-JP" altLang="en-US" sz="1100">
              <a:solidFill>
                <a:schemeClr val="dk1"/>
              </a:solidFill>
              <a:effectLst/>
              <a:latin typeface="+mn-lt"/>
              <a:ea typeface="+mn-ea"/>
              <a:cs typeface="+mn-cs"/>
            </a:rPr>
            <a:t>億円増加したことなどから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分母は前年度と比べ</a:t>
          </a:r>
          <a:r>
            <a:rPr kumimoji="1" lang="en-US" altLang="ja-JP" sz="1100">
              <a:solidFill>
                <a:schemeClr val="dk1"/>
              </a:solidFill>
              <a:effectLst/>
              <a:latin typeface="+mn-lt"/>
              <a:ea typeface="+mn-ea"/>
              <a:cs typeface="+mn-cs"/>
            </a:rPr>
            <a:t>157</a:t>
          </a:r>
          <a:r>
            <a:rPr kumimoji="1" lang="ja-JP" altLang="en-US" sz="1100">
              <a:solidFill>
                <a:schemeClr val="dk1"/>
              </a:solidFill>
              <a:effectLst/>
              <a:latin typeface="+mn-lt"/>
              <a:ea typeface="+mn-ea"/>
              <a:cs typeface="+mn-cs"/>
            </a:rPr>
            <a:t>億円増加したことにより、</a:t>
          </a:r>
          <a:r>
            <a:rPr kumimoji="1" lang="ja-JP" altLang="ja-JP" sz="1100">
              <a:solidFill>
                <a:schemeClr val="dk1"/>
              </a:solidFill>
              <a:effectLst/>
              <a:latin typeface="+mn-lt"/>
              <a:ea typeface="+mn-ea"/>
              <a:cs typeface="+mn-cs"/>
            </a:rPr>
            <a:t>将来負担比率は前年度から</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本県は住宅供給公社や農業公社に対する損失補償が少ないこと、また、これまで新規県債の発行を抑制するなどしてきたため、将来負担額が比較的低い水準にあり、グループ内順位が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位となっている。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3" name="直線コネクタ 41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4" name="テキスト ボックス 41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5" name="直線コネクタ 41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6" name="テキスト ボックス 41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7" name="直線コネクタ 41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18" name="テキスト ボックス 41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9" name="直線コネクタ 41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0" name="テキスト ボックス 419"/>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170243</xdr:rowOff>
    </xdr:from>
    <xdr:to>
      <xdr:col>24</xdr:col>
      <xdr:colOff>558800</xdr:colOff>
      <xdr:row>22</xdr:row>
      <xdr:rowOff>130620</xdr:rowOff>
    </xdr:to>
    <xdr:cxnSp macro="">
      <xdr:nvCxnSpPr>
        <xdr:cNvPr id="422" name="直線コネクタ 421"/>
        <xdr:cNvCxnSpPr/>
      </xdr:nvCxnSpPr>
      <xdr:spPr>
        <a:xfrm flipV="1">
          <a:off x="17018000" y="2570543"/>
          <a:ext cx="0" cy="133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3"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4" name="直線コネクタ 423"/>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85170</xdr:rowOff>
    </xdr:from>
    <xdr:ext cx="762000" cy="259045"/>
    <xdr:sp macro="" textlink="">
      <xdr:nvSpPr>
        <xdr:cNvPr id="425" name="将来負担の状況最大値テキスト"/>
        <xdr:cNvSpPr txBox="1"/>
      </xdr:nvSpPr>
      <xdr:spPr>
        <a:xfrm>
          <a:off x="17106900" y="23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14</xdr:row>
      <xdr:rowOff>170243</xdr:rowOff>
    </xdr:from>
    <xdr:to>
      <xdr:col>24</xdr:col>
      <xdr:colOff>647700</xdr:colOff>
      <xdr:row>14</xdr:row>
      <xdr:rowOff>170243</xdr:rowOff>
    </xdr:to>
    <xdr:cxnSp macro="">
      <xdr:nvCxnSpPr>
        <xdr:cNvPr id="426" name="直線コネクタ 425"/>
        <xdr:cNvCxnSpPr/>
      </xdr:nvCxnSpPr>
      <xdr:spPr>
        <a:xfrm>
          <a:off x="16929100" y="257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161544</xdr:rowOff>
    </xdr:from>
    <xdr:to>
      <xdr:col>24</xdr:col>
      <xdr:colOff>558800</xdr:colOff>
      <xdr:row>17</xdr:row>
      <xdr:rowOff>35941</xdr:rowOff>
    </xdr:to>
    <xdr:cxnSp macro="">
      <xdr:nvCxnSpPr>
        <xdr:cNvPr id="427" name="直線コネクタ 426"/>
        <xdr:cNvCxnSpPr/>
      </xdr:nvCxnSpPr>
      <xdr:spPr>
        <a:xfrm flipV="1">
          <a:off x="16179800" y="2904744"/>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159307</xdr:rowOff>
    </xdr:from>
    <xdr:ext cx="762000" cy="259045"/>
    <xdr:sp macro="" textlink="">
      <xdr:nvSpPr>
        <xdr:cNvPr id="428" name="将来負担の状況平均値テキスト"/>
        <xdr:cNvSpPr txBox="1"/>
      </xdr:nvSpPr>
      <xdr:spPr>
        <a:xfrm>
          <a:off x="17106900" y="307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15780</xdr:rowOff>
    </xdr:from>
    <xdr:to>
      <xdr:col>24</xdr:col>
      <xdr:colOff>609600</xdr:colOff>
      <xdr:row>18</xdr:row>
      <xdr:rowOff>117380</xdr:rowOff>
    </xdr:to>
    <xdr:sp macro="" textlink="">
      <xdr:nvSpPr>
        <xdr:cNvPr id="429" name="フローチャート : 判断 428"/>
        <xdr:cNvSpPr/>
      </xdr:nvSpPr>
      <xdr:spPr>
        <a:xfrm>
          <a:off x="169672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35941</xdr:rowOff>
    </xdr:from>
    <xdr:to>
      <xdr:col>23</xdr:col>
      <xdr:colOff>406400</xdr:colOff>
      <xdr:row>17</xdr:row>
      <xdr:rowOff>73342</xdr:rowOff>
    </xdr:to>
    <xdr:cxnSp macro="">
      <xdr:nvCxnSpPr>
        <xdr:cNvPr id="430" name="直線コネクタ 429"/>
        <xdr:cNvCxnSpPr/>
      </xdr:nvCxnSpPr>
      <xdr:spPr>
        <a:xfrm flipV="1">
          <a:off x="15290800" y="2950591"/>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96012</xdr:rowOff>
    </xdr:from>
    <xdr:to>
      <xdr:col>23</xdr:col>
      <xdr:colOff>457200</xdr:colOff>
      <xdr:row>19</xdr:row>
      <xdr:rowOff>26162</xdr:rowOff>
    </xdr:to>
    <xdr:sp macro="" textlink="">
      <xdr:nvSpPr>
        <xdr:cNvPr id="431" name="フローチャート : 判断 430"/>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10939</xdr:rowOff>
    </xdr:from>
    <xdr:ext cx="736600" cy="259045"/>
    <xdr:sp macro="" textlink="">
      <xdr:nvSpPr>
        <xdr:cNvPr id="432" name="テキスト ボックス 431"/>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73342</xdr:rowOff>
    </xdr:from>
    <xdr:to>
      <xdr:col>22</xdr:col>
      <xdr:colOff>203200</xdr:colOff>
      <xdr:row>17</xdr:row>
      <xdr:rowOff>105315</xdr:rowOff>
    </xdr:to>
    <xdr:cxnSp macro="">
      <xdr:nvCxnSpPr>
        <xdr:cNvPr id="433" name="直線コネクタ 432"/>
        <xdr:cNvCxnSpPr/>
      </xdr:nvCxnSpPr>
      <xdr:spPr>
        <a:xfrm flipV="1">
          <a:off x="14401800" y="2987992"/>
          <a:ext cx="889000" cy="3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12636</xdr:rowOff>
    </xdr:from>
    <xdr:to>
      <xdr:col>22</xdr:col>
      <xdr:colOff>254000</xdr:colOff>
      <xdr:row>19</xdr:row>
      <xdr:rowOff>114236</xdr:rowOff>
    </xdr:to>
    <xdr:sp macro="" textlink="">
      <xdr:nvSpPr>
        <xdr:cNvPr id="434" name="フローチャート : 判断 433"/>
        <xdr:cNvSpPr/>
      </xdr:nvSpPr>
      <xdr:spPr>
        <a:xfrm>
          <a:off x="15240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99013</xdr:rowOff>
    </xdr:from>
    <xdr:ext cx="762000" cy="259045"/>
    <xdr:sp macro="" textlink="">
      <xdr:nvSpPr>
        <xdr:cNvPr id="435" name="テキスト ボックス 434"/>
        <xdr:cNvSpPr txBox="1"/>
      </xdr:nvSpPr>
      <xdr:spPr>
        <a:xfrm>
          <a:off x="14909800" y="33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105315</xdr:rowOff>
    </xdr:from>
    <xdr:to>
      <xdr:col>21</xdr:col>
      <xdr:colOff>0</xdr:colOff>
      <xdr:row>17</xdr:row>
      <xdr:rowOff>121602</xdr:rowOff>
    </xdr:to>
    <xdr:cxnSp macro="">
      <xdr:nvCxnSpPr>
        <xdr:cNvPr id="436" name="直線コネクタ 435"/>
        <xdr:cNvCxnSpPr/>
      </xdr:nvCxnSpPr>
      <xdr:spPr>
        <a:xfrm flipV="1">
          <a:off x="13512800" y="3019965"/>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75978</xdr:rowOff>
    </xdr:from>
    <xdr:to>
      <xdr:col>21</xdr:col>
      <xdr:colOff>50800</xdr:colOff>
      <xdr:row>20</xdr:row>
      <xdr:rowOff>6128</xdr:rowOff>
    </xdr:to>
    <xdr:sp macro="" textlink="">
      <xdr:nvSpPr>
        <xdr:cNvPr id="437" name="フローチャート : 判断 436"/>
        <xdr:cNvSpPr/>
      </xdr:nvSpPr>
      <xdr:spPr>
        <a:xfrm>
          <a:off x="14351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162355</xdr:rowOff>
    </xdr:from>
    <xdr:ext cx="762000" cy="259045"/>
    <xdr:sp macro="" textlink="">
      <xdr:nvSpPr>
        <xdr:cNvPr id="438" name="テキスト ボックス 437"/>
        <xdr:cNvSpPr txBox="1"/>
      </xdr:nvSpPr>
      <xdr:spPr>
        <a:xfrm>
          <a:off x="14020800" y="34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116396</xdr:rowOff>
    </xdr:from>
    <xdr:to>
      <xdr:col>19</xdr:col>
      <xdr:colOff>533400</xdr:colOff>
      <xdr:row>20</xdr:row>
      <xdr:rowOff>46546</xdr:rowOff>
    </xdr:to>
    <xdr:sp macro="" textlink="">
      <xdr:nvSpPr>
        <xdr:cNvPr id="439" name="フローチャート : 判断 438"/>
        <xdr:cNvSpPr/>
      </xdr:nvSpPr>
      <xdr:spPr>
        <a:xfrm>
          <a:off x="13462000" y="337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31323</xdr:rowOff>
    </xdr:from>
    <xdr:ext cx="762000" cy="259045"/>
    <xdr:sp macro="" textlink="">
      <xdr:nvSpPr>
        <xdr:cNvPr id="440" name="テキスト ボックス 439"/>
        <xdr:cNvSpPr txBox="1"/>
      </xdr:nvSpPr>
      <xdr:spPr>
        <a:xfrm>
          <a:off x="13131800" y="346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110744</xdr:rowOff>
    </xdr:from>
    <xdr:to>
      <xdr:col>24</xdr:col>
      <xdr:colOff>609600</xdr:colOff>
      <xdr:row>17</xdr:row>
      <xdr:rowOff>40894</xdr:rowOff>
    </xdr:to>
    <xdr:sp macro="" textlink="">
      <xdr:nvSpPr>
        <xdr:cNvPr id="446" name="円/楕円 445"/>
        <xdr:cNvSpPr/>
      </xdr:nvSpPr>
      <xdr:spPr>
        <a:xfrm>
          <a:off x="169672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127271</xdr:rowOff>
    </xdr:from>
    <xdr:ext cx="762000" cy="259045"/>
    <xdr:sp macro="" textlink="">
      <xdr:nvSpPr>
        <xdr:cNvPr id="447" name="将来負担の状況該当値テキスト"/>
        <xdr:cNvSpPr txBox="1"/>
      </xdr:nvSpPr>
      <xdr:spPr>
        <a:xfrm>
          <a:off x="17106900" y="26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156591</xdr:rowOff>
    </xdr:from>
    <xdr:to>
      <xdr:col>23</xdr:col>
      <xdr:colOff>457200</xdr:colOff>
      <xdr:row>17</xdr:row>
      <xdr:rowOff>86741</xdr:rowOff>
    </xdr:to>
    <xdr:sp macro="" textlink="">
      <xdr:nvSpPr>
        <xdr:cNvPr id="448" name="円/楕円 447"/>
        <xdr:cNvSpPr/>
      </xdr:nvSpPr>
      <xdr:spPr>
        <a:xfrm>
          <a:off x="16129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96918</xdr:rowOff>
    </xdr:from>
    <xdr:ext cx="736600" cy="259045"/>
    <xdr:sp macro="" textlink="">
      <xdr:nvSpPr>
        <xdr:cNvPr id="449" name="テキスト ボックス 448"/>
        <xdr:cNvSpPr txBox="1"/>
      </xdr:nvSpPr>
      <xdr:spPr>
        <a:xfrm>
          <a:off x="15798800" y="2668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22542</xdr:rowOff>
    </xdr:from>
    <xdr:to>
      <xdr:col>22</xdr:col>
      <xdr:colOff>254000</xdr:colOff>
      <xdr:row>17</xdr:row>
      <xdr:rowOff>124142</xdr:rowOff>
    </xdr:to>
    <xdr:sp macro="" textlink="">
      <xdr:nvSpPr>
        <xdr:cNvPr id="450" name="円/楕円 449"/>
        <xdr:cNvSpPr/>
      </xdr:nvSpPr>
      <xdr:spPr>
        <a:xfrm>
          <a:off x="15240000" y="29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134319</xdr:rowOff>
    </xdr:from>
    <xdr:ext cx="762000" cy="259045"/>
    <xdr:sp macro="" textlink="">
      <xdr:nvSpPr>
        <xdr:cNvPr id="451" name="テキスト ボックス 450"/>
        <xdr:cNvSpPr txBox="1"/>
      </xdr:nvSpPr>
      <xdr:spPr>
        <a:xfrm>
          <a:off x="14909800" y="270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54515</xdr:rowOff>
    </xdr:from>
    <xdr:to>
      <xdr:col>21</xdr:col>
      <xdr:colOff>50800</xdr:colOff>
      <xdr:row>17</xdr:row>
      <xdr:rowOff>156115</xdr:rowOff>
    </xdr:to>
    <xdr:sp macro="" textlink="">
      <xdr:nvSpPr>
        <xdr:cNvPr id="452" name="円/楕円 451"/>
        <xdr:cNvSpPr/>
      </xdr:nvSpPr>
      <xdr:spPr>
        <a:xfrm>
          <a:off x="14351000" y="29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166292</xdr:rowOff>
    </xdr:from>
    <xdr:ext cx="762000" cy="259045"/>
    <xdr:sp macro="" textlink="">
      <xdr:nvSpPr>
        <xdr:cNvPr id="453" name="テキスト ボックス 452"/>
        <xdr:cNvSpPr txBox="1"/>
      </xdr:nvSpPr>
      <xdr:spPr>
        <a:xfrm>
          <a:off x="14020800" y="273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70802</xdr:rowOff>
    </xdr:from>
    <xdr:to>
      <xdr:col>19</xdr:col>
      <xdr:colOff>533400</xdr:colOff>
      <xdr:row>18</xdr:row>
      <xdr:rowOff>952</xdr:rowOff>
    </xdr:to>
    <xdr:sp macro="" textlink="">
      <xdr:nvSpPr>
        <xdr:cNvPr id="454" name="円/楕円 453"/>
        <xdr:cNvSpPr/>
      </xdr:nvSpPr>
      <xdr:spPr>
        <a:xfrm>
          <a:off x="13462000" y="298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11129</xdr:rowOff>
    </xdr:from>
    <xdr:ext cx="762000" cy="259045"/>
    <xdr:sp macro="" textlink="">
      <xdr:nvSpPr>
        <xdr:cNvPr id="455" name="テキスト ボックス 454"/>
        <xdr:cNvSpPr txBox="1"/>
      </xdr:nvSpPr>
      <xdr:spPr>
        <a:xfrm>
          <a:off x="13131800" y="275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2,005,320
1,960,525
6,362.28
761,605,206
751,895,021
4,323,676
441,767,800
1,199,712,726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155.2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経常収支比率に占める人件費の割合は、グループ内団体の平均とほぼ同水準で、前年度</a:t>
          </a:r>
          <a:r>
            <a:rPr kumimoji="1" lang="ja-JP" altLang="en-US" sz="1100">
              <a:solidFill>
                <a:schemeClr val="dk1"/>
              </a:solidFill>
              <a:effectLst/>
              <a:latin typeface="+mn-lt"/>
              <a:ea typeface="+mn-ea"/>
              <a:cs typeface="+mn-cs"/>
            </a:rPr>
            <a:t>と同じ</a:t>
          </a:r>
          <a:r>
            <a:rPr kumimoji="1" lang="en-US" altLang="ja-JP" sz="1100">
              <a:solidFill>
                <a:schemeClr val="dk1"/>
              </a:solidFill>
              <a:effectLst/>
              <a:latin typeface="+mn-lt"/>
              <a:ea typeface="+mn-ea"/>
              <a:cs typeface="+mn-cs"/>
            </a:rPr>
            <a:t>41.0</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人件費に充当する一般財源等総額が減少した</a:t>
          </a:r>
          <a:r>
            <a:rPr kumimoji="1" lang="ja-JP" altLang="ja-JP" sz="1100">
              <a:solidFill>
                <a:schemeClr val="dk1"/>
              </a:solidFill>
              <a:effectLst/>
              <a:latin typeface="+mn-lt"/>
              <a:ea typeface="+mn-ea"/>
              <a:cs typeface="+mn-cs"/>
            </a:rPr>
            <a:t>一方で、</a:t>
          </a:r>
          <a:r>
            <a:rPr kumimoji="1" lang="ja-JP" altLang="en-US" sz="1100">
              <a:solidFill>
                <a:schemeClr val="dk1"/>
              </a:solidFill>
              <a:effectLst/>
              <a:latin typeface="+mn-lt"/>
              <a:ea typeface="+mn-ea"/>
              <a:cs typeface="+mn-cs"/>
            </a:rPr>
            <a:t>普通交付税や臨時財政対策債の減少に</a:t>
          </a:r>
          <a:r>
            <a:rPr kumimoji="1" lang="ja-JP" altLang="ja-JP" sz="1100">
              <a:solidFill>
                <a:schemeClr val="dk1"/>
              </a:solidFill>
              <a:effectLst/>
              <a:latin typeface="+mn-lt"/>
              <a:ea typeface="+mn-ea"/>
              <a:cs typeface="+mn-cs"/>
            </a:rPr>
            <a:t>より分母である経常一般財源等総額が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年度以降減少傾向にあるが、引き続き、業務や組織の見直しによる適正な定員管理に取り組み、人件費の抑制を図る。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69850</xdr:rowOff>
    </xdr:to>
    <xdr:cxnSp macro="">
      <xdr:nvCxnSpPr>
        <xdr:cNvPr id="60" name="直線コネクタ 59"/>
        <xdr:cNvCxnSpPr/>
      </xdr:nvCxnSpPr>
      <xdr:spPr>
        <a:xfrm flipV="1">
          <a:off x="4826000" y="5613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41927</xdr:rowOff>
    </xdr:from>
    <xdr:ext cx="762000" cy="259045"/>
    <xdr:sp macro="" textlink="">
      <xdr:nvSpPr>
        <xdr:cNvPr id="61" name="人件費最小値テキスト"/>
        <xdr:cNvSpPr txBox="1"/>
      </xdr:nvSpPr>
      <xdr:spPr>
        <a:xfrm>
          <a:off x="4914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612775</xdr:colOff>
      <xdr:row>40</xdr:row>
      <xdr:rowOff>69850</xdr:rowOff>
    </xdr:from>
    <xdr:to>
      <xdr:col>7</xdr:col>
      <xdr:colOff>104775</xdr:colOff>
      <xdr:row>40</xdr:row>
      <xdr:rowOff>69850</xdr:rowOff>
    </xdr:to>
    <xdr:cxnSp macro="">
      <xdr:nvCxnSpPr>
        <xdr:cNvPr id="62" name="直線コネクタ 61"/>
        <xdr:cNvCxnSpPr/>
      </xdr:nvCxnSpPr>
      <xdr:spPr>
        <a:xfrm>
          <a:off x="4737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3"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4" name="直線コネクタ 63"/>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36</xdr:row>
      <xdr:rowOff>50800</xdr:rowOff>
    </xdr:to>
    <xdr:cxnSp macro="">
      <xdr:nvCxnSpPr>
        <xdr:cNvPr id="65" name="直線コネクタ 64"/>
        <xdr:cNvCxnSpPr/>
      </xdr:nvCxnSpPr>
      <xdr:spPr>
        <a:xfrm>
          <a:off x="3987800" y="622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29227</xdr:rowOff>
    </xdr:from>
    <xdr:ext cx="762000" cy="259045"/>
    <xdr:sp macro="" textlink="">
      <xdr:nvSpPr>
        <xdr:cNvPr id="66" name="人件費平均値テキスト"/>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50800</xdr:rowOff>
    </xdr:from>
    <xdr:to>
      <xdr:col>5</xdr:col>
      <xdr:colOff>549275</xdr:colOff>
      <xdr:row>37</xdr:row>
      <xdr:rowOff>31750</xdr:rowOff>
    </xdr:to>
    <xdr:cxnSp macro="">
      <xdr:nvCxnSpPr>
        <xdr:cNvPr id="68" name="直線コネクタ 67"/>
        <xdr:cNvCxnSpPr/>
      </xdr:nvCxnSpPr>
      <xdr:spPr>
        <a:xfrm flipV="1">
          <a:off x="3098800" y="622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9" name="フローチャート : 判断 68"/>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70" name="テキスト ボックス 69"/>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39</xdr:row>
      <xdr:rowOff>107950</xdr:rowOff>
    </xdr:to>
    <xdr:cxnSp macro="">
      <xdr:nvCxnSpPr>
        <xdr:cNvPr id="71" name="直線コネクタ 70"/>
        <xdr:cNvCxnSpPr/>
      </xdr:nvCxnSpPr>
      <xdr:spPr>
        <a:xfrm flipV="1">
          <a:off x="2209800" y="63754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2" name="フローチャート : 判断 71"/>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3" name="テキスト ボックス 72"/>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40</xdr:row>
      <xdr:rowOff>165100</xdr:rowOff>
    </xdr:to>
    <xdr:cxnSp macro="">
      <xdr:nvCxnSpPr>
        <xdr:cNvPr id="74" name="直線コネクタ 73"/>
        <xdr:cNvCxnSpPr/>
      </xdr:nvCxnSpPr>
      <xdr:spPr>
        <a:xfrm flipV="1">
          <a:off x="1320800" y="6794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114300</xdr:rowOff>
    </xdr:from>
    <xdr:to>
      <xdr:col>3</xdr:col>
      <xdr:colOff>193675</xdr:colOff>
      <xdr:row>39</xdr:row>
      <xdr:rowOff>44450</xdr:rowOff>
    </xdr:to>
    <xdr:sp macro="" textlink="">
      <xdr:nvSpPr>
        <xdr:cNvPr id="75" name="フローチャート : 判断 74"/>
        <xdr:cNvSpPr/>
      </xdr:nvSpPr>
      <xdr:spPr>
        <a:xfrm>
          <a:off x="2159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54627</xdr:rowOff>
    </xdr:from>
    <xdr:ext cx="762000" cy="259045"/>
    <xdr:sp macro="" textlink="">
      <xdr:nvSpPr>
        <xdr:cNvPr id="76" name="テキスト ボックス 75"/>
        <xdr:cNvSpPr txBox="1"/>
      </xdr:nvSpPr>
      <xdr:spPr>
        <a:xfrm>
          <a:off x="1828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77" name="フローチャート : 判断 76"/>
        <xdr:cNvSpPr/>
      </xdr:nvSpPr>
      <xdr:spPr>
        <a:xfrm>
          <a:off x="127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16527</xdr:rowOff>
    </xdr:from>
    <xdr:ext cx="762000" cy="259045"/>
    <xdr:sp macro="" textlink="">
      <xdr:nvSpPr>
        <xdr:cNvPr id="78" name="テキスト ボックス 77"/>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4" name="円/楕円 83"/>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5"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6" name="円/楕円 85"/>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86377</xdr:rowOff>
    </xdr:from>
    <xdr:ext cx="736600" cy="259045"/>
    <xdr:sp macro="" textlink="">
      <xdr:nvSpPr>
        <xdr:cNvPr id="87" name="テキスト ボックス 86"/>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8" name="円/楕円 87"/>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89" name="テキスト ボックス 88"/>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90" name="円/楕円 89"/>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1" name="テキスト ボックス 90"/>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2" name="円/楕円 91"/>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3" name="テキスト ボックス 92"/>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事務事業の見直し等による経費節減の取り組みなどにより、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年度から減少傾向で推移している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年度は県庁ネットワークシステムの構築等の経費が増加したとともに、</a:t>
          </a:r>
          <a:r>
            <a:rPr kumimoji="1" lang="ja-JP" altLang="ja-JP" sz="1100">
              <a:solidFill>
                <a:schemeClr val="dk1"/>
              </a:solidFill>
              <a:effectLst/>
              <a:latin typeface="+mn-lt"/>
              <a:ea typeface="+mn-ea"/>
              <a:cs typeface="+mn-cs"/>
            </a:rPr>
            <a:t>分母である経常一般財源等総額が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したため、経常収支比率に占める物件費の割合は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引き続き、徹底した事業の見直しを行うなど、経費節減に努める。</a:t>
          </a:r>
          <a:endParaRPr lang="ja-JP" altLang="ja-JP" sz="1400">
            <a:effectLst/>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7" name="直線コネクタ 116"/>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8"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9" name="直線コネクタ 118"/>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12700</xdr:rowOff>
    </xdr:from>
    <xdr:to>
      <xdr:col>24</xdr:col>
      <xdr:colOff>22225</xdr:colOff>
      <xdr:row>20</xdr:row>
      <xdr:rowOff>58420</xdr:rowOff>
    </xdr:to>
    <xdr:cxnSp macro="">
      <xdr:nvCxnSpPr>
        <xdr:cNvPr id="122" name="直線コネクタ 121"/>
        <xdr:cNvCxnSpPr/>
      </xdr:nvCxnSpPr>
      <xdr:spPr>
        <a:xfrm>
          <a:off x="15671800" y="3441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3"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4" name="フローチャート :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12700</xdr:rowOff>
    </xdr:from>
    <xdr:to>
      <xdr:col>22</xdr:col>
      <xdr:colOff>555625</xdr:colOff>
      <xdr:row>20</xdr:row>
      <xdr:rowOff>58420</xdr:rowOff>
    </xdr:to>
    <xdr:cxnSp macro="">
      <xdr:nvCxnSpPr>
        <xdr:cNvPr id="125" name="直線コネクタ 124"/>
        <xdr:cNvCxnSpPr/>
      </xdr:nvCxnSpPr>
      <xdr:spPr>
        <a:xfrm flipV="1">
          <a:off x="14782800" y="3441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6" name="フローチャート : 判断 125"/>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7" name="テキスト ボックス 126"/>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58420</xdr:rowOff>
    </xdr:from>
    <xdr:to>
      <xdr:col>21</xdr:col>
      <xdr:colOff>352425</xdr:colOff>
      <xdr:row>20</xdr:row>
      <xdr:rowOff>104140</xdr:rowOff>
    </xdr:to>
    <xdr:cxnSp macro="">
      <xdr:nvCxnSpPr>
        <xdr:cNvPr id="128" name="直線コネクタ 127"/>
        <xdr:cNvCxnSpPr/>
      </xdr:nvCxnSpPr>
      <xdr:spPr>
        <a:xfrm flipV="1">
          <a:off x="13893800" y="3487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9" name="フローチャート : 判断 128"/>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30" name="テキスト ボックス 129"/>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104140</xdr:rowOff>
    </xdr:from>
    <xdr:to>
      <xdr:col>20</xdr:col>
      <xdr:colOff>149225</xdr:colOff>
      <xdr:row>20</xdr:row>
      <xdr:rowOff>149860</xdr:rowOff>
    </xdr:to>
    <xdr:cxnSp macro="">
      <xdr:nvCxnSpPr>
        <xdr:cNvPr id="131" name="直線コネクタ 130"/>
        <xdr:cNvCxnSpPr/>
      </xdr:nvCxnSpPr>
      <xdr:spPr>
        <a:xfrm flipV="1">
          <a:off x="13004800" y="3533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2" name="フローチャート : 判断 131"/>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142257</xdr:rowOff>
    </xdr:from>
    <xdr:ext cx="762000" cy="259045"/>
    <xdr:sp macro="" textlink="">
      <xdr:nvSpPr>
        <xdr:cNvPr id="133" name="テキスト ボックス 132"/>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4" name="フローチャート : 判断 133"/>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16527</xdr:rowOff>
    </xdr:from>
    <xdr:ext cx="762000" cy="259045"/>
    <xdr:sp macro="" textlink="">
      <xdr:nvSpPr>
        <xdr:cNvPr id="135" name="テキスト ボックス 134"/>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20</xdr:row>
      <xdr:rowOff>7620</xdr:rowOff>
    </xdr:from>
    <xdr:to>
      <xdr:col>24</xdr:col>
      <xdr:colOff>73025</xdr:colOff>
      <xdr:row>20</xdr:row>
      <xdr:rowOff>109220</xdr:rowOff>
    </xdr:to>
    <xdr:sp macro="" textlink="">
      <xdr:nvSpPr>
        <xdr:cNvPr id="141" name="円/楕円 140"/>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151147</xdr:rowOff>
    </xdr:from>
    <xdr:ext cx="762000" cy="259045"/>
    <xdr:sp macro="" textlink="">
      <xdr:nvSpPr>
        <xdr:cNvPr id="142" name="物件費該当値テキスト"/>
        <xdr:cNvSpPr txBox="1"/>
      </xdr:nvSpPr>
      <xdr:spPr>
        <a:xfrm>
          <a:off x="165989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504825</xdr:colOff>
      <xdr:row>19</xdr:row>
      <xdr:rowOff>133350</xdr:rowOff>
    </xdr:from>
    <xdr:to>
      <xdr:col>22</xdr:col>
      <xdr:colOff>606425</xdr:colOff>
      <xdr:row>20</xdr:row>
      <xdr:rowOff>63500</xdr:rowOff>
    </xdr:to>
    <xdr:sp macro="" textlink="">
      <xdr:nvSpPr>
        <xdr:cNvPr id="143" name="円/楕円 142"/>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48277</xdr:rowOff>
    </xdr:from>
    <xdr:ext cx="736600" cy="259045"/>
    <xdr:sp macro="" textlink="">
      <xdr:nvSpPr>
        <xdr:cNvPr id="144" name="テキスト ボックス 143"/>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301625</xdr:colOff>
      <xdr:row>20</xdr:row>
      <xdr:rowOff>7620</xdr:rowOff>
    </xdr:from>
    <xdr:to>
      <xdr:col>21</xdr:col>
      <xdr:colOff>403225</xdr:colOff>
      <xdr:row>20</xdr:row>
      <xdr:rowOff>109220</xdr:rowOff>
    </xdr:to>
    <xdr:sp macro="" textlink="">
      <xdr:nvSpPr>
        <xdr:cNvPr id="145" name="円/楕円 144"/>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93997</xdr:rowOff>
    </xdr:from>
    <xdr:ext cx="762000" cy="259045"/>
    <xdr:sp macro="" textlink="">
      <xdr:nvSpPr>
        <xdr:cNvPr id="146" name="テキスト ボックス 145"/>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53340</xdr:rowOff>
    </xdr:from>
    <xdr:to>
      <xdr:col>20</xdr:col>
      <xdr:colOff>200025</xdr:colOff>
      <xdr:row>20</xdr:row>
      <xdr:rowOff>154940</xdr:rowOff>
    </xdr:to>
    <xdr:sp macro="" textlink="">
      <xdr:nvSpPr>
        <xdr:cNvPr id="147" name="円/楕円 146"/>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139717</xdr:rowOff>
    </xdr:from>
    <xdr:ext cx="762000" cy="259045"/>
    <xdr:sp macro="" textlink="">
      <xdr:nvSpPr>
        <xdr:cNvPr id="148" name="テキスト ボックス 147"/>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99060</xdr:rowOff>
    </xdr:from>
    <xdr:to>
      <xdr:col>18</xdr:col>
      <xdr:colOff>682625</xdr:colOff>
      <xdr:row>21</xdr:row>
      <xdr:rowOff>29210</xdr:rowOff>
    </xdr:to>
    <xdr:sp macro="" textlink="">
      <xdr:nvSpPr>
        <xdr:cNvPr id="149" name="円/楕円 148"/>
        <xdr:cNvSpPr/>
      </xdr:nvSpPr>
      <xdr:spPr>
        <a:xfrm>
          <a:off x="12954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21</xdr:row>
      <xdr:rowOff>13987</xdr:rowOff>
    </xdr:from>
    <xdr:ext cx="762000" cy="259045"/>
    <xdr:sp macro="" textlink="">
      <xdr:nvSpPr>
        <xdr:cNvPr id="150" name="テキスト ボックス 149"/>
        <xdr:cNvSpPr txBox="1"/>
      </xdr:nvSpPr>
      <xdr:spPr>
        <a:xfrm>
          <a:off x="12623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児童養護施設措置負担の増や、障害児通所支援県費負担の増</a:t>
          </a:r>
          <a:r>
            <a:rPr kumimoji="1" lang="ja-JP" altLang="ja-JP" sz="1100">
              <a:solidFill>
                <a:schemeClr val="dk1"/>
              </a:solidFill>
              <a:effectLst/>
              <a:latin typeface="+mn-lt"/>
              <a:ea typeface="+mn-ea"/>
              <a:cs typeface="+mn-cs"/>
            </a:rPr>
            <a:t>により、扶助費は増加</a:t>
          </a:r>
          <a:r>
            <a:rPr kumimoji="1" lang="ja-JP" altLang="en-US" sz="1100">
              <a:solidFill>
                <a:schemeClr val="dk1"/>
              </a:solidFill>
              <a:effectLst/>
              <a:latin typeface="+mn-lt"/>
              <a:ea typeface="+mn-ea"/>
              <a:cs typeface="+mn-cs"/>
            </a:rPr>
            <a:t>するとともに</a:t>
          </a:r>
          <a:r>
            <a:rPr kumimoji="1" lang="ja-JP" altLang="ja-JP" sz="1100">
              <a:solidFill>
                <a:schemeClr val="dk1"/>
              </a:solidFill>
              <a:effectLst/>
              <a:latin typeface="+mn-lt"/>
              <a:ea typeface="+mn-ea"/>
              <a:cs typeface="+mn-cs"/>
            </a:rPr>
            <a:t>、分母である経常一般財源等総額が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したため、経常収支比率に占める割合は前年度に比べ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近年、生活保護費の増などにより、増加傾向にあるが、引き続き各種制度の適正な運営に努める。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6" name="直線コネクタ 175"/>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xdr:rowOff>
    </xdr:from>
    <xdr:to>
      <xdr:col>7</xdr:col>
      <xdr:colOff>15875</xdr:colOff>
      <xdr:row>60</xdr:row>
      <xdr:rowOff>50800</xdr:rowOff>
    </xdr:to>
    <xdr:cxnSp macro="">
      <xdr:nvCxnSpPr>
        <xdr:cNvPr id="181" name="直線コネクタ 180"/>
        <xdr:cNvCxnSpPr/>
      </xdr:nvCxnSpPr>
      <xdr:spPr>
        <a:xfrm>
          <a:off x="3987800" y="1029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2"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3" name="フローチャート : 判断 182"/>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12700</xdr:rowOff>
    </xdr:from>
    <xdr:to>
      <xdr:col>5</xdr:col>
      <xdr:colOff>549275</xdr:colOff>
      <xdr:row>60</xdr:row>
      <xdr:rowOff>50800</xdr:rowOff>
    </xdr:to>
    <xdr:cxnSp macro="">
      <xdr:nvCxnSpPr>
        <xdr:cNvPr id="184" name="直線コネクタ 183"/>
        <xdr:cNvCxnSpPr/>
      </xdr:nvCxnSpPr>
      <xdr:spPr>
        <a:xfrm flipV="1">
          <a:off x="3098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76200</xdr:rowOff>
    </xdr:from>
    <xdr:to>
      <xdr:col>5</xdr:col>
      <xdr:colOff>600075</xdr:colOff>
      <xdr:row>55</xdr:row>
      <xdr:rowOff>6350</xdr:rowOff>
    </xdr:to>
    <xdr:sp macro="" textlink="">
      <xdr:nvSpPr>
        <xdr:cNvPr id="185" name="フローチャート :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186" name="テキスト ボックス 18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50800</xdr:rowOff>
    </xdr:from>
    <xdr:to>
      <xdr:col>4</xdr:col>
      <xdr:colOff>346075</xdr:colOff>
      <xdr:row>60</xdr:row>
      <xdr:rowOff>50800</xdr:rowOff>
    </xdr:to>
    <xdr:cxnSp macro="">
      <xdr:nvCxnSpPr>
        <xdr:cNvPr id="187" name="直線コネクタ 186"/>
        <xdr:cNvCxnSpPr/>
      </xdr:nvCxnSpPr>
      <xdr:spPr>
        <a:xfrm>
          <a:off x="2209800" y="1033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8" name="フローチャート : 判断 187"/>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189" name="テキスト ボックス 188"/>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107950</xdr:rowOff>
    </xdr:from>
    <xdr:to>
      <xdr:col>3</xdr:col>
      <xdr:colOff>142875</xdr:colOff>
      <xdr:row>60</xdr:row>
      <xdr:rowOff>50800</xdr:rowOff>
    </xdr:to>
    <xdr:cxnSp macro="">
      <xdr:nvCxnSpPr>
        <xdr:cNvPr id="190" name="直線コネクタ 189"/>
        <xdr:cNvCxnSpPr/>
      </xdr:nvCxnSpPr>
      <xdr:spPr>
        <a:xfrm>
          <a:off x="1320800" y="1022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0</xdr:rowOff>
    </xdr:from>
    <xdr:to>
      <xdr:col>7</xdr:col>
      <xdr:colOff>66675</xdr:colOff>
      <xdr:row>60</xdr:row>
      <xdr:rowOff>101600</xdr:rowOff>
    </xdr:to>
    <xdr:sp macro="" textlink="">
      <xdr:nvSpPr>
        <xdr:cNvPr id="200" name="円/楕円 199"/>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80027</xdr:rowOff>
    </xdr:from>
    <xdr:ext cx="762000" cy="259045"/>
    <xdr:sp macro="" textlink="">
      <xdr:nvSpPr>
        <xdr:cNvPr id="201" name="扶助費該当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133350</xdr:rowOff>
    </xdr:from>
    <xdr:to>
      <xdr:col>5</xdr:col>
      <xdr:colOff>600075</xdr:colOff>
      <xdr:row>60</xdr:row>
      <xdr:rowOff>63500</xdr:rowOff>
    </xdr:to>
    <xdr:sp macro="" textlink="">
      <xdr:nvSpPr>
        <xdr:cNvPr id="202" name="円/楕円 201"/>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48277</xdr:rowOff>
    </xdr:from>
    <xdr:ext cx="736600" cy="259045"/>
    <xdr:sp macro="" textlink="">
      <xdr:nvSpPr>
        <xdr:cNvPr id="203" name="テキスト ボックス 202"/>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0</xdr:rowOff>
    </xdr:from>
    <xdr:to>
      <xdr:col>4</xdr:col>
      <xdr:colOff>396875</xdr:colOff>
      <xdr:row>60</xdr:row>
      <xdr:rowOff>101600</xdr:rowOff>
    </xdr:to>
    <xdr:sp macro="" textlink="">
      <xdr:nvSpPr>
        <xdr:cNvPr id="204" name="円/楕円 203"/>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86377</xdr:rowOff>
    </xdr:from>
    <xdr:ext cx="762000" cy="259045"/>
    <xdr:sp macro="" textlink="">
      <xdr:nvSpPr>
        <xdr:cNvPr id="205" name="テキスト ボックス 204"/>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0</xdr:rowOff>
    </xdr:from>
    <xdr:to>
      <xdr:col>3</xdr:col>
      <xdr:colOff>193675</xdr:colOff>
      <xdr:row>60</xdr:row>
      <xdr:rowOff>101600</xdr:rowOff>
    </xdr:to>
    <xdr:sp macro="" textlink="">
      <xdr:nvSpPr>
        <xdr:cNvPr id="206" name="円/楕円 205"/>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86377</xdr:rowOff>
    </xdr:from>
    <xdr:ext cx="762000" cy="259045"/>
    <xdr:sp macro="" textlink="">
      <xdr:nvSpPr>
        <xdr:cNvPr id="207" name="テキスト ボックス 206"/>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57150</xdr:rowOff>
    </xdr:from>
    <xdr:to>
      <xdr:col>1</xdr:col>
      <xdr:colOff>676275</xdr:colOff>
      <xdr:row>59</xdr:row>
      <xdr:rowOff>158750</xdr:rowOff>
    </xdr:to>
    <xdr:sp macro="" textlink="">
      <xdr:nvSpPr>
        <xdr:cNvPr id="208" name="円/楕円 207"/>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143527</xdr:rowOff>
    </xdr:from>
    <xdr:ext cx="762000" cy="259045"/>
    <xdr:sp macro="" textlink="">
      <xdr:nvSpPr>
        <xdr:cNvPr id="209" name="テキスト ボックス 208"/>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維持補修費や貸付金であり、過去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年はほぼ横ばいで推移しているが、平成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年度は、分母である経常一般財源等総額が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したため、経常収支比率に占めるその他の割合は</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69850</xdr:rowOff>
    </xdr:from>
    <xdr:to>
      <xdr:col>24</xdr:col>
      <xdr:colOff>22225</xdr:colOff>
      <xdr:row>61</xdr:row>
      <xdr:rowOff>69850</xdr:rowOff>
    </xdr:to>
    <xdr:cxnSp macro="">
      <xdr:nvCxnSpPr>
        <xdr:cNvPr id="230" name="直線コネクタ 229"/>
        <xdr:cNvCxnSpPr/>
      </xdr:nvCxnSpPr>
      <xdr:spPr>
        <a:xfrm flipV="1">
          <a:off x="16510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1"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32" name="直線コネクタ 231"/>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156227</xdr:rowOff>
    </xdr:from>
    <xdr:ext cx="762000" cy="259045"/>
    <xdr:sp macro="" textlink="">
      <xdr:nvSpPr>
        <xdr:cNvPr id="23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54</xdr:row>
      <xdr:rowOff>69850</xdr:rowOff>
    </xdr:from>
    <xdr:to>
      <xdr:col>24</xdr:col>
      <xdr:colOff>111125</xdr:colOff>
      <xdr:row>54</xdr:row>
      <xdr:rowOff>69850</xdr:rowOff>
    </xdr:to>
    <xdr:cxnSp macro="">
      <xdr:nvCxnSpPr>
        <xdr:cNvPr id="234" name="直線コネクタ 23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12700</xdr:rowOff>
    </xdr:from>
    <xdr:to>
      <xdr:col>24</xdr:col>
      <xdr:colOff>22225</xdr:colOff>
      <xdr:row>55</xdr:row>
      <xdr:rowOff>69850</xdr:rowOff>
    </xdr:to>
    <xdr:cxnSp macro="">
      <xdr:nvCxnSpPr>
        <xdr:cNvPr id="235" name="直線コネクタ 234"/>
        <xdr:cNvCxnSpPr/>
      </xdr:nvCxnSpPr>
      <xdr:spPr>
        <a:xfrm>
          <a:off x="15671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105427</xdr:rowOff>
    </xdr:from>
    <xdr:ext cx="762000" cy="259045"/>
    <xdr:sp macro="" textlink="">
      <xdr:nvSpPr>
        <xdr:cNvPr id="236" name="その他平均値テキスト"/>
        <xdr:cNvSpPr txBox="1"/>
      </xdr:nvSpPr>
      <xdr:spPr>
        <a:xfrm>
          <a:off x="16598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133350</xdr:rowOff>
    </xdr:from>
    <xdr:to>
      <xdr:col>24</xdr:col>
      <xdr:colOff>73025</xdr:colOff>
      <xdr:row>57</xdr:row>
      <xdr:rowOff>63500</xdr:rowOff>
    </xdr:to>
    <xdr:sp macro="" textlink="">
      <xdr:nvSpPr>
        <xdr:cNvPr id="237" name="フローチャート : 判断 236"/>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12700</xdr:rowOff>
    </xdr:from>
    <xdr:to>
      <xdr:col>22</xdr:col>
      <xdr:colOff>555625</xdr:colOff>
      <xdr:row>55</xdr:row>
      <xdr:rowOff>69850</xdr:rowOff>
    </xdr:to>
    <xdr:cxnSp macro="">
      <xdr:nvCxnSpPr>
        <xdr:cNvPr id="238" name="直線コネクタ 237"/>
        <xdr:cNvCxnSpPr/>
      </xdr:nvCxnSpPr>
      <xdr:spPr>
        <a:xfrm flipV="1">
          <a:off x="14782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39" name="フローチャート : 判断 238"/>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48277</xdr:rowOff>
    </xdr:from>
    <xdr:ext cx="736600" cy="259045"/>
    <xdr:sp macro="" textlink="">
      <xdr:nvSpPr>
        <xdr:cNvPr id="240" name="テキスト ボックス 239"/>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69850</xdr:rowOff>
    </xdr:from>
    <xdr:to>
      <xdr:col>21</xdr:col>
      <xdr:colOff>352425</xdr:colOff>
      <xdr:row>55</xdr:row>
      <xdr:rowOff>127000</xdr:rowOff>
    </xdr:to>
    <xdr:cxnSp macro="">
      <xdr:nvCxnSpPr>
        <xdr:cNvPr id="241" name="直線コネクタ 240"/>
        <xdr:cNvCxnSpPr/>
      </xdr:nvCxnSpPr>
      <xdr:spPr>
        <a:xfrm flipV="1">
          <a:off x="13893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19050</xdr:rowOff>
    </xdr:from>
    <xdr:to>
      <xdr:col>21</xdr:col>
      <xdr:colOff>403225</xdr:colOff>
      <xdr:row>56</xdr:row>
      <xdr:rowOff>120650</xdr:rowOff>
    </xdr:to>
    <xdr:sp macro="" textlink="">
      <xdr:nvSpPr>
        <xdr:cNvPr id="242" name="フローチャート : 判断 241"/>
        <xdr:cNvSpPr/>
      </xdr:nvSpPr>
      <xdr:spPr>
        <a:xfrm>
          <a:off x="14732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105427</xdr:rowOff>
    </xdr:from>
    <xdr:ext cx="762000" cy="259045"/>
    <xdr:sp macro="" textlink="">
      <xdr:nvSpPr>
        <xdr:cNvPr id="243" name="テキスト ボックス 242"/>
        <xdr:cNvSpPr txBox="1"/>
      </xdr:nvSpPr>
      <xdr:spPr>
        <a:xfrm>
          <a:off x="14401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69850</xdr:rowOff>
    </xdr:from>
    <xdr:to>
      <xdr:col>20</xdr:col>
      <xdr:colOff>149225</xdr:colOff>
      <xdr:row>55</xdr:row>
      <xdr:rowOff>127000</xdr:rowOff>
    </xdr:to>
    <xdr:cxnSp macro="">
      <xdr:nvCxnSpPr>
        <xdr:cNvPr id="244" name="直線コネクタ 243"/>
        <xdr:cNvCxnSpPr/>
      </xdr:nvCxnSpPr>
      <xdr:spPr>
        <a:xfrm>
          <a:off x="13004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19050</xdr:rowOff>
    </xdr:from>
    <xdr:to>
      <xdr:col>20</xdr:col>
      <xdr:colOff>200025</xdr:colOff>
      <xdr:row>56</xdr:row>
      <xdr:rowOff>120650</xdr:rowOff>
    </xdr:to>
    <xdr:sp macro="" textlink="">
      <xdr:nvSpPr>
        <xdr:cNvPr id="245" name="フローチャート : 判断 244"/>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105427</xdr:rowOff>
    </xdr:from>
    <xdr:ext cx="762000" cy="259045"/>
    <xdr:sp macro="" textlink="">
      <xdr:nvSpPr>
        <xdr:cNvPr id="246" name="テキスト ボックス 245"/>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47" name="フローチャート : 判断 246"/>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48277</xdr:rowOff>
    </xdr:from>
    <xdr:ext cx="762000" cy="259045"/>
    <xdr:sp macro="" textlink="">
      <xdr:nvSpPr>
        <xdr:cNvPr id="248" name="テキスト ボックス 247"/>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55</xdr:row>
      <xdr:rowOff>19050</xdr:rowOff>
    </xdr:from>
    <xdr:to>
      <xdr:col>24</xdr:col>
      <xdr:colOff>73025</xdr:colOff>
      <xdr:row>55</xdr:row>
      <xdr:rowOff>120650</xdr:rowOff>
    </xdr:to>
    <xdr:sp macro="" textlink="">
      <xdr:nvSpPr>
        <xdr:cNvPr id="254" name="円/楕円 253"/>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35577</xdr:rowOff>
    </xdr:from>
    <xdr:ext cx="762000" cy="259045"/>
    <xdr:sp macro="" textlink="">
      <xdr:nvSpPr>
        <xdr:cNvPr id="255"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133350</xdr:rowOff>
    </xdr:from>
    <xdr:to>
      <xdr:col>22</xdr:col>
      <xdr:colOff>606425</xdr:colOff>
      <xdr:row>55</xdr:row>
      <xdr:rowOff>63500</xdr:rowOff>
    </xdr:to>
    <xdr:sp macro="" textlink="">
      <xdr:nvSpPr>
        <xdr:cNvPr id="256" name="円/楕円 255"/>
        <xdr:cNvSpPr/>
      </xdr:nvSpPr>
      <xdr:spPr>
        <a:xfrm>
          <a:off x="15621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73677</xdr:rowOff>
    </xdr:from>
    <xdr:ext cx="736600" cy="259045"/>
    <xdr:sp macro="" textlink="">
      <xdr:nvSpPr>
        <xdr:cNvPr id="257" name="テキスト ボックス 256"/>
        <xdr:cNvSpPr txBox="1"/>
      </xdr:nvSpPr>
      <xdr:spPr>
        <a:xfrm>
          <a:off x="15290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19050</xdr:rowOff>
    </xdr:from>
    <xdr:to>
      <xdr:col>21</xdr:col>
      <xdr:colOff>403225</xdr:colOff>
      <xdr:row>55</xdr:row>
      <xdr:rowOff>120650</xdr:rowOff>
    </xdr:to>
    <xdr:sp macro="" textlink="">
      <xdr:nvSpPr>
        <xdr:cNvPr id="258" name="円/楕円 257"/>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130827</xdr:rowOff>
    </xdr:from>
    <xdr:ext cx="762000" cy="259045"/>
    <xdr:sp macro="" textlink="">
      <xdr:nvSpPr>
        <xdr:cNvPr id="259" name="テキスト ボックス 258"/>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76200</xdr:rowOff>
    </xdr:from>
    <xdr:to>
      <xdr:col>20</xdr:col>
      <xdr:colOff>200025</xdr:colOff>
      <xdr:row>56</xdr:row>
      <xdr:rowOff>6350</xdr:rowOff>
    </xdr:to>
    <xdr:sp macro="" textlink="">
      <xdr:nvSpPr>
        <xdr:cNvPr id="260" name="円/楕円 259"/>
        <xdr:cNvSpPr/>
      </xdr:nvSpPr>
      <xdr:spPr>
        <a:xfrm>
          <a:off x="13843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16527</xdr:rowOff>
    </xdr:from>
    <xdr:ext cx="762000" cy="259045"/>
    <xdr:sp macro="" textlink="">
      <xdr:nvSpPr>
        <xdr:cNvPr id="261" name="テキスト ボックス 260"/>
        <xdr:cNvSpPr txBox="1"/>
      </xdr:nvSpPr>
      <xdr:spPr>
        <a:xfrm>
          <a:off x="13512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19050</xdr:rowOff>
    </xdr:from>
    <xdr:to>
      <xdr:col>18</xdr:col>
      <xdr:colOff>682625</xdr:colOff>
      <xdr:row>55</xdr:row>
      <xdr:rowOff>120650</xdr:rowOff>
    </xdr:to>
    <xdr:sp macro="" textlink="">
      <xdr:nvSpPr>
        <xdr:cNvPr id="262" name="円/楕円 261"/>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130827</xdr:rowOff>
    </xdr:from>
    <xdr:ext cx="762000" cy="259045"/>
    <xdr:sp macro="" textlink="">
      <xdr:nvSpPr>
        <xdr:cNvPr id="263" name="テキスト ボックス 262"/>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保育給付費等負担金や</a:t>
          </a:r>
          <a:r>
            <a:rPr kumimoji="1" lang="ja-JP" altLang="ja-JP" sz="1100">
              <a:solidFill>
                <a:schemeClr val="dk1"/>
              </a:solidFill>
              <a:effectLst/>
              <a:latin typeface="+mn-lt"/>
              <a:ea typeface="+mn-ea"/>
              <a:cs typeface="+mn-cs"/>
            </a:rPr>
            <a:t>国民健康保険基盤安定負担金などの社会保障関連経費の増などにより補助費等に充当する一般財源等は増加</a:t>
          </a:r>
          <a:r>
            <a:rPr kumimoji="1" lang="ja-JP" altLang="en-US" sz="1100">
              <a:solidFill>
                <a:schemeClr val="dk1"/>
              </a:solidFill>
              <a:effectLst/>
              <a:latin typeface="+mn-lt"/>
              <a:ea typeface="+mn-ea"/>
              <a:cs typeface="+mn-cs"/>
            </a:rPr>
            <a:t>するとともに</a:t>
          </a:r>
          <a:r>
            <a:rPr kumimoji="1" lang="ja-JP" altLang="ja-JP" sz="1100">
              <a:solidFill>
                <a:schemeClr val="dk1"/>
              </a:solidFill>
              <a:effectLst/>
              <a:latin typeface="+mn-lt"/>
              <a:ea typeface="+mn-ea"/>
              <a:cs typeface="+mn-cs"/>
            </a:rPr>
            <a:t>、分母である経常一般財源等総額が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したため、経常収支比率に占める補助費等の割合は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年度以降減少傾向にあ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年度は増加に転じたため、</a:t>
          </a:r>
          <a:r>
            <a:rPr kumimoji="1" lang="ja-JP" altLang="ja-JP" sz="1100">
              <a:solidFill>
                <a:schemeClr val="dk1"/>
              </a:solidFill>
              <a:effectLst/>
              <a:latin typeface="+mn-lt"/>
              <a:ea typeface="+mn-ea"/>
              <a:cs typeface="+mn-cs"/>
            </a:rPr>
            <a:t>県単補助金等についてさらに整理統合を図るなど、引き続き事業の見直しを行っていく。</a:t>
          </a:r>
          <a:endParaRPr lang="ja-JP" altLang="ja-JP" sz="1400">
            <a:effectLst/>
          </a:endParaRP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6" name="直線コネクタ 27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7" name="テキスト ボックス 27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8" name="直線コネクタ 27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9" name="テキスト ボックス 27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0" name="直線コネクタ 27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1" name="テキスト ボックス 28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2" name="直線コネクタ 28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3" name="テキスト ボックス 28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4" name="直線コネクタ 28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5" name="テキスト ボックス 28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158750</xdr:rowOff>
    </xdr:from>
    <xdr:to>
      <xdr:col>24</xdr:col>
      <xdr:colOff>22225</xdr:colOff>
      <xdr:row>41</xdr:row>
      <xdr:rowOff>158750</xdr:rowOff>
    </xdr:to>
    <xdr:cxnSp macro="">
      <xdr:nvCxnSpPr>
        <xdr:cNvPr id="289" name="直線コネクタ 288"/>
        <xdr:cNvCxnSpPr/>
      </xdr:nvCxnSpPr>
      <xdr:spPr>
        <a:xfrm flipV="1">
          <a:off x="16510000" y="5816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130827</xdr:rowOff>
    </xdr:from>
    <xdr:ext cx="762000" cy="259045"/>
    <xdr:sp macro="" textlink="">
      <xdr:nvSpPr>
        <xdr:cNvPr id="290" name="補助費等最小値テキスト"/>
        <xdr:cNvSpPr txBox="1"/>
      </xdr:nvSpPr>
      <xdr:spPr>
        <a:xfrm>
          <a:off x="165989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23</xdr:col>
      <xdr:colOff>619125</xdr:colOff>
      <xdr:row>41</xdr:row>
      <xdr:rowOff>158750</xdr:rowOff>
    </xdr:from>
    <xdr:to>
      <xdr:col>24</xdr:col>
      <xdr:colOff>111125</xdr:colOff>
      <xdr:row>41</xdr:row>
      <xdr:rowOff>158750</xdr:rowOff>
    </xdr:to>
    <xdr:cxnSp macro="">
      <xdr:nvCxnSpPr>
        <xdr:cNvPr id="291" name="直線コネクタ 290"/>
        <xdr:cNvCxnSpPr/>
      </xdr:nvCxnSpPr>
      <xdr:spPr>
        <a:xfrm>
          <a:off x="164211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73677</xdr:rowOff>
    </xdr:from>
    <xdr:ext cx="762000" cy="259045"/>
    <xdr:sp macro="" textlink="">
      <xdr:nvSpPr>
        <xdr:cNvPr id="292" name="補助費等最大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619125</xdr:colOff>
      <xdr:row>33</xdr:row>
      <xdr:rowOff>158750</xdr:rowOff>
    </xdr:from>
    <xdr:to>
      <xdr:col>24</xdr:col>
      <xdr:colOff>111125</xdr:colOff>
      <xdr:row>33</xdr:row>
      <xdr:rowOff>158750</xdr:rowOff>
    </xdr:to>
    <xdr:cxnSp macro="">
      <xdr:nvCxnSpPr>
        <xdr:cNvPr id="293" name="直線コネクタ 292"/>
        <xdr:cNvCxnSpPr/>
      </xdr:nvCxnSpPr>
      <xdr:spPr>
        <a:xfrm>
          <a:off x="16421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0</xdr:rowOff>
    </xdr:from>
    <xdr:to>
      <xdr:col>24</xdr:col>
      <xdr:colOff>22225</xdr:colOff>
      <xdr:row>34</xdr:row>
      <xdr:rowOff>139700</xdr:rowOff>
    </xdr:to>
    <xdr:cxnSp macro="">
      <xdr:nvCxnSpPr>
        <xdr:cNvPr id="294" name="直線コネクタ 293"/>
        <xdr:cNvCxnSpPr/>
      </xdr:nvCxnSpPr>
      <xdr:spPr>
        <a:xfrm>
          <a:off x="15671800" y="58293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3827</xdr:rowOff>
    </xdr:from>
    <xdr:ext cx="762000" cy="259045"/>
    <xdr:sp macro="" textlink="">
      <xdr:nvSpPr>
        <xdr:cNvPr id="295" name="補助費等平均値テキスト"/>
        <xdr:cNvSpPr txBox="1"/>
      </xdr:nvSpPr>
      <xdr:spPr>
        <a:xfrm>
          <a:off x="16598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31750</xdr:rowOff>
    </xdr:from>
    <xdr:to>
      <xdr:col>24</xdr:col>
      <xdr:colOff>73025</xdr:colOff>
      <xdr:row>37</xdr:row>
      <xdr:rowOff>133350</xdr:rowOff>
    </xdr:to>
    <xdr:sp macro="" textlink="">
      <xdr:nvSpPr>
        <xdr:cNvPr id="296" name="フローチャート : 判断 295"/>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0</xdr:rowOff>
    </xdr:from>
    <xdr:to>
      <xdr:col>22</xdr:col>
      <xdr:colOff>555625</xdr:colOff>
      <xdr:row>34</xdr:row>
      <xdr:rowOff>50800</xdr:rowOff>
    </xdr:to>
    <xdr:cxnSp macro="">
      <xdr:nvCxnSpPr>
        <xdr:cNvPr id="297" name="直線コネクタ 296"/>
        <xdr:cNvCxnSpPr/>
      </xdr:nvCxnSpPr>
      <xdr:spPr>
        <a:xfrm flipV="1">
          <a:off x="14782800" y="582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25400</xdr:rowOff>
    </xdr:from>
    <xdr:to>
      <xdr:col>22</xdr:col>
      <xdr:colOff>606425</xdr:colOff>
      <xdr:row>36</xdr:row>
      <xdr:rowOff>127000</xdr:rowOff>
    </xdr:to>
    <xdr:sp macro="" textlink="">
      <xdr:nvSpPr>
        <xdr:cNvPr id="298" name="フローチャート : 判断 297"/>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111777</xdr:rowOff>
    </xdr:from>
    <xdr:ext cx="736600" cy="259045"/>
    <xdr:sp macro="" textlink="">
      <xdr:nvSpPr>
        <xdr:cNvPr id="299" name="テキスト ボックス 298"/>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50800</xdr:rowOff>
    </xdr:from>
    <xdr:to>
      <xdr:col>21</xdr:col>
      <xdr:colOff>352425</xdr:colOff>
      <xdr:row>34</xdr:row>
      <xdr:rowOff>76200</xdr:rowOff>
    </xdr:to>
    <xdr:cxnSp macro="">
      <xdr:nvCxnSpPr>
        <xdr:cNvPr id="300" name="直線コネクタ 299"/>
        <xdr:cNvCxnSpPr/>
      </xdr:nvCxnSpPr>
      <xdr:spPr>
        <a:xfrm flipV="1">
          <a:off x="13893800" y="588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25400</xdr:rowOff>
    </xdr:from>
    <xdr:to>
      <xdr:col>21</xdr:col>
      <xdr:colOff>403225</xdr:colOff>
      <xdr:row>36</xdr:row>
      <xdr:rowOff>127000</xdr:rowOff>
    </xdr:to>
    <xdr:sp macro="" textlink="">
      <xdr:nvSpPr>
        <xdr:cNvPr id="301" name="フローチャート : 判断 300"/>
        <xdr:cNvSpPr/>
      </xdr:nvSpPr>
      <xdr:spPr>
        <a:xfrm>
          <a:off x="14732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111777</xdr:rowOff>
    </xdr:from>
    <xdr:ext cx="762000" cy="259045"/>
    <xdr:sp macro="" textlink="">
      <xdr:nvSpPr>
        <xdr:cNvPr id="302" name="テキスト ボックス 301"/>
        <xdr:cNvSpPr txBox="1"/>
      </xdr:nvSpPr>
      <xdr:spPr>
        <a:xfrm>
          <a:off x="14401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120650</xdr:rowOff>
    </xdr:from>
    <xdr:to>
      <xdr:col>20</xdr:col>
      <xdr:colOff>149225</xdr:colOff>
      <xdr:row>34</xdr:row>
      <xdr:rowOff>76200</xdr:rowOff>
    </xdr:to>
    <xdr:cxnSp macro="">
      <xdr:nvCxnSpPr>
        <xdr:cNvPr id="303" name="直線コネクタ 302"/>
        <xdr:cNvCxnSpPr/>
      </xdr:nvCxnSpPr>
      <xdr:spPr>
        <a:xfrm>
          <a:off x="13004800" y="5778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0</xdr:rowOff>
    </xdr:from>
    <xdr:to>
      <xdr:col>20</xdr:col>
      <xdr:colOff>200025</xdr:colOff>
      <xdr:row>36</xdr:row>
      <xdr:rowOff>101600</xdr:rowOff>
    </xdr:to>
    <xdr:sp macro="" textlink="">
      <xdr:nvSpPr>
        <xdr:cNvPr id="304" name="フローチャート : 判断 303"/>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86377</xdr:rowOff>
    </xdr:from>
    <xdr:ext cx="762000" cy="259045"/>
    <xdr:sp macro="" textlink="">
      <xdr:nvSpPr>
        <xdr:cNvPr id="305" name="テキスト ボックス 304"/>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152400</xdr:rowOff>
    </xdr:from>
    <xdr:to>
      <xdr:col>18</xdr:col>
      <xdr:colOff>682625</xdr:colOff>
      <xdr:row>35</xdr:row>
      <xdr:rowOff>82550</xdr:rowOff>
    </xdr:to>
    <xdr:sp macro="" textlink="">
      <xdr:nvSpPr>
        <xdr:cNvPr id="306" name="フローチャート : 判断 305"/>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67327</xdr:rowOff>
    </xdr:from>
    <xdr:ext cx="762000" cy="259045"/>
    <xdr:sp macro="" textlink="">
      <xdr:nvSpPr>
        <xdr:cNvPr id="307" name="テキスト ボックス 306"/>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34</xdr:row>
      <xdr:rowOff>88900</xdr:rowOff>
    </xdr:from>
    <xdr:to>
      <xdr:col>24</xdr:col>
      <xdr:colOff>73025</xdr:colOff>
      <xdr:row>35</xdr:row>
      <xdr:rowOff>19050</xdr:rowOff>
    </xdr:to>
    <xdr:sp macro="" textlink="">
      <xdr:nvSpPr>
        <xdr:cNvPr id="313" name="円/楕円 312"/>
        <xdr:cNvSpPr/>
      </xdr:nvSpPr>
      <xdr:spPr>
        <a:xfrm>
          <a:off x="164592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105427</xdr:rowOff>
    </xdr:from>
    <xdr:ext cx="762000" cy="259045"/>
    <xdr:sp macro="" textlink="">
      <xdr:nvSpPr>
        <xdr:cNvPr id="314" name="補助費等該当値テキスト"/>
        <xdr:cNvSpPr txBox="1"/>
      </xdr:nvSpPr>
      <xdr:spPr>
        <a:xfrm>
          <a:off x="16598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120650</xdr:rowOff>
    </xdr:from>
    <xdr:to>
      <xdr:col>22</xdr:col>
      <xdr:colOff>606425</xdr:colOff>
      <xdr:row>34</xdr:row>
      <xdr:rowOff>50800</xdr:rowOff>
    </xdr:to>
    <xdr:sp macro="" textlink="">
      <xdr:nvSpPr>
        <xdr:cNvPr id="315" name="円/楕円 314"/>
        <xdr:cNvSpPr/>
      </xdr:nvSpPr>
      <xdr:spPr>
        <a:xfrm>
          <a:off x="15621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60977</xdr:rowOff>
    </xdr:from>
    <xdr:ext cx="736600" cy="259045"/>
    <xdr:sp macro="" textlink="">
      <xdr:nvSpPr>
        <xdr:cNvPr id="316" name="テキスト ボックス 315"/>
        <xdr:cNvSpPr txBox="1"/>
      </xdr:nvSpPr>
      <xdr:spPr>
        <a:xfrm>
          <a:off x="15290800" y="554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0</xdr:rowOff>
    </xdr:from>
    <xdr:to>
      <xdr:col>21</xdr:col>
      <xdr:colOff>403225</xdr:colOff>
      <xdr:row>34</xdr:row>
      <xdr:rowOff>101600</xdr:rowOff>
    </xdr:to>
    <xdr:sp macro="" textlink="">
      <xdr:nvSpPr>
        <xdr:cNvPr id="317" name="円/楕円 316"/>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111777</xdr:rowOff>
    </xdr:from>
    <xdr:ext cx="762000" cy="259045"/>
    <xdr:sp macro="" textlink="">
      <xdr:nvSpPr>
        <xdr:cNvPr id="318" name="テキスト ボックス 317"/>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25400</xdr:rowOff>
    </xdr:from>
    <xdr:to>
      <xdr:col>20</xdr:col>
      <xdr:colOff>200025</xdr:colOff>
      <xdr:row>34</xdr:row>
      <xdr:rowOff>127000</xdr:rowOff>
    </xdr:to>
    <xdr:sp macro="" textlink="">
      <xdr:nvSpPr>
        <xdr:cNvPr id="319" name="円/楕円 318"/>
        <xdr:cNvSpPr/>
      </xdr:nvSpPr>
      <xdr:spPr>
        <a:xfrm>
          <a:off x="13843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137177</xdr:rowOff>
    </xdr:from>
    <xdr:ext cx="762000" cy="259045"/>
    <xdr:sp macro="" textlink="">
      <xdr:nvSpPr>
        <xdr:cNvPr id="320" name="テキスト ボックス 319"/>
        <xdr:cNvSpPr txBox="1"/>
      </xdr:nvSpPr>
      <xdr:spPr>
        <a:xfrm>
          <a:off x="13512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69850</xdr:rowOff>
    </xdr:from>
    <xdr:to>
      <xdr:col>18</xdr:col>
      <xdr:colOff>682625</xdr:colOff>
      <xdr:row>34</xdr:row>
      <xdr:rowOff>0</xdr:rowOff>
    </xdr:to>
    <xdr:sp macro="" textlink="">
      <xdr:nvSpPr>
        <xdr:cNvPr id="321" name="円/楕円 320"/>
        <xdr:cNvSpPr/>
      </xdr:nvSpPr>
      <xdr:spPr>
        <a:xfrm>
          <a:off x="12954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10177</xdr:rowOff>
    </xdr:from>
    <xdr:ext cx="762000" cy="259045"/>
    <xdr:sp macro="" textlink="">
      <xdr:nvSpPr>
        <xdr:cNvPr id="322" name="テキスト ボックス 321"/>
        <xdr:cNvSpPr txBox="1"/>
      </xdr:nvSpPr>
      <xdr:spPr>
        <a:xfrm>
          <a:off x="12623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100">
              <a:solidFill>
                <a:schemeClr val="dk1"/>
              </a:solidFill>
              <a:effectLst/>
              <a:latin typeface="+mn-lt"/>
              <a:ea typeface="+mn-ea"/>
              <a:cs typeface="+mn-cs"/>
            </a:rPr>
            <a:t>近年の臨時財政対策債の発行増等に伴い、公債費が前年度より増加</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％）するとともに</a:t>
          </a:r>
          <a:r>
            <a:rPr kumimoji="1" lang="ja-JP" altLang="ja-JP" sz="1100">
              <a:solidFill>
                <a:schemeClr val="dk1"/>
              </a:solidFill>
              <a:effectLst/>
              <a:latin typeface="+mn-lt"/>
              <a:ea typeface="+mn-ea"/>
              <a:cs typeface="+mn-cs"/>
            </a:rPr>
            <a:t>、分母である経常一般財源等総額が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したため、経常収支比率に占める割合は前年度に比べ</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臨時財政対策費の償還費の増により、近年増加傾向にあるが、その他の県債残高は着実に減少しており、引き続き適正な県債管理に努める。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5" name="直線コネクタ 33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7" name="直線コネクタ 33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9" name="直線コネクタ 33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1" name="直線コネクタ 34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3" name="直線コネクタ 34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5" name="直線コネクタ 34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0" name="直線コネクタ 349"/>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1"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2" name="直線コネクタ 351"/>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4" name="直線コネクタ 35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77</xdr:row>
      <xdr:rowOff>69850</xdr:rowOff>
    </xdr:to>
    <xdr:cxnSp macro="">
      <xdr:nvCxnSpPr>
        <xdr:cNvPr id="355" name="直線コネクタ 354"/>
        <xdr:cNvCxnSpPr/>
      </xdr:nvCxnSpPr>
      <xdr:spPr>
        <a:xfrm>
          <a:off x="3987800" y="13157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92727</xdr:rowOff>
    </xdr:from>
    <xdr:ext cx="762000" cy="259045"/>
    <xdr:sp macro="" textlink="">
      <xdr:nvSpPr>
        <xdr:cNvPr id="356"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57" name="フローチャート : 判断 356"/>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77</xdr:row>
      <xdr:rowOff>20864</xdr:rowOff>
    </xdr:to>
    <xdr:cxnSp macro="">
      <xdr:nvCxnSpPr>
        <xdr:cNvPr id="358" name="直線コネクタ 357"/>
        <xdr:cNvCxnSpPr/>
      </xdr:nvCxnSpPr>
      <xdr:spPr>
        <a:xfrm flipV="1">
          <a:off x="3098800" y="131572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92529</xdr:rowOff>
    </xdr:from>
    <xdr:to>
      <xdr:col>5</xdr:col>
      <xdr:colOff>600075</xdr:colOff>
      <xdr:row>77</xdr:row>
      <xdr:rowOff>22679</xdr:rowOff>
    </xdr:to>
    <xdr:sp macro="" textlink="">
      <xdr:nvSpPr>
        <xdr:cNvPr id="359" name="フローチャート : 判断 358"/>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7456</xdr:rowOff>
    </xdr:from>
    <xdr:ext cx="736600" cy="259045"/>
    <xdr:sp macro="" textlink="">
      <xdr:nvSpPr>
        <xdr:cNvPr id="360" name="テキスト ボックス 359"/>
        <xdr:cNvSpPr txBox="1"/>
      </xdr:nvSpPr>
      <xdr:spPr>
        <a:xfrm>
          <a:off x="3606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61686</xdr:rowOff>
    </xdr:from>
    <xdr:to>
      <xdr:col>4</xdr:col>
      <xdr:colOff>346075</xdr:colOff>
      <xdr:row>77</xdr:row>
      <xdr:rowOff>20864</xdr:rowOff>
    </xdr:to>
    <xdr:cxnSp macro="">
      <xdr:nvCxnSpPr>
        <xdr:cNvPr id="361" name="直線コネクタ 360"/>
        <xdr:cNvCxnSpPr/>
      </xdr:nvCxnSpPr>
      <xdr:spPr>
        <a:xfrm>
          <a:off x="2209800" y="130918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125186</xdr:rowOff>
    </xdr:from>
    <xdr:to>
      <xdr:col>4</xdr:col>
      <xdr:colOff>396875</xdr:colOff>
      <xdr:row>77</xdr:row>
      <xdr:rowOff>55336</xdr:rowOff>
    </xdr:to>
    <xdr:sp macro="" textlink="">
      <xdr:nvSpPr>
        <xdr:cNvPr id="362" name="フローチャート : 判断 361"/>
        <xdr:cNvSpPr/>
      </xdr:nvSpPr>
      <xdr:spPr>
        <a:xfrm>
          <a:off x="3048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65512</xdr:rowOff>
    </xdr:from>
    <xdr:ext cx="762000" cy="259045"/>
    <xdr:sp macro="" textlink="">
      <xdr:nvSpPr>
        <xdr:cNvPr id="363" name="テキスト ボックス 362"/>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135165</xdr:rowOff>
    </xdr:from>
    <xdr:to>
      <xdr:col>3</xdr:col>
      <xdr:colOff>142875</xdr:colOff>
      <xdr:row>76</xdr:row>
      <xdr:rowOff>61686</xdr:rowOff>
    </xdr:to>
    <xdr:cxnSp macro="">
      <xdr:nvCxnSpPr>
        <xdr:cNvPr id="364" name="直線コネクタ 363"/>
        <xdr:cNvCxnSpPr/>
      </xdr:nvCxnSpPr>
      <xdr:spPr>
        <a:xfrm>
          <a:off x="1320800" y="12993915"/>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100693</xdr:rowOff>
    </xdr:from>
    <xdr:to>
      <xdr:col>3</xdr:col>
      <xdr:colOff>193675</xdr:colOff>
      <xdr:row>76</xdr:row>
      <xdr:rowOff>30843</xdr:rowOff>
    </xdr:to>
    <xdr:sp macro="" textlink="">
      <xdr:nvSpPr>
        <xdr:cNvPr id="365" name="フローチャート : 判断 364"/>
        <xdr:cNvSpPr/>
      </xdr:nvSpPr>
      <xdr:spPr>
        <a:xfrm>
          <a:off x="2159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41020</xdr:rowOff>
    </xdr:from>
    <xdr:ext cx="762000" cy="259045"/>
    <xdr:sp macro="" textlink="">
      <xdr:nvSpPr>
        <xdr:cNvPr id="366" name="テキスト ボックス 365"/>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100693</xdr:rowOff>
    </xdr:from>
    <xdr:to>
      <xdr:col>1</xdr:col>
      <xdr:colOff>676275</xdr:colOff>
      <xdr:row>76</xdr:row>
      <xdr:rowOff>30843</xdr:rowOff>
    </xdr:to>
    <xdr:sp macro="" textlink="">
      <xdr:nvSpPr>
        <xdr:cNvPr id="367" name="フローチャート : 判断 366"/>
        <xdr:cNvSpPr/>
      </xdr:nvSpPr>
      <xdr:spPr>
        <a:xfrm>
          <a:off x="1270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15620</xdr:rowOff>
    </xdr:from>
    <xdr:ext cx="762000" cy="259045"/>
    <xdr:sp macro="" textlink="">
      <xdr:nvSpPr>
        <xdr:cNvPr id="368" name="テキスト ボックス 367"/>
        <xdr:cNvSpPr txBox="1"/>
      </xdr:nvSpPr>
      <xdr:spPr>
        <a:xfrm>
          <a:off x="939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74" name="円/楕円 373"/>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162577</xdr:rowOff>
    </xdr:from>
    <xdr:ext cx="762000" cy="259045"/>
    <xdr:sp macro="" textlink="">
      <xdr:nvSpPr>
        <xdr:cNvPr id="375"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76" name="円/楕円 375"/>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77" name="テキスト ボックス 376"/>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141514</xdr:rowOff>
    </xdr:from>
    <xdr:to>
      <xdr:col>4</xdr:col>
      <xdr:colOff>396875</xdr:colOff>
      <xdr:row>77</xdr:row>
      <xdr:rowOff>71664</xdr:rowOff>
    </xdr:to>
    <xdr:sp macro="" textlink="">
      <xdr:nvSpPr>
        <xdr:cNvPr id="378" name="円/楕円 377"/>
        <xdr:cNvSpPr/>
      </xdr:nvSpPr>
      <xdr:spPr>
        <a:xfrm>
          <a:off x="3048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56441</xdr:rowOff>
    </xdr:from>
    <xdr:ext cx="762000" cy="259045"/>
    <xdr:sp macro="" textlink="">
      <xdr:nvSpPr>
        <xdr:cNvPr id="379" name="テキスト ボックス 378"/>
        <xdr:cNvSpPr txBox="1"/>
      </xdr:nvSpPr>
      <xdr:spPr>
        <a:xfrm>
          <a:off x="2717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10886</xdr:rowOff>
    </xdr:from>
    <xdr:to>
      <xdr:col>3</xdr:col>
      <xdr:colOff>193675</xdr:colOff>
      <xdr:row>76</xdr:row>
      <xdr:rowOff>112486</xdr:rowOff>
    </xdr:to>
    <xdr:sp macro="" textlink="">
      <xdr:nvSpPr>
        <xdr:cNvPr id="380" name="円/楕円 379"/>
        <xdr:cNvSpPr/>
      </xdr:nvSpPr>
      <xdr:spPr>
        <a:xfrm>
          <a:off x="2159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97263</xdr:rowOff>
    </xdr:from>
    <xdr:ext cx="762000" cy="259045"/>
    <xdr:sp macro="" textlink="">
      <xdr:nvSpPr>
        <xdr:cNvPr id="381" name="テキスト ボックス 380"/>
        <xdr:cNvSpPr txBox="1"/>
      </xdr:nvSpPr>
      <xdr:spPr>
        <a:xfrm>
          <a:off x="1828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84365</xdr:rowOff>
    </xdr:from>
    <xdr:to>
      <xdr:col>1</xdr:col>
      <xdr:colOff>676275</xdr:colOff>
      <xdr:row>76</xdr:row>
      <xdr:rowOff>14514</xdr:rowOff>
    </xdr:to>
    <xdr:sp macro="" textlink="">
      <xdr:nvSpPr>
        <xdr:cNvPr id="382" name="円/楕円 381"/>
        <xdr:cNvSpPr/>
      </xdr:nvSpPr>
      <xdr:spPr>
        <a:xfrm>
          <a:off x="1270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24692</xdr:rowOff>
    </xdr:from>
    <xdr:ext cx="762000" cy="259045"/>
    <xdr:sp macro="" textlink="">
      <xdr:nvSpPr>
        <xdr:cNvPr id="383" name="テキスト ボックス 382"/>
        <xdr:cNvSpPr txBox="1"/>
      </xdr:nvSpPr>
      <xdr:spPr>
        <a:xfrm>
          <a:off x="939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社会保障関連経費の増などにより補助費等に充当する一般財源等は増加するとともに、分母である経常一般財源等総額が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したため、経常収支比率に占める割合は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各種経常的経費については、引き続き節減に努める。</a:t>
          </a:r>
          <a:endParaRPr lang="ja-JP" altLang="ja-JP" sz="1400">
            <a:effectLst/>
          </a:endParaRP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6" name="直線コネクタ 39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7" name="テキスト ボックス 396"/>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8" name="直線コネクタ 39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9" name="テキスト ボックス 398"/>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0" name="直線コネクタ 39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1" name="テキスト ボックス 400"/>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2" name="直線コネクタ 40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3" name="テキスト ボックス 402"/>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4" name="直線コネクタ 40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5" name="テキスト ボックス 404"/>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6" name="直線コネクタ 40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7" name="テキスト ボックス 406"/>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91622</xdr:rowOff>
    </xdr:from>
    <xdr:to>
      <xdr:col>24</xdr:col>
      <xdr:colOff>22225</xdr:colOff>
      <xdr:row>81</xdr:row>
      <xdr:rowOff>15421</xdr:rowOff>
    </xdr:to>
    <xdr:cxnSp macro="">
      <xdr:nvCxnSpPr>
        <xdr:cNvPr id="411" name="直線コネクタ 410"/>
        <xdr:cNvCxnSpPr/>
      </xdr:nvCxnSpPr>
      <xdr:spPr>
        <a:xfrm flipV="1">
          <a:off x="16510000" y="12607472"/>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2"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3" name="直線コネクタ 412"/>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6549</xdr:rowOff>
    </xdr:from>
    <xdr:ext cx="762000" cy="259045"/>
    <xdr:sp macro="" textlink="">
      <xdr:nvSpPr>
        <xdr:cNvPr id="414"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619125</xdr:colOff>
      <xdr:row>73</xdr:row>
      <xdr:rowOff>91622</xdr:rowOff>
    </xdr:from>
    <xdr:to>
      <xdr:col>24</xdr:col>
      <xdr:colOff>111125</xdr:colOff>
      <xdr:row>73</xdr:row>
      <xdr:rowOff>91622</xdr:rowOff>
    </xdr:to>
    <xdr:cxnSp macro="">
      <xdr:nvCxnSpPr>
        <xdr:cNvPr id="415" name="直線コネクタ 414"/>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12700</xdr:rowOff>
    </xdr:from>
    <xdr:to>
      <xdr:col>24</xdr:col>
      <xdr:colOff>22225</xdr:colOff>
      <xdr:row>76</xdr:row>
      <xdr:rowOff>165100</xdr:rowOff>
    </xdr:to>
    <xdr:cxnSp macro="">
      <xdr:nvCxnSpPr>
        <xdr:cNvPr id="416" name="直線コネクタ 415"/>
        <xdr:cNvCxnSpPr/>
      </xdr:nvCxnSpPr>
      <xdr:spPr>
        <a:xfrm>
          <a:off x="15671800" y="13042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45556</xdr:rowOff>
    </xdr:from>
    <xdr:ext cx="762000" cy="259045"/>
    <xdr:sp macro="" textlink="">
      <xdr:nvSpPr>
        <xdr:cNvPr id="417" name="公債費以外平均値テキスト"/>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18" name="フローチャート : 判断 417"/>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12700</xdr:rowOff>
    </xdr:from>
    <xdr:to>
      <xdr:col>22</xdr:col>
      <xdr:colOff>555625</xdr:colOff>
      <xdr:row>77</xdr:row>
      <xdr:rowOff>4536</xdr:rowOff>
    </xdr:to>
    <xdr:cxnSp macro="">
      <xdr:nvCxnSpPr>
        <xdr:cNvPr id="419" name="直線コネクタ 418"/>
        <xdr:cNvCxnSpPr/>
      </xdr:nvCxnSpPr>
      <xdr:spPr>
        <a:xfrm flipV="1">
          <a:off x="14782800" y="130429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27214</xdr:rowOff>
    </xdr:from>
    <xdr:to>
      <xdr:col>22</xdr:col>
      <xdr:colOff>606425</xdr:colOff>
      <xdr:row>76</xdr:row>
      <xdr:rowOff>128814</xdr:rowOff>
    </xdr:to>
    <xdr:sp macro="" textlink="">
      <xdr:nvSpPr>
        <xdr:cNvPr id="420" name="フローチャート : 判断 419"/>
        <xdr:cNvSpPr/>
      </xdr:nvSpPr>
      <xdr:spPr>
        <a:xfrm>
          <a:off x="15621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113591</xdr:rowOff>
    </xdr:from>
    <xdr:ext cx="736600" cy="259045"/>
    <xdr:sp macro="" textlink="">
      <xdr:nvSpPr>
        <xdr:cNvPr id="421" name="テキスト ボックス 420"/>
        <xdr:cNvSpPr txBox="1"/>
      </xdr:nvSpPr>
      <xdr:spPr>
        <a:xfrm>
          <a:off x="15290800" y="1314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149225</xdr:colOff>
      <xdr:row>77</xdr:row>
      <xdr:rowOff>4536</xdr:rowOff>
    </xdr:from>
    <xdr:to>
      <xdr:col>21</xdr:col>
      <xdr:colOff>352425</xdr:colOff>
      <xdr:row>78</xdr:row>
      <xdr:rowOff>116114</xdr:rowOff>
    </xdr:to>
    <xdr:cxnSp macro="">
      <xdr:nvCxnSpPr>
        <xdr:cNvPr id="422" name="直線コネクタ 421"/>
        <xdr:cNvCxnSpPr/>
      </xdr:nvCxnSpPr>
      <xdr:spPr>
        <a:xfrm flipV="1">
          <a:off x="13893800" y="13206186"/>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59871</xdr:rowOff>
    </xdr:from>
    <xdr:to>
      <xdr:col>21</xdr:col>
      <xdr:colOff>403225</xdr:colOff>
      <xdr:row>76</xdr:row>
      <xdr:rowOff>161471</xdr:rowOff>
    </xdr:to>
    <xdr:sp macro="" textlink="">
      <xdr:nvSpPr>
        <xdr:cNvPr id="423" name="フローチャート : 判断 422"/>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199</xdr:rowOff>
    </xdr:from>
    <xdr:ext cx="762000" cy="259045"/>
    <xdr:sp macro="" textlink="">
      <xdr:nvSpPr>
        <xdr:cNvPr id="424" name="テキスト ボックス 423"/>
        <xdr:cNvSpPr txBox="1"/>
      </xdr:nvSpPr>
      <xdr:spPr>
        <a:xfrm>
          <a:off x="14401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631825</xdr:colOff>
      <xdr:row>78</xdr:row>
      <xdr:rowOff>105229</xdr:rowOff>
    </xdr:from>
    <xdr:to>
      <xdr:col>20</xdr:col>
      <xdr:colOff>149225</xdr:colOff>
      <xdr:row>78</xdr:row>
      <xdr:rowOff>116114</xdr:rowOff>
    </xdr:to>
    <xdr:cxnSp macro="">
      <xdr:nvCxnSpPr>
        <xdr:cNvPr id="425" name="直線コネクタ 424"/>
        <xdr:cNvCxnSpPr/>
      </xdr:nvCxnSpPr>
      <xdr:spPr>
        <a:xfrm>
          <a:off x="13004800" y="13478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117021</xdr:rowOff>
    </xdr:from>
    <xdr:to>
      <xdr:col>20</xdr:col>
      <xdr:colOff>200025</xdr:colOff>
      <xdr:row>78</xdr:row>
      <xdr:rowOff>47171</xdr:rowOff>
    </xdr:to>
    <xdr:sp macro="" textlink="">
      <xdr:nvSpPr>
        <xdr:cNvPr id="426" name="フローチャート : 判断 425"/>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57348</xdr:rowOff>
    </xdr:from>
    <xdr:ext cx="762000" cy="259045"/>
    <xdr:sp macro="" textlink="">
      <xdr:nvSpPr>
        <xdr:cNvPr id="427" name="テキスト ボックス 426"/>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138793</xdr:rowOff>
    </xdr:from>
    <xdr:to>
      <xdr:col>18</xdr:col>
      <xdr:colOff>682625</xdr:colOff>
      <xdr:row>78</xdr:row>
      <xdr:rowOff>68943</xdr:rowOff>
    </xdr:to>
    <xdr:sp macro="" textlink="">
      <xdr:nvSpPr>
        <xdr:cNvPr id="428" name="フローチャート : 判断 427"/>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79120</xdr:rowOff>
    </xdr:from>
    <xdr:ext cx="762000" cy="259045"/>
    <xdr:sp macro="" textlink="">
      <xdr:nvSpPr>
        <xdr:cNvPr id="429" name="テキスト ボックス 428"/>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76</xdr:row>
      <xdr:rowOff>114300</xdr:rowOff>
    </xdr:from>
    <xdr:to>
      <xdr:col>24</xdr:col>
      <xdr:colOff>73025</xdr:colOff>
      <xdr:row>77</xdr:row>
      <xdr:rowOff>44450</xdr:rowOff>
    </xdr:to>
    <xdr:sp macro="" textlink="">
      <xdr:nvSpPr>
        <xdr:cNvPr id="435" name="円/楕円 434"/>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130827</xdr:rowOff>
    </xdr:from>
    <xdr:ext cx="762000" cy="259045"/>
    <xdr:sp macro="" textlink="">
      <xdr:nvSpPr>
        <xdr:cNvPr id="436"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133350</xdr:rowOff>
    </xdr:from>
    <xdr:to>
      <xdr:col>22</xdr:col>
      <xdr:colOff>606425</xdr:colOff>
      <xdr:row>76</xdr:row>
      <xdr:rowOff>63500</xdr:rowOff>
    </xdr:to>
    <xdr:sp macro="" textlink="">
      <xdr:nvSpPr>
        <xdr:cNvPr id="437" name="円/楕円 436"/>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73677</xdr:rowOff>
    </xdr:from>
    <xdr:ext cx="736600" cy="259045"/>
    <xdr:sp macro="" textlink="">
      <xdr:nvSpPr>
        <xdr:cNvPr id="438" name="テキスト ボックス 437"/>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125186</xdr:rowOff>
    </xdr:from>
    <xdr:to>
      <xdr:col>21</xdr:col>
      <xdr:colOff>403225</xdr:colOff>
      <xdr:row>77</xdr:row>
      <xdr:rowOff>55336</xdr:rowOff>
    </xdr:to>
    <xdr:sp macro="" textlink="">
      <xdr:nvSpPr>
        <xdr:cNvPr id="439" name="円/楕円 438"/>
        <xdr:cNvSpPr/>
      </xdr:nvSpPr>
      <xdr:spPr>
        <a:xfrm>
          <a:off x="14732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40113</xdr:rowOff>
    </xdr:from>
    <xdr:ext cx="762000" cy="259045"/>
    <xdr:sp macro="" textlink="">
      <xdr:nvSpPr>
        <xdr:cNvPr id="440" name="テキスト ボックス 439"/>
        <xdr:cNvSpPr txBox="1"/>
      </xdr:nvSpPr>
      <xdr:spPr>
        <a:xfrm>
          <a:off x="14401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98425</xdr:colOff>
      <xdr:row>78</xdr:row>
      <xdr:rowOff>65314</xdr:rowOff>
    </xdr:from>
    <xdr:to>
      <xdr:col>20</xdr:col>
      <xdr:colOff>200025</xdr:colOff>
      <xdr:row>78</xdr:row>
      <xdr:rowOff>166914</xdr:rowOff>
    </xdr:to>
    <xdr:sp macro="" textlink="">
      <xdr:nvSpPr>
        <xdr:cNvPr id="441" name="円/楕円 440"/>
        <xdr:cNvSpPr/>
      </xdr:nvSpPr>
      <xdr:spPr>
        <a:xfrm>
          <a:off x="13843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151691</xdr:rowOff>
    </xdr:from>
    <xdr:ext cx="762000" cy="259045"/>
    <xdr:sp macro="" textlink="">
      <xdr:nvSpPr>
        <xdr:cNvPr id="442" name="テキスト ボックス 441"/>
        <xdr:cNvSpPr txBox="1"/>
      </xdr:nvSpPr>
      <xdr:spPr>
        <a:xfrm>
          <a:off x="13512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581025</xdr:colOff>
      <xdr:row>78</xdr:row>
      <xdr:rowOff>54429</xdr:rowOff>
    </xdr:from>
    <xdr:to>
      <xdr:col>18</xdr:col>
      <xdr:colOff>682625</xdr:colOff>
      <xdr:row>78</xdr:row>
      <xdr:rowOff>156029</xdr:rowOff>
    </xdr:to>
    <xdr:sp macro="" textlink="">
      <xdr:nvSpPr>
        <xdr:cNvPr id="443" name="円/楕円 442"/>
        <xdr:cNvSpPr/>
      </xdr:nvSpPr>
      <xdr:spPr>
        <a:xfrm>
          <a:off x="12954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140806</xdr:rowOff>
    </xdr:from>
    <xdr:ext cx="762000" cy="259045"/>
    <xdr:sp macro="" textlink="">
      <xdr:nvSpPr>
        <xdr:cNvPr id="444" name="テキスト ボックス 443"/>
        <xdr:cNvSpPr txBox="1"/>
      </xdr:nvSpPr>
      <xdr:spPr>
        <a:xfrm>
          <a:off x="12623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79756</xdr:rowOff>
    </xdr:from>
    <xdr:to>
      <xdr:col>4</xdr:col>
      <xdr:colOff>1117600</xdr:colOff>
      <xdr:row>18</xdr:row>
      <xdr:rowOff>42266</xdr:rowOff>
    </xdr:to>
    <xdr:cxnSp macro="">
      <xdr:nvCxnSpPr>
        <xdr:cNvPr id="43" name="直線コネクタ 42"/>
        <xdr:cNvCxnSpPr/>
      </xdr:nvCxnSpPr>
      <xdr:spPr bwMode="auto">
        <a:xfrm flipV="1">
          <a:off x="5651500" y="2013331"/>
          <a:ext cx="0" cy="11626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14343</xdr:rowOff>
    </xdr:from>
    <xdr:ext cx="762000" cy="259045"/>
    <xdr:sp macro="" textlink="">
      <xdr:nvSpPr>
        <xdr:cNvPr id="44" name="人口1人当たり決算額の推移最小値テキスト130"/>
        <xdr:cNvSpPr txBox="1"/>
      </xdr:nvSpPr>
      <xdr:spPr>
        <a:xfrm>
          <a:off x="5740400" y="314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73,290</a:t>
          </a:r>
          <a:endParaRPr kumimoji="1" lang="ja-JP" altLang="en-US" sz="1000" b="1">
            <a:latin typeface="ＭＳ Ｐゴシック"/>
          </a:endParaRPr>
        </a:p>
      </xdr:txBody>
    </xdr:sp>
    <xdr:clientData/>
  </xdr:oneCellAnchor>
  <xdr:twoCellAnchor>
    <xdr:from>
      <xdr:col>4</xdr:col>
      <xdr:colOff>1028700</xdr:colOff>
      <xdr:row>18</xdr:row>
      <xdr:rowOff>42266</xdr:rowOff>
    </xdr:from>
    <xdr:to>
      <xdr:col>5</xdr:col>
      <xdr:colOff>73025</xdr:colOff>
      <xdr:row>18</xdr:row>
      <xdr:rowOff>42266</xdr:rowOff>
    </xdr:to>
    <xdr:cxnSp macro="">
      <xdr:nvCxnSpPr>
        <xdr:cNvPr id="45" name="直線コネクタ 44"/>
        <xdr:cNvCxnSpPr/>
      </xdr:nvCxnSpPr>
      <xdr:spPr bwMode="auto">
        <a:xfrm>
          <a:off x="5562600" y="317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166133</xdr:rowOff>
    </xdr:from>
    <xdr:ext cx="762000" cy="259045"/>
    <xdr:sp macro="" textlink="">
      <xdr:nvSpPr>
        <xdr:cNvPr id="46" name="人口1人当たり決算額の推移最大値テキスト130"/>
        <xdr:cNvSpPr txBox="1"/>
      </xdr:nvSpPr>
      <xdr:spPr>
        <a:xfrm>
          <a:off x="5740400" y="17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124,150</a:t>
          </a:r>
          <a:endParaRPr kumimoji="1" lang="ja-JP" altLang="en-US" sz="1000" b="1">
            <a:latin typeface="ＭＳ Ｐゴシック"/>
          </a:endParaRPr>
        </a:p>
      </xdr:txBody>
    </xdr:sp>
    <xdr:clientData/>
  </xdr:oneCellAnchor>
  <xdr:twoCellAnchor>
    <xdr:from>
      <xdr:col>4</xdr:col>
      <xdr:colOff>1028700</xdr:colOff>
      <xdr:row>11</xdr:row>
      <xdr:rowOff>79756</xdr:rowOff>
    </xdr:from>
    <xdr:to>
      <xdr:col>5</xdr:col>
      <xdr:colOff>73025</xdr:colOff>
      <xdr:row>11</xdr:row>
      <xdr:rowOff>79756</xdr:rowOff>
    </xdr:to>
    <xdr:cxnSp macro="">
      <xdr:nvCxnSpPr>
        <xdr:cNvPr id="47" name="直線コネクタ 46"/>
        <xdr:cNvCxnSpPr/>
      </xdr:nvCxnSpPr>
      <xdr:spPr bwMode="auto">
        <a:xfrm>
          <a:off x="5562600" y="2013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12113</xdr:rowOff>
    </xdr:from>
    <xdr:to>
      <xdr:col>4</xdr:col>
      <xdr:colOff>1117600</xdr:colOff>
      <xdr:row>14</xdr:row>
      <xdr:rowOff>17485</xdr:rowOff>
    </xdr:to>
    <xdr:cxnSp macro="">
      <xdr:nvCxnSpPr>
        <xdr:cNvPr id="48" name="直線コネクタ 47"/>
        <xdr:cNvCxnSpPr/>
      </xdr:nvCxnSpPr>
      <xdr:spPr bwMode="auto">
        <a:xfrm flipV="1">
          <a:off x="5003800" y="2460038"/>
          <a:ext cx="647700" cy="5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113961</xdr:rowOff>
    </xdr:from>
    <xdr:ext cx="762000" cy="259045"/>
    <xdr:sp macro="" textlink="">
      <xdr:nvSpPr>
        <xdr:cNvPr id="49" name="人口1人当たり決算額の推移平均値テキスト130"/>
        <xdr:cNvSpPr txBox="1"/>
      </xdr:nvSpPr>
      <xdr:spPr>
        <a:xfrm>
          <a:off x="5740400" y="2733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141884</xdr:rowOff>
    </xdr:from>
    <xdr:to>
      <xdr:col>5</xdr:col>
      <xdr:colOff>34925</xdr:colOff>
      <xdr:row>16</xdr:row>
      <xdr:rowOff>72034</xdr:rowOff>
    </xdr:to>
    <xdr:sp macro="" textlink="">
      <xdr:nvSpPr>
        <xdr:cNvPr id="50" name="フローチャート : 判断 49"/>
        <xdr:cNvSpPr/>
      </xdr:nvSpPr>
      <xdr:spPr bwMode="auto">
        <a:xfrm>
          <a:off x="56007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17485</xdr:rowOff>
    </xdr:from>
    <xdr:to>
      <xdr:col>4</xdr:col>
      <xdr:colOff>469900</xdr:colOff>
      <xdr:row>14</xdr:row>
      <xdr:rowOff>105748</xdr:rowOff>
    </xdr:to>
    <xdr:cxnSp macro="">
      <xdr:nvCxnSpPr>
        <xdr:cNvPr id="51" name="直線コネクタ 50"/>
        <xdr:cNvCxnSpPr/>
      </xdr:nvCxnSpPr>
      <xdr:spPr bwMode="auto">
        <a:xfrm flipV="1">
          <a:off x="4305300" y="2465410"/>
          <a:ext cx="698500" cy="88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9822</xdr:rowOff>
    </xdr:from>
    <xdr:to>
      <xdr:col>4</xdr:col>
      <xdr:colOff>520700</xdr:colOff>
      <xdr:row>16</xdr:row>
      <xdr:rowOff>111422</xdr:rowOff>
    </xdr:to>
    <xdr:sp macro="" textlink="">
      <xdr:nvSpPr>
        <xdr:cNvPr id="52" name="フローチャート : 判断 51"/>
        <xdr:cNvSpPr/>
      </xdr:nvSpPr>
      <xdr:spPr bwMode="auto">
        <a:xfrm>
          <a:off x="49530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96199</xdr:rowOff>
    </xdr:from>
    <xdr:ext cx="736600" cy="259045"/>
    <xdr:sp macro="" textlink="">
      <xdr:nvSpPr>
        <xdr:cNvPr id="53" name="テキスト ボックス 52"/>
        <xdr:cNvSpPr txBox="1"/>
      </xdr:nvSpPr>
      <xdr:spPr>
        <a:xfrm>
          <a:off x="4622800" y="288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9416</xdr:rowOff>
    </xdr:from>
    <xdr:to>
      <xdr:col>3</xdr:col>
      <xdr:colOff>904875</xdr:colOff>
      <xdr:row>14</xdr:row>
      <xdr:rowOff>105748</xdr:rowOff>
    </xdr:to>
    <xdr:cxnSp macro="">
      <xdr:nvCxnSpPr>
        <xdr:cNvPr id="54" name="直線コネクタ 53"/>
        <xdr:cNvCxnSpPr/>
      </xdr:nvCxnSpPr>
      <xdr:spPr bwMode="auto">
        <a:xfrm>
          <a:off x="3606800" y="2457341"/>
          <a:ext cx="698500" cy="9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88643</xdr:rowOff>
    </xdr:from>
    <xdr:to>
      <xdr:col>3</xdr:col>
      <xdr:colOff>955675</xdr:colOff>
      <xdr:row>17</xdr:row>
      <xdr:rowOff>18793</xdr:rowOff>
    </xdr:to>
    <xdr:sp macro="" textlink="">
      <xdr:nvSpPr>
        <xdr:cNvPr id="55" name="フローチャート : 判断 54"/>
        <xdr:cNvSpPr/>
      </xdr:nvSpPr>
      <xdr:spPr bwMode="auto">
        <a:xfrm>
          <a:off x="42545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3570</xdr:rowOff>
    </xdr:from>
    <xdr:ext cx="762000" cy="259045"/>
    <xdr:sp macro="" textlink="">
      <xdr:nvSpPr>
        <xdr:cNvPr id="56" name="テキスト ボックス 55"/>
        <xdr:cNvSpPr txBox="1"/>
      </xdr:nvSpPr>
      <xdr:spPr>
        <a:xfrm>
          <a:off x="39243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108811</xdr:rowOff>
    </xdr:from>
    <xdr:to>
      <xdr:col>3</xdr:col>
      <xdr:colOff>206375</xdr:colOff>
      <xdr:row>14</xdr:row>
      <xdr:rowOff>9416</xdr:rowOff>
    </xdr:to>
    <xdr:cxnSp macro="">
      <xdr:nvCxnSpPr>
        <xdr:cNvPr id="57" name="直線コネクタ 56"/>
        <xdr:cNvCxnSpPr/>
      </xdr:nvCxnSpPr>
      <xdr:spPr bwMode="auto">
        <a:xfrm>
          <a:off x="2908300" y="2385286"/>
          <a:ext cx="698500" cy="7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12817</xdr:rowOff>
    </xdr:from>
    <xdr:to>
      <xdr:col>3</xdr:col>
      <xdr:colOff>257175</xdr:colOff>
      <xdr:row>16</xdr:row>
      <xdr:rowOff>114417</xdr:rowOff>
    </xdr:to>
    <xdr:sp macro="" textlink="">
      <xdr:nvSpPr>
        <xdr:cNvPr id="58" name="フローチャート : 判断 57"/>
        <xdr:cNvSpPr/>
      </xdr:nvSpPr>
      <xdr:spPr bwMode="auto">
        <a:xfrm>
          <a:off x="35560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99194</xdr:rowOff>
    </xdr:from>
    <xdr:ext cx="762000" cy="259045"/>
    <xdr:sp macro="" textlink="">
      <xdr:nvSpPr>
        <xdr:cNvPr id="59" name="テキスト ボックス 58"/>
        <xdr:cNvSpPr txBox="1"/>
      </xdr:nvSpPr>
      <xdr:spPr>
        <a:xfrm>
          <a:off x="32258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108280</xdr:rowOff>
    </xdr:from>
    <xdr:to>
      <xdr:col>2</xdr:col>
      <xdr:colOff>692150</xdr:colOff>
      <xdr:row>16</xdr:row>
      <xdr:rowOff>38430</xdr:rowOff>
    </xdr:to>
    <xdr:sp macro="" textlink="">
      <xdr:nvSpPr>
        <xdr:cNvPr id="60" name="フローチャート : 判断 59"/>
        <xdr:cNvSpPr/>
      </xdr:nvSpPr>
      <xdr:spPr bwMode="auto">
        <a:xfrm>
          <a:off x="2857500" y="2727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23207</xdr:rowOff>
    </xdr:from>
    <xdr:ext cx="762000" cy="259045"/>
    <xdr:sp macro="" textlink="">
      <xdr:nvSpPr>
        <xdr:cNvPr id="61" name="テキスト ボックス 60"/>
        <xdr:cNvSpPr txBox="1"/>
      </xdr:nvSpPr>
      <xdr:spPr>
        <a:xfrm>
          <a:off x="2527300" y="281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132763</xdr:rowOff>
    </xdr:from>
    <xdr:to>
      <xdr:col>5</xdr:col>
      <xdr:colOff>34925</xdr:colOff>
      <xdr:row>14</xdr:row>
      <xdr:rowOff>62913</xdr:rowOff>
    </xdr:to>
    <xdr:sp macro="" textlink="">
      <xdr:nvSpPr>
        <xdr:cNvPr id="67" name="円/楕円 66"/>
        <xdr:cNvSpPr/>
      </xdr:nvSpPr>
      <xdr:spPr bwMode="auto">
        <a:xfrm>
          <a:off x="5600700" y="2409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149290</xdr:rowOff>
    </xdr:from>
    <xdr:ext cx="762000" cy="259045"/>
    <xdr:sp macro="" textlink="">
      <xdr:nvSpPr>
        <xdr:cNvPr id="68" name="人口1人当たり決算額の推移該当値テキスト130"/>
        <xdr:cNvSpPr txBox="1"/>
      </xdr:nvSpPr>
      <xdr:spPr>
        <a:xfrm>
          <a:off x="5740400" y="225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104,609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138135</xdr:rowOff>
    </xdr:from>
    <xdr:to>
      <xdr:col>4</xdr:col>
      <xdr:colOff>520700</xdr:colOff>
      <xdr:row>14</xdr:row>
      <xdr:rowOff>68285</xdr:rowOff>
    </xdr:to>
    <xdr:sp macro="" textlink="">
      <xdr:nvSpPr>
        <xdr:cNvPr id="69" name="円/楕円 68"/>
        <xdr:cNvSpPr/>
      </xdr:nvSpPr>
      <xdr:spPr bwMode="auto">
        <a:xfrm>
          <a:off x="4953000" y="241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78462</xdr:rowOff>
    </xdr:from>
    <xdr:ext cx="736600" cy="259045"/>
    <xdr:sp macro="" textlink="">
      <xdr:nvSpPr>
        <xdr:cNvPr id="70" name="テキスト ボックス 69"/>
        <xdr:cNvSpPr txBox="1"/>
      </xdr:nvSpPr>
      <xdr:spPr>
        <a:xfrm>
          <a:off x="4622800" y="2183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104,374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54948</xdr:rowOff>
    </xdr:from>
    <xdr:to>
      <xdr:col>3</xdr:col>
      <xdr:colOff>955675</xdr:colOff>
      <xdr:row>14</xdr:row>
      <xdr:rowOff>156548</xdr:rowOff>
    </xdr:to>
    <xdr:sp macro="" textlink="">
      <xdr:nvSpPr>
        <xdr:cNvPr id="71" name="円/楕円 70"/>
        <xdr:cNvSpPr/>
      </xdr:nvSpPr>
      <xdr:spPr bwMode="auto">
        <a:xfrm>
          <a:off x="4254500" y="2502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166725</xdr:rowOff>
    </xdr:from>
    <xdr:ext cx="762000" cy="259045"/>
    <xdr:sp macro="" textlink="">
      <xdr:nvSpPr>
        <xdr:cNvPr id="72" name="テキスト ボックス 71"/>
        <xdr:cNvSpPr txBox="1"/>
      </xdr:nvSpPr>
      <xdr:spPr>
        <a:xfrm>
          <a:off x="3924300" y="227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100,513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130066</xdr:rowOff>
    </xdr:from>
    <xdr:to>
      <xdr:col>3</xdr:col>
      <xdr:colOff>257175</xdr:colOff>
      <xdr:row>14</xdr:row>
      <xdr:rowOff>60216</xdr:rowOff>
    </xdr:to>
    <xdr:sp macro="" textlink="">
      <xdr:nvSpPr>
        <xdr:cNvPr id="73" name="円/楕円 72"/>
        <xdr:cNvSpPr/>
      </xdr:nvSpPr>
      <xdr:spPr bwMode="auto">
        <a:xfrm>
          <a:off x="3556000" y="240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70393</xdr:rowOff>
    </xdr:from>
    <xdr:ext cx="762000" cy="259045"/>
    <xdr:sp macro="" textlink="">
      <xdr:nvSpPr>
        <xdr:cNvPr id="74" name="テキスト ボックス 73"/>
        <xdr:cNvSpPr txBox="1"/>
      </xdr:nvSpPr>
      <xdr:spPr>
        <a:xfrm>
          <a:off x="3225800" y="217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104,727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58011</xdr:rowOff>
    </xdr:from>
    <xdr:to>
      <xdr:col>2</xdr:col>
      <xdr:colOff>692150</xdr:colOff>
      <xdr:row>13</xdr:row>
      <xdr:rowOff>159611</xdr:rowOff>
    </xdr:to>
    <xdr:sp macro="" textlink="">
      <xdr:nvSpPr>
        <xdr:cNvPr id="75" name="円/楕円 74"/>
        <xdr:cNvSpPr/>
      </xdr:nvSpPr>
      <xdr:spPr bwMode="auto">
        <a:xfrm>
          <a:off x="2857500" y="2334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169788</xdr:rowOff>
    </xdr:from>
    <xdr:ext cx="762000" cy="259045"/>
    <xdr:sp macro="" textlink="">
      <xdr:nvSpPr>
        <xdr:cNvPr id="76" name="テキスト ボックス 75"/>
        <xdr:cNvSpPr txBox="1"/>
      </xdr:nvSpPr>
      <xdr:spPr>
        <a:xfrm>
          <a:off x="2527300" y="210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110724</xdr:rowOff>
    </xdr:from>
    <xdr:to>
      <xdr:col>4</xdr:col>
      <xdr:colOff>1117600</xdr:colOff>
      <xdr:row>37</xdr:row>
      <xdr:rowOff>336032</xdr:rowOff>
    </xdr:to>
    <xdr:cxnSp macro="">
      <xdr:nvCxnSpPr>
        <xdr:cNvPr id="104" name="直線コネクタ 103"/>
        <xdr:cNvCxnSpPr/>
      </xdr:nvCxnSpPr>
      <xdr:spPr bwMode="auto">
        <a:xfrm flipV="1">
          <a:off x="5651500" y="6035274"/>
          <a:ext cx="0" cy="14254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308109</xdr:rowOff>
    </xdr:from>
    <xdr:ext cx="762000" cy="259045"/>
    <xdr:sp macro="" textlink="">
      <xdr:nvSpPr>
        <xdr:cNvPr id="105" name="人口1人当たり決算額の推移最小値テキスト445"/>
        <xdr:cNvSpPr txBox="1"/>
      </xdr:nvSpPr>
      <xdr:spPr>
        <a:xfrm>
          <a:off x="5740400" y="74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15,214</a:t>
          </a:r>
          <a:endParaRPr kumimoji="1" lang="ja-JP" altLang="en-US" sz="1000" b="1">
            <a:latin typeface="ＭＳ Ｐゴシック"/>
          </a:endParaRPr>
        </a:p>
      </xdr:txBody>
    </xdr:sp>
    <xdr:clientData/>
  </xdr:oneCellAnchor>
  <xdr:twoCellAnchor>
    <xdr:from>
      <xdr:col>4</xdr:col>
      <xdr:colOff>1028700</xdr:colOff>
      <xdr:row>37</xdr:row>
      <xdr:rowOff>336032</xdr:rowOff>
    </xdr:from>
    <xdr:to>
      <xdr:col>5</xdr:col>
      <xdr:colOff>73025</xdr:colOff>
      <xdr:row>37</xdr:row>
      <xdr:rowOff>336032</xdr:rowOff>
    </xdr:to>
    <xdr:cxnSp macro="">
      <xdr:nvCxnSpPr>
        <xdr:cNvPr id="106" name="直線コネクタ 105"/>
        <xdr:cNvCxnSpPr/>
      </xdr:nvCxnSpPr>
      <xdr:spPr bwMode="auto">
        <a:xfrm>
          <a:off x="5562600" y="7460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25651</xdr:rowOff>
    </xdr:from>
    <xdr:ext cx="762000" cy="259045"/>
    <xdr:sp macro="" textlink="">
      <xdr:nvSpPr>
        <xdr:cNvPr id="107" name="人口1人当たり決算額の推移最大値テキスト445"/>
        <xdr:cNvSpPr txBox="1"/>
      </xdr:nvSpPr>
      <xdr:spPr>
        <a:xfrm>
          <a:off x="5740400" y="57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30,803</a:t>
          </a:r>
          <a:endParaRPr kumimoji="1" lang="ja-JP" altLang="en-US" sz="1000" b="1">
            <a:latin typeface="ＭＳ Ｐゴシック"/>
          </a:endParaRPr>
        </a:p>
      </xdr:txBody>
    </xdr:sp>
    <xdr:clientData/>
  </xdr:oneCellAnchor>
  <xdr:twoCellAnchor>
    <xdr:from>
      <xdr:col>4</xdr:col>
      <xdr:colOff>1028700</xdr:colOff>
      <xdr:row>33</xdr:row>
      <xdr:rowOff>110724</xdr:rowOff>
    </xdr:from>
    <xdr:to>
      <xdr:col>5</xdr:col>
      <xdr:colOff>73025</xdr:colOff>
      <xdr:row>33</xdr:row>
      <xdr:rowOff>110724</xdr:rowOff>
    </xdr:to>
    <xdr:cxnSp macro="">
      <xdr:nvCxnSpPr>
        <xdr:cNvPr id="108" name="直線コネクタ 107"/>
        <xdr:cNvCxnSpPr/>
      </xdr:nvCxnSpPr>
      <xdr:spPr bwMode="auto">
        <a:xfrm>
          <a:off x="5562600" y="6035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210851</xdr:rowOff>
    </xdr:from>
    <xdr:to>
      <xdr:col>4</xdr:col>
      <xdr:colOff>1117600</xdr:colOff>
      <xdr:row>35</xdr:row>
      <xdr:rowOff>233619</xdr:rowOff>
    </xdr:to>
    <xdr:cxnSp macro="">
      <xdr:nvCxnSpPr>
        <xdr:cNvPr id="109" name="直線コネクタ 108"/>
        <xdr:cNvCxnSpPr/>
      </xdr:nvCxnSpPr>
      <xdr:spPr bwMode="auto">
        <a:xfrm>
          <a:off x="5003800" y="6821201"/>
          <a:ext cx="647700" cy="22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16191</xdr:rowOff>
    </xdr:from>
    <xdr:ext cx="762000" cy="259045"/>
    <xdr:sp macro="" textlink="">
      <xdr:nvSpPr>
        <xdr:cNvPr id="110" name="人口1人当たり決算額の推移平均値テキスト445"/>
        <xdr:cNvSpPr txBox="1"/>
      </xdr:nvSpPr>
      <xdr:spPr>
        <a:xfrm>
          <a:off x="5740400" y="662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171114</xdr:rowOff>
    </xdr:from>
    <xdr:to>
      <xdr:col>5</xdr:col>
      <xdr:colOff>34925</xdr:colOff>
      <xdr:row>35</xdr:row>
      <xdr:rowOff>272714</xdr:rowOff>
    </xdr:to>
    <xdr:sp macro="" textlink="">
      <xdr:nvSpPr>
        <xdr:cNvPr id="111" name="フローチャート : 判断 110"/>
        <xdr:cNvSpPr/>
      </xdr:nvSpPr>
      <xdr:spPr bwMode="auto">
        <a:xfrm>
          <a:off x="56007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179761</xdr:rowOff>
    </xdr:from>
    <xdr:to>
      <xdr:col>4</xdr:col>
      <xdr:colOff>469900</xdr:colOff>
      <xdr:row>35</xdr:row>
      <xdr:rowOff>210851</xdr:rowOff>
    </xdr:to>
    <xdr:cxnSp macro="">
      <xdr:nvCxnSpPr>
        <xdr:cNvPr id="112" name="直線コネクタ 111"/>
        <xdr:cNvCxnSpPr/>
      </xdr:nvCxnSpPr>
      <xdr:spPr bwMode="auto">
        <a:xfrm>
          <a:off x="4305300" y="6790111"/>
          <a:ext cx="698500" cy="31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131338</xdr:rowOff>
    </xdr:from>
    <xdr:to>
      <xdr:col>4</xdr:col>
      <xdr:colOff>520700</xdr:colOff>
      <xdr:row>35</xdr:row>
      <xdr:rowOff>232938</xdr:rowOff>
    </xdr:to>
    <xdr:sp macro="" textlink="">
      <xdr:nvSpPr>
        <xdr:cNvPr id="113" name="フローチャート : 判断 112"/>
        <xdr:cNvSpPr/>
      </xdr:nvSpPr>
      <xdr:spPr bwMode="auto">
        <a:xfrm>
          <a:off x="49530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243115</xdr:rowOff>
    </xdr:from>
    <xdr:ext cx="736600" cy="259045"/>
    <xdr:sp macro="" textlink="">
      <xdr:nvSpPr>
        <xdr:cNvPr id="114" name="テキスト ボックス 113"/>
        <xdr:cNvSpPr txBox="1"/>
      </xdr:nvSpPr>
      <xdr:spPr>
        <a:xfrm>
          <a:off x="4622800" y="651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179761</xdr:rowOff>
    </xdr:from>
    <xdr:to>
      <xdr:col>3</xdr:col>
      <xdr:colOff>904875</xdr:colOff>
      <xdr:row>35</xdr:row>
      <xdr:rowOff>275133</xdr:rowOff>
    </xdr:to>
    <xdr:cxnSp macro="">
      <xdr:nvCxnSpPr>
        <xdr:cNvPr id="115" name="直線コネクタ 114"/>
        <xdr:cNvCxnSpPr/>
      </xdr:nvCxnSpPr>
      <xdr:spPr bwMode="auto">
        <a:xfrm flipV="1">
          <a:off x="3606800" y="6790111"/>
          <a:ext cx="698500" cy="95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110765</xdr:rowOff>
    </xdr:from>
    <xdr:to>
      <xdr:col>3</xdr:col>
      <xdr:colOff>955675</xdr:colOff>
      <xdr:row>35</xdr:row>
      <xdr:rowOff>212365</xdr:rowOff>
    </xdr:to>
    <xdr:sp macro="" textlink="">
      <xdr:nvSpPr>
        <xdr:cNvPr id="116" name="フローチャート : 判断 115"/>
        <xdr:cNvSpPr/>
      </xdr:nvSpPr>
      <xdr:spPr bwMode="auto">
        <a:xfrm>
          <a:off x="42545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222542</xdr:rowOff>
    </xdr:from>
    <xdr:ext cx="762000" cy="259045"/>
    <xdr:sp macro="" textlink="">
      <xdr:nvSpPr>
        <xdr:cNvPr id="117" name="テキスト ボックス 116"/>
        <xdr:cNvSpPr txBox="1"/>
      </xdr:nvSpPr>
      <xdr:spPr>
        <a:xfrm>
          <a:off x="3924300" y="64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253370</xdr:rowOff>
    </xdr:from>
    <xdr:to>
      <xdr:col>3</xdr:col>
      <xdr:colOff>206375</xdr:colOff>
      <xdr:row>35</xdr:row>
      <xdr:rowOff>275133</xdr:rowOff>
    </xdr:to>
    <xdr:cxnSp macro="">
      <xdr:nvCxnSpPr>
        <xdr:cNvPr id="118" name="直線コネクタ 117"/>
        <xdr:cNvCxnSpPr/>
      </xdr:nvCxnSpPr>
      <xdr:spPr bwMode="auto">
        <a:xfrm>
          <a:off x="2908300" y="6863720"/>
          <a:ext cx="698500" cy="2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205770</xdr:rowOff>
    </xdr:from>
    <xdr:to>
      <xdr:col>3</xdr:col>
      <xdr:colOff>257175</xdr:colOff>
      <xdr:row>35</xdr:row>
      <xdr:rowOff>307370</xdr:rowOff>
    </xdr:to>
    <xdr:sp macro="" textlink="">
      <xdr:nvSpPr>
        <xdr:cNvPr id="119" name="フローチャート : 判断 118"/>
        <xdr:cNvSpPr/>
      </xdr:nvSpPr>
      <xdr:spPr bwMode="auto">
        <a:xfrm>
          <a:off x="35560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317547</xdr:rowOff>
    </xdr:from>
    <xdr:ext cx="762000" cy="259045"/>
    <xdr:sp macro="" textlink="">
      <xdr:nvSpPr>
        <xdr:cNvPr id="120" name="テキスト ボックス 119"/>
        <xdr:cNvSpPr txBox="1"/>
      </xdr:nvSpPr>
      <xdr:spPr>
        <a:xfrm>
          <a:off x="3225800" y="658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111587</xdr:rowOff>
    </xdr:from>
    <xdr:to>
      <xdr:col>2</xdr:col>
      <xdr:colOff>692150</xdr:colOff>
      <xdr:row>35</xdr:row>
      <xdr:rowOff>213187</xdr:rowOff>
    </xdr:to>
    <xdr:sp macro="" textlink="">
      <xdr:nvSpPr>
        <xdr:cNvPr id="121" name="フローチャート : 判断 120"/>
        <xdr:cNvSpPr/>
      </xdr:nvSpPr>
      <xdr:spPr bwMode="auto">
        <a:xfrm>
          <a:off x="2857500" y="6721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223364</xdr:rowOff>
    </xdr:from>
    <xdr:ext cx="762000" cy="259045"/>
    <xdr:sp macro="" textlink="">
      <xdr:nvSpPr>
        <xdr:cNvPr id="122" name="テキスト ボックス 121"/>
        <xdr:cNvSpPr txBox="1"/>
      </xdr:nvSpPr>
      <xdr:spPr>
        <a:xfrm>
          <a:off x="2527300" y="64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182819</xdr:rowOff>
    </xdr:from>
    <xdr:to>
      <xdr:col>5</xdr:col>
      <xdr:colOff>34925</xdr:colOff>
      <xdr:row>35</xdr:row>
      <xdr:rowOff>284419</xdr:rowOff>
    </xdr:to>
    <xdr:sp macro="" textlink="">
      <xdr:nvSpPr>
        <xdr:cNvPr id="128" name="円/楕円 127"/>
        <xdr:cNvSpPr/>
      </xdr:nvSpPr>
      <xdr:spPr bwMode="auto">
        <a:xfrm>
          <a:off x="5600700" y="6793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154896</xdr:rowOff>
    </xdr:from>
    <xdr:ext cx="762000" cy="259045"/>
    <xdr:sp macro="" textlink="">
      <xdr:nvSpPr>
        <xdr:cNvPr id="129" name="人口1人当たり決算額の推移該当値テキスト445"/>
        <xdr:cNvSpPr txBox="1"/>
      </xdr:nvSpPr>
      <xdr:spPr>
        <a:xfrm>
          <a:off x="5740400" y="67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21,959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160051</xdr:rowOff>
    </xdr:from>
    <xdr:to>
      <xdr:col>4</xdr:col>
      <xdr:colOff>520700</xdr:colOff>
      <xdr:row>35</xdr:row>
      <xdr:rowOff>261651</xdr:rowOff>
    </xdr:to>
    <xdr:sp macro="" textlink="">
      <xdr:nvSpPr>
        <xdr:cNvPr id="130" name="円/楕円 129"/>
        <xdr:cNvSpPr/>
      </xdr:nvSpPr>
      <xdr:spPr bwMode="auto">
        <a:xfrm>
          <a:off x="4953000" y="677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246428</xdr:rowOff>
    </xdr:from>
    <xdr:ext cx="736600" cy="259045"/>
    <xdr:sp macro="" textlink="">
      <xdr:nvSpPr>
        <xdr:cNvPr id="131" name="テキスト ボックス 130"/>
        <xdr:cNvSpPr txBox="1"/>
      </xdr:nvSpPr>
      <xdr:spPr>
        <a:xfrm>
          <a:off x="4622800" y="6856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22,208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128961</xdr:rowOff>
    </xdr:from>
    <xdr:to>
      <xdr:col>3</xdr:col>
      <xdr:colOff>955675</xdr:colOff>
      <xdr:row>35</xdr:row>
      <xdr:rowOff>230561</xdr:rowOff>
    </xdr:to>
    <xdr:sp macro="" textlink="">
      <xdr:nvSpPr>
        <xdr:cNvPr id="132" name="円/楕円 131"/>
        <xdr:cNvSpPr/>
      </xdr:nvSpPr>
      <xdr:spPr bwMode="auto">
        <a:xfrm>
          <a:off x="4254500" y="673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215338</xdr:rowOff>
    </xdr:from>
    <xdr:ext cx="762000" cy="259045"/>
    <xdr:sp macro="" textlink="">
      <xdr:nvSpPr>
        <xdr:cNvPr id="133" name="テキスト ボックス 132"/>
        <xdr:cNvSpPr txBox="1"/>
      </xdr:nvSpPr>
      <xdr:spPr>
        <a:xfrm>
          <a:off x="3924300" y="682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224333</xdr:rowOff>
    </xdr:from>
    <xdr:to>
      <xdr:col>3</xdr:col>
      <xdr:colOff>257175</xdr:colOff>
      <xdr:row>35</xdr:row>
      <xdr:rowOff>325933</xdr:rowOff>
    </xdr:to>
    <xdr:sp macro="" textlink="">
      <xdr:nvSpPr>
        <xdr:cNvPr id="134" name="円/楕円 133"/>
        <xdr:cNvSpPr/>
      </xdr:nvSpPr>
      <xdr:spPr bwMode="auto">
        <a:xfrm>
          <a:off x="3556000" y="6834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310710</xdr:rowOff>
    </xdr:from>
    <xdr:ext cx="762000" cy="259045"/>
    <xdr:sp macro="" textlink="">
      <xdr:nvSpPr>
        <xdr:cNvPr id="135" name="テキスト ボックス 134"/>
        <xdr:cNvSpPr txBox="1"/>
      </xdr:nvSpPr>
      <xdr:spPr>
        <a:xfrm>
          <a:off x="3225800" y="692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21,505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202570</xdr:rowOff>
    </xdr:from>
    <xdr:to>
      <xdr:col>2</xdr:col>
      <xdr:colOff>692150</xdr:colOff>
      <xdr:row>35</xdr:row>
      <xdr:rowOff>304170</xdr:rowOff>
    </xdr:to>
    <xdr:sp macro="" textlink="">
      <xdr:nvSpPr>
        <xdr:cNvPr id="136" name="円/楕円 135"/>
        <xdr:cNvSpPr/>
      </xdr:nvSpPr>
      <xdr:spPr bwMode="auto">
        <a:xfrm>
          <a:off x="2857500" y="6812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288947</xdr:rowOff>
    </xdr:from>
    <xdr:ext cx="762000" cy="259045"/>
    <xdr:sp macro="" textlink="">
      <xdr:nvSpPr>
        <xdr:cNvPr id="137" name="テキスト ボックス 136"/>
        <xdr:cNvSpPr txBox="1"/>
      </xdr:nvSpPr>
      <xdr:spPr>
        <a:xfrm>
          <a:off x="2527300" y="689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2,005,320
1,960,525
6,362.28
761,605,206
751,895,021
4,323,676
441,767,800
1,199,712,726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155.2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147861</xdr:rowOff>
    </xdr:from>
    <xdr:to>
      <xdr:col>6</xdr:col>
      <xdr:colOff>510540</xdr:colOff>
      <xdr:row>38</xdr:row>
      <xdr:rowOff>152936</xdr:rowOff>
    </xdr:to>
    <xdr:cxnSp macro="">
      <xdr:nvCxnSpPr>
        <xdr:cNvPr id="54" name="直線コネクタ 53"/>
        <xdr:cNvCxnSpPr/>
      </xdr:nvCxnSpPr>
      <xdr:spPr>
        <a:xfrm flipV="1">
          <a:off x="4633595" y="5462811"/>
          <a:ext cx="1270" cy="120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156763</xdr:rowOff>
    </xdr:from>
    <xdr:ext cx="534377" cy="259045"/>
    <xdr:sp macro="" textlink="">
      <xdr:nvSpPr>
        <xdr:cNvPr id="55" name="人件費最小値テキスト"/>
        <xdr:cNvSpPr txBox="1"/>
      </xdr:nvSpPr>
      <xdr:spPr>
        <a:xfrm>
          <a:off x="4686300" y="6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79,421</a:t>
          </a:r>
          <a:endParaRPr kumimoji="1" lang="ja-JP" altLang="en-US" sz="1000" b="1">
            <a:latin typeface="ＭＳ Ｐゴシック"/>
          </a:endParaRPr>
        </a:p>
      </xdr:txBody>
    </xdr:sp>
    <xdr:clientData/>
  </xdr:oneCellAnchor>
  <xdr:twoCellAnchor>
    <xdr:from>
      <xdr:col>6</xdr:col>
      <xdr:colOff>422275</xdr:colOff>
      <xdr:row>38</xdr:row>
      <xdr:rowOff>152936</xdr:rowOff>
    </xdr:from>
    <xdr:to>
      <xdr:col>6</xdr:col>
      <xdr:colOff>600075</xdr:colOff>
      <xdr:row>38</xdr:row>
      <xdr:rowOff>152936</xdr:rowOff>
    </xdr:to>
    <xdr:cxnSp macro="">
      <xdr:nvCxnSpPr>
        <xdr:cNvPr id="56" name="直線コネクタ 55"/>
        <xdr:cNvCxnSpPr/>
      </xdr:nvCxnSpPr>
      <xdr:spPr>
        <a:xfrm>
          <a:off x="4546600" y="66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94538</xdr:rowOff>
    </xdr:from>
    <xdr:ext cx="599010" cy="259045"/>
    <xdr:sp macro="" textlink="">
      <xdr:nvSpPr>
        <xdr:cNvPr id="57" name="人件費最大値テキスト"/>
        <xdr:cNvSpPr txBox="1"/>
      </xdr:nvSpPr>
      <xdr:spPr>
        <a:xfrm>
          <a:off x="4686300" y="52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132,143</a:t>
          </a:r>
          <a:endParaRPr kumimoji="1" lang="ja-JP" altLang="en-US" sz="1000" b="1">
            <a:latin typeface="ＭＳ Ｐゴシック"/>
          </a:endParaRPr>
        </a:p>
      </xdr:txBody>
    </xdr:sp>
    <xdr:clientData/>
  </xdr:oneCellAnchor>
  <xdr:twoCellAnchor>
    <xdr:from>
      <xdr:col>6</xdr:col>
      <xdr:colOff>422275</xdr:colOff>
      <xdr:row>31</xdr:row>
      <xdr:rowOff>147861</xdr:rowOff>
    </xdr:from>
    <xdr:to>
      <xdr:col>6</xdr:col>
      <xdr:colOff>600075</xdr:colOff>
      <xdr:row>31</xdr:row>
      <xdr:rowOff>147861</xdr:rowOff>
    </xdr:to>
    <xdr:cxnSp macro="">
      <xdr:nvCxnSpPr>
        <xdr:cNvPr id="58" name="直線コネクタ 57"/>
        <xdr:cNvCxnSpPr/>
      </xdr:nvCxnSpPr>
      <xdr:spPr>
        <a:xfrm>
          <a:off x="4546600" y="54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93797</xdr:rowOff>
    </xdr:from>
    <xdr:to>
      <xdr:col>6</xdr:col>
      <xdr:colOff>511175</xdr:colOff>
      <xdr:row>34</xdr:row>
      <xdr:rowOff>118235</xdr:rowOff>
    </xdr:to>
    <xdr:cxnSp macro="">
      <xdr:nvCxnSpPr>
        <xdr:cNvPr id="59" name="直線コネクタ 58"/>
        <xdr:cNvCxnSpPr/>
      </xdr:nvCxnSpPr>
      <xdr:spPr>
        <a:xfrm flipV="1">
          <a:off x="3797300" y="5923097"/>
          <a:ext cx="8382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36900</xdr:rowOff>
    </xdr:from>
    <xdr:ext cx="534377" cy="259045"/>
    <xdr:sp macro="" textlink="">
      <xdr:nvSpPr>
        <xdr:cNvPr id="60" name="人件費平均値テキスト"/>
        <xdr:cNvSpPr txBox="1"/>
      </xdr:nvSpPr>
      <xdr:spPr>
        <a:xfrm>
          <a:off x="4686300" y="6209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58473</xdr:rowOff>
    </xdr:from>
    <xdr:to>
      <xdr:col>6</xdr:col>
      <xdr:colOff>561975</xdr:colOff>
      <xdr:row>36</xdr:row>
      <xdr:rowOff>160073</xdr:rowOff>
    </xdr:to>
    <xdr:sp macro="" textlink="">
      <xdr:nvSpPr>
        <xdr:cNvPr id="61" name="フローチャート : 判断 60"/>
        <xdr:cNvSpPr/>
      </xdr:nvSpPr>
      <xdr:spPr>
        <a:xfrm>
          <a:off x="45847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118235</xdr:rowOff>
    </xdr:from>
    <xdr:to>
      <xdr:col>5</xdr:col>
      <xdr:colOff>358775</xdr:colOff>
      <xdr:row>35</xdr:row>
      <xdr:rowOff>10015</xdr:rowOff>
    </xdr:to>
    <xdr:cxnSp macro="">
      <xdr:nvCxnSpPr>
        <xdr:cNvPr id="62" name="直線コネクタ 61"/>
        <xdr:cNvCxnSpPr/>
      </xdr:nvCxnSpPr>
      <xdr:spPr>
        <a:xfrm flipV="1">
          <a:off x="2908300" y="5947535"/>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98273</xdr:rowOff>
    </xdr:from>
    <xdr:to>
      <xdr:col>5</xdr:col>
      <xdr:colOff>409575</xdr:colOff>
      <xdr:row>37</xdr:row>
      <xdr:rowOff>28423</xdr:rowOff>
    </xdr:to>
    <xdr:sp macro="" textlink="">
      <xdr:nvSpPr>
        <xdr:cNvPr id="63" name="フローチャート : 判断 62"/>
        <xdr:cNvSpPr/>
      </xdr:nvSpPr>
      <xdr:spPr>
        <a:xfrm>
          <a:off x="3746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37</xdr:row>
      <xdr:rowOff>19550</xdr:rowOff>
    </xdr:from>
    <xdr:ext cx="534377" cy="259045"/>
    <xdr:sp macro="" textlink="">
      <xdr:nvSpPr>
        <xdr:cNvPr id="64" name="テキスト ボックス 63"/>
        <xdr:cNvSpPr txBox="1"/>
      </xdr:nvSpPr>
      <xdr:spPr>
        <a:xfrm>
          <a:off x="35174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94986</xdr:rowOff>
    </xdr:from>
    <xdr:to>
      <xdr:col>4</xdr:col>
      <xdr:colOff>155575</xdr:colOff>
      <xdr:row>35</xdr:row>
      <xdr:rowOff>10015</xdr:rowOff>
    </xdr:to>
    <xdr:cxnSp macro="">
      <xdr:nvCxnSpPr>
        <xdr:cNvPr id="65" name="直線コネクタ 64"/>
        <xdr:cNvCxnSpPr/>
      </xdr:nvCxnSpPr>
      <xdr:spPr>
        <a:xfrm>
          <a:off x="2019300" y="5924286"/>
          <a:ext cx="889000" cy="8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163264</xdr:rowOff>
    </xdr:from>
    <xdr:to>
      <xdr:col>4</xdr:col>
      <xdr:colOff>206375</xdr:colOff>
      <xdr:row>37</xdr:row>
      <xdr:rowOff>93414</xdr:rowOff>
    </xdr:to>
    <xdr:sp macro="" textlink="">
      <xdr:nvSpPr>
        <xdr:cNvPr id="66" name="フローチャート : 判断 65"/>
        <xdr:cNvSpPr/>
      </xdr:nvSpPr>
      <xdr:spPr>
        <a:xfrm>
          <a:off x="2857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84541</xdr:rowOff>
    </xdr:from>
    <xdr:ext cx="534377" cy="259045"/>
    <xdr:sp macro="" textlink="">
      <xdr:nvSpPr>
        <xdr:cNvPr id="67" name="テキスト ボックス 66"/>
        <xdr:cNvSpPr txBox="1"/>
      </xdr:nvSpPr>
      <xdr:spPr>
        <a:xfrm>
          <a:off x="2641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277</xdr:rowOff>
    </xdr:from>
    <xdr:to>
      <xdr:col>2</xdr:col>
      <xdr:colOff>638175</xdr:colOff>
      <xdr:row>34</xdr:row>
      <xdr:rowOff>94986</xdr:rowOff>
    </xdr:to>
    <xdr:cxnSp macro="">
      <xdr:nvCxnSpPr>
        <xdr:cNvPr id="68" name="直線コネクタ 67"/>
        <xdr:cNvCxnSpPr/>
      </xdr:nvCxnSpPr>
      <xdr:spPr>
        <a:xfrm>
          <a:off x="1130300" y="5829577"/>
          <a:ext cx="889000" cy="9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61674</xdr:rowOff>
    </xdr:from>
    <xdr:to>
      <xdr:col>3</xdr:col>
      <xdr:colOff>3175</xdr:colOff>
      <xdr:row>36</xdr:row>
      <xdr:rowOff>163274</xdr:rowOff>
    </xdr:to>
    <xdr:sp macro="" textlink="">
      <xdr:nvSpPr>
        <xdr:cNvPr id="69" name="フローチャート : 判断 68"/>
        <xdr:cNvSpPr/>
      </xdr:nvSpPr>
      <xdr:spPr>
        <a:xfrm>
          <a:off x="1968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154401</xdr:rowOff>
    </xdr:from>
    <xdr:ext cx="534377" cy="259045"/>
    <xdr:sp macro="" textlink="">
      <xdr:nvSpPr>
        <xdr:cNvPr id="70" name="テキスト ボックス 69"/>
        <xdr:cNvSpPr txBox="1"/>
      </xdr:nvSpPr>
      <xdr:spPr>
        <a:xfrm>
          <a:off x="1752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163241</xdr:rowOff>
    </xdr:from>
    <xdr:to>
      <xdr:col>1</xdr:col>
      <xdr:colOff>485775</xdr:colOff>
      <xdr:row>36</xdr:row>
      <xdr:rowOff>93391</xdr:rowOff>
    </xdr:to>
    <xdr:sp macro="" textlink="">
      <xdr:nvSpPr>
        <xdr:cNvPr id="71" name="フローチャート : 判断 70"/>
        <xdr:cNvSpPr/>
      </xdr:nvSpPr>
      <xdr:spPr>
        <a:xfrm>
          <a:off x="1079500" y="616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84518</xdr:rowOff>
    </xdr:from>
    <xdr:ext cx="534377" cy="259045"/>
    <xdr:sp macro="" textlink="">
      <xdr:nvSpPr>
        <xdr:cNvPr id="72" name="テキスト ボックス 71"/>
        <xdr:cNvSpPr txBox="1"/>
      </xdr:nvSpPr>
      <xdr:spPr>
        <a:xfrm>
          <a:off x="863111" y="62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42997</xdr:rowOff>
    </xdr:from>
    <xdr:to>
      <xdr:col>6</xdr:col>
      <xdr:colOff>561975</xdr:colOff>
      <xdr:row>34</xdr:row>
      <xdr:rowOff>144597</xdr:rowOff>
    </xdr:to>
    <xdr:sp macro="" textlink="">
      <xdr:nvSpPr>
        <xdr:cNvPr id="78" name="円/楕円 77"/>
        <xdr:cNvSpPr/>
      </xdr:nvSpPr>
      <xdr:spPr>
        <a:xfrm>
          <a:off x="4584700" y="58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65874</xdr:rowOff>
    </xdr:from>
    <xdr:ext cx="599010" cy="259045"/>
    <xdr:sp macro="" textlink="">
      <xdr:nvSpPr>
        <xdr:cNvPr id="79" name="人件費該当値テキスト"/>
        <xdr:cNvSpPr txBox="1"/>
      </xdr:nvSpPr>
      <xdr:spPr>
        <a:xfrm>
          <a:off x="4686300" y="572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112,008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67435</xdr:rowOff>
    </xdr:from>
    <xdr:to>
      <xdr:col>5</xdr:col>
      <xdr:colOff>409575</xdr:colOff>
      <xdr:row>34</xdr:row>
      <xdr:rowOff>169035</xdr:rowOff>
    </xdr:to>
    <xdr:sp macro="" textlink="">
      <xdr:nvSpPr>
        <xdr:cNvPr id="80" name="円/楕円 79"/>
        <xdr:cNvSpPr/>
      </xdr:nvSpPr>
      <xdr:spPr>
        <a:xfrm>
          <a:off x="3746500" y="5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33</xdr:row>
      <xdr:rowOff>14112</xdr:rowOff>
    </xdr:from>
    <xdr:ext cx="599010" cy="259045"/>
    <xdr:sp macro="" textlink="">
      <xdr:nvSpPr>
        <xdr:cNvPr id="81" name="テキスト ボックス 80"/>
        <xdr:cNvSpPr txBox="1"/>
      </xdr:nvSpPr>
      <xdr:spPr>
        <a:xfrm>
          <a:off x="3485094" y="567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110,939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130665</xdr:rowOff>
    </xdr:from>
    <xdr:to>
      <xdr:col>4</xdr:col>
      <xdr:colOff>206375</xdr:colOff>
      <xdr:row>35</xdr:row>
      <xdr:rowOff>60815</xdr:rowOff>
    </xdr:to>
    <xdr:sp macro="" textlink="">
      <xdr:nvSpPr>
        <xdr:cNvPr id="82" name="円/楕円 81"/>
        <xdr:cNvSpPr/>
      </xdr:nvSpPr>
      <xdr:spPr>
        <a:xfrm>
          <a:off x="2857500" y="59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77342</xdr:rowOff>
    </xdr:from>
    <xdr:ext cx="599010" cy="259045"/>
    <xdr:sp macro="" textlink="">
      <xdr:nvSpPr>
        <xdr:cNvPr id="83" name="テキスト ボックス 82"/>
        <xdr:cNvSpPr txBox="1"/>
      </xdr:nvSpPr>
      <xdr:spPr>
        <a:xfrm>
          <a:off x="2608794" y="573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108,173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44186</xdr:rowOff>
    </xdr:from>
    <xdr:to>
      <xdr:col>3</xdr:col>
      <xdr:colOff>3175</xdr:colOff>
      <xdr:row>34</xdr:row>
      <xdr:rowOff>145786</xdr:rowOff>
    </xdr:to>
    <xdr:sp macro="" textlink="">
      <xdr:nvSpPr>
        <xdr:cNvPr id="84" name="円/楕円 83"/>
        <xdr:cNvSpPr/>
      </xdr:nvSpPr>
      <xdr:spPr>
        <a:xfrm>
          <a:off x="1968500" y="58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162313</xdr:rowOff>
    </xdr:from>
    <xdr:ext cx="599010" cy="259045"/>
    <xdr:sp macro="" textlink="">
      <xdr:nvSpPr>
        <xdr:cNvPr id="85" name="テキスト ボックス 84"/>
        <xdr:cNvSpPr txBox="1"/>
      </xdr:nvSpPr>
      <xdr:spPr>
        <a:xfrm>
          <a:off x="1719794" y="564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111,956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120927</xdr:rowOff>
    </xdr:from>
    <xdr:to>
      <xdr:col>1</xdr:col>
      <xdr:colOff>485775</xdr:colOff>
      <xdr:row>34</xdr:row>
      <xdr:rowOff>51077</xdr:rowOff>
    </xdr:to>
    <xdr:sp macro="" textlink="">
      <xdr:nvSpPr>
        <xdr:cNvPr id="86" name="円/楕円 85"/>
        <xdr:cNvSpPr/>
      </xdr:nvSpPr>
      <xdr:spPr>
        <a:xfrm>
          <a:off x="1079500" y="57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67604</xdr:rowOff>
    </xdr:from>
    <xdr:ext cx="599010" cy="259045"/>
    <xdr:sp macro="" textlink="">
      <xdr:nvSpPr>
        <xdr:cNvPr id="87" name="テキスト ボックス 86"/>
        <xdr:cNvSpPr txBox="1"/>
      </xdr:nvSpPr>
      <xdr:spPr>
        <a:xfrm>
          <a:off x="830794" y="555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59553</xdr:rowOff>
    </xdr:from>
    <xdr:to>
      <xdr:col>6</xdr:col>
      <xdr:colOff>510540</xdr:colOff>
      <xdr:row>57</xdr:row>
      <xdr:rowOff>10999</xdr:rowOff>
    </xdr:to>
    <xdr:cxnSp macro="">
      <xdr:nvCxnSpPr>
        <xdr:cNvPr id="107" name="直線コネクタ 106"/>
        <xdr:cNvCxnSpPr/>
      </xdr:nvCxnSpPr>
      <xdr:spPr>
        <a:xfrm flipV="1">
          <a:off x="4633595" y="8632053"/>
          <a:ext cx="1270" cy="1151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14826</xdr:rowOff>
    </xdr:from>
    <xdr:ext cx="469744" cy="259045"/>
    <xdr:sp macro="" textlink="">
      <xdr:nvSpPr>
        <xdr:cNvPr id="108" name="物件費最小値テキスト"/>
        <xdr:cNvSpPr txBox="1"/>
      </xdr:nvSpPr>
      <xdr:spPr>
        <a:xfrm>
          <a:off x="4686300" y="978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6,565</a:t>
          </a:r>
          <a:endParaRPr kumimoji="1" lang="ja-JP" altLang="en-US" sz="1000" b="1">
            <a:latin typeface="ＭＳ Ｐゴシック"/>
          </a:endParaRPr>
        </a:p>
      </xdr:txBody>
    </xdr:sp>
    <xdr:clientData/>
  </xdr:oneCellAnchor>
  <xdr:twoCellAnchor>
    <xdr:from>
      <xdr:col>6</xdr:col>
      <xdr:colOff>422275</xdr:colOff>
      <xdr:row>57</xdr:row>
      <xdr:rowOff>10999</xdr:rowOff>
    </xdr:from>
    <xdr:to>
      <xdr:col>6</xdr:col>
      <xdr:colOff>600075</xdr:colOff>
      <xdr:row>57</xdr:row>
      <xdr:rowOff>10999</xdr:rowOff>
    </xdr:to>
    <xdr:cxnSp macro="">
      <xdr:nvCxnSpPr>
        <xdr:cNvPr id="109" name="直線コネクタ 108"/>
        <xdr:cNvCxnSpPr/>
      </xdr:nvCxnSpPr>
      <xdr:spPr>
        <a:xfrm>
          <a:off x="4546600" y="978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6230</xdr:rowOff>
    </xdr:from>
    <xdr:ext cx="534377" cy="259045"/>
    <xdr:sp macro="" textlink="">
      <xdr:nvSpPr>
        <xdr:cNvPr id="110" name="物件費最大値テキスト"/>
        <xdr:cNvSpPr txBox="1"/>
      </xdr:nvSpPr>
      <xdr:spPr>
        <a:xfrm>
          <a:off x="4686300" y="8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31,753</a:t>
          </a:r>
          <a:endParaRPr kumimoji="1" lang="ja-JP" altLang="en-US" sz="1000" b="1">
            <a:latin typeface="ＭＳ Ｐゴシック"/>
          </a:endParaRPr>
        </a:p>
      </xdr:txBody>
    </xdr:sp>
    <xdr:clientData/>
  </xdr:oneCellAnchor>
  <xdr:twoCellAnchor>
    <xdr:from>
      <xdr:col>6</xdr:col>
      <xdr:colOff>422275</xdr:colOff>
      <xdr:row>50</xdr:row>
      <xdr:rowOff>59553</xdr:rowOff>
    </xdr:from>
    <xdr:to>
      <xdr:col>6</xdr:col>
      <xdr:colOff>600075</xdr:colOff>
      <xdr:row>50</xdr:row>
      <xdr:rowOff>59553</xdr:rowOff>
    </xdr:to>
    <xdr:cxnSp macro="">
      <xdr:nvCxnSpPr>
        <xdr:cNvPr id="111" name="直線コネクタ 110"/>
        <xdr:cNvCxnSpPr/>
      </xdr:nvCxnSpPr>
      <xdr:spPr>
        <a:xfrm>
          <a:off x="4546600" y="863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86254</xdr:rowOff>
    </xdr:from>
    <xdr:to>
      <xdr:col>6</xdr:col>
      <xdr:colOff>511175</xdr:colOff>
      <xdr:row>55</xdr:row>
      <xdr:rowOff>132934</xdr:rowOff>
    </xdr:to>
    <xdr:cxnSp macro="">
      <xdr:nvCxnSpPr>
        <xdr:cNvPr id="112" name="直線コネクタ 111"/>
        <xdr:cNvCxnSpPr/>
      </xdr:nvCxnSpPr>
      <xdr:spPr>
        <a:xfrm flipV="1">
          <a:off x="3797300" y="9516004"/>
          <a:ext cx="8382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114236</xdr:rowOff>
    </xdr:from>
    <xdr:ext cx="534377" cy="259045"/>
    <xdr:sp macro="" textlink="">
      <xdr:nvSpPr>
        <xdr:cNvPr id="113" name="物件費平均値テキスト"/>
        <xdr:cNvSpPr txBox="1"/>
      </xdr:nvSpPr>
      <xdr:spPr>
        <a:xfrm>
          <a:off x="4686300" y="95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135809</xdr:rowOff>
    </xdr:from>
    <xdr:to>
      <xdr:col>6</xdr:col>
      <xdr:colOff>561975</xdr:colOff>
      <xdr:row>56</xdr:row>
      <xdr:rowOff>65959</xdr:rowOff>
    </xdr:to>
    <xdr:sp macro="" textlink="">
      <xdr:nvSpPr>
        <xdr:cNvPr id="114" name="フローチャート : 判断 113"/>
        <xdr:cNvSpPr/>
      </xdr:nvSpPr>
      <xdr:spPr>
        <a:xfrm>
          <a:off x="45847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121824</xdr:rowOff>
    </xdr:from>
    <xdr:to>
      <xdr:col>5</xdr:col>
      <xdr:colOff>358775</xdr:colOff>
      <xdr:row>55</xdr:row>
      <xdr:rowOff>132934</xdr:rowOff>
    </xdr:to>
    <xdr:cxnSp macro="">
      <xdr:nvCxnSpPr>
        <xdr:cNvPr id="115" name="直線コネクタ 114"/>
        <xdr:cNvCxnSpPr/>
      </xdr:nvCxnSpPr>
      <xdr:spPr>
        <a:xfrm>
          <a:off x="2908300" y="9551574"/>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165481</xdr:rowOff>
    </xdr:from>
    <xdr:to>
      <xdr:col>5</xdr:col>
      <xdr:colOff>409575</xdr:colOff>
      <xdr:row>56</xdr:row>
      <xdr:rowOff>95631</xdr:rowOff>
    </xdr:to>
    <xdr:sp macro="" textlink="">
      <xdr:nvSpPr>
        <xdr:cNvPr id="116" name="フローチャート : 判断 115"/>
        <xdr:cNvSpPr/>
      </xdr:nvSpPr>
      <xdr:spPr>
        <a:xfrm>
          <a:off x="3746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56</xdr:row>
      <xdr:rowOff>86758</xdr:rowOff>
    </xdr:from>
    <xdr:ext cx="469744" cy="259045"/>
    <xdr:sp macro="" textlink="">
      <xdr:nvSpPr>
        <xdr:cNvPr id="117" name="テキスト ボックス 116"/>
        <xdr:cNvSpPr txBox="1"/>
      </xdr:nvSpPr>
      <xdr:spPr>
        <a:xfrm>
          <a:off x="3549727"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107011</xdr:rowOff>
    </xdr:from>
    <xdr:to>
      <xdr:col>4</xdr:col>
      <xdr:colOff>155575</xdr:colOff>
      <xdr:row>55</xdr:row>
      <xdr:rowOff>121824</xdr:rowOff>
    </xdr:to>
    <xdr:cxnSp macro="">
      <xdr:nvCxnSpPr>
        <xdr:cNvPr id="118" name="直線コネクタ 117"/>
        <xdr:cNvCxnSpPr/>
      </xdr:nvCxnSpPr>
      <xdr:spPr>
        <a:xfrm>
          <a:off x="2019300" y="9536761"/>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78384</xdr:rowOff>
    </xdr:from>
    <xdr:to>
      <xdr:col>4</xdr:col>
      <xdr:colOff>206375</xdr:colOff>
      <xdr:row>56</xdr:row>
      <xdr:rowOff>8534</xdr:rowOff>
    </xdr:to>
    <xdr:sp macro="" textlink="">
      <xdr:nvSpPr>
        <xdr:cNvPr id="119" name="フローチャート : 判断 118"/>
        <xdr:cNvSpPr/>
      </xdr:nvSpPr>
      <xdr:spPr>
        <a:xfrm>
          <a:off x="2857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171111</xdr:rowOff>
    </xdr:from>
    <xdr:ext cx="534377" cy="259045"/>
    <xdr:sp macro="" textlink="">
      <xdr:nvSpPr>
        <xdr:cNvPr id="120" name="テキスト ボックス 119"/>
        <xdr:cNvSpPr txBox="1"/>
      </xdr:nvSpPr>
      <xdr:spPr>
        <a:xfrm>
          <a:off x="2641111" y="96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53380</xdr:rowOff>
    </xdr:from>
    <xdr:to>
      <xdr:col>2</xdr:col>
      <xdr:colOff>638175</xdr:colOff>
      <xdr:row>55</xdr:row>
      <xdr:rowOff>107011</xdr:rowOff>
    </xdr:to>
    <xdr:cxnSp macro="">
      <xdr:nvCxnSpPr>
        <xdr:cNvPr id="121" name="直線コネクタ 120"/>
        <xdr:cNvCxnSpPr/>
      </xdr:nvCxnSpPr>
      <xdr:spPr>
        <a:xfrm>
          <a:off x="1130300" y="9483130"/>
          <a:ext cx="889000" cy="5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85425</xdr:rowOff>
    </xdr:from>
    <xdr:to>
      <xdr:col>3</xdr:col>
      <xdr:colOff>3175</xdr:colOff>
      <xdr:row>56</xdr:row>
      <xdr:rowOff>15575</xdr:rowOff>
    </xdr:to>
    <xdr:sp macro="" textlink="">
      <xdr:nvSpPr>
        <xdr:cNvPr id="122" name="フローチャート : 判断 121"/>
        <xdr:cNvSpPr/>
      </xdr:nvSpPr>
      <xdr:spPr>
        <a:xfrm>
          <a:off x="1968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6702</xdr:rowOff>
    </xdr:from>
    <xdr:ext cx="534377" cy="259045"/>
    <xdr:sp macro="" textlink="">
      <xdr:nvSpPr>
        <xdr:cNvPr id="123" name="テキスト ボックス 122"/>
        <xdr:cNvSpPr txBox="1"/>
      </xdr:nvSpPr>
      <xdr:spPr>
        <a:xfrm>
          <a:off x="1752111" y="96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105680</xdr:rowOff>
    </xdr:from>
    <xdr:to>
      <xdr:col>1</xdr:col>
      <xdr:colOff>485775</xdr:colOff>
      <xdr:row>56</xdr:row>
      <xdr:rowOff>35830</xdr:rowOff>
    </xdr:to>
    <xdr:sp macro="" textlink="">
      <xdr:nvSpPr>
        <xdr:cNvPr id="124" name="フローチャート : 判断 123"/>
        <xdr:cNvSpPr/>
      </xdr:nvSpPr>
      <xdr:spPr>
        <a:xfrm>
          <a:off x="1079500" y="95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26957</xdr:rowOff>
    </xdr:from>
    <xdr:ext cx="534377" cy="259045"/>
    <xdr:sp macro="" textlink="">
      <xdr:nvSpPr>
        <xdr:cNvPr id="125" name="テキスト ボックス 124"/>
        <xdr:cNvSpPr txBox="1"/>
      </xdr:nvSpPr>
      <xdr:spPr>
        <a:xfrm>
          <a:off x="863111" y="962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35454</xdr:rowOff>
    </xdr:from>
    <xdr:to>
      <xdr:col>6</xdr:col>
      <xdr:colOff>561975</xdr:colOff>
      <xdr:row>55</xdr:row>
      <xdr:rowOff>137054</xdr:rowOff>
    </xdr:to>
    <xdr:sp macro="" textlink="">
      <xdr:nvSpPr>
        <xdr:cNvPr id="131" name="円/楕円 130"/>
        <xdr:cNvSpPr/>
      </xdr:nvSpPr>
      <xdr:spPr>
        <a:xfrm>
          <a:off x="4584700" y="94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58331</xdr:rowOff>
    </xdr:from>
    <xdr:ext cx="534377" cy="259045"/>
    <xdr:sp macro="" textlink="">
      <xdr:nvSpPr>
        <xdr:cNvPr id="132" name="物件費該当値テキスト"/>
        <xdr:cNvSpPr txBox="1"/>
      </xdr:nvSpPr>
      <xdr:spPr>
        <a:xfrm>
          <a:off x="4686300" y="931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12,419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82134</xdr:rowOff>
    </xdr:from>
    <xdr:to>
      <xdr:col>5</xdr:col>
      <xdr:colOff>409575</xdr:colOff>
      <xdr:row>56</xdr:row>
      <xdr:rowOff>12284</xdr:rowOff>
    </xdr:to>
    <xdr:sp macro="" textlink="">
      <xdr:nvSpPr>
        <xdr:cNvPr id="133" name="円/楕円 132"/>
        <xdr:cNvSpPr/>
      </xdr:nvSpPr>
      <xdr:spPr>
        <a:xfrm>
          <a:off x="3746500" y="95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28811</xdr:rowOff>
    </xdr:from>
    <xdr:ext cx="534377" cy="259045"/>
    <xdr:sp macro="" textlink="">
      <xdr:nvSpPr>
        <xdr:cNvPr id="134" name="テキスト ボックス 133"/>
        <xdr:cNvSpPr txBox="1"/>
      </xdr:nvSpPr>
      <xdr:spPr>
        <a:xfrm>
          <a:off x="3517411" y="9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71024</xdr:rowOff>
    </xdr:from>
    <xdr:to>
      <xdr:col>4</xdr:col>
      <xdr:colOff>206375</xdr:colOff>
      <xdr:row>56</xdr:row>
      <xdr:rowOff>1174</xdr:rowOff>
    </xdr:to>
    <xdr:sp macro="" textlink="">
      <xdr:nvSpPr>
        <xdr:cNvPr id="135" name="円/楕円 134"/>
        <xdr:cNvSpPr/>
      </xdr:nvSpPr>
      <xdr:spPr>
        <a:xfrm>
          <a:off x="2857500" y="95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17701</xdr:rowOff>
    </xdr:from>
    <xdr:ext cx="534377" cy="259045"/>
    <xdr:sp macro="" textlink="">
      <xdr:nvSpPr>
        <xdr:cNvPr id="136" name="テキスト ボックス 135"/>
        <xdr:cNvSpPr txBox="1"/>
      </xdr:nvSpPr>
      <xdr:spPr>
        <a:xfrm>
          <a:off x="2641111" y="92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56211</xdr:rowOff>
    </xdr:from>
    <xdr:to>
      <xdr:col>3</xdr:col>
      <xdr:colOff>3175</xdr:colOff>
      <xdr:row>55</xdr:row>
      <xdr:rowOff>157811</xdr:rowOff>
    </xdr:to>
    <xdr:sp macro="" textlink="">
      <xdr:nvSpPr>
        <xdr:cNvPr id="137" name="円/楕円 136"/>
        <xdr:cNvSpPr/>
      </xdr:nvSpPr>
      <xdr:spPr>
        <a:xfrm>
          <a:off x="1968500" y="948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2888</xdr:rowOff>
    </xdr:from>
    <xdr:ext cx="534377" cy="259045"/>
    <xdr:sp macro="" textlink="">
      <xdr:nvSpPr>
        <xdr:cNvPr id="138" name="テキスト ボックス 137"/>
        <xdr:cNvSpPr txBox="1"/>
      </xdr:nvSpPr>
      <xdr:spPr>
        <a:xfrm>
          <a:off x="1752111" y="92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2580</xdr:rowOff>
    </xdr:from>
    <xdr:to>
      <xdr:col>1</xdr:col>
      <xdr:colOff>485775</xdr:colOff>
      <xdr:row>55</xdr:row>
      <xdr:rowOff>104180</xdr:rowOff>
    </xdr:to>
    <xdr:sp macro="" textlink="">
      <xdr:nvSpPr>
        <xdr:cNvPr id="139" name="円/楕円 138"/>
        <xdr:cNvSpPr/>
      </xdr:nvSpPr>
      <xdr:spPr>
        <a:xfrm>
          <a:off x="1079500" y="94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120707</xdr:rowOff>
    </xdr:from>
    <xdr:ext cx="534377" cy="259045"/>
    <xdr:sp macro="" textlink="">
      <xdr:nvSpPr>
        <xdr:cNvPr id="140" name="テキスト ボックス 139"/>
        <xdr:cNvSpPr txBox="1"/>
      </xdr:nvSpPr>
      <xdr:spPr>
        <a:xfrm>
          <a:off x="863111" y="920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0" name="テキスト ボックス 14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2" name="テキスト ボックス 15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4" name="テキスト ボックス 15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6" name="テキスト ボックス 15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58" name="テキスト ボックス 157"/>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0" name="テキスト ボックス 15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59200</xdr:rowOff>
    </xdr:from>
    <xdr:to>
      <xdr:col>6</xdr:col>
      <xdr:colOff>510540</xdr:colOff>
      <xdr:row>79</xdr:row>
      <xdr:rowOff>45321</xdr:rowOff>
    </xdr:to>
    <xdr:cxnSp macro="">
      <xdr:nvCxnSpPr>
        <xdr:cNvPr id="164" name="直線コネクタ 163"/>
        <xdr:cNvCxnSpPr/>
      </xdr:nvCxnSpPr>
      <xdr:spPr>
        <a:xfrm flipV="1">
          <a:off x="4633595" y="12060700"/>
          <a:ext cx="1270" cy="152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49148</xdr:rowOff>
    </xdr:from>
    <xdr:ext cx="378565" cy="259045"/>
    <xdr:sp macro="" textlink="">
      <xdr:nvSpPr>
        <xdr:cNvPr id="165" name="維持補修費最小値テキスト"/>
        <xdr:cNvSpPr txBox="1"/>
      </xdr:nvSpPr>
      <xdr:spPr>
        <a:xfrm>
          <a:off x="4686300" y="1359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422275</xdr:colOff>
      <xdr:row>79</xdr:row>
      <xdr:rowOff>45321</xdr:rowOff>
    </xdr:from>
    <xdr:to>
      <xdr:col>6</xdr:col>
      <xdr:colOff>600075</xdr:colOff>
      <xdr:row>79</xdr:row>
      <xdr:rowOff>45321</xdr:rowOff>
    </xdr:to>
    <xdr:cxnSp macro="">
      <xdr:nvCxnSpPr>
        <xdr:cNvPr id="166" name="直線コネクタ 165"/>
        <xdr:cNvCxnSpPr/>
      </xdr:nvCxnSpPr>
      <xdr:spPr>
        <a:xfrm>
          <a:off x="4546600" y="135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5877</xdr:rowOff>
    </xdr:from>
    <xdr:ext cx="469744" cy="259045"/>
    <xdr:sp macro="" textlink="">
      <xdr:nvSpPr>
        <xdr:cNvPr id="167" name="維持補修費最大値テキスト"/>
        <xdr:cNvSpPr txBox="1"/>
      </xdr:nvSpPr>
      <xdr:spPr>
        <a:xfrm>
          <a:off x="4686300" y="1183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9,693</a:t>
          </a:r>
          <a:endParaRPr kumimoji="1" lang="ja-JP" altLang="en-US" sz="1000" b="1">
            <a:latin typeface="ＭＳ Ｐゴシック"/>
          </a:endParaRPr>
        </a:p>
      </xdr:txBody>
    </xdr:sp>
    <xdr:clientData/>
  </xdr:oneCellAnchor>
  <xdr:twoCellAnchor>
    <xdr:from>
      <xdr:col>6</xdr:col>
      <xdr:colOff>422275</xdr:colOff>
      <xdr:row>70</xdr:row>
      <xdr:rowOff>59200</xdr:rowOff>
    </xdr:from>
    <xdr:to>
      <xdr:col>6</xdr:col>
      <xdr:colOff>600075</xdr:colOff>
      <xdr:row>70</xdr:row>
      <xdr:rowOff>59200</xdr:rowOff>
    </xdr:to>
    <xdr:cxnSp macro="">
      <xdr:nvCxnSpPr>
        <xdr:cNvPr id="168" name="直線コネクタ 167"/>
        <xdr:cNvCxnSpPr/>
      </xdr:nvCxnSpPr>
      <xdr:spPr>
        <a:xfrm>
          <a:off x="4546600" y="1206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23440</xdr:rowOff>
    </xdr:from>
    <xdr:to>
      <xdr:col>6</xdr:col>
      <xdr:colOff>511175</xdr:colOff>
      <xdr:row>78</xdr:row>
      <xdr:rowOff>29319</xdr:rowOff>
    </xdr:to>
    <xdr:cxnSp macro="">
      <xdr:nvCxnSpPr>
        <xdr:cNvPr id="169" name="直線コネクタ 168"/>
        <xdr:cNvCxnSpPr/>
      </xdr:nvCxnSpPr>
      <xdr:spPr>
        <a:xfrm flipV="1">
          <a:off x="3797300" y="13396540"/>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54790</xdr:rowOff>
    </xdr:from>
    <xdr:ext cx="469744" cy="259045"/>
    <xdr:sp macro="" textlink="">
      <xdr:nvSpPr>
        <xdr:cNvPr id="170" name="維持補修費平均値テキスト"/>
        <xdr:cNvSpPr txBox="1"/>
      </xdr:nvSpPr>
      <xdr:spPr>
        <a:xfrm>
          <a:off x="4686300" y="1308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31913</xdr:rowOff>
    </xdr:from>
    <xdr:to>
      <xdr:col>6</xdr:col>
      <xdr:colOff>561975</xdr:colOff>
      <xdr:row>77</xdr:row>
      <xdr:rowOff>133513</xdr:rowOff>
    </xdr:to>
    <xdr:sp macro="" textlink="">
      <xdr:nvSpPr>
        <xdr:cNvPr id="171" name="フローチャート : 判断 170"/>
        <xdr:cNvSpPr/>
      </xdr:nvSpPr>
      <xdr:spPr>
        <a:xfrm>
          <a:off x="4584700" y="1323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29319</xdr:rowOff>
    </xdr:from>
    <xdr:to>
      <xdr:col>5</xdr:col>
      <xdr:colOff>358775</xdr:colOff>
      <xdr:row>78</xdr:row>
      <xdr:rowOff>36013</xdr:rowOff>
    </xdr:to>
    <xdr:cxnSp macro="">
      <xdr:nvCxnSpPr>
        <xdr:cNvPr id="172" name="直線コネクタ 171"/>
        <xdr:cNvCxnSpPr/>
      </xdr:nvCxnSpPr>
      <xdr:spPr>
        <a:xfrm flipV="1">
          <a:off x="2908300" y="13402419"/>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76490</xdr:rowOff>
    </xdr:from>
    <xdr:to>
      <xdr:col>5</xdr:col>
      <xdr:colOff>409575</xdr:colOff>
      <xdr:row>78</xdr:row>
      <xdr:rowOff>6640</xdr:rowOff>
    </xdr:to>
    <xdr:sp macro="" textlink="">
      <xdr:nvSpPr>
        <xdr:cNvPr id="173" name="フローチャート : 判断 172"/>
        <xdr:cNvSpPr/>
      </xdr:nvSpPr>
      <xdr:spPr>
        <a:xfrm>
          <a:off x="3746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23167</xdr:rowOff>
    </xdr:from>
    <xdr:ext cx="469744" cy="259045"/>
    <xdr:sp macro="" textlink="">
      <xdr:nvSpPr>
        <xdr:cNvPr id="174" name="テキスト ボックス 173"/>
        <xdr:cNvSpPr txBox="1"/>
      </xdr:nvSpPr>
      <xdr:spPr>
        <a:xfrm>
          <a:off x="3549727" y="130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21318</xdr:rowOff>
    </xdr:from>
    <xdr:to>
      <xdr:col>4</xdr:col>
      <xdr:colOff>155575</xdr:colOff>
      <xdr:row>78</xdr:row>
      <xdr:rowOff>36013</xdr:rowOff>
    </xdr:to>
    <xdr:cxnSp macro="">
      <xdr:nvCxnSpPr>
        <xdr:cNvPr id="175" name="直線コネクタ 174"/>
        <xdr:cNvCxnSpPr/>
      </xdr:nvCxnSpPr>
      <xdr:spPr>
        <a:xfrm>
          <a:off x="2019300" y="1339441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92655</xdr:rowOff>
    </xdr:from>
    <xdr:to>
      <xdr:col>4</xdr:col>
      <xdr:colOff>206375</xdr:colOff>
      <xdr:row>78</xdr:row>
      <xdr:rowOff>22805</xdr:rowOff>
    </xdr:to>
    <xdr:sp macro="" textlink="">
      <xdr:nvSpPr>
        <xdr:cNvPr id="176" name="フローチャート : 判断 175"/>
        <xdr:cNvSpPr/>
      </xdr:nvSpPr>
      <xdr:spPr>
        <a:xfrm>
          <a:off x="2857500" y="132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39332</xdr:rowOff>
    </xdr:from>
    <xdr:ext cx="469744" cy="259045"/>
    <xdr:sp macro="" textlink="">
      <xdr:nvSpPr>
        <xdr:cNvPr id="177" name="テキスト ボックス 176"/>
        <xdr:cNvSpPr txBox="1"/>
      </xdr:nvSpPr>
      <xdr:spPr>
        <a:xfrm>
          <a:off x="2673427" y="1306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14297</xdr:rowOff>
    </xdr:from>
    <xdr:to>
      <xdr:col>2</xdr:col>
      <xdr:colOff>638175</xdr:colOff>
      <xdr:row>78</xdr:row>
      <xdr:rowOff>21318</xdr:rowOff>
    </xdr:to>
    <xdr:cxnSp macro="">
      <xdr:nvCxnSpPr>
        <xdr:cNvPr id="178" name="直線コネクタ 177"/>
        <xdr:cNvCxnSpPr/>
      </xdr:nvCxnSpPr>
      <xdr:spPr>
        <a:xfrm>
          <a:off x="1130300" y="13387397"/>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95104</xdr:rowOff>
    </xdr:from>
    <xdr:to>
      <xdr:col>3</xdr:col>
      <xdr:colOff>3175</xdr:colOff>
      <xdr:row>78</xdr:row>
      <xdr:rowOff>25254</xdr:rowOff>
    </xdr:to>
    <xdr:sp macro="" textlink="">
      <xdr:nvSpPr>
        <xdr:cNvPr id="179" name="フローチャート : 判断 178"/>
        <xdr:cNvSpPr/>
      </xdr:nvSpPr>
      <xdr:spPr>
        <a:xfrm>
          <a:off x="1968500" y="132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41781</xdr:rowOff>
    </xdr:from>
    <xdr:ext cx="469744" cy="259045"/>
    <xdr:sp macro="" textlink="">
      <xdr:nvSpPr>
        <xdr:cNvPr id="180" name="テキスト ボックス 179"/>
        <xdr:cNvSpPr txBox="1"/>
      </xdr:nvSpPr>
      <xdr:spPr>
        <a:xfrm>
          <a:off x="1784427" y="1307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76490</xdr:rowOff>
    </xdr:from>
    <xdr:to>
      <xdr:col>1</xdr:col>
      <xdr:colOff>485775</xdr:colOff>
      <xdr:row>78</xdr:row>
      <xdr:rowOff>6640</xdr:rowOff>
    </xdr:to>
    <xdr:sp macro="" textlink="">
      <xdr:nvSpPr>
        <xdr:cNvPr id="181" name="フローチャート : 判断 180"/>
        <xdr:cNvSpPr/>
      </xdr:nvSpPr>
      <xdr:spPr>
        <a:xfrm>
          <a:off x="1079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23167</xdr:rowOff>
    </xdr:from>
    <xdr:ext cx="469744" cy="259045"/>
    <xdr:sp macro="" textlink="">
      <xdr:nvSpPr>
        <xdr:cNvPr id="182" name="テキスト ボックス 181"/>
        <xdr:cNvSpPr txBox="1"/>
      </xdr:nvSpPr>
      <xdr:spPr>
        <a:xfrm>
          <a:off x="895427" y="130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144090</xdr:rowOff>
    </xdr:from>
    <xdr:to>
      <xdr:col>6</xdr:col>
      <xdr:colOff>561975</xdr:colOff>
      <xdr:row>78</xdr:row>
      <xdr:rowOff>74240</xdr:rowOff>
    </xdr:to>
    <xdr:sp macro="" textlink="">
      <xdr:nvSpPr>
        <xdr:cNvPr id="188" name="円/楕円 187"/>
        <xdr:cNvSpPr/>
      </xdr:nvSpPr>
      <xdr:spPr>
        <a:xfrm>
          <a:off x="4584700" y="133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122517</xdr:rowOff>
    </xdr:from>
    <xdr:ext cx="469744" cy="259045"/>
    <xdr:sp macro="" textlink="">
      <xdr:nvSpPr>
        <xdr:cNvPr id="189" name="維持補修費該当値テキスト"/>
        <xdr:cNvSpPr txBox="1"/>
      </xdr:nvSpPr>
      <xdr:spPr>
        <a:xfrm>
          <a:off x="4686300" y="1332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149969</xdr:rowOff>
    </xdr:from>
    <xdr:to>
      <xdr:col>5</xdr:col>
      <xdr:colOff>409575</xdr:colOff>
      <xdr:row>78</xdr:row>
      <xdr:rowOff>80119</xdr:rowOff>
    </xdr:to>
    <xdr:sp macro="" textlink="">
      <xdr:nvSpPr>
        <xdr:cNvPr id="190" name="円/楕円 189"/>
        <xdr:cNvSpPr/>
      </xdr:nvSpPr>
      <xdr:spPr>
        <a:xfrm>
          <a:off x="3746500" y="133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71246</xdr:rowOff>
    </xdr:from>
    <xdr:ext cx="469744" cy="259045"/>
    <xdr:sp macro="" textlink="">
      <xdr:nvSpPr>
        <xdr:cNvPr id="191" name="テキスト ボックス 190"/>
        <xdr:cNvSpPr txBox="1"/>
      </xdr:nvSpPr>
      <xdr:spPr>
        <a:xfrm>
          <a:off x="3549727" y="1344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156663</xdr:rowOff>
    </xdr:from>
    <xdr:to>
      <xdr:col>4</xdr:col>
      <xdr:colOff>206375</xdr:colOff>
      <xdr:row>78</xdr:row>
      <xdr:rowOff>86813</xdr:rowOff>
    </xdr:to>
    <xdr:sp macro="" textlink="">
      <xdr:nvSpPr>
        <xdr:cNvPr id="192" name="円/楕円 191"/>
        <xdr:cNvSpPr/>
      </xdr:nvSpPr>
      <xdr:spPr>
        <a:xfrm>
          <a:off x="2857500" y="1335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77940</xdr:rowOff>
    </xdr:from>
    <xdr:ext cx="469744" cy="259045"/>
    <xdr:sp macro="" textlink="">
      <xdr:nvSpPr>
        <xdr:cNvPr id="193" name="テキスト ボックス 192"/>
        <xdr:cNvSpPr txBox="1"/>
      </xdr:nvSpPr>
      <xdr:spPr>
        <a:xfrm>
          <a:off x="2673427" y="1345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141968</xdr:rowOff>
    </xdr:from>
    <xdr:to>
      <xdr:col>3</xdr:col>
      <xdr:colOff>3175</xdr:colOff>
      <xdr:row>78</xdr:row>
      <xdr:rowOff>72118</xdr:rowOff>
    </xdr:to>
    <xdr:sp macro="" textlink="">
      <xdr:nvSpPr>
        <xdr:cNvPr id="194" name="円/楕円 193"/>
        <xdr:cNvSpPr/>
      </xdr:nvSpPr>
      <xdr:spPr>
        <a:xfrm>
          <a:off x="1968500" y="133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63245</xdr:rowOff>
    </xdr:from>
    <xdr:ext cx="469744" cy="259045"/>
    <xdr:sp macro="" textlink="">
      <xdr:nvSpPr>
        <xdr:cNvPr id="195" name="テキスト ボックス 194"/>
        <xdr:cNvSpPr txBox="1"/>
      </xdr:nvSpPr>
      <xdr:spPr>
        <a:xfrm>
          <a:off x="1784427" y="1343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134947</xdr:rowOff>
    </xdr:from>
    <xdr:to>
      <xdr:col>1</xdr:col>
      <xdr:colOff>485775</xdr:colOff>
      <xdr:row>78</xdr:row>
      <xdr:rowOff>65097</xdr:rowOff>
    </xdr:to>
    <xdr:sp macro="" textlink="">
      <xdr:nvSpPr>
        <xdr:cNvPr id="196" name="円/楕円 195"/>
        <xdr:cNvSpPr/>
      </xdr:nvSpPr>
      <xdr:spPr>
        <a:xfrm>
          <a:off x="1079500" y="133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56224</xdr:rowOff>
    </xdr:from>
    <xdr:ext cx="469744" cy="259045"/>
    <xdr:sp macro="" textlink="">
      <xdr:nvSpPr>
        <xdr:cNvPr id="197" name="テキスト ボックス 196"/>
        <xdr:cNvSpPr txBox="1"/>
      </xdr:nvSpPr>
      <xdr:spPr>
        <a:xfrm>
          <a:off x="895427" y="1342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21971</xdr:rowOff>
    </xdr:from>
    <xdr:to>
      <xdr:col>6</xdr:col>
      <xdr:colOff>510540</xdr:colOff>
      <xdr:row>99</xdr:row>
      <xdr:rowOff>3683</xdr:rowOff>
    </xdr:to>
    <xdr:cxnSp macro="">
      <xdr:nvCxnSpPr>
        <xdr:cNvPr id="222" name="直線コネクタ 221"/>
        <xdr:cNvCxnSpPr/>
      </xdr:nvCxnSpPr>
      <xdr:spPr>
        <a:xfrm flipV="1">
          <a:off x="4633595" y="15623921"/>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7510</xdr:rowOff>
    </xdr:from>
    <xdr:ext cx="469744" cy="259045"/>
    <xdr:sp macro="" textlink="">
      <xdr:nvSpPr>
        <xdr:cNvPr id="223" name="扶助費最小値テキスト"/>
        <xdr:cNvSpPr txBox="1"/>
      </xdr:nvSpPr>
      <xdr:spPr>
        <a:xfrm>
          <a:off x="4686300"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4,583</a:t>
          </a:r>
          <a:endParaRPr kumimoji="1" lang="ja-JP" altLang="en-US" sz="1000" b="1">
            <a:latin typeface="ＭＳ Ｐゴシック"/>
          </a:endParaRPr>
        </a:p>
      </xdr:txBody>
    </xdr:sp>
    <xdr:clientData/>
  </xdr:oneCellAnchor>
  <xdr:twoCellAnchor>
    <xdr:from>
      <xdr:col>6</xdr:col>
      <xdr:colOff>422275</xdr:colOff>
      <xdr:row>99</xdr:row>
      <xdr:rowOff>3683</xdr:rowOff>
    </xdr:from>
    <xdr:to>
      <xdr:col>6</xdr:col>
      <xdr:colOff>600075</xdr:colOff>
      <xdr:row>99</xdr:row>
      <xdr:rowOff>3683</xdr:rowOff>
    </xdr:to>
    <xdr:cxnSp macro="">
      <xdr:nvCxnSpPr>
        <xdr:cNvPr id="224" name="直線コネクタ 223"/>
        <xdr:cNvCxnSpPr/>
      </xdr:nvCxnSpPr>
      <xdr:spPr>
        <a:xfrm>
          <a:off x="4546600" y="169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140098</xdr:rowOff>
    </xdr:from>
    <xdr:ext cx="534377" cy="259045"/>
    <xdr:sp macro="" textlink="">
      <xdr:nvSpPr>
        <xdr:cNvPr id="225" name="扶助費最大値テキスト"/>
        <xdr:cNvSpPr txBox="1"/>
      </xdr:nvSpPr>
      <xdr:spPr>
        <a:xfrm>
          <a:off x="4686300" y="153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12,871</a:t>
          </a:r>
          <a:endParaRPr kumimoji="1" lang="ja-JP" altLang="en-US" sz="1000" b="1">
            <a:latin typeface="ＭＳ Ｐゴシック"/>
          </a:endParaRPr>
        </a:p>
      </xdr:txBody>
    </xdr:sp>
    <xdr:clientData/>
  </xdr:oneCellAnchor>
  <xdr:twoCellAnchor>
    <xdr:from>
      <xdr:col>6</xdr:col>
      <xdr:colOff>422275</xdr:colOff>
      <xdr:row>91</xdr:row>
      <xdr:rowOff>21971</xdr:rowOff>
    </xdr:from>
    <xdr:to>
      <xdr:col>6</xdr:col>
      <xdr:colOff>600075</xdr:colOff>
      <xdr:row>91</xdr:row>
      <xdr:rowOff>21971</xdr:rowOff>
    </xdr:to>
    <xdr:cxnSp macro="">
      <xdr:nvCxnSpPr>
        <xdr:cNvPr id="226" name="直線コネクタ 225"/>
        <xdr:cNvCxnSpPr/>
      </xdr:nvCxnSpPr>
      <xdr:spPr>
        <a:xfrm>
          <a:off x="4546600" y="1562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21971</xdr:rowOff>
    </xdr:from>
    <xdr:to>
      <xdr:col>6</xdr:col>
      <xdr:colOff>511175</xdr:colOff>
      <xdr:row>91</xdr:row>
      <xdr:rowOff>105246</xdr:rowOff>
    </xdr:to>
    <xdr:cxnSp macro="">
      <xdr:nvCxnSpPr>
        <xdr:cNvPr id="227" name="直線コネクタ 226"/>
        <xdr:cNvCxnSpPr/>
      </xdr:nvCxnSpPr>
      <xdr:spPr>
        <a:xfrm flipV="1">
          <a:off x="3797300" y="15623921"/>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131825</xdr:rowOff>
    </xdr:from>
    <xdr:ext cx="469744" cy="259045"/>
    <xdr:sp macro="" textlink="">
      <xdr:nvSpPr>
        <xdr:cNvPr id="228" name="扶助費平均値テキスト"/>
        <xdr:cNvSpPr txBox="1"/>
      </xdr:nvSpPr>
      <xdr:spPr>
        <a:xfrm>
          <a:off x="4686300" y="16591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153398</xdr:rowOff>
    </xdr:from>
    <xdr:to>
      <xdr:col>6</xdr:col>
      <xdr:colOff>561975</xdr:colOff>
      <xdr:row>97</xdr:row>
      <xdr:rowOff>83548</xdr:rowOff>
    </xdr:to>
    <xdr:sp macro="" textlink="">
      <xdr:nvSpPr>
        <xdr:cNvPr id="229" name="フローチャート : 判断 228"/>
        <xdr:cNvSpPr/>
      </xdr:nvSpPr>
      <xdr:spPr>
        <a:xfrm>
          <a:off x="45847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105246</xdr:rowOff>
    </xdr:from>
    <xdr:to>
      <xdr:col>5</xdr:col>
      <xdr:colOff>358775</xdr:colOff>
      <xdr:row>92</xdr:row>
      <xdr:rowOff>6296</xdr:rowOff>
    </xdr:to>
    <xdr:cxnSp macro="">
      <xdr:nvCxnSpPr>
        <xdr:cNvPr id="230" name="直線コネクタ 229"/>
        <xdr:cNvCxnSpPr/>
      </xdr:nvCxnSpPr>
      <xdr:spPr>
        <a:xfrm flipV="1">
          <a:off x="2908300" y="15707196"/>
          <a:ext cx="889000" cy="7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73</xdr:rowOff>
    </xdr:from>
    <xdr:to>
      <xdr:col>5</xdr:col>
      <xdr:colOff>409575</xdr:colOff>
      <xdr:row>97</xdr:row>
      <xdr:rowOff>101673</xdr:rowOff>
    </xdr:to>
    <xdr:sp macro="" textlink="">
      <xdr:nvSpPr>
        <xdr:cNvPr id="231" name="フローチャート : 判断 230"/>
        <xdr:cNvSpPr/>
      </xdr:nvSpPr>
      <xdr:spPr>
        <a:xfrm>
          <a:off x="3746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92800</xdr:rowOff>
    </xdr:from>
    <xdr:ext cx="469744" cy="259045"/>
    <xdr:sp macro="" textlink="">
      <xdr:nvSpPr>
        <xdr:cNvPr id="232" name="テキスト ボックス 231"/>
        <xdr:cNvSpPr txBox="1"/>
      </xdr:nvSpPr>
      <xdr:spPr>
        <a:xfrm>
          <a:off x="3549727" y="167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6296</xdr:rowOff>
    </xdr:from>
    <xdr:to>
      <xdr:col>4</xdr:col>
      <xdr:colOff>155575</xdr:colOff>
      <xdr:row>92</xdr:row>
      <xdr:rowOff>46464</xdr:rowOff>
    </xdr:to>
    <xdr:cxnSp macro="">
      <xdr:nvCxnSpPr>
        <xdr:cNvPr id="233" name="直線コネクタ 232"/>
        <xdr:cNvCxnSpPr/>
      </xdr:nvCxnSpPr>
      <xdr:spPr>
        <a:xfrm flipV="1">
          <a:off x="2019300" y="15779696"/>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26361</xdr:rowOff>
    </xdr:from>
    <xdr:to>
      <xdr:col>4</xdr:col>
      <xdr:colOff>206375</xdr:colOff>
      <xdr:row>97</xdr:row>
      <xdr:rowOff>127961</xdr:rowOff>
    </xdr:to>
    <xdr:sp macro="" textlink="">
      <xdr:nvSpPr>
        <xdr:cNvPr id="234" name="フローチャート : 判断 233"/>
        <xdr:cNvSpPr/>
      </xdr:nvSpPr>
      <xdr:spPr>
        <a:xfrm>
          <a:off x="2857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119088</xdr:rowOff>
    </xdr:from>
    <xdr:ext cx="469744" cy="259045"/>
    <xdr:sp macro="" textlink="">
      <xdr:nvSpPr>
        <xdr:cNvPr id="235" name="テキスト ボックス 234"/>
        <xdr:cNvSpPr txBox="1"/>
      </xdr:nvSpPr>
      <xdr:spPr>
        <a:xfrm>
          <a:off x="2673427" y="167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46464</xdr:rowOff>
    </xdr:from>
    <xdr:to>
      <xdr:col>2</xdr:col>
      <xdr:colOff>638175</xdr:colOff>
      <xdr:row>92</xdr:row>
      <xdr:rowOff>87449</xdr:rowOff>
    </xdr:to>
    <xdr:cxnSp macro="">
      <xdr:nvCxnSpPr>
        <xdr:cNvPr id="236" name="直線コネクタ 235"/>
        <xdr:cNvCxnSpPr/>
      </xdr:nvCxnSpPr>
      <xdr:spPr>
        <a:xfrm flipV="1">
          <a:off x="1130300" y="15819864"/>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20157</xdr:rowOff>
    </xdr:from>
    <xdr:to>
      <xdr:col>3</xdr:col>
      <xdr:colOff>3175</xdr:colOff>
      <xdr:row>97</xdr:row>
      <xdr:rowOff>121757</xdr:rowOff>
    </xdr:to>
    <xdr:sp macro="" textlink="">
      <xdr:nvSpPr>
        <xdr:cNvPr id="237" name="フローチャート : 判断 236"/>
        <xdr:cNvSpPr/>
      </xdr:nvSpPr>
      <xdr:spPr>
        <a:xfrm>
          <a:off x="1968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112884</xdr:rowOff>
    </xdr:from>
    <xdr:ext cx="469744" cy="259045"/>
    <xdr:sp macro="" textlink="">
      <xdr:nvSpPr>
        <xdr:cNvPr id="238" name="テキスト ボックス 237"/>
        <xdr:cNvSpPr txBox="1"/>
      </xdr:nvSpPr>
      <xdr:spPr>
        <a:xfrm>
          <a:off x="1784427" y="1674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128251</xdr:rowOff>
    </xdr:from>
    <xdr:to>
      <xdr:col>1</xdr:col>
      <xdr:colOff>485775</xdr:colOff>
      <xdr:row>97</xdr:row>
      <xdr:rowOff>58401</xdr:rowOff>
    </xdr:to>
    <xdr:sp macro="" textlink="">
      <xdr:nvSpPr>
        <xdr:cNvPr id="239" name="フローチャート : 判断 238"/>
        <xdr:cNvSpPr/>
      </xdr:nvSpPr>
      <xdr:spPr>
        <a:xfrm>
          <a:off x="1079500" y="165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49528</xdr:rowOff>
    </xdr:from>
    <xdr:ext cx="469744" cy="259045"/>
    <xdr:sp macro="" textlink="">
      <xdr:nvSpPr>
        <xdr:cNvPr id="240" name="テキスト ボックス 239"/>
        <xdr:cNvSpPr txBox="1"/>
      </xdr:nvSpPr>
      <xdr:spPr>
        <a:xfrm>
          <a:off x="895427" y="166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142621</xdr:rowOff>
    </xdr:from>
    <xdr:to>
      <xdr:col>6</xdr:col>
      <xdr:colOff>561975</xdr:colOff>
      <xdr:row>91</xdr:row>
      <xdr:rowOff>72771</xdr:rowOff>
    </xdr:to>
    <xdr:sp macro="" textlink="">
      <xdr:nvSpPr>
        <xdr:cNvPr id="246" name="円/楕円 245"/>
        <xdr:cNvSpPr/>
      </xdr:nvSpPr>
      <xdr:spPr>
        <a:xfrm>
          <a:off x="4584700" y="155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95648</xdr:rowOff>
    </xdr:from>
    <xdr:ext cx="534377" cy="259045"/>
    <xdr:sp macro="" textlink="">
      <xdr:nvSpPr>
        <xdr:cNvPr id="247" name="扶助費該当値テキスト"/>
        <xdr:cNvSpPr txBox="1"/>
      </xdr:nvSpPr>
      <xdr:spPr>
        <a:xfrm>
          <a:off x="4686300" y="1552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12,871</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54446</xdr:rowOff>
    </xdr:from>
    <xdr:to>
      <xdr:col>5</xdr:col>
      <xdr:colOff>409575</xdr:colOff>
      <xdr:row>91</xdr:row>
      <xdr:rowOff>156046</xdr:rowOff>
    </xdr:to>
    <xdr:sp macro="" textlink="">
      <xdr:nvSpPr>
        <xdr:cNvPr id="248" name="円/楕円 247"/>
        <xdr:cNvSpPr/>
      </xdr:nvSpPr>
      <xdr:spPr>
        <a:xfrm>
          <a:off x="3746500" y="1565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90</xdr:row>
      <xdr:rowOff>1123</xdr:rowOff>
    </xdr:from>
    <xdr:ext cx="534377" cy="259045"/>
    <xdr:sp macro="" textlink="">
      <xdr:nvSpPr>
        <xdr:cNvPr id="249" name="テキスト ボックス 248"/>
        <xdr:cNvSpPr txBox="1"/>
      </xdr:nvSpPr>
      <xdr:spPr>
        <a:xfrm>
          <a:off x="3517411" y="1543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126946</xdr:rowOff>
    </xdr:from>
    <xdr:to>
      <xdr:col>4</xdr:col>
      <xdr:colOff>206375</xdr:colOff>
      <xdr:row>92</xdr:row>
      <xdr:rowOff>57096</xdr:rowOff>
    </xdr:to>
    <xdr:sp macro="" textlink="">
      <xdr:nvSpPr>
        <xdr:cNvPr id="250" name="円/楕円 249"/>
        <xdr:cNvSpPr/>
      </xdr:nvSpPr>
      <xdr:spPr>
        <a:xfrm>
          <a:off x="2857500" y="157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73623</xdr:rowOff>
    </xdr:from>
    <xdr:ext cx="534377" cy="259045"/>
    <xdr:sp macro="" textlink="">
      <xdr:nvSpPr>
        <xdr:cNvPr id="251" name="テキスト ボックス 250"/>
        <xdr:cNvSpPr txBox="1"/>
      </xdr:nvSpPr>
      <xdr:spPr>
        <a:xfrm>
          <a:off x="2641111" y="1550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11,917</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167114</xdr:rowOff>
    </xdr:from>
    <xdr:to>
      <xdr:col>3</xdr:col>
      <xdr:colOff>3175</xdr:colOff>
      <xdr:row>92</xdr:row>
      <xdr:rowOff>97264</xdr:rowOff>
    </xdr:to>
    <xdr:sp macro="" textlink="">
      <xdr:nvSpPr>
        <xdr:cNvPr id="252" name="円/楕円 251"/>
        <xdr:cNvSpPr/>
      </xdr:nvSpPr>
      <xdr:spPr>
        <a:xfrm>
          <a:off x="1968500" y="1576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113791</xdr:rowOff>
    </xdr:from>
    <xdr:ext cx="534377" cy="259045"/>
    <xdr:sp macro="" textlink="">
      <xdr:nvSpPr>
        <xdr:cNvPr id="253" name="テキスト ボックス 252"/>
        <xdr:cNvSpPr txBox="1"/>
      </xdr:nvSpPr>
      <xdr:spPr>
        <a:xfrm>
          <a:off x="1752111" y="1554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11,671</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36649</xdr:rowOff>
    </xdr:from>
    <xdr:to>
      <xdr:col>1</xdr:col>
      <xdr:colOff>485775</xdr:colOff>
      <xdr:row>92</xdr:row>
      <xdr:rowOff>138249</xdr:rowOff>
    </xdr:to>
    <xdr:sp macro="" textlink="">
      <xdr:nvSpPr>
        <xdr:cNvPr id="254" name="円/楕円 253"/>
        <xdr:cNvSpPr/>
      </xdr:nvSpPr>
      <xdr:spPr>
        <a:xfrm>
          <a:off x="1079500" y="158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154776</xdr:rowOff>
    </xdr:from>
    <xdr:ext cx="534377" cy="259045"/>
    <xdr:sp macro="" textlink="">
      <xdr:nvSpPr>
        <xdr:cNvPr id="255" name="テキスト ボックス 254"/>
        <xdr:cNvSpPr txBox="1"/>
      </xdr:nvSpPr>
      <xdr:spPr>
        <a:xfrm>
          <a:off x="863111" y="1558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107792</xdr:rowOff>
    </xdr:from>
    <xdr:to>
      <xdr:col>15</xdr:col>
      <xdr:colOff>180340</xdr:colOff>
      <xdr:row>36</xdr:row>
      <xdr:rowOff>147669</xdr:rowOff>
    </xdr:to>
    <xdr:cxnSp macro="">
      <xdr:nvCxnSpPr>
        <xdr:cNvPr id="275" name="直線コネクタ 274"/>
        <xdr:cNvCxnSpPr/>
      </xdr:nvCxnSpPr>
      <xdr:spPr>
        <a:xfrm flipV="1">
          <a:off x="10475595" y="5251292"/>
          <a:ext cx="1270" cy="106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151496</xdr:rowOff>
    </xdr:from>
    <xdr:ext cx="534377" cy="259045"/>
    <xdr:sp macro="" textlink="">
      <xdr:nvSpPr>
        <xdr:cNvPr id="276" name="補助費等最小値テキスト"/>
        <xdr:cNvSpPr txBox="1"/>
      </xdr:nvSpPr>
      <xdr:spPr>
        <a:xfrm>
          <a:off x="10528300" y="6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73,257</a:t>
          </a:r>
          <a:endParaRPr kumimoji="1" lang="ja-JP" altLang="en-US" sz="1000" b="1">
            <a:latin typeface="ＭＳ Ｐゴシック"/>
          </a:endParaRPr>
        </a:p>
      </xdr:txBody>
    </xdr:sp>
    <xdr:clientData/>
  </xdr:oneCellAnchor>
  <xdr:twoCellAnchor>
    <xdr:from>
      <xdr:col>15</xdr:col>
      <xdr:colOff>92075</xdr:colOff>
      <xdr:row>36</xdr:row>
      <xdr:rowOff>147669</xdr:rowOff>
    </xdr:from>
    <xdr:to>
      <xdr:col>15</xdr:col>
      <xdr:colOff>269875</xdr:colOff>
      <xdr:row>36</xdr:row>
      <xdr:rowOff>147669</xdr:rowOff>
    </xdr:to>
    <xdr:cxnSp macro="">
      <xdr:nvCxnSpPr>
        <xdr:cNvPr id="277" name="直線コネクタ 276"/>
        <xdr:cNvCxnSpPr/>
      </xdr:nvCxnSpPr>
      <xdr:spPr>
        <a:xfrm>
          <a:off x="10388600" y="63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54469</xdr:rowOff>
    </xdr:from>
    <xdr:ext cx="599010" cy="259045"/>
    <xdr:sp macro="" textlink="">
      <xdr:nvSpPr>
        <xdr:cNvPr id="278" name="補助費等最大値テキスト"/>
        <xdr:cNvSpPr txBox="1"/>
      </xdr:nvSpPr>
      <xdr:spPr>
        <a:xfrm>
          <a:off x="10528300" y="502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306,979</a:t>
          </a:r>
          <a:endParaRPr kumimoji="1" lang="ja-JP" altLang="en-US" sz="1000" b="1">
            <a:latin typeface="ＭＳ Ｐゴシック"/>
          </a:endParaRPr>
        </a:p>
      </xdr:txBody>
    </xdr:sp>
    <xdr:clientData/>
  </xdr:oneCellAnchor>
  <xdr:twoCellAnchor>
    <xdr:from>
      <xdr:col>15</xdr:col>
      <xdr:colOff>92075</xdr:colOff>
      <xdr:row>30</xdr:row>
      <xdr:rowOff>107792</xdr:rowOff>
    </xdr:from>
    <xdr:to>
      <xdr:col>15</xdr:col>
      <xdr:colOff>269875</xdr:colOff>
      <xdr:row>30</xdr:row>
      <xdr:rowOff>107792</xdr:rowOff>
    </xdr:to>
    <xdr:cxnSp macro="">
      <xdr:nvCxnSpPr>
        <xdr:cNvPr id="279" name="直線コネクタ 278"/>
        <xdr:cNvCxnSpPr/>
      </xdr:nvCxnSpPr>
      <xdr:spPr>
        <a:xfrm>
          <a:off x="10388600" y="525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69223</xdr:rowOff>
    </xdr:from>
    <xdr:to>
      <xdr:col>15</xdr:col>
      <xdr:colOff>180975</xdr:colOff>
      <xdr:row>36</xdr:row>
      <xdr:rowOff>143211</xdr:rowOff>
    </xdr:to>
    <xdr:cxnSp macro="">
      <xdr:nvCxnSpPr>
        <xdr:cNvPr id="280" name="直線コネクタ 279"/>
        <xdr:cNvCxnSpPr/>
      </xdr:nvCxnSpPr>
      <xdr:spPr>
        <a:xfrm flipV="1">
          <a:off x="9639300" y="6241423"/>
          <a:ext cx="838200" cy="7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30491</xdr:rowOff>
    </xdr:from>
    <xdr:ext cx="534377" cy="259045"/>
    <xdr:sp macro="" textlink="">
      <xdr:nvSpPr>
        <xdr:cNvPr id="281" name="補助費等平均値テキスト"/>
        <xdr:cNvSpPr txBox="1"/>
      </xdr:nvSpPr>
      <xdr:spPr>
        <a:xfrm>
          <a:off x="10528300" y="6031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7614</xdr:rowOff>
    </xdr:from>
    <xdr:to>
      <xdr:col>15</xdr:col>
      <xdr:colOff>231775</xdr:colOff>
      <xdr:row>36</xdr:row>
      <xdr:rowOff>109214</xdr:rowOff>
    </xdr:to>
    <xdr:sp macro="" textlink="">
      <xdr:nvSpPr>
        <xdr:cNvPr id="282" name="フローチャート : 判断 281"/>
        <xdr:cNvSpPr/>
      </xdr:nvSpPr>
      <xdr:spPr>
        <a:xfrm>
          <a:off x="104267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143211</xdr:rowOff>
    </xdr:from>
    <xdr:to>
      <xdr:col>14</xdr:col>
      <xdr:colOff>28575</xdr:colOff>
      <xdr:row>36</xdr:row>
      <xdr:rowOff>166149</xdr:rowOff>
    </xdr:to>
    <xdr:cxnSp macro="">
      <xdr:nvCxnSpPr>
        <xdr:cNvPr id="283" name="直線コネクタ 282"/>
        <xdr:cNvCxnSpPr/>
      </xdr:nvCxnSpPr>
      <xdr:spPr>
        <a:xfrm flipV="1">
          <a:off x="8750300" y="6315411"/>
          <a:ext cx="889000" cy="2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81681</xdr:rowOff>
    </xdr:from>
    <xdr:to>
      <xdr:col>14</xdr:col>
      <xdr:colOff>79375</xdr:colOff>
      <xdr:row>37</xdr:row>
      <xdr:rowOff>11831</xdr:rowOff>
    </xdr:to>
    <xdr:sp macro="" textlink="">
      <xdr:nvSpPr>
        <xdr:cNvPr id="284" name="フローチャート : 判断 283"/>
        <xdr:cNvSpPr/>
      </xdr:nvSpPr>
      <xdr:spPr>
        <a:xfrm>
          <a:off x="9588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28358</xdr:rowOff>
    </xdr:from>
    <xdr:ext cx="534377" cy="259045"/>
    <xdr:sp macro="" textlink="">
      <xdr:nvSpPr>
        <xdr:cNvPr id="285" name="テキスト ボックス 284"/>
        <xdr:cNvSpPr txBox="1"/>
      </xdr:nvSpPr>
      <xdr:spPr>
        <a:xfrm>
          <a:off x="9359411" y="60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166149</xdr:rowOff>
    </xdr:from>
    <xdr:to>
      <xdr:col>12</xdr:col>
      <xdr:colOff>511175</xdr:colOff>
      <xdr:row>36</xdr:row>
      <xdr:rowOff>167836</xdr:rowOff>
    </xdr:to>
    <xdr:cxnSp macro="">
      <xdr:nvCxnSpPr>
        <xdr:cNvPr id="286" name="直線コネクタ 285"/>
        <xdr:cNvCxnSpPr/>
      </xdr:nvCxnSpPr>
      <xdr:spPr>
        <a:xfrm flipV="1">
          <a:off x="7861300" y="6338349"/>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91401</xdr:rowOff>
    </xdr:from>
    <xdr:to>
      <xdr:col>12</xdr:col>
      <xdr:colOff>561975</xdr:colOff>
      <xdr:row>37</xdr:row>
      <xdr:rowOff>21551</xdr:rowOff>
    </xdr:to>
    <xdr:sp macro="" textlink="">
      <xdr:nvSpPr>
        <xdr:cNvPr id="287" name="フローチャート : 判断 286"/>
        <xdr:cNvSpPr/>
      </xdr:nvSpPr>
      <xdr:spPr>
        <a:xfrm>
          <a:off x="8699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38078</xdr:rowOff>
    </xdr:from>
    <xdr:ext cx="534377" cy="259045"/>
    <xdr:sp macro="" textlink="">
      <xdr:nvSpPr>
        <xdr:cNvPr id="288" name="テキスト ボックス 287"/>
        <xdr:cNvSpPr txBox="1"/>
      </xdr:nvSpPr>
      <xdr:spPr>
        <a:xfrm>
          <a:off x="8483111" y="60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156909</xdr:rowOff>
    </xdr:from>
    <xdr:to>
      <xdr:col>11</xdr:col>
      <xdr:colOff>307975</xdr:colOff>
      <xdr:row>36</xdr:row>
      <xdr:rowOff>167836</xdr:rowOff>
    </xdr:to>
    <xdr:cxnSp macro="">
      <xdr:nvCxnSpPr>
        <xdr:cNvPr id="289" name="直線コネクタ 288"/>
        <xdr:cNvCxnSpPr/>
      </xdr:nvCxnSpPr>
      <xdr:spPr>
        <a:xfrm>
          <a:off x="6972300" y="6329109"/>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89855</xdr:rowOff>
    </xdr:from>
    <xdr:to>
      <xdr:col>11</xdr:col>
      <xdr:colOff>358775</xdr:colOff>
      <xdr:row>37</xdr:row>
      <xdr:rowOff>20005</xdr:rowOff>
    </xdr:to>
    <xdr:sp macro="" textlink="">
      <xdr:nvSpPr>
        <xdr:cNvPr id="290" name="フローチャート : 判断 289"/>
        <xdr:cNvSpPr/>
      </xdr:nvSpPr>
      <xdr:spPr>
        <a:xfrm>
          <a:off x="7810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36532</xdr:rowOff>
    </xdr:from>
    <xdr:ext cx="534377" cy="259045"/>
    <xdr:sp macro="" textlink="">
      <xdr:nvSpPr>
        <xdr:cNvPr id="291" name="テキスト ボックス 290"/>
        <xdr:cNvSpPr txBox="1"/>
      </xdr:nvSpPr>
      <xdr:spPr>
        <a:xfrm>
          <a:off x="7594111" y="60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96000</xdr:rowOff>
    </xdr:from>
    <xdr:to>
      <xdr:col>10</xdr:col>
      <xdr:colOff>155575</xdr:colOff>
      <xdr:row>37</xdr:row>
      <xdr:rowOff>26150</xdr:rowOff>
    </xdr:to>
    <xdr:sp macro="" textlink="">
      <xdr:nvSpPr>
        <xdr:cNvPr id="292" name="フローチャート : 判断 291"/>
        <xdr:cNvSpPr/>
      </xdr:nvSpPr>
      <xdr:spPr>
        <a:xfrm>
          <a:off x="6921500" y="626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42677</xdr:rowOff>
    </xdr:from>
    <xdr:ext cx="534377" cy="259045"/>
    <xdr:sp macro="" textlink="">
      <xdr:nvSpPr>
        <xdr:cNvPr id="293" name="テキスト ボックス 292"/>
        <xdr:cNvSpPr txBox="1"/>
      </xdr:nvSpPr>
      <xdr:spPr>
        <a:xfrm>
          <a:off x="6705111" y="604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18423</xdr:rowOff>
    </xdr:from>
    <xdr:to>
      <xdr:col>15</xdr:col>
      <xdr:colOff>231775</xdr:colOff>
      <xdr:row>36</xdr:row>
      <xdr:rowOff>120023</xdr:rowOff>
    </xdr:to>
    <xdr:sp macro="" textlink="">
      <xdr:nvSpPr>
        <xdr:cNvPr id="299" name="円/楕円 298"/>
        <xdr:cNvSpPr/>
      </xdr:nvSpPr>
      <xdr:spPr>
        <a:xfrm>
          <a:off x="10426700" y="61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157492</xdr:rowOff>
    </xdr:from>
    <xdr:ext cx="534377" cy="259045"/>
    <xdr:sp macro="" textlink="">
      <xdr:nvSpPr>
        <xdr:cNvPr id="300" name="補助費等該当値テキスト"/>
        <xdr:cNvSpPr txBox="1"/>
      </xdr:nvSpPr>
      <xdr:spPr>
        <a:xfrm>
          <a:off x="10528300" y="615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90,415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92411</xdr:rowOff>
    </xdr:from>
    <xdr:to>
      <xdr:col>14</xdr:col>
      <xdr:colOff>79375</xdr:colOff>
      <xdr:row>37</xdr:row>
      <xdr:rowOff>22561</xdr:rowOff>
    </xdr:to>
    <xdr:sp macro="" textlink="">
      <xdr:nvSpPr>
        <xdr:cNvPr id="301" name="円/楕円 300"/>
        <xdr:cNvSpPr/>
      </xdr:nvSpPr>
      <xdr:spPr>
        <a:xfrm>
          <a:off x="9588500" y="62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13688</xdr:rowOff>
    </xdr:from>
    <xdr:ext cx="534377" cy="259045"/>
    <xdr:sp macro="" textlink="">
      <xdr:nvSpPr>
        <xdr:cNvPr id="302" name="テキスト ボックス 301"/>
        <xdr:cNvSpPr txBox="1"/>
      </xdr:nvSpPr>
      <xdr:spPr>
        <a:xfrm>
          <a:off x="9359411" y="63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115349</xdr:rowOff>
    </xdr:from>
    <xdr:to>
      <xdr:col>12</xdr:col>
      <xdr:colOff>561975</xdr:colOff>
      <xdr:row>37</xdr:row>
      <xdr:rowOff>45499</xdr:rowOff>
    </xdr:to>
    <xdr:sp macro="" textlink="">
      <xdr:nvSpPr>
        <xdr:cNvPr id="303" name="円/楕円 302"/>
        <xdr:cNvSpPr/>
      </xdr:nvSpPr>
      <xdr:spPr>
        <a:xfrm>
          <a:off x="8699500" y="628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36626</xdr:rowOff>
    </xdr:from>
    <xdr:ext cx="534377" cy="259045"/>
    <xdr:sp macro="" textlink="">
      <xdr:nvSpPr>
        <xdr:cNvPr id="304" name="テキスト ボックス 303"/>
        <xdr:cNvSpPr txBox="1"/>
      </xdr:nvSpPr>
      <xdr:spPr>
        <a:xfrm>
          <a:off x="8483111" y="638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117036</xdr:rowOff>
    </xdr:from>
    <xdr:to>
      <xdr:col>11</xdr:col>
      <xdr:colOff>358775</xdr:colOff>
      <xdr:row>37</xdr:row>
      <xdr:rowOff>47186</xdr:rowOff>
    </xdr:to>
    <xdr:sp macro="" textlink="">
      <xdr:nvSpPr>
        <xdr:cNvPr id="305" name="円/楕円 304"/>
        <xdr:cNvSpPr/>
      </xdr:nvSpPr>
      <xdr:spPr>
        <a:xfrm>
          <a:off x="7810500" y="62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38313</xdr:rowOff>
    </xdr:from>
    <xdr:ext cx="534377" cy="259045"/>
    <xdr:sp macro="" textlink="">
      <xdr:nvSpPr>
        <xdr:cNvPr id="306" name="テキスト ボックス 305"/>
        <xdr:cNvSpPr txBox="1"/>
      </xdr:nvSpPr>
      <xdr:spPr>
        <a:xfrm>
          <a:off x="7594111" y="638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68,846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106109</xdr:rowOff>
    </xdr:from>
    <xdr:to>
      <xdr:col>10</xdr:col>
      <xdr:colOff>155575</xdr:colOff>
      <xdr:row>37</xdr:row>
      <xdr:rowOff>36259</xdr:rowOff>
    </xdr:to>
    <xdr:sp macro="" textlink="">
      <xdr:nvSpPr>
        <xdr:cNvPr id="307" name="円/楕円 306"/>
        <xdr:cNvSpPr/>
      </xdr:nvSpPr>
      <xdr:spPr>
        <a:xfrm>
          <a:off x="6921500" y="62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27386</xdr:rowOff>
    </xdr:from>
    <xdr:ext cx="534377" cy="259045"/>
    <xdr:sp macro="" textlink="">
      <xdr:nvSpPr>
        <xdr:cNvPr id="308" name="テキスト ボックス 307"/>
        <xdr:cNvSpPr txBox="1"/>
      </xdr:nvSpPr>
      <xdr:spPr>
        <a:xfrm>
          <a:off x="6705111" y="637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17" name="直線コネクタ 31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18" name="テキスト ボックス 31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19" name="直線コネクタ 31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0" name="テキスト ボックス 31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1" name="直線コネクタ 32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2" name="テキスト ボックス 32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3" name="直線コネクタ 32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4" name="テキスト ボックス 32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5" name="直線コネクタ 32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6" name="テキスト ボックス 32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7" name="直線コネクタ 32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8" name="テキスト ボックス 32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170931</xdr:rowOff>
    </xdr:from>
    <xdr:to>
      <xdr:col>15</xdr:col>
      <xdr:colOff>180340</xdr:colOff>
      <xdr:row>58</xdr:row>
      <xdr:rowOff>107739</xdr:rowOff>
    </xdr:to>
    <xdr:cxnSp macro="">
      <xdr:nvCxnSpPr>
        <xdr:cNvPr id="332" name="直線コネクタ 331"/>
        <xdr:cNvCxnSpPr/>
      </xdr:nvCxnSpPr>
      <xdr:spPr>
        <a:xfrm flipV="1">
          <a:off x="10475595" y="8743431"/>
          <a:ext cx="1270" cy="1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111566</xdr:rowOff>
    </xdr:from>
    <xdr:ext cx="534377" cy="259045"/>
    <xdr:sp macro="" textlink="">
      <xdr:nvSpPr>
        <xdr:cNvPr id="333" name="普通建設事業費最小値テキスト"/>
        <xdr:cNvSpPr txBox="1"/>
      </xdr:nvSpPr>
      <xdr:spPr>
        <a:xfrm>
          <a:off x="10528300" y="100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14,936</a:t>
          </a:r>
          <a:endParaRPr kumimoji="1" lang="ja-JP" altLang="en-US" sz="1000" b="1">
            <a:latin typeface="ＭＳ Ｐゴシック"/>
          </a:endParaRPr>
        </a:p>
      </xdr:txBody>
    </xdr:sp>
    <xdr:clientData/>
  </xdr:oneCellAnchor>
  <xdr:twoCellAnchor>
    <xdr:from>
      <xdr:col>15</xdr:col>
      <xdr:colOff>92075</xdr:colOff>
      <xdr:row>58</xdr:row>
      <xdr:rowOff>107739</xdr:rowOff>
    </xdr:from>
    <xdr:to>
      <xdr:col>15</xdr:col>
      <xdr:colOff>269875</xdr:colOff>
      <xdr:row>58</xdr:row>
      <xdr:rowOff>107739</xdr:rowOff>
    </xdr:to>
    <xdr:cxnSp macro="">
      <xdr:nvCxnSpPr>
        <xdr:cNvPr id="334" name="直線コネクタ 333"/>
        <xdr:cNvCxnSpPr/>
      </xdr:nvCxnSpPr>
      <xdr:spPr>
        <a:xfrm>
          <a:off x="10388600" y="1005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117608</xdr:rowOff>
    </xdr:from>
    <xdr:ext cx="599010" cy="259045"/>
    <xdr:sp macro="" textlink="">
      <xdr:nvSpPr>
        <xdr:cNvPr id="335" name="普通建設事業費最大値テキスト"/>
        <xdr:cNvSpPr txBox="1"/>
      </xdr:nvSpPr>
      <xdr:spPr>
        <a:xfrm>
          <a:off x="10528300" y="85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135,131</a:t>
          </a:r>
          <a:endParaRPr kumimoji="1" lang="ja-JP" altLang="en-US" sz="1000" b="1">
            <a:latin typeface="ＭＳ Ｐゴシック"/>
          </a:endParaRPr>
        </a:p>
      </xdr:txBody>
    </xdr:sp>
    <xdr:clientData/>
  </xdr:oneCellAnchor>
  <xdr:twoCellAnchor>
    <xdr:from>
      <xdr:col>15</xdr:col>
      <xdr:colOff>92075</xdr:colOff>
      <xdr:row>50</xdr:row>
      <xdr:rowOff>170931</xdr:rowOff>
    </xdr:from>
    <xdr:to>
      <xdr:col>15</xdr:col>
      <xdr:colOff>269875</xdr:colOff>
      <xdr:row>50</xdr:row>
      <xdr:rowOff>170931</xdr:rowOff>
    </xdr:to>
    <xdr:cxnSp macro="">
      <xdr:nvCxnSpPr>
        <xdr:cNvPr id="336" name="直線コネクタ 335"/>
        <xdr:cNvCxnSpPr/>
      </xdr:nvCxnSpPr>
      <xdr:spPr>
        <a:xfrm>
          <a:off x="10388600" y="87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118539</xdr:rowOff>
    </xdr:from>
    <xdr:to>
      <xdr:col>15</xdr:col>
      <xdr:colOff>180975</xdr:colOff>
      <xdr:row>55</xdr:row>
      <xdr:rowOff>150564</xdr:rowOff>
    </xdr:to>
    <xdr:cxnSp macro="">
      <xdr:nvCxnSpPr>
        <xdr:cNvPr id="337" name="直線コネクタ 336"/>
        <xdr:cNvCxnSpPr/>
      </xdr:nvCxnSpPr>
      <xdr:spPr>
        <a:xfrm>
          <a:off x="9639300" y="9548289"/>
          <a:ext cx="838200" cy="3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140958</xdr:rowOff>
    </xdr:from>
    <xdr:ext cx="534377" cy="259045"/>
    <xdr:sp macro="" textlink="">
      <xdr:nvSpPr>
        <xdr:cNvPr id="338" name="普通建設事業費平均値テキスト"/>
        <xdr:cNvSpPr txBox="1"/>
      </xdr:nvSpPr>
      <xdr:spPr>
        <a:xfrm>
          <a:off x="10528300" y="9742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162531</xdr:rowOff>
    </xdr:from>
    <xdr:to>
      <xdr:col>15</xdr:col>
      <xdr:colOff>231775</xdr:colOff>
      <xdr:row>57</xdr:row>
      <xdr:rowOff>92681</xdr:rowOff>
    </xdr:to>
    <xdr:sp macro="" textlink="">
      <xdr:nvSpPr>
        <xdr:cNvPr id="339" name="フローチャート : 判断 338"/>
        <xdr:cNvSpPr/>
      </xdr:nvSpPr>
      <xdr:spPr>
        <a:xfrm>
          <a:off x="104267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103711</xdr:rowOff>
    </xdr:from>
    <xdr:to>
      <xdr:col>14</xdr:col>
      <xdr:colOff>28575</xdr:colOff>
      <xdr:row>55</xdr:row>
      <xdr:rowOff>118539</xdr:rowOff>
    </xdr:to>
    <xdr:cxnSp macro="">
      <xdr:nvCxnSpPr>
        <xdr:cNvPr id="340" name="直線コネクタ 339"/>
        <xdr:cNvCxnSpPr/>
      </xdr:nvCxnSpPr>
      <xdr:spPr>
        <a:xfrm>
          <a:off x="8750300" y="9533461"/>
          <a:ext cx="889000" cy="1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7627</xdr:rowOff>
    </xdr:from>
    <xdr:to>
      <xdr:col>14</xdr:col>
      <xdr:colOff>79375</xdr:colOff>
      <xdr:row>57</xdr:row>
      <xdr:rowOff>109227</xdr:rowOff>
    </xdr:to>
    <xdr:sp macro="" textlink="">
      <xdr:nvSpPr>
        <xdr:cNvPr id="341" name="フローチャート : 判断 340"/>
        <xdr:cNvSpPr/>
      </xdr:nvSpPr>
      <xdr:spPr>
        <a:xfrm>
          <a:off x="9588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100354</xdr:rowOff>
    </xdr:from>
    <xdr:ext cx="534377" cy="259045"/>
    <xdr:sp macro="" textlink="">
      <xdr:nvSpPr>
        <xdr:cNvPr id="342" name="テキスト ボックス 341"/>
        <xdr:cNvSpPr txBox="1"/>
      </xdr:nvSpPr>
      <xdr:spPr>
        <a:xfrm>
          <a:off x="93594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103711</xdr:rowOff>
    </xdr:from>
    <xdr:to>
      <xdr:col>12</xdr:col>
      <xdr:colOff>511175</xdr:colOff>
      <xdr:row>56</xdr:row>
      <xdr:rowOff>33956</xdr:rowOff>
    </xdr:to>
    <xdr:cxnSp macro="">
      <xdr:nvCxnSpPr>
        <xdr:cNvPr id="343" name="直線コネクタ 342"/>
        <xdr:cNvCxnSpPr/>
      </xdr:nvCxnSpPr>
      <xdr:spPr>
        <a:xfrm flipV="1">
          <a:off x="7861300" y="9533461"/>
          <a:ext cx="889000" cy="10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16793</xdr:rowOff>
    </xdr:from>
    <xdr:to>
      <xdr:col>12</xdr:col>
      <xdr:colOff>561975</xdr:colOff>
      <xdr:row>57</xdr:row>
      <xdr:rowOff>118393</xdr:rowOff>
    </xdr:to>
    <xdr:sp macro="" textlink="">
      <xdr:nvSpPr>
        <xdr:cNvPr id="344" name="フローチャート : 判断 343"/>
        <xdr:cNvSpPr/>
      </xdr:nvSpPr>
      <xdr:spPr>
        <a:xfrm>
          <a:off x="8699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109520</xdr:rowOff>
    </xdr:from>
    <xdr:ext cx="534377" cy="259045"/>
    <xdr:sp macro="" textlink="">
      <xdr:nvSpPr>
        <xdr:cNvPr id="345" name="テキスト ボックス 344"/>
        <xdr:cNvSpPr txBox="1"/>
      </xdr:nvSpPr>
      <xdr:spPr>
        <a:xfrm>
          <a:off x="8483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20371</xdr:rowOff>
    </xdr:from>
    <xdr:to>
      <xdr:col>11</xdr:col>
      <xdr:colOff>307975</xdr:colOff>
      <xdr:row>56</xdr:row>
      <xdr:rowOff>33956</xdr:rowOff>
    </xdr:to>
    <xdr:cxnSp macro="">
      <xdr:nvCxnSpPr>
        <xdr:cNvPr id="346" name="直線コネクタ 345"/>
        <xdr:cNvCxnSpPr/>
      </xdr:nvCxnSpPr>
      <xdr:spPr>
        <a:xfrm>
          <a:off x="6972300" y="9621571"/>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48057</xdr:rowOff>
    </xdr:from>
    <xdr:to>
      <xdr:col>11</xdr:col>
      <xdr:colOff>358775</xdr:colOff>
      <xdr:row>57</xdr:row>
      <xdr:rowOff>149657</xdr:rowOff>
    </xdr:to>
    <xdr:sp macro="" textlink="">
      <xdr:nvSpPr>
        <xdr:cNvPr id="347" name="フローチャート : 判断 346"/>
        <xdr:cNvSpPr/>
      </xdr:nvSpPr>
      <xdr:spPr>
        <a:xfrm>
          <a:off x="7810500" y="9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140784</xdr:rowOff>
    </xdr:from>
    <xdr:ext cx="534377" cy="259045"/>
    <xdr:sp macro="" textlink="">
      <xdr:nvSpPr>
        <xdr:cNvPr id="348" name="テキスト ボックス 347"/>
        <xdr:cNvSpPr txBox="1"/>
      </xdr:nvSpPr>
      <xdr:spPr>
        <a:xfrm>
          <a:off x="7594111" y="99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22519</xdr:rowOff>
    </xdr:from>
    <xdr:to>
      <xdr:col>10</xdr:col>
      <xdr:colOff>155575</xdr:colOff>
      <xdr:row>57</xdr:row>
      <xdr:rowOff>124119</xdr:rowOff>
    </xdr:to>
    <xdr:sp macro="" textlink="">
      <xdr:nvSpPr>
        <xdr:cNvPr id="349" name="フローチャート : 判断 348"/>
        <xdr:cNvSpPr/>
      </xdr:nvSpPr>
      <xdr:spPr>
        <a:xfrm>
          <a:off x="6921500" y="97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115246</xdr:rowOff>
    </xdr:from>
    <xdr:ext cx="534377" cy="259045"/>
    <xdr:sp macro="" textlink="">
      <xdr:nvSpPr>
        <xdr:cNvPr id="350" name="テキスト ボックス 349"/>
        <xdr:cNvSpPr txBox="1"/>
      </xdr:nvSpPr>
      <xdr:spPr>
        <a:xfrm>
          <a:off x="6705111" y="988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99764</xdr:rowOff>
    </xdr:from>
    <xdr:to>
      <xdr:col>15</xdr:col>
      <xdr:colOff>231775</xdr:colOff>
      <xdr:row>56</xdr:row>
      <xdr:rowOff>29914</xdr:rowOff>
    </xdr:to>
    <xdr:sp macro="" textlink="">
      <xdr:nvSpPr>
        <xdr:cNvPr id="356" name="円/楕円 355"/>
        <xdr:cNvSpPr/>
      </xdr:nvSpPr>
      <xdr:spPr>
        <a:xfrm>
          <a:off x="10426700" y="95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122641</xdr:rowOff>
    </xdr:from>
    <xdr:ext cx="534377" cy="259045"/>
    <xdr:sp macro="" textlink="">
      <xdr:nvSpPr>
        <xdr:cNvPr id="357" name="普通建設事業費該当値テキスト"/>
        <xdr:cNvSpPr txBox="1"/>
      </xdr:nvSpPr>
      <xdr:spPr>
        <a:xfrm>
          <a:off x="10528300" y="938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58,252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67739</xdr:rowOff>
    </xdr:from>
    <xdr:to>
      <xdr:col>14</xdr:col>
      <xdr:colOff>79375</xdr:colOff>
      <xdr:row>55</xdr:row>
      <xdr:rowOff>169339</xdr:rowOff>
    </xdr:to>
    <xdr:sp macro="" textlink="">
      <xdr:nvSpPr>
        <xdr:cNvPr id="358" name="円/楕円 357"/>
        <xdr:cNvSpPr/>
      </xdr:nvSpPr>
      <xdr:spPr>
        <a:xfrm>
          <a:off x="9588500" y="94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14416</xdr:rowOff>
    </xdr:from>
    <xdr:ext cx="534377" cy="259045"/>
    <xdr:sp macro="" textlink="">
      <xdr:nvSpPr>
        <xdr:cNvPr id="359" name="テキスト ボックス 358"/>
        <xdr:cNvSpPr txBox="1"/>
      </xdr:nvSpPr>
      <xdr:spPr>
        <a:xfrm>
          <a:off x="9359411" y="927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52911</xdr:rowOff>
    </xdr:from>
    <xdr:to>
      <xdr:col>12</xdr:col>
      <xdr:colOff>561975</xdr:colOff>
      <xdr:row>55</xdr:row>
      <xdr:rowOff>154511</xdr:rowOff>
    </xdr:to>
    <xdr:sp macro="" textlink="">
      <xdr:nvSpPr>
        <xdr:cNvPr id="360" name="円/楕円 359"/>
        <xdr:cNvSpPr/>
      </xdr:nvSpPr>
      <xdr:spPr>
        <a:xfrm>
          <a:off x="8699500" y="94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171038</xdr:rowOff>
    </xdr:from>
    <xdr:ext cx="534377" cy="259045"/>
    <xdr:sp macro="" textlink="">
      <xdr:nvSpPr>
        <xdr:cNvPr id="361" name="テキスト ボックス 360"/>
        <xdr:cNvSpPr txBox="1"/>
      </xdr:nvSpPr>
      <xdr:spPr>
        <a:xfrm>
          <a:off x="8483111" y="925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62,556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154606</xdr:rowOff>
    </xdr:from>
    <xdr:to>
      <xdr:col>11</xdr:col>
      <xdr:colOff>358775</xdr:colOff>
      <xdr:row>56</xdr:row>
      <xdr:rowOff>84756</xdr:rowOff>
    </xdr:to>
    <xdr:sp macro="" textlink="">
      <xdr:nvSpPr>
        <xdr:cNvPr id="362" name="円/楕円 361"/>
        <xdr:cNvSpPr/>
      </xdr:nvSpPr>
      <xdr:spPr>
        <a:xfrm>
          <a:off x="7810500" y="95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101283</xdr:rowOff>
    </xdr:from>
    <xdr:ext cx="534377" cy="259045"/>
    <xdr:sp macro="" textlink="">
      <xdr:nvSpPr>
        <xdr:cNvPr id="363" name="テキスト ボックス 362"/>
        <xdr:cNvSpPr txBox="1"/>
      </xdr:nvSpPr>
      <xdr:spPr>
        <a:xfrm>
          <a:off x="7594111" y="935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141021</xdr:rowOff>
    </xdr:from>
    <xdr:to>
      <xdr:col>10</xdr:col>
      <xdr:colOff>155575</xdr:colOff>
      <xdr:row>56</xdr:row>
      <xdr:rowOff>71171</xdr:rowOff>
    </xdr:to>
    <xdr:sp macro="" textlink="">
      <xdr:nvSpPr>
        <xdr:cNvPr id="364" name="円/楕円 363"/>
        <xdr:cNvSpPr/>
      </xdr:nvSpPr>
      <xdr:spPr>
        <a:xfrm>
          <a:off x="6921500" y="95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87698</xdr:rowOff>
    </xdr:from>
    <xdr:ext cx="534377" cy="259045"/>
    <xdr:sp macro="" textlink="">
      <xdr:nvSpPr>
        <xdr:cNvPr id="365" name="テキスト ボックス 364"/>
        <xdr:cNvSpPr txBox="1"/>
      </xdr:nvSpPr>
      <xdr:spPr>
        <a:xfrm>
          <a:off x="6705111" y="934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13513</xdr:rowOff>
    </xdr:from>
    <xdr:to>
      <xdr:col>15</xdr:col>
      <xdr:colOff>180340</xdr:colOff>
      <xdr:row>78</xdr:row>
      <xdr:rowOff>128803</xdr:rowOff>
    </xdr:to>
    <xdr:cxnSp macro="">
      <xdr:nvCxnSpPr>
        <xdr:cNvPr id="387" name="直線コネクタ 386"/>
        <xdr:cNvCxnSpPr/>
      </xdr:nvCxnSpPr>
      <xdr:spPr>
        <a:xfrm flipV="1">
          <a:off x="10475595" y="12186463"/>
          <a:ext cx="1270" cy="13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132630</xdr:rowOff>
    </xdr:from>
    <xdr:ext cx="469744" cy="259045"/>
    <xdr:sp macro="" textlink="">
      <xdr:nvSpPr>
        <xdr:cNvPr id="388" name="普通建設事業費 （ うち新規整備　）最小値テキスト"/>
        <xdr:cNvSpPr txBox="1"/>
      </xdr:nvSpPr>
      <xdr:spPr>
        <a:xfrm>
          <a:off x="10528300"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4,572</a:t>
          </a:r>
          <a:endParaRPr kumimoji="1" lang="ja-JP" altLang="en-US" sz="1000" b="1">
            <a:latin typeface="ＭＳ Ｐゴシック"/>
          </a:endParaRPr>
        </a:p>
      </xdr:txBody>
    </xdr:sp>
    <xdr:clientData/>
  </xdr:oneCellAnchor>
  <xdr:twoCellAnchor>
    <xdr:from>
      <xdr:col>15</xdr:col>
      <xdr:colOff>92075</xdr:colOff>
      <xdr:row>78</xdr:row>
      <xdr:rowOff>128803</xdr:rowOff>
    </xdr:from>
    <xdr:to>
      <xdr:col>15</xdr:col>
      <xdr:colOff>269875</xdr:colOff>
      <xdr:row>78</xdr:row>
      <xdr:rowOff>128803</xdr:rowOff>
    </xdr:to>
    <xdr:cxnSp macro="">
      <xdr:nvCxnSpPr>
        <xdr:cNvPr id="389" name="直線コネクタ 388"/>
        <xdr:cNvCxnSpPr/>
      </xdr:nvCxnSpPr>
      <xdr:spPr>
        <a:xfrm>
          <a:off x="10388600" y="1350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131640</xdr:rowOff>
    </xdr:from>
    <xdr:ext cx="534377" cy="259045"/>
    <xdr:sp macro="" textlink="">
      <xdr:nvSpPr>
        <xdr:cNvPr id="390" name="普通建設事業費 （ うち新規整備　）最大値テキスト"/>
        <xdr:cNvSpPr txBox="1"/>
      </xdr:nvSpPr>
      <xdr:spPr>
        <a:xfrm>
          <a:off x="10528300" y="119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73,624</a:t>
          </a:r>
          <a:endParaRPr kumimoji="1" lang="ja-JP" altLang="en-US" sz="1000" b="1">
            <a:latin typeface="ＭＳ Ｐゴシック"/>
          </a:endParaRPr>
        </a:p>
      </xdr:txBody>
    </xdr:sp>
    <xdr:clientData/>
  </xdr:oneCellAnchor>
  <xdr:twoCellAnchor>
    <xdr:from>
      <xdr:col>15</xdr:col>
      <xdr:colOff>92075</xdr:colOff>
      <xdr:row>71</xdr:row>
      <xdr:rowOff>13513</xdr:rowOff>
    </xdr:from>
    <xdr:to>
      <xdr:col>15</xdr:col>
      <xdr:colOff>269875</xdr:colOff>
      <xdr:row>71</xdr:row>
      <xdr:rowOff>13513</xdr:rowOff>
    </xdr:to>
    <xdr:cxnSp macro="">
      <xdr:nvCxnSpPr>
        <xdr:cNvPr id="391" name="直線コネクタ 390"/>
        <xdr:cNvCxnSpPr/>
      </xdr:nvCxnSpPr>
      <xdr:spPr>
        <a:xfrm>
          <a:off x="10388600" y="1218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47213</xdr:rowOff>
    </xdr:from>
    <xdr:to>
      <xdr:col>15</xdr:col>
      <xdr:colOff>180975</xdr:colOff>
      <xdr:row>76</xdr:row>
      <xdr:rowOff>61480</xdr:rowOff>
    </xdr:to>
    <xdr:cxnSp macro="">
      <xdr:nvCxnSpPr>
        <xdr:cNvPr id="392" name="直線コネクタ 391"/>
        <xdr:cNvCxnSpPr/>
      </xdr:nvCxnSpPr>
      <xdr:spPr>
        <a:xfrm>
          <a:off x="9639300" y="13077413"/>
          <a:ext cx="838200" cy="1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74413</xdr:rowOff>
    </xdr:from>
    <xdr:ext cx="534377" cy="259045"/>
    <xdr:sp macro="" textlink="">
      <xdr:nvSpPr>
        <xdr:cNvPr id="393" name="普通建設事業費 （ うち新規整備　）平均値テキスト"/>
        <xdr:cNvSpPr txBox="1"/>
      </xdr:nvSpPr>
      <xdr:spPr>
        <a:xfrm>
          <a:off x="10528300" y="13276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95986</xdr:rowOff>
    </xdr:from>
    <xdr:to>
      <xdr:col>15</xdr:col>
      <xdr:colOff>231775</xdr:colOff>
      <xdr:row>78</xdr:row>
      <xdr:rowOff>26136</xdr:rowOff>
    </xdr:to>
    <xdr:sp macro="" textlink="">
      <xdr:nvSpPr>
        <xdr:cNvPr id="394" name="フローチャート : 判断 393"/>
        <xdr:cNvSpPr/>
      </xdr:nvSpPr>
      <xdr:spPr>
        <a:xfrm>
          <a:off x="104267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118427</xdr:rowOff>
    </xdr:from>
    <xdr:to>
      <xdr:col>14</xdr:col>
      <xdr:colOff>79375</xdr:colOff>
      <xdr:row>78</xdr:row>
      <xdr:rowOff>48577</xdr:rowOff>
    </xdr:to>
    <xdr:sp macro="" textlink="">
      <xdr:nvSpPr>
        <xdr:cNvPr id="395" name="フローチャート : 判断 394"/>
        <xdr:cNvSpPr/>
      </xdr:nvSpPr>
      <xdr:spPr>
        <a:xfrm>
          <a:off x="9588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39704</xdr:rowOff>
    </xdr:from>
    <xdr:ext cx="534377" cy="259045"/>
    <xdr:sp macro="" textlink="">
      <xdr:nvSpPr>
        <xdr:cNvPr id="396" name="テキスト ボックス 395"/>
        <xdr:cNvSpPr txBox="1"/>
      </xdr:nvSpPr>
      <xdr:spPr>
        <a:xfrm>
          <a:off x="93594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7" name="テキスト ボックス 39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98" name="テキスト ボックス 39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99" name="テキスト ボックス 39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0" name="テキスト ボックス 39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1" name="テキスト ボックス 40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10680</xdr:rowOff>
    </xdr:from>
    <xdr:to>
      <xdr:col>15</xdr:col>
      <xdr:colOff>231775</xdr:colOff>
      <xdr:row>76</xdr:row>
      <xdr:rowOff>112280</xdr:rowOff>
    </xdr:to>
    <xdr:sp macro="" textlink="">
      <xdr:nvSpPr>
        <xdr:cNvPr id="402" name="円/楕円 401"/>
        <xdr:cNvSpPr/>
      </xdr:nvSpPr>
      <xdr:spPr>
        <a:xfrm>
          <a:off x="10426700" y="13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33558</xdr:rowOff>
    </xdr:from>
    <xdr:ext cx="534377" cy="259045"/>
    <xdr:sp macro="" textlink="">
      <xdr:nvSpPr>
        <xdr:cNvPr id="403" name="普通建設事業費 （ うち新規整備　）該当値テキスト"/>
        <xdr:cNvSpPr txBox="1"/>
      </xdr:nvSpPr>
      <xdr:spPr>
        <a:xfrm>
          <a:off x="10528300" y="128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26,106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167863</xdr:rowOff>
    </xdr:from>
    <xdr:to>
      <xdr:col>14</xdr:col>
      <xdr:colOff>79375</xdr:colOff>
      <xdr:row>76</xdr:row>
      <xdr:rowOff>98013</xdr:rowOff>
    </xdr:to>
    <xdr:sp macro="" textlink="">
      <xdr:nvSpPr>
        <xdr:cNvPr id="404" name="円/楕円 403"/>
        <xdr:cNvSpPr/>
      </xdr:nvSpPr>
      <xdr:spPr>
        <a:xfrm>
          <a:off x="9588500" y="130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114540</xdr:rowOff>
    </xdr:from>
    <xdr:ext cx="534377" cy="259045"/>
    <xdr:sp macro="" textlink="">
      <xdr:nvSpPr>
        <xdr:cNvPr id="405" name="テキスト ボックス 404"/>
        <xdr:cNvSpPr txBox="1"/>
      </xdr:nvSpPr>
      <xdr:spPr>
        <a:xfrm>
          <a:off x="9359411" y="1280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6" name="正方形/長方形 40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07" name="正方形/長方形 40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08" name="正方形/長方形 40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09" name="正方形/長方形 40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0" name="正方形/長方形 40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1" name="正方形/長方形 41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2" name="テキスト ボックス 41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3" name="直線コネクタ 41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4" name="直線コネクタ 41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5" name="テキスト ボックス 41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16" name="直線コネクタ 41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17" name="テキスト ボックス 41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18" name="直線コネクタ 41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19" name="テキスト ボックス 41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0" name="直線コネクタ 41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1" name="テキスト ボックス 42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2" name="直線コネクタ 42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3" name="テキスト ボックス 42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4" name="直線コネクタ 42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25" name="テキスト ボックス 42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6" name="直線コネクタ 42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7" name="テキスト ボックス 42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2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151423</xdr:rowOff>
    </xdr:from>
    <xdr:to>
      <xdr:col>15</xdr:col>
      <xdr:colOff>180340</xdr:colOff>
      <xdr:row>98</xdr:row>
      <xdr:rowOff>94666</xdr:rowOff>
    </xdr:to>
    <xdr:cxnSp macro="">
      <xdr:nvCxnSpPr>
        <xdr:cNvPr id="429" name="直線コネクタ 428"/>
        <xdr:cNvCxnSpPr/>
      </xdr:nvCxnSpPr>
      <xdr:spPr>
        <a:xfrm flipV="1">
          <a:off x="10475595" y="15581923"/>
          <a:ext cx="1270" cy="131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98493</xdr:rowOff>
    </xdr:from>
    <xdr:ext cx="469744" cy="259045"/>
    <xdr:sp macro="" textlink="">
      <xdr:nvSpPr>
        <xdr:cNvPr id="430" name="普通建設事業費 （ うち更新整備　）最小値テキスト"/>
        <xdr:cNvSpPr txBox="1"/>
      </xdr:nvSpPr>
      <xdr:spPr>
        <a:xfrm>
          <a:off x="10528300" y="169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5,379</a:t>
          </a:r>
          <a:endParaRPr kumimoji="1" lang="ja-JP" altLang="en-US" sz="1000" b="1">
            <a:latin typeface="ＭＳ Ｐゴシック"/>
          </a:endParaRPr>
        </a:p>
      </xdr:txBody>
    </xdr:sp>
    <xdr:clientData/>
  </xdr:oneCellAnchor>
  <xdr:twoCellAnchor>
    <xdr:from>
      <xdr:col>15</xdr:col>
      <xdr:colOff>92075</xdr:colOff>
      <xdr:row>98</xdr:row>
      <xdr:rowOff>94666</xdr:rowOff>
    </xdr:from>
    <xdr:to>
      <xdr:col>15</xdr:col>
      <xdr:colOff>269875</xdr:colOff>
      <xdr:row>98</xdr:row>
      <xdr:rowOff>94666</xdr:rowOff>
    </xdr:to>
    <xdr:cxnSp macro="">
      <xdr:nvCxnSpPr>
        <xdr:cNvPr id="431" name="直線コネクタ 430"/>
        <xdr:cNvCxnSpPr/>
      </xdr:nvCxnSpPr>
      <xdr:spPr>
        <a:xfrm>
          <a:off x="10388600" y="168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98100</xdr:rowOff>
    </xdr:from>
    <xdr:ext cx="534377" cy="259045"/>
    <xdr:sp macro="" textlink="">
      <xdr:nvSpPr>
        <xdr:cNvPr id="432" name="普通建設事業費 （ うち更新整備　）最大値テキスト"/>
        <xdr:cNvSpPr txBox="1"/>
      </xdr:nvSpPr>
      <xdr:spPr>
        <a:xfrm>
          <a:off x="10528300" y="153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45,641</a:t>
          </a:r>
          <a:endParaRPr kumimoji="1" lang="ja-JP" altLang="en-US" sz="1000" b="1">
            <a:latin typeface="ＭＳ Ｐゴシック"/>
          </a:endParaRPr>
        </a:p>
      </xdr:txBody>
    </xdr:sp>
    <xdr:clientData/>
  </xdr:oneCellAnchor>
  <xdr:twoCellAnchor>
    <xdr:from>
      <xdr:col>15</xdr:col>
      <xdr:colOff>92075</xdr:colOff>
      <xdr:row>90</xdr:row>
      <xdr:rowOff>151423</xdr:rowOff>
    </xdr:from>
    <xdr:to>
      <xdr:col>15</xdr:col>
      <xdr:colOff>269875</xdr:colOff>
      <xdr:row>90</xdr:row>
      <xdr:rowOff>151423</xdr:rowOff>
    </xdr:to>
    <xdr:cxnSp macro="">
      <xdr:nvCxnSpPr>
        <xdr:cNvPr id="433" name="直線コネクタ 432"/>
        <xdr:cNvCxnSpPr/>
      </xdr:nvCxnSpPr>
      <xdr:spPr>
        <a:xfrm>
          <a:off x="10388600" y="155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96331</xdr:rowOff>
    </xdr:from>
    <xdr:to>
      <xdr:col>15</xdr:col>
      <xdr:colOff>180975</xdr:colOff>
      <xdr:row>97</xdr:row>
      <xdr:rowOff>10018</xdr:rowOff>
    </xdr:to>
    <xdr:cxnSp macro="">
      <xdr:nvCxnSpPr>
        <xdr:cNvPr id="434" name="直線コネクタ 433"/>
        <xdr:cNvCxnSpPr/>
      </xdr:nvCxnSpPr>
      <xdr:spPr>
        <a:xfrm>
          <a:off x="9639300" y="16555531"/>
          <a:ext cx="838200" cy="8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155174</xdr:rowOff>
    </xdr:from>
    <xdr:ext cx="534377" cy="259045"/>
    <xdr:sp macro="" textlink="">
      <xdr:nvSpPr>
        <xdr:cNvPr id="435" name="普通建設事業費 （ うち更新整備　）平均値テキスト"/>
        <xdr:cNvSpPr txBox="1"/>
      </xdr:nvSpPr>
      <xdr:spPr>
        <a:xfrm>
          <a:off x="10528300" y="1661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5297</xdr:rowOff>
    </xdr:from>
    <xdr:to>
      <xdr:col>15</xdr:col>
      <xdr:colOff>231775</xdr:colOff>
      <xdr:row>97</xdr:row>
      <xdr:rowOff>106897</xdr:rowOff>
    </xdr:to>
    <xdr:sp macro="" textlink="">
      <xdr:nvSpPr>
        <xdr:cNvPr id="436" name="フローチャート : 判断 435"/>
        <xdr:cNvSpPr/>
      </xdr:nvSpPr>
      <xdr:spPr>
        <a:xfrm>
          <a:off x="104267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7355</xdr:rowOff>
    </xdr:from>
    <xdr:to>
      <xdr:col>14</xdr:col>
      <xdr:colOff>79375</xdr:colOff>
      <xdr:row>97</xdr:row>
      <xdr:rowOff>108955</xdr:rowOff>
    </xdr:to>
    <xdr:sp macro="" textlink="">
      <xdr:nvSpPr>
        <xdr:cNvPr id="437" name="フローチャート : 判断 436"/>
        <xdr:cNvSpPr/>
      </xdr:nvSpPr>
      <xdr:spPr>
        <a:xfrm>
          <a:off x="9588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100082</xdr:rowOff>
    </xdr:from>
    <xdr:ext cx="534377" cy="259045"/>
    <xdr:sp macro="" textlink="">
      <xdr:nvSpPr>
        <xdr:cNvPr id="438" name="テキスト ボックス 437"/>
        <xdr:cNvSpPr txBox="1"/>
      </xdr:nvSpPr>
      <xdr:spPr>
        <a:xfrm>
          <a:off x="93594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39" name="テキスト ボックス 43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0" name="テキスト ボックス 43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1" name="テキスト ボックス 44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2" name="テキスト ボックス 44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3" name="テキスト ボックス 44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130668</xdr:rowOff>
    </xdr:from>
    <xdr:to>
      <xdr:col>15</xdr:col>
      <xdr:colOff>231775</xdr:colOff>
      <xdr:row>97</xdr:row>
      <xdr:rowOff>60818</xdr:rowOff>
    </xdr:to>
    <xdr:sp macro="" textlink="">
      <xdr:nvSpPr>
        <xdr:cNvPr id="444" name="円/楕円 443"/>
        <xdr:cNvSpPr/>
      </xdr:nvSpPr>
      <xdr:spPr>
        <a:xfrm>
          <a:off x="10426700" y="165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153545</xdr:rowOff>
    </xdr:from>
    <xdr:ext cx="534377" cy="259045"/>
    <xdr:sp macro="" textlink="">
      <xdr:nvSpPr>
        <xdr:cNvPr id="445" name="普通建設事業費 （ うち更新整備　）該当値テキスト"/>
        <xdr:cNvSpPr txBox="1"/>
      </xdr:nvSpPr>
      <xdr:spPr>
        <a:xfrm>
          <a:off x="10528300" y="1644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13,221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45531</xdr:rowOff>
    </xdr:from>
    <xdr:to>
      <xdr:col>14</xdr:col>
      <xdr:colOff>79375</xdr:colOff>
      <xdr:row>96</xdr:row>
      <xdr:rowOff>147131</xdr:rowOff>
    </xdr:to>
    <xdr:sp macro="" textlink="">
      <xdr:nvSpPr>
        <xdr:cNvPr id="446" name="円/楕円 445"/>
        <xdr:cNvSpPr/>
      </xdr:nvSpPr>
      <xdr:spPr>
        <a:xfrm>
          <a:off x="9588500" y="1650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163658</xdr:rowOff>
    </xdr:from>
    <xdr:ext cx="534377" cy="259045"/>
    <xdr:sp macro="" textlink="">
      <xdr:nvSpPr>
        <xdr:cNvPr id="447" name="テキスト ボックス 446"/>
        <xdr:cNvSpPr txBox="1"/>
      </xdr:nvSpPr>
      <xdr:spPr>
        <a:xfrm>
          <a:off x="9359411" y="1627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48" name="正方形/長方形 44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49" name="正方形/長方形 44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0" name="正方形/長方形 44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1" name="正方形/長方形 45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2" name="正方形/長方形 45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3" name="正方形/長方形 45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4" name="テキスト ボックス 45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5" name="直線コネクタ 45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56" name="直線コネクタ 45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57" name="テキスト ボックス 45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58" name="直線コネクタ 45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59" name="テキスト ボックス 45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0" name="直線コネクタ 45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1" name="テキスト ボックス 46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2" name="直線コネクタ 46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63" name="テキスト ボックス 46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4" name="直線コネクタ 46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5" name="テキスト ボックス 46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6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149164</xdr:rowOff>
    </xdr:from>
    <xdr:to>
      <xdr:col>23</xdr:col>
      <xdr:colOff>516889</xdr:colOff>
      <xdr:row>38</xdr:row>
      <xdr:rowOff>139037</xdr:rowOff>
    </xdr:to>
    <xdr:cxnSp macro="">
      <xdr:nvCxnSpPr>
        <xdr:cNvPr id="467" name="直線コネクタ 466"/>
        <xdr:cNvCxnSpPr/>
      </xdr:nvCxnSpPr>
      <xdr:spPr>
        <a:xfrm flipV="1">
          <a:off x="16317595" y="5292664"/>
          <a:ext cx="1269" cy="136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142864</xdr:rowOff>
    </xdr:from>
    <xdr:ext cx="313932" cy="259045"/>
    <xdr:sp macro="" textlink="">
      <xdr:nvSpPr>
        <xdr:cNvPr id="468" name="災害復旧事業費最小値テキスト"/>
        <xdr:cNvSpPr txBox="1"/>
      </xdr:nvSpPr>
      <xdr:spPr>
        <a:xfrm>
          <a:off x="16370300" y="665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38</xdr:row>
      <xdr:rowOff>139037</xdr:rowOff>
    </xdr:from>
    <xdr:to>
      <xdr:col>23</xdr:col>
      <xdr:colOff>606425</xdr:colOff>
      <xdr:row>38</xdr:row>
      <xdr:rowOff>139037</xdr:rowOff>
    </xdr:to>
    <xdr:cxnSp macro="">
      <xdr:nvCxnSpPr>
        <xdr:cNvPr id="469" name="直線コネクタ 468"/>
        <xdr:cNvCxnSpPr/>
      </xdr:nvCxnSpPr>
      <xdr:spPr>
        <a:xfrm>
          <a:off x="16230600" y="66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95841</xdr:rowOff>
    </xdr:from>
    <xdr:ext cx="534377" cy="259045"/>
    <xdr:sp macro="" textlink="">
      <xdr:nvSpPr>
        <xdr:cNvPr id="470" name="災害復旧事業費最大値テキスト"/>
        <xdr:cNvSpPr txBox="1"/>
      </xdr:nvSpPr>
      <xdr:spPr>
        <a:xfrm>
          <a:off x="16370300" y="5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30</xdr:row>
      <xdr:rowOff>149164</xdr:rowOff>
    </xdr:from>
    <xdr:to>
      <xdr:col>23</xdr:col>
      <xdr:colOff>606425</xdr:colOff>
      <xdr:row>30</xdr:row>
      <xdr:rowOff>149164</xdr:rowOff>
    </xdr:to>
    <xdr:cxnSp macro="">
      <xdr:nvCxnSpPr>
        <xdr:cNvPr id="471" name="直線コネクタ 470"/>
        <xdr:cNvCxnSpPr/>
      </xdr:nvCxnSpPr>
      <xdr:spPr>
        <a:xfrm>
          <a:off x="16230600" y="52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125526</xdr:rowOff>
    </xdr:from>
    <xdr:to>
      <xdr:col>23</xdr:col>
      <xdr:colOff>517525</xdr:colOff>
      <xdr:row>38</xdr:row>
      <xdr:rowOff>128659</xdr:rowOff>
    </xdr:to>
    <xdr:cxnSp macro="">
      <xdr:nvCxnSpPr>
        <xdr:cNvPr id="472" name="直線コネクタ 471"/>
        <xdr:cNvCxnSpPr/>
      </xdr:nvCxnSpPr>
      <xdr:spPr>
        <a:xfrm>
          <a:off x="15481300" y="6640626"/>
          <a:ext cx="83820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25069</xdr:rowOff>
    </xdr:from>
    <xdr:ext cx="469744" cy="259045"/>
    <xdr:sp macro="" textlink="">
      <xdr:nvSpPr>
        <xdr:cNvPr id="473" name="災害復旧事業費平均値テキスト"/>
        <xdr:cNvSpPr txBox="1"/>
      </xdr:nvSpPr>
      <xdr:spPr>
        <a:xfrm>
          <a:off x="16370300" y="636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2192</xdr:rowOff>
    </xdr:from>
    <xdr:to>
      <xdr:col>23</xdr:col>
      <xdr:colOff>568325</xdr:colOff>
      <xdr:row>38</xdr:row>
      <xdr:rowOff>103792</xdr:rowOff>
    </xdr:to>
    <xdr:sp macro="" textlink="">
      <xdr:nvSpPr>
        <xdr:cNvPr id="474" name="フローチャート : 判断 473"/>
        <xdr:cNvSpPr/>
      </xdr:nvSpPr>
      <xdr:spPr>
        <a:xfrm>
          <a:off x="162687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125526</xdr:rowOff>
    </xdr:from>
    <xdr:to>
      <xdr:col>22</xdr:col>
      <xdr:colOff>365125</xdr:colOff>
      <xdr:row>38</xdr:row>
      <xdr:rowOff>132065</xdr:rowOff>
    </xdr:to>
    <xdr:cxnSp macro="">
      <xdr:nvCxnSpPr>
        <xdr:cNvPr id="475" name="直線コネクタ 474"/>
        <xdr:cNvCxnSpPr/>
      </xdr:nvCxnSpPr>
      <xdr:spPr>
        <a:xfrm flipV="1">
          <a:off x="14592300" y="6640626"/>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31201</xdr:rowOff>
    </xdr:from>
    <xdr:to>
      <xdr:col>22</xdr:col>
      <xdr:colOff>415925</xdr:colOff>
      <xdr:row>38</xdr:row>
      <xdr:rowOff>132801</xdr:rowOff>
    </xdr:to>
    <xdr:sp macro="" textlink="">
      <xdr:nvSpPr>
        <xdr:cNvPr id="476" name="フローチャート : 判断 475"/>
        <xdr:cNvSpPr/>
      </xdr:nvSpPr>
      <xdr:spPr>
        <a:xfrm>
          <a:off x="15430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149328</xdr:rowOff>
    </xdr:from>
    <xdr:ext cx="469744" cy="259045"/>
    <xdr:sp macro="" textlink="">
      <xdr:nvSpPr>
        <xdr:cNvPr id="477" name="テキスト ボックス 476"/>
        <xdr:cNvSpPr txBox="1"/>
      </xdr:nvSpPr>
      <xdr:spPr>
        <a:xfrm>
          <a:off x="15233727"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122944</xdr:rowOff>
    </xdr:from>
    <xdr:to>
      <xdr:col>21</xdr:col>
      <xdr:colOff>161925</xdr:colOff>
      <xdr:row>38</xdr:row>
      <xdr:rowOff>132065</xdr:rowOff>
    </xdr:to>
    <xdr:cxnSp macro="">
      <xdr:nvCxnSpPr>
        <xdr:cNvPr id="478" name="直線コネクタ 477"/>
        <xdr:cNvCxnSpPr/>
      </xdr:nvCxnSpPr>
      <xdr:spPr>
        <a:xfrm>
          <a:off x="13703300" y="6638044"/>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27658</xdr:rowOff>
    </xdr:from>
    <xdr:to>
      <xdr:col>21</xdr:col>
      <xdr:colOff>212725</xdr:colOff>
      <xdr:row>38</xdr:row>
      <xdr:rowOff>129258</xdr:rowOff>
    </xdr:to>
    <xdr:sp macro="" textlink="">
      <xdr:nvSpPr>
        <xdr:cNvPr id="479" name="フローチャート : 判断 478"/>
        <xdr:cNvSpPr/>
      </xdr:nvSpPr>
      <xdr:spPr>
        <a:xfrm>
          <a:off x="14541500" y="654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145785</xdr:rowOff>
    </xdr:from>
    <xdr:ext cx="469744" cy="259045"/>
    <xdr:sp macro="" textlink="">
      <xdr:nvSpPr>
        <xdr:cNvPr id="480" name="テキスト ボックス 479"/>
        <xdr:cNvSpPr txBox="1"/>
      </xdr:nvSpPr>
      <xdr:spPr>
        <a:xfrm>
          <a:off x="14357427" y="631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122944</xdr:rowOff>
    </xdr:from>
    <xdr:to>
      <xdr:col>19</xdr:col>
      <xdr:colOff>644525</xdr:colOff>
      <xdr:row>38</xdr:row>
      <xdr:rowOff>126304</xdr:rowOff>
    </xdr:to>
    <xdr:cxnSp macro="">
      <xdr:nvCxnSpPr>
        <xdr:cNvPr id="481" name="直線コネクタ 480"/>
        <xdr:cNvCxnSpPr/>
      </xdr:nvCxnSpPr>
      <xdr:spPr>
        <a:xfrm flipV="1">
          <a:off x="12814300" y="6638044"/>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21417</xdr:rowOff>
    </xdr:from>
    <xdr:to>
      <xdr:col>20</xdr:col>
      <xdr:colOff>9525</xdr:colOff>
      <xdr:row>38</xdr:row>
      <xdr:rowOff>123017</xdr:rowOff>
    </xdr:to>
    <xdr:sp macro="" textlink="">
      <xdr:nvSpPr>
        <xdr:cNvPr id="482" name="フローチャート : 判断 481"/>
        <xdr:cNvSpPr/>
      </xdr:nvSpPr>
      <xdr:spPr>
        <a:xfrm>
          <a:off x="13652500" y="65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139544</xdr:rowOff>
    </xdr:from>
    <xdr:ext cx="469744" cy="259045"/>
    <xdr:sp macro="" textlink="">
      <xdr:nvSpPr>
        <xdr:cNvPr id="483" name="テキスト ボックス 482"/>
        <xdr:cNvSpPr txBox="1"/>
      </xdr:nvSpPr>
      <xdr:spPr>
        <a:xfrm>
          <a:off x="13468427" y="63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29235</xdr:rowOff>
    </xdr:from>
    <xdr:to>
      <xdr:col>18</xdr:col>
      <xdr:colOff>492125</xdr:colOff>
      <xdr:row>38</xdr:row>
      <xdr:rowOff>130835</xdr:rowOff>
    </xdr:to>
    <xdr:sp macro="" textlink="">
      <xdr:nvSpPr>
        <xdr:cNvPr id="484" name="フローチャート : 判断 483"/>
        <xdr:cNvSpPr/>
      </xdr:nvSpPr>
      <xdr:spPr>
        <a:xfrm>
          <a:off x="12763500" y="65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147362</xdr:rowOff>
    </xdr:from>
    <xdr:ext cx="469744" cy="259045"/>
    <xdr:sp macro="" textlink="">
      <xdr:nvSpPr>
        <xdr:cNvPr id="485" name="テキスト ボックス 484"/>
        <xdr:cNvSpPr txBox="1"/>
      </xdr:nvSpPr>
      <xdr:spPr>
        <a:xfrm>
          <a:off x="12579427" y="631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86" name="テキスト ボックス 48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87" name="テキスト ボックス 48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88" name="テキスト ボックス 48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89" name="テキスト ボックス 48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0" name="テキスト ボックス 48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77859</xdr:rowOff>
    </xdr:from>
    <xdr:to>
      <xdr:col>23</xdr:col>
      <xdr:colOff>568325</xdr:colOff>
      <xdr:row>39</xdr:row>
      <xdr:rowOff>8009</xdr:rowOff>
    </xdr:to>
    <xdr:sp macro="" textlink="">
      <xdr:nvSpPr>
        <xdr:cNvPr id="491" name="円/楕円 490"/>
        <xdr:cNvSpPr/>
      </xdr:nvSpPr>
      <xdr:spPr>
        <a:xfrm>
          <a:off x="16268700" y="65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164236</xdr:rowOff>
    </xdr:from>
    <xdr:ext cx="378565" cy="259045"/>
    <xdr:sp macro="" textlink="">
      <xdr:nvSpPr>
        <xdr:cNvPr id="492" name="災害復旧事業費該当値テキスト"/>
        <xdr:cNvSpPr txBox="1"/>
      </xdr:nvSpPr>
      <xdr:spPr>
        <a:xfrm>
          <a:off x="16370300" y="650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74726</xdr:rowOff>
    </xdr:from>
    <xdr:to>
      <xdr:col>22</xdr:col>
      <xdr:colOff>415925</xdr:colOff>
      <xdr:row>39</xdr:row>
      <xdr:rowOff>4876</xdr:rowOff>
    </xdr:to>
    <xdr:sp macro="" textlink="">
      <xdr:nvSpPr>
        <xdr:cNvPr id="493" name="円/楕円 492"/>
        <xdr:cNvSpPr/>
      </xdr:nvSpPr>
      <xdr:spPr>
        <a:xfrm>
          <a:off x="15430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38</xdr:row>
      <xdr:rowOff>167453</xdr:rowOff>
    </xdr:from>
    <xdr:ext cx="378565" cy="259045"/>
    <xdr:sp macro="" textlink="">
      <xdr:nvSpPr>
        <xdr:cNvPr id="494" name="テキスト ボックス 493"/>
        <xdr:cNvSpPr txBox="1"/>
      </xdr:nvSpPr>
      <xdr:spPr>
        <a:xfrm>
          <a:off x="15279317" y="66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81265</xdr:rowOff>
    </xdr:from>
    <xdr:to>
      <xdr:col>21</xdr:col>
      <xdr:colOff>212725</xdr:colOff>
      <xdr:row>39</xdr:row>
      <xdr:rowOff>11415</xdr:rowOff>
    </xdr:to>
    <xdr:sp macro="" textlink="">
      <xdr:nvSpPr>
        <xdr:cNvPr id="495" name="円/楕円 494"/>
        <xdr:cNvSpPr/>
      </xdr:nvSpPr>
      <xdr:spPr>
        <a:xfrm>
          <a:off x="14541500" y="65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2542</xdr:rowOff>
    </xdr:from>
    <xdr:ext cx="378565" cy="259045"/>
    <xdr:sp macro="" textlink="">
      <xdr:nvSpPr>
        <xdr:cNvPr id="496" name="テキスト ボックス 495"/>
        <xdr:cNvSpPr txBox="1"/>
      </xdr:nvSpPr>
      <xdr:spPr>
        <a:xfrm>
          <a:off x="14403017" y="668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72144</xdr:rowOff>
    </xdr:from>
    <xdr:to>
      <xdr:col>20</xdr:col>
      <xdr:colOff>9525</xdr:colOff>
      <xdr:row>39</xdr:row>
      <xdr:rowOff>2294</xdr:rowOff>
    </xdr:to>
    <xdr:sp macro="" textlink="">
      <xdr:nvSpPr>
        <xdr:cNvPr id="497" name="円/楕円 496"/>
        <xdr:cNvSpPr/>
      </xdr:nvSpPr>
      <xdr:spPr>
        <a:xfrm>
          <a:off x="13652500" y="658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164871</xdr:rowOff>
    </xdr:from>
    <xdr:ext cx="378565" cy="259045"/>
    <xdr:sp macro="" textlink="">
      <xdr:nvSpPr>
        <xdr:cNvPr id="498" name="テキスト ボックス 497"/>
        <xdr:cNvSpPr txBox="1"/>
      </xdr:nvSpPr>
      <xdr:spPr>
        <a:xfrm>
          <a:off x="13514017" y="667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75504</xdr:rowOff>
    </xdr:from>
    <xdr:to>
      <xdr:col>18</xdr:col>
      <xdr:colOff>492125</xdr:colOff>
      <xdr:row>39</xdr:row>
      <xdr:rowOff>5654</xdr:rowOff>
    </xdr:to>
    <xdr:sp macro="" textlink="">
      <xdr:nvSpPr>
        <xdr:cNvPr id="499" name="円/楕円 498"/>
        <xdr:cNvSpPr/>
      </xdr:nvSpPr>
      <xdr:spPr>
        <a:xfrm>
          <a:off x="12763500" y="659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168231</xdr:rowOff>
    </xdr:from>
    <xdr:ext cx="378565" cy="259045"/>
    <xdr:sp macro="" textlink="">
      <xdr:nvSpPr>
        <xdr:cNvPr id="500" name="テキスト ボックス 499"/>
        <xdr:cNvSpPr txBox="1"/>
      </xdr:nvSpPr>
      <xdr:spPr>
        <a:xfrm>
          <a:off x="12625017" y="668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1" name="正方形/長方形 50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2" name="正方形/長方形 50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3" name="正方形/長方形 50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4" name="正方形/長方形 50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5" name="正方形/長方形 50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06" name="正方形/長方形 50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07" name="テキスト ボックス 50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08" name="直線コネクタ 50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09" name="直線コネクタ 50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0" name="テキスト ボックス 50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1" name="直線コネクタ 51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2" name="テキスト ボックス 51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4" name="直線コネクタ 51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6" name="直線コネクタ 51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1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8" name="直線コネクタ 51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19" name="直線コネクタ 51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1" name="フローチャート : 判断 52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2" name="直線コネクタ 52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3" name="フローチャート : 判断 52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4" name="テキスト ボックス 523"/>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5" name="直線コネクタ 52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26" name="フローチャート : 判断 52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27" name="テキスト ボックス 52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28" name="直線コネクタ 52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29" name="フローチャート : 判断 52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0" name="テキスト ボックス 52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1" name="フローチャート : 判断 53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2" name="テキスト ボックス 53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3" name="テキスト ボックス 53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4" name="テキスト ボックス 53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5" name="テキスト ボックス 53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36" name="テキスト ボックス 53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37" name="テキスト ボックス 53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円/楕円 53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3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0" name="円/楕円 53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1" name="テキスト ボックス 540"/>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2" name="円/楕円 54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3" name="テキスト ボックス 54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4" name="円/楕円 54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5" name="テキスト ボックス 54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円/楕円 54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47" name="テキスト ボックス 54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48" name="正方形/長方形 54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49" name="正方形/長方形 54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0" name="正方形/長方形 54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1" name="正方形/長方形 55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2" name="正方形/長方形 55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3" name="正方形/長方形 55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4" name="テキスト ボックス 55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5" name="直線コネクタ 55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56" name="テキスト ボックス 55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57" name="直線コネクタ 55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58" name="テキスト ボックス 55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59" name="直線コネクタ 55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60" name="テキスト ボックス 55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1" name="直線コネクタ 56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62" name="テキスト ボックス 56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63" name="直線コネクタ 56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64" name="テキスト ボックス 56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65" name="直線コネクタ 56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66" name="テキスト ボックス 56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67" name="直線コネクタ 56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68" name="テキスト ボックス 56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6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123165</xdr:rowOff>
    </xdr:from>
    <xdr:to>
      <xdr:col>23</xdr:col>
      <xdr:colOff>516889</xdr:colOff>
      <xdr:row>78</xdr:row>
      <xdr:rowOff>156845</xdr:rowOff>
    </xdr:to>
    <xdr:cxnSp macro="">
      <xdr:nvCxnSpPr>
        <xdr:cNvPr id="570" name="直線コネクタ 569"/>
        <xdr:cNvCxnSpPr/>
      </xdr:nvCxnSpPr>
      <xdr:spPr>
        <a:xfrm flipV="1">
          <a:off x="16317595" y="12296115"/>
          <a:ext cx="1269" cy="12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160672</xdr:rowOff>
    </xdr:from>
    <xdr:ext cx="534377" cy="259045"/>
    <xdr:sp macro="" textlink="">
      <xdr:nvSpPr>
        <xdr:cNvPr id="571" name="公債費最小値テキスト"/>
        <xdr:cNvSpPr txBox="1"/>
      </xdr:nvSpPr>
      <xdr:spPr>
        <a:xfrm>
          <a:off x="16370300" y="135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31,550</a:t>
          </a:r>
          <a:endParaRPr kumimoji="1" lang="ja-JP" altLang="en-US" sz="1000" b="1">
            <a:latin typeface="ＭＳ Ｐゴシック"/>
          </a:endParaRPr>
        </a:p>
      </xdr:txBody>
    </xdr:sp>
    <xdr:clientData/>
  </xdr:oneCellAnchor>
  <xdr:twoCellAnchor>
    <xdr:from>
      <xdr:col>23</xdr:col>
      <xdr:colOff>428625</xdr:colOff>
      <xdr:row>78</xdr:row>
      <xdr:rowOff>156845</xdr:rowOff>
    </xdr:from>
    <xdr:to>
      <xdr:col>23</xdr:col>
      <xdr:colOff>606425</xdr:colOff>
      <xdr:row>78</xdr:row>
      <xdr:rowOff>156845</xdr:rowOff>
    </xdr:to>
    <xdr:cxnSp macro="">
      <xdr:nvCxnSpPr>
        <xdr:cNvPr id="572" name="直線コネクタ 571"/>
        <xdr:cNvCxnSpPr/>
      </xdr:nvCxnSpPr>
      <xdr:spPr>
        <a:xfrm>
          <a:off x="16230600" y="1352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69842</xdr:rowOff>
    </xdr:from>
    <xdr:ext cx="534377" cy="259045"/>
    <xdr:sp macro="" textlink="">
      <xdr:nvSpPr>
        <xdr:cNvPr id="573" name="公債費最大値テキスト"/>
        <xdr:cNvSpPr txBox="1"/>
      </xdr:nvSpPr>
      <xdr:spPr>
        <a:xfrm>
          <a:off x="16370300" y="120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63,934</a:t>
          </a:r>
          <a:endParaRPr kumimoji="1" lang="ja-JP" altLang="en-US" sz="1000" b="1">
            <a:latin typeface="ＭＳ Ｐゴシック"/>
          </a:endParaRPr>
        </a:p>
      </xdr:txBody>
    </xdr:sp>
    <xdr:clientData/>
  </xdr:oneCellAnchor>
  <xdr:twoCellAnchor>
    <xdr:from>
      <xdr:col>23</xdr:col>
      <xdr:colOff>428625</xdr:colOff>
      <xdr:row>71</xdr:row>
      <xdr:rowOff>123165</xdr:rowOff>
    </xdr:from>
    <xdr:to>
      <xdr:col>23</xdr:col>
      <xdr:colOff>606425</xdr:colOff>
      <xdr:row>71</xdr:row>
      <xdr:rowOff>123165</xdr:rowOff>
    </xdr:to>
    <xdr:cxnSp macro="">
      <xdr:nvCxnSpPr>
        <xdr:cNvPr id="574" name="直線コネクタ 573"/>
        <xdr:cNvCxnSpPr/>
      </xdr:nvCxnSpPr>
      <xdr:spPr>
        <a:xfrm>
          <a:off x="16230600" y="122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78169</xdr:rowOff>
    </xdr:from>
    <xdr:to>
      <xdr:col>23</xdr:col>
      <xdr:colOff>517525</xdr:colOff>
      <xdr:row>74</xdr:row>
      <xdr:rowOff>127279</xdr:rowOff>
    </xdr:to>
    <xdr:cxnSp macro="">
      <xdr:nvCxnSpPr>
        <xdr:cNvPr id="575" name="直線コネクタ 574"/>
        <xdr:cNvCxnSpPr/>
      </xdr:nvCxnSpPr>
      <xdr:spPr>
        <a:xfrm flipV="1">
          <a:off x="15481300" y="12765469"/>
          <a:ext cx="838200" cy="4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53421</xdr:rowOff>
    </xdr:from>
    <xdr:ext cx="534377" cy="259045"/>
    <xdr:sp macro="" textlink="">
      <xdr:nvSpPr>
        <xdr:cNvPr id="576" name="公債費平均値テキスト"/>
        <xdr:cNvSpPr txBox="1"/>
      </xdr:nvSpPr>
      <xdr:spPr>
        <a:xfrm>
          <a:off x="16370300" y="129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74994</xdr:rowOff>
    </xdr:from>
    <xdr:to>
      <xdr:col>23</xdr:col>
      <xdr:colOff>568325</xdr:colOff>
      <xdr:row>76</xdr:row>
      <xdr:rowOff>5144</xdr:rowOff>
    </xdr:to>
    <xdr:sp macro="" textlink="">
      <xdr:nvSpPr>
        <xdr:cNvPr id="577" name="フローチャート : 判断 576"/>
        <xdr:cNvSpPr/>
      </xdr:nvSpPr>
      <xdr:spPr>
        <a:xfrm>
          <a:off x="162687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127279</xdr:rowOff>
    </xdr:from>
    <xdr:to>
      <xdr:col>22</xdr:col>
      <xdr:colOff>365125</xdr:colOff>
      <xdr:row>75</xdr:row>
      <xdr:rowOff>15837</xdr:rowOff>
    </xdr:to>
    <xdr:cxnSp macro="">
      <xdr:nvCxnSpPr>
        <xdr:cNvPr id="578" name="直線コネクタ 577"/>
        <xdr:cNvCxnSpPr/>
      </xdr:nvCxnSpPr>
      <xdr:spPr>
        <a:xfrm flipV="1">
          <a:off x="14592300" y="12814579"/>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93663</xdr:rowOff>
    </xdr:from>
    <xdr:to>
      <xdr:col>22</xdr:col>
      <xdr:colOff>415925</xdr:colOff>
      <xdr:row>76</xdr:row>
      <xdr:rowOff>23813</xdr:rowOff>
    </xdr:to>
    <xdr:sp macro="" textlink="">
      <xdr:nvSpPr>
        <xdr:cNvPr id="579" name="フローチャート : 判断 578"/>
        <xdr:cNvSpPr/>
      </xdr:nvSpPr>
      <xdr:spPr>
        <a:xfrm>
          <a:off x="15430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14940</xdr:rowOff>
    </xdr:from>
    <xdr:ext cx="534377" cy="259045"/>
    <xdr:sp macro="" textlink="">
      <xdr:nvSpPr>
        <xdr:cNvPr id="580" name="テキスト ボックス 579"/>
        <xdr:cNvSpPr txBox="1"/>
      </xdr:nvSpPr>
      <xdr:spPr>
        <a:xfrm>
          <a:off x="152014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15837</xdr:rowOff>
    </xdr:from>
    <xdr:to>
      <xdr:col>21</xdr:col>
      <xdr:colOff>161925</xdr:colOff>
      <xdr:row>75</xdr:row>
      <xdr:rowOff>109144</xdr:rowOff>
    </xdr:to>
    <xdr:cxnSp macro="">
      <xdr:nvCxnSpPr>
        <xdr:cNvPr id="581" name="直線コネクタ 580"/>
        <xdr:cNvCxnSpPr/>
      </xdr:nvCxnSpPr>
      <xdr:spPr>
        <a:xfrm flipV="1">
          <a:off x="13703300" y="12874587"/>
          <a:ext cx="889000" cy="9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121895</xdr:rowOff>
    </xdr:from>
    <xdr:to>
      <xdr:col>21</xdr:col>
      <xdr:colOff>212725</xdr:colOff>
      <xdr:row>76</xdr:row>
      <xdr:rowOff>52045</xdr:rowOff>
    </xdr:to>
    <xdr:sp macro="" textlink="">
      <xdr:nvSpPr>
        <xdr:cNvPr id="582" name="フローチャート : 判断 581"/>
        <xdr:cNvSpPr/>
      </xdr:nvSpPr>
      <xdr:spPr>
        <a:xfrm>
          <a:off x="14541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43172</xdr:rowOff>
    </xdr:from>
    <xdr:ext cx="534377" cy="259045"/>
    <xdr:sp macro="" textlink="">
      <xdr:nvSpPr>
        <xdr:cNvPr id="583" name="テキスト ボックス 582"/>
        <xdr:cNvSpPr txBox="1"/>
      </xdr:nvSpPr>
      <xdr:spPr>
        <a:xfrm>
          <a:off x="14325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109144</xdr:rowOff>
    </xdr:from>
    <xdr:to>
      <xdr:col>19</xdr:col>
      <xdr:colOff>644525</xdr:colOff>
      <xdr:row>75</xdr:row>
      <xdr:rowOff>132537</xdr:rowOff>
    </xdr:to>
    <xdr:cxnSp macro="">
      <xdr:nvCxnSpPr>
        <xdr:cNvPr id="584" name="直線コネクタ 583"/>
        <xdr:cNvCxnSpPr/>
      </xdr:nvCxnSpPr>
      <xdr:spPr>
        <a:xfrm flipV="1">
          <a:off x="12814300" y="12967894"/>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88100</xdr:rowOff>
    </xdr:from>
    <xdr:to>
      <xdr:col>20</xdr:col>
      <xdr:colOff>9525</xdr:colOff>
      <xdr:row>77</xdr:row>
      <xdr:rowOff>18250</xdr:rowOff>
    </xdr:to>
    <xdr:sp macro="" textlink="">
      <xdr:nvSpPr>
        <xdr:cNvPr id="585" name="フローチャート : 判断 584"/>
        <xdr:cNvSpPr/>
      </xdr:nvSpPr>
      <xdr:spPr>
        <a:xfrm>
          <a:off x="13652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9377</xdr:rowOff>
    </xdr:from>
    <xdr:ext cx="534377" cy="259045"/>
    <xdr:sp macro="" textlink="">
      <xdr:nvSpPr>
        <xdr:cNvPr id="586" name="テキスト ボックス 585"/>
        <xdr:cNvSpPr txBox="1"/>
      </xdr:nvSpPr>
      <xdr:spPr>
        <a:xfrm>
          <a:off x="13436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99834</xdr:rowOff>
    </xdr:from>
    <xdr:to>
      <xdr:col>18</xdr:col>
      <xdr:colOff>492125</xdr:colOff>
      <xdr:row>77</xdr:row>
      <xdr:rowOff>29984</xdr:rowOff>
    </xdr:to>
    <xdr:sp macro="" textlink="">
      <xdr:nvSpPr>
        <xdr:cNvPr id="587" name="フローチャート : 判断 586"/>
        <xdr:cNvSpPr/>
      </xdr:nvSpPr>
      <xdr:spPr>
        <a:xfrm>
          <a:off x="12763500" y="131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21111</xdr:rowOff>
    </xdr:from>
    <xdr:ext cx="534377" cy="259045"/>
    <xdr:sp macro="" textlink="">
      <xdr:nvSpPr>
        <xdr:cNvPr id="588" name="テキスト ボックス 587"/>
        <xdr:cNvSpPr txBox="1"/>
      </xdr:nvSpPr>
      <xdr:spPr>
        <a:xfrm>
          <a:off x="12547111" y="132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89" name="テキスト ボックス 58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0" name="テキスト ボックス 58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1" name="テキスト ボックス 59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2" name="テキスト ボックス 59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3" name="テキスト ボックス 59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27369</xdr:rowOff>
    </xdr:from>
    <xdr:to>
      <xdr:col>23</xdr:col>
      <xdr:colOff>568325</xdr:colOff>
      <xdr:row>74</xdr:row>
      <xdr:rowOff>128969</xdr:rowOff>
    </xdr:to>
    <xdr:sp macro="" textlink="">
      <xdr:nvSpPr>
        <xdr:cNvPr id="594" name="円/楕円 593"/>
        <xdr:cNvSpPr/>
      </xdr:nvSpPr>
      <xdr:spPr>
        <a:xfrm>
          <a:off x="16268700" y="127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50246</xdr:rowOff>
    </xdr:from>
    <xdr:ext cx="534377" cy="259045"/>
    <xdr:sp macro="" textlink="">
      <xdr:nvSpPr>
        <xdr:cNvPr id="595" name="公債費該当値テキスト"/>
        <xdr:cNvSpPr txBox="1"/>
      </xdr:nvSpPr>
      <xdr:spPr>
        <a:xfrm>
          <a:off x="16370300" y="1256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51,615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76479</xdr:rowOff>
    </xdr:from>
    <xdr:to>
      <xdr:col>22</xdr:col>
      <xdr:colOff>415925</xdr:colOff>
      <xdr:row>75</xdr:row>
      <xdr:rowOff>6629</xdr:rowOff>
    </xdr:to>
    <xdr:sp macro="" textlink="">
      <xdr:nvSpPr>
        <xdr:cNvPr id="596" name="円/楕円 595"/>
        <xdr:cNvSpPr/>
      </xdr:nvSpPr>
      <xdr:spPr>
        <a:xfrm>
          <a:off x="15430500" y="127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23156</xdr:rowOff>
    </xdr:from>
    <xdr:ext cx="534377" cy="259045"/>
    <xdr:sp macro="" textlink="">
      <xdr:nvSpPr>
        <xdr:cNvPr id="597" name="テキスト ボックス 596"/>
        <xdr:cNvSpPr txBox="1"/>
      </xdr:nvSpPr>
      <xdr:spPr>
        <a:xfrm>
          <a:off x="15201411" y="125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50,326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136487</xdr:rowOff>
    </xdr:from>
    <xdr:to>
      <xdr:col>21</xdr:col>
      <xdr:colOff>212725</xdr:colOff>
      <xdr:row>75</xdr:row>
      <xdr:rowOff>66637</xdr:rowOff>
    </xdr:to>
    <xdr:sp macro="" textlink="">
      <xdr:nvSpPr>
        <xdr:cNvPr id="598" name="円/楕円 597"/>
        <xdr:cNvSpPr/>
      </xdr:nvSpPr>
      <xdr:spPr>
        <a:xfrm>
          <a:off x="14541500" y="128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83164</xdr:rowOff>
    </xdr:from>
    <xdr:ext cx="534377" cy="259045"/>
    <xdr:sp macro="" textlink="">
      <xdr:nvSpPr>
        <xdr:cNvPr id="599" name="テキスト ボックス 598"/>
        <xdr:cNvSpPr txBox="1"/>
      </xdr:nvSpPr>
      <xdr:spPr>
        <a:xfrm>
          <a:off x="14325111" y="125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58344</xdr:rowOff>
    </xdr:from>
    <xdr:to>
      <xdr:col>20</xdr:col>
      <xdr:colOff>9525</xdr:colOff>
      <xdr:row>75</xdr:row>
      <xdr:rowOff>159944</xdr:rowOff>
    </xdr:to>
    <xdr:sp macro="" textlink="">
      <xdr:nvSpPr>
        <xdr:cNvPr id="600" name="円/楕円 599"/>
        <xdr:cNvSpPr/>
      </xdr:nvSpPr>
      <xdr:spPr>
        <a:xfrm>
          <a:off x="13652500" y="129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5021</xdr:rowOff>
    </xdr:from>
    <xdr:ext cx="534377" cy="259045"/>
    <xdr:sp macro="" textlink="">
      <xdr:nvSpPr>
        <xdr:cNvPr id="601" name="テキスト ボックス 600"/>
        <xdr:cNvSpPr txBox="1"/>
      </xdr:nvSpPr>
      <xdr:spPr>
        <a:xfrm>
          <a:off x="13436111" y="126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81737</xdr:rowOff>
    </xdr:from>
    <xdr:to>
      <xdr:col>18</xdr:col>
      <xdr:colOff>492125</xdr:colOff>
      <xdr:row>76</xdr:row>
      <xdr:rowOff>11888</xdr:rowOff>
    </xdr:to>
    <xdr:sp macro="" textlink="">
      <xdr:nvSpPr>
        <xdr:cNvPr id="602" name="円/楕円 601"/>
        <xdr:cNvSpPr/>
      </xdr:nvSpPr>
      <xdr:spPr>
        <a:xfrm>
          <a:off x="12763500" y="129404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28414</xdr:rowOff>
    </xdr:from>
    <xdr:ext cx="534377" cy="259045"/>
    <xdr:sp macro="" textlink="">
      <xdr:nvSpPr>
        <xdr:cNvPr id="603" name="テキスト ボックス 602"/>
        <xdr:cNvSpPr txBox="1"/>
      </xdr:nvSpPr>
      <xdr:spPr>
        <a:xfrm>
          <a:off x="12547111" y="127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4" name="正方形/長方形 60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5" name="正方形/長方形 60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06" name="正方形/長方形 60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07" name="正方形/長方形 60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08" name="正方形/長方形 60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09" name="正方形/長方形 60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0" name="テキスト ボックス 60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1" name="直線コネクタ 61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2" name="直線コネクタ 61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3" name="テキスト ボックス 61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4" name="直線コネクタ 61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5" name="テキスト ボックス 61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16" name="直線コネクタ 61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17" name="テキスト ボックス 61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18" name="直線コネクタ 61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19" name="テキスト ボックス 61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0" name="直線コネクタ 61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21" name="テキスト ボックス 62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2" name="直線コネクタ 62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3" name="テキスト ボックス 62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102918</xdr:rowOff>
    </xdr:from>
    <xdr:to>
      <xdr:col>23</xdr:col>
      <xdr:colOff>516889</xdr:colOff>
      <xdr:row>99</xdr:row>
      <xdr:rowOff>31107</xdr:rowOff>
    </xdr:to>
    <xdr:cxnSp macro="">
      <xdr:nvCxnSpPr>
        <xdr:cNvPr id="625" name="直線コネクタ 624"/>
        <xdr:cNvCxnSpPr/>
      </xdr:nvCxnSpPr>
      <xdr:spPr>
        <a:xfrm flipV="1">
          <a:off x="16317595" y="15533418"/>
          <a:ext cx="1269" cy="147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34934</xdr:rowOff>
    </xdr:from>
    <xdr:ext cx="469744" cy="259045"/>
    <xdr:sp macro="" textlink="">
      <xdr:nvSpPr>
        <xdr:cNvPr id="626" name="積立金最小値テキスト"/>
        <xdr:cNvSpPr txBox="1"/>
      </xdr:nvSpPr>
      <xdr:spPr>
        <a:xfrm>
          <a:off x="16370300" y="1700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a:t>
          </a:r>
          <a:endParaRPr kumimoji="1" lang="ja-JP" altLang="en-US" sz="1000" b="1">
            <a:latin typeface="ＭＳ Ｐゴシック"/>
          </a:endParaRPr>
        </a:p>
      </xdr:txBody>
    </xdr:sp>
    <xdr:clientData/>
  </xdr:oneCellAnchor>
  <xdr:twoCellAnchor>
    <xdr:from>
      <xdr:col>23</xdr:col>
      <xdr:colOff>428625</xdr:colOff>
      <xdr:row>99</xdr:row>
      <xdr:rowOff>31107</xdr:rowOff>
    </xdr:from>
    <xdr:to>
      <xdr:col>23</xdr:col>
      <xdr:colOff>606425</xdr:colOff>
      <xdr:row>99</xdr:row>
      <xdr:rowOff>31107</xdr:rowOff>
    </xdr:to>
    <xdr:cxnSp macro="">
      <xdr:nvCxnSpPr>
        <xdr:cNvPr id="627" name="直線コネクタ 626"/>
        <xdr:cNvCxnSpPr/>
      </xdr:nvCxnSpPr>
      <xdr:spPr>
        <a:xfrm>
          <a:off x="16230600" y="1700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49595</xdr:rowOff>
    </xdr:from>
    <xdr:ext cx="599010" cy="259045"/>
    <xdr:sp macro="" textlink="">
      <xdr:nvSpPr>
        <xdr:cNvPr id="628" name="積立金最大値テキスト"/>
        <xdr:cNvSpPr txBox="1"/>
      </xdr:nvSpPr>
      <xdr:spPr>
        <a:xfrm>
          <a:off x="16370300" y="1530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194,827</a:t>
          </a:r>
          <a:endParaRPr kumimoji="1" lang="ja-JP" altLang="en-US" sz="1000" b="1">
            <a:latin typeface="ＭＳ Ｐゴシック"/>
          </a:endParaRPr>
        </a:p>
      </xdr:txBody>
    </xdr:sp>
    <xdr:clientData/>
  </xdr:oneCellAnchor>
  <xdr:twoCellAnchor>
    <xdr:from>
      <xdr:col>23</xdr:col>
      <xdr:colOff>428625</xdr:colOff>
      <xdr:row>90</xdr:row>
      <xdr:rowOff>102918</xdr:rowOff>
    </xdr:from>
    <xdr:to>
      <xdr:col>23</xdr:col>
      <xdr:colOff>606425</xdr:colOff>
      <xdr:row>90</xdr:row>
      <xdr:rowOff>102918</xdr:rowOff>
    </xdr:to>
    <xdr:cxnSp macro="">
      <xdr:nvCxnSpPr>
        <xdr:cNvPr id="629" name="直線コネクタ 628"/>
        <xdr:cNvCxnSpPr/>
      </xdr:nvCxnSpPr>
      <xdr:spPr>
        <a:xfrm>
          <a:off x="16230600" y="1553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12858</xdr:rowOff>
    </xdr:from>
    <xdr:to>
      <xdr:col>23</xdr:col>
      <xdr:colOff>517525</xdr:colOff>
      <xdr:row>99</xdr:row>
      <xdr:rowOff>15219</xdr:rowOff>
    </xdr:to>
    <xdr:cxnSp macro="">
      <xdr:nvCxnSpPr>
        <xdr:cNvPr id="630" name="直線コネクタ 629"/>
        <xdr:cNvCxnSpPr/>
      </xdr:nvCxnSpPr>
      <xdr:spPr>
        <a:xfrm flipV="1">
          <a:off x="15481300" y="16986408"/>
          <a:ext cx="8382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102657</xdr:rowOff>
    </xdr:from>
    <xdr:ext cx="534377" cy="259045"/>
    <xdr:sp macro="" textlink="">
      <xdr:nvSpPr>
        <xdr:cNvPr id="631" name="積立金平均値テキスト"/>
        <xdr:cNvSpPr txBox="1"/>
      </xdr:nvSpPr>
      <xdr:spPr>
        <a:xfrm>
          <a:off x="16370300" y="1673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79780</xdr:rowOff>
    </xdr:from>
    <xdr:to>
      <xdr:col>23</xdr:col>
      <xdr:colOff>568325</xdr:colOff>
      <xdr:row>99</xdr:row>
      <xdr:rowOff>9930</xdr:rowOff>
    </xdr:to>
    <xdr:sp macro="" textlink="">
      <xdr:nvSpPr>
        <xdr:cNvPr id="632" name="フローチャート : 判断 631"/>
        <xdr:cNvSpPr/>
      </xdr:nvSpPr>
      <xdr:spPr>
        <a:xfrm>
          <a:off x="16268700" y="168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136919</xdr:rowOff>
    </xdr:from>
    <xdr:to>
      <xdr:col>22</xdr:col>
      <xdr:colOff>365125</xdr:colOff>
      <xdr:row>99</xdr:row>
      <xdr:rowOff>15219</xdr:rowOff>
    </xdr:to>
    <xdr:cxnSp macro="">
      <xdr:nvCxnSpPr>
        <xdr:cNvPr id="633" name="直線コネクタ 632"/>
        <xdr:cNvCxnSpPr/>
      </xdr:nvCxnSpPr>
      <xdr:spPr>
        <a:xfrm>
          <a:off x="14592300" y="16939019"/>
          <a:ext cx="889000" cy="4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86888</xdr:rowOff>
    </xdr:from>
    <xdr:to>
      <xdr:col>22</xdr:col>
      <xdr:colOff>415925</xdr:colOff>
      <xdr:row>99</xdr:row>
      <xdr:rowOff>17038</xdr:rowOff>
    </xdr:to>
    <xdr:sp macro="" textlink="">
      <xdr:nvSpPr>
        <xdr:cNvPr id="634" name="フローチャート : 判断 633"/>
        <xdr:cNvSpPr/>
      </xdr:nvSpPr>
      <xdr:spPr>
        <a:xfrm>
          <a:off x="15430500" y="1688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33565</xdr:rowOff>
    </xdr:from>
    <xdr:ext cx="534377" cy="259045"/>
    <xdr:sp macro="" textlink="">
      <xdr:nvSpPr>
        <xdr:cNvPr id="635" name="テキスト ボックス 634"/>
        <xdr:cNvSpPr txBox="1"/>
      </xdr:nvSpPr>
      <xdr:spPr>
        <a:xfrm>
          <a:off x="15201411" y="1666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136919</xdr:rowOff>
    </xdr:from>
    <xdr:to>
      <xdr:col>21</xdr:col>
      <xdr:colOff>161925</xdr:colOff>
      <xdr:row>98</xdr:row>
      <xdr:rowOff>163719</xdr:rowOff>
    </xdr:to>
    <xdr:cxnSp macro="">
      <xdr:nvCxnSpPr>
        <xdr:cNvPr id="636" name="直線コネクタ 635"/>
        <xdr:cNvCxnSpPr/>
      </xdr:nvCxnSpPr>
      <xdr:spPr>
        <a:xfrm flipV="1">
          <a:off x="13703300" y="16939019"/>
          <a:ext cx="889000" cy="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81014</xdr:rowOff>
    </xdr:from>
    <xdr:to>
      <xdr:col>21</xdr:col>
      <xdr:colOff>212725</xdr:colOff>
      <xdr:row>99</xdr:row>
      <xdr:rowOff>11164</xdr:rowOff>
    </xdr:to>
    <xdr:sp macro="" textlink="">
      <xdr:nvSpPr>
        <xdr:cNvPr id="637" name="フローチャート : 判断 636"/>
        <xdr:cNvSpPr/>
      </xdr:nvSpPr>
      <xdr:spPr>
        <a:xfrm>
          <a:off x="14541500" y="1688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27691</xdr:rowOff>
    </xdr:from>
    <xdr:ext cx="534377" cy="259045"/>
    <xdr:sp macro="" textlink="">
      <xdr:nvSpPr>
        <xdr:cNvPr id="638" name="テキスト ボックス 637"/>
        <xdr:cNvSpPr txBox="1"/>
      </xdr:nvSpPr>
      <xdr:spPr>
        <a:xfrm>
          <a:off x="14325111" y="166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155656</xdr:rowOff>
    </xdr:from>
    <xdr:to>
      <xdr:col>19</xdr:col>
      <xdr:colOff>644525</xdr:colOff>
      <xdr:row>98</xdr:row>
      <xdr:rowOff>163719</xdr:rowOff>
    </xdr:to>
    <xdr:cxnSp macro="">
      <xdr:nvCxnSpPr>
        <xdr:cNvPr id="639" name="直線コネクタ 638"/>
        <xdr:cNvCxnSpPr/>
      </xdr:nvCxnSpPr>
      <xdr:spPr>
        <a:xfrm>
          <a:off x="12814300" y="16957756"/>
          <a:ext cx="889000" cy="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80716</xdr:rowOff>
    </xdr:from>
    <xdr:to>
      <xdr:col>20</xdr:col>
      <xdr:colOff>9525</xdr:colOff>
      <xdr:row>99</xdr:row>
      <xdr:rowOff>10866</xdr:rowOff>
    </xdr:to>
    <xdr:sp macro="" textlink="">
      <xdr:nvSpPr>
        <xdr:cNvPr id="640" name="フローチャート : 判断 639"/>
        <xdr:cNvSpPr/>
      </xdr:nvSpPr>
      <xdr:spPr>
        <a:xfrm>
          <a:off x="13652500" y="168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27393</xdr:rowOff>
    </xdr:from>
    <xdr:ext cx="534377" cy="259045"/>
    <xdr:sp macro="" textlink="">
      <xdr:nvSpPr>
        <xdr:cNvPr id="641" name="テキスト ボックス 640"/>
        <xdr:cNvSpPr txBox="1"/>
      </xdr:nvSpPr>
      <xdr:spPr>
        <a:xfrm>
          <a:off x="13436111" y="166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63441</xdr:rowOff>
    </xdr:from>
    <xdr:to>
      <xdr:col>18</xdr:col>
      <xdr:colOff>492125</xdr:colOff>
      <xdr:row>98</xdr:row>
      <xdr:rowOff>165041</xdr:rowOff>
    </xdr:to>
    <xdr:sp macro="" textlink="">
      <xdr:nvSpPr>
        <xdr:cNvPr id="642" name="フローチャート : 判断 641"/>
        <xdr:cNvSpPr/>
      </xdr:nvSpPr>
      <xdr:spPr>
        <a:xfrm>
          <a:off x="12763500" y="1686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10118</xdr:rowOff>
    </xdr:from>
    <xdr:ext cx="534377" cy="259045"/>
    <xdr:sp macro="" textlink="">
      <xdr:nvSpPr>
        <xdr:cNvPr id="643" name="テキスト ボックス 642"/>
        <xdr:cNvSpPr txBox="1"/>
      </xdr:nvSpPr>
      <xdr:spPr>
        <a:xfrm>
          <a:off x="12547111" y="1664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4" name="テキスト ボックス 64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5" name="テキスト ボックス 64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6" name="テキスト ボックス 64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7" name="テキスト ボックス 64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48" name="テキスト ボックス 64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133508</xdr:rowOff>
    </xdr:from>
    <xdr:to>
      <xdr:col>23</xdr:col>
      <xdr:colOff>568325</xdr:colOff>
      <xdr:row>99</xdr:row>
      <xdr:rowOff>63658</xdr:rowOff>
    </xdr:to>
    <xdr:sp macro="" textlink="">
      <xdr:nvSpPr>
        <xdr:cNvPr id="649" name="円/楕円 648"/>
        <xdr:cNvSpPr/>
      </xdr:nvSpPr>
      <xdr:spPr>
        <a:xfrm>
          <a:off x="16268700" y="169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58206</xdr:rowOff>
    </xdr:from>
    <xdr:ext cx="469744" cy="259045"/>
    <xdr:sp macro="" textlink="">
      <xdr:nvSpPr>
        <xdr:cNvPr id="650" name="積立金該当値テキスト"/>
        <xdr:cNvSpPr txBox="1"/>
      </xdr:nvSpPr>
      <xdr:spPr>
        <a:xfrm>
          <a:off x="16370300" y="1686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135869</xdr:rowOff>
    </xdr:from>
    <xdr:to>
      <xdr:col>22</xdr:col>
      <xdr:colOff>415925</xdr:colOff>
      <xdr:row>99</xdr:row>
      <xdr:rowOff>66019</xdr:rowOff>
    </xdr:to>
    <xdr:sp macro="" textlink="">
      <xdr:nvSpPr>
        <xdr:cNvPr id="651" name="円/楕円 650"/>
        <xdr:cNvSpPr/>
      </xdr:nvSpPr>
      <xdr:spPr>
        <a:xfrm>
          <a:off x="15430500" y="1693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99</xdr:row>
      <xdr:rowOff>57146</xdr:rowOff>
    </xdr:from>
    <xdr:ext cx="469744" cy="259045"/>
    <xdr:sp macro="" textlink="">
      <xdr:nvSpPr>
        <xdr:cNvPr id="652" name="テキスト ボックス 651"/>
        <xdr:cNvSpPr txBox="1"/>
      </xdr:nvSpPr>
      <xdr:spPr>
        <a:xfrm>
          <a:off x="15233727" y="1703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86119</xdr:rowOff>
    </xdr:from>
    <xdr:to>
      <xdr:col>21</xdr:col>
      <xdr:colOff>212725</xdr:colOff>
      <xdr:row>99</xdr:row>
      <xdr:rowOff>16269</xdr:rowOff>
    </xdr:to>
    <xdr:sp macro="" textlink="">
      <xdr:nvSpPr>
        <xdr:cNvPr id="653" name="円/楕円 652"/>
        <xdr:cNvSpPr/>
      </xdr:nvSpPr>
      <xdr:spPr>
        <a:xfrm>
          <a:off x="14541500" y="168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7396</xdr:rowOff>
    </xdr:from>
    <xdr:ext cx="534377" cy="259045"/>
    <xdr:sp macro="" textlink="">
      <xdr:nvSpPr>
        <xdr:cNvPr id="654" name="テキスト ボックス 653"/>
        <xdr:cNvSpPr txBox="1"/>
      </xdr:nvSpPr>
      <xdr:spPr>
        <a:xfrm>
          <a:off x="14325111" y="1698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112919</xdr:rowOff>
    </xdr:from>
    <xdr:to>
      <xdr:col>20</xdr:col>
      <xdr:colOff>9525</xdr:colOff>
      <xdr:row>99</xdr:row>
      <xdr:rowOff>43069</xdr:rowOff>
    </xdr:to>
    <xdr:sp macro="" textlink="">
      <xdr:nvSpPr>
        <xdr:cNvPr id="655" name="円/楕円 654"/>
        <xdr:cNvSpPr/>
      </xdr:nvSpPr>
      <xdr:spPr>
        <a:xfrm>
          <a:off x="13652500" y="1691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34196</xdr:rowOff>
    </xdr:from>
    <xdr:ext cx="469744" cy="259045"/>
    <xdr:sp macro="" textlink="">
      <xdr:nvSpPr>
        <xdr:cNvPr id="656" name="テキスト ボックス 655"/>
        <xdr:cNvSpPr txBox="1"/>
      </xdr:nvSpPr>
      <xdr:spPr>
        <a:xfrm>
          <a:off x="13468427" y="1700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104856</xdr:rowOff>
    </xdr:from>
    <xdr:to>
      <xdr:col>18</xdr:col>
      <xdr:colOff>492125</xdr:colOff>
      <xdr:row>99</xdr:row>
      <xdr:rowOff>35006</xdr:rowOff>
    </xdr:to>
    <xdr:sp macro="" textlink="">
      <xdr:nvSpPr>
        <xdr:cNvPr id="657" name="円/楕円 656"/>
        <xdr:cNvSpPr/>
      </xdr:nvSpPr>
      <xdr:spPr>
        <a:xfrm>
          <a:off x="12763500" y="1690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26133</xdr:rowOff>
    </xdr:from>
    <xdr:ext cx="469744" cy="259045"/>
    <xdr:sp macro="" textlink="">
      <xdr:nvSpPr>
        <xdr:cNvPr id="658" name="テキスト ボックス 657"/>
        <xdr:cNvSpPr txBox="1"/>
      </xdr:nvSpPr>
      <xdr:spPr>
        <a:xfrm>
          <a:off x="12579427" y="1699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59" name="正方形/長方形 65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0" name="正方形/長方形 65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1" name="正方形/長方形 66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2" name="正方形/長方形 66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3" name="正方形/長方形 66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4" name="正方形/長方形 66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5" name="テキスト ボックス 66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6" name="直線コネクタ 66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67" name="直線コネクタ 66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68" name="テキスト ボックス 66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69" name="直線コネクタ 66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670" name="テキスト ボックス 66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71" name="直線コネクタ 67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672" name="テキスト ボックス 67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73" name="直線コネクタ 67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674" name="テキスト ボックス 67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75" name="直線コネクタ 67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76" name="テキスト ボックス 67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77" name="直線コネクタ 67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678" name="テキスト ボックス 67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9" name="直線コネクタ 67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0" name="テキスト ボックス 67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140244</xdr:rowOff>
    </xdr:from>
    <xdr:to>
      <xdr:col>32</xdr:col>
      <xdr:colOff>186689</xdr:colOff>
      <xdr:row>39</xdr:row>
      <xdr:rowOff>98878</xdr:rowOff>
    </xdr:to>
    <xdr:cxnSp macro="">
      <xdr:nvCxnSpPr>
        <xdr:cNvPr id="682" name="直線コネクタ 681"/>
        <xdr:cNvCxnSpPr/>
      </xdr:nvCxnSpPr>
      <xdr:spPr>
        <a:xfrm flipV="1">
          <a:off x="22159595" y="5455194"/>
          <a:ext cx="1269" cy="133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68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84" name="直線コネクタ 68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86921</xdr:rowOff>
    </xdr:from>
    <xdr:ext cx="469744" cy="259045"/>
    <xdr:sp macro="" textlink="">
      <xdr:nvSpPr>
        <xdr:cNvPr id="685" name="投資及び出資金最大値テキスト"/>
        <xdr:cNvSpPr txBox="1"/>
      </xdr:nvSpPr>
      <xdr:spPr>
        <a:xfrm>
          <a:off x="22212300" y="523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a:t>
          </a:r>
          <a:endParaRPr kumimoji="1" lang="ja-JP" altLang="en-US" sz="1000" b="1">
            <a:latin typeface="ＭＳ Ｐゴシック"/>
          </a:endParaRPr>
        </a:p>
      </xdr:txBody>
    </xdr:sp>
    <xdr:clientData/>
  </xdr:oneCellAnchor>
  <xdr:twoCellAnchor>
    <xdr:from>
      <xdr:col>32</xdr:col>
      <xdr:colOff>98425</xdr:colOff>
      <xdr:row>31</xdr:row>
      <xdr:rowOff>140244</xdr:rowOff>
    </xdr:from>
    <xdr:to>
      <xdr:col>32</xdr:col>
      <xdr:colOff>276225</xdr:colOff>
      <xdr:row>31</xdr:row>
      <xdr:rowOff>140244</xdr:rowOff>
    </xdr:to>
    <xdr:cxnSp macro="">
      <xdr:nvCxnSpPr>
        <xdr:cNvPr id="686" name="直線コネクタ 685"/>
        <xdr:cNvCxnSpPr/>
      </xdr:nvCxnSpPr>
      <xdr:spPr>
        <a:xfrm>
          <a:off x="22072600" y="545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687" name="直線コネクタ 68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4553</xdr:rowOff>
    </xdr:from>
    <xdr:ext cx="378565" cy="259045"/>
    <xdr:sp macro="" textlink="">
      <xdr:nvSpPr>
        <xdr:cNvPr id="688" name="投資及び出資金平均値テキスト"/>
        <xdr:cNvSpPr txBox="1"/>
      </xdr:nvSpPr>
      <xdr:spPr>
        <a:xfrm>
          <a:off x="22212300" y="6176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153126</xdr:rowOff>
    </xdr:from>
    <xdr:to>
      <xdr:col>32</xdr:col>
      <xdr:colOff>238125</xdr:colOff>
      <xdr:row>37</xdr:row>
      <xdr:rowOff>83276</xdr:rowOff>
    </xdr:to>
    <xdr:sp macro="" textlink="">
      <xdr:nvSpPr>
        <xdr:cNvPr id="689" name="フローチャート : 判断 688"/>
        <xdr:cNvSpPr/>
      </xdr:nvSpPr>
      <xdr:spPr>
        <a:xfrm>
          <a:off x="22110700" y="63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690" name="直線コネクタ 68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55154</xdr:rowOff>
    </xdr:from>
    <xdr:to>
      <xdr:col>31</xdr:col>
      <xdr:colOff>85725</xdr:colOff>
      <xdr:row>36</xdr:row>
      <xdr:rowOff>156754</xdr:rowOff>
    </xdr:to>
    <xdr:sp macro="" textlink="">
      <xdr:nvSpPr>
        <xdr:cNvPr id="691" name="フローチャート : 判断 690"/>
        <xdr:cNvSpPr/>
      </xdr:nvSpPr>
      <xdr:spPr>
        <a:xfrm>
          <a:off x="21272500" y="62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35</xdr:row>
      <xdr:rowOff>1831</xdr:rowOff>
    </xdr:from>
    <xdr:ext cx="378565" cy="259045"/>
    <xdr:sp macro="" textlink="">
      <xdr:nvSpPr>
        <xdr:cNvPr id="692" name="テキスト ボックス 691"/>
        <xdr:cNvSpPr txBox="1"/>
      </xdr:nvSpPr>
      <xdr:spPr>
        <a:xfrm>
          <a:off x="21121317" y="600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85816</xdr:rowOff>
    </xdr:from>
    <xdr:to>
      <xdr:col>29</xdr:col>
      <xdr:colOff>517525</xdr:colOff>
      <xdr:row>39</xdr:row>
      <xdr:rowOff>98878</xdr:rowOff>
    </xdr:to>
    <xdr:cxnSp macro="">
      <xdr:nvCxnSpPr>
        <xdr:cNvPr id="693" name="直線コネクタ 692"/>
        <xdr:cNvCxnSpPr/>
      </xdr:nvCxnSpPr>
      <xdr:spPr>
        <a:xfrm>
          <a:off x="19545300" y="67723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131899</xdr:rowOff>
    </xdr:from>
    <xdr:to>
      <xdr:col>29</xdr:col>
      <xdr:colOff>568325</xdr:colOff>
      <xdr:row>36</xdr:row>
      <xdr:rowOff>62049</xdr:rowOff>
    </xdr:to>
    <xdr:sp macro="" textlink="">
      <xdr:nvSpPr>
        <xdr:cNvPr id="694" name="フローチャート : 判断 693"/>
        <xdr:cNvSpPr/>
      </xdr:nvSpPr>
      <xdr:spPr>
        <a:xfrm>
          <a:off x="20383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78576</xdr:rowOff>
    </xdr:from>
    <xdr:ext cx="378565" cy="259045"/>
    <xdr:sp macro="" textlink="">
      <xdr:nvSpPr>
        <xdr:cNvPr id="695" name="テキスト ボックス 694"/>
        <xdr:cNvSpPr txBox="1"/>
      </xdr:nvSpPr>
      <xdr:spPr>
        <a:xfrm>
          <a:off x="20245017" y="590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6350</xdr:rowOff>
    </xdr:from>
    <xdr:to>
      <xdr:col>28</xdr:col>
      <xdr:colOff>314325</xdr:colOff>
      <xdr:row>39</xdr:row>
      <xdr:rowOff>85816</xdr:rowOff>
    </xdr:to>
    <xdr:cxnSp macro="">
      <xdr:nvCxnSpPr>
        <xdr:cNvPr id="696" name="直線コネクタ 695"/>
        <xdr:cNvCxnSpPr/>
      </xdr:nvCxnSpPr>
      <xdr:spPr>
        <a:xfrm>
          <a:off x="18656300" y="6007100"/>
          <a:ext cx="889000" cy="7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99242</xdr:rowOff>
    </xdr:from>
    <xdr:to>
      <xdr:col>28</xdr:col>
      <xdr:colOff>365125</xdr:colOff>
      <xdr:row>36</xdr:row>
      <xdr:rowOff>29392</xdr:rowOff>
    </xdr:to>
    <xdr:sp macro="" textlink="">
      <xdr:nvSpPr>
        <xdr:cNvPr id="697" name="フローチャート : 判断 696"/>
        <xdr:cNvSpPr/>
      </xdr:nvSpPr>
      <xdr:spPr>
        <a:xfrm>
          <a:off x="19494500" y="609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45919</xdr:rowOff>
    </xdr:from>
    <xdr:ext cx="378565" cy="259045"/>
    <xdr:sp macro="" textlink="">
      <xdr:nvSpPr>
        <xdr:cNvPr id="698" name="テキスト ボックス 697"/>
        <xdr:cNvSpPr txBox="1"/>
      </xdr:nvSpPr>
      <xdr:spPr>
        <a:xfrm>
          <a:off x="19356017" y="5875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107406</xdr:rowOff>
    </xdr:from>
    <xdr:to>
      <xdr:col>27</xdr:col>
      <xdr:colOff>161925</xdr:colOff>
      <xdr:row>31</xdr:row>
      <xdr:rowOff>37556</xdr:rowOff>
    </xdr:to>
    <xdr:sp macro="" textlink="">
      <xdr:nvSpPr>
        <xdr:cNvPr id="699" name="フローチャート : 判断 698"/>
        <xdr:cNvSpPr/>
      </xdr:nvSpPr>
      <xdr:spPr>
        <a:xfrm>
          <a:off x="18605500" y="52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54083</xdr:rowOff>
    </xdr:from>
    <xdr:ext cx="469744" cy="259045"/>
    <xdr:sp macro="" textlink="">
      <xdr:nvSpPr>
        <xdr:cNvPr id="700" name="テキスト ボックス 699"/>
        <xdr:cNvSpPr txBox="1"/>
      </xdr:nvSpPr>
      <xdr:spPr>
        <a:xfrm>
          <a:off x="18421427" y="50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1" name="テキスト ボックス 70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2" name="テキスト ボックス 70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3" name="テキスト ボックス 70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4" name="テキスト ボックス 70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5" name="テキスト ボックス 70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06" name="円/楕円 70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0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08" name="円/楕円 70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140805</xdr:rowOff>
    </xdr:from>
    <xdr:ext cx="249299" cy="259045"/>
    <xdr:sp macro="" textlink="">
      <xdr:nvSpPr>
        <xdr:cNvPr id="709" name="テキスト ボックス 708"/>
        <xdr:cNvSpPr txBox="1"/>
      </xdr:nvSpPr>
      <xdr:spPr>
        <a:xfrm>
          <a:off x="211859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10" name="円/楕円 70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11" name="テキスト ボックス 71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35016</xdr:rowOff>
    </xdr:from>
    <xdr:to>
      <xdr:col>28</xdr:col>
      <xdr:colOff>365125</xdr:colOff>
      <xdr:row>39</xdr:row>
      <xdr:rowOff>136616</xdr:rowOff>
    </xdr:to>
    <xdr:sp macro="" textlink="">
      <xdr:nvSpPr>
        <xdr:cNvPr id="712" name="円/楕円 711"/>
        <xdr:cNvSpPr/>
      </xdr:nvSpPr>
      <xdr:spPr>
        <a:xfrm>
          <a:off x="19494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127743</xdr:rowOff>
    </xdr:from>
    <xdr:ext cx="313932" cy="259045"/>
    <xdr:sp macro="" textlink="">
      <xdr:nvSpPr>
        <xdr:cNvPr id="713" name="テキスト ボックス 712"/>
        <xdr:cNvSpPr txBox="1"/>
      </xdr:nvSpPr>
      <xdr:spPr>
        <a:xfrm>
          <a:off x="19388333" y="681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127000</xdr:rowOff>
    </xdr:from>
    <xdr:to>
      <xdr:col>27</xdr:col>
      <xdr:colOff>161925</xdr:colOff>
      <xdr:row>35</xdr:row>
      <xdr:rowOff>57150</xdr:rowOff>
    </xdr:to>
    <xdr:sp macro="" textlink="">
      <xdr:nvSpPr>
        <xdr:cNvPr id="714" name="円/楕円 713"/>
        <xdr:cNvSpPr/>
      </xdr:nvSpPr>
      <xdr:spPr>
        <a:xfrm>
          <a:off x="186055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48277</xdr:rowOff>
    </xdr:from>
    <xdr:ext cx="378565" cy="259045"/>
    <xdr:sp macro="" textlink="">
      <xdr:nvSpPr>
        <xdr:cNvPr id="715" name="テキスト ボックス 714"/>
        <xdr:cNvSpPr txBox="1"/>
      </xdr:nvSpPr>
      <xdr:spPr>
        <a:xfrm>
          <a:off x="18467017" y="604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6" name="正方形/長方形 71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7" name="正方形/長方形 71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8" name="正方形/長方形 71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9" name="正方形/長方形 71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0" name="正方形/長方形 71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1" name="正方形/長方形 72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2" name="テキスト ボックス 72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3" name="直線コネクタ 72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24" name="直線コネクタ 72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25" name="テキスト ボックス 72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26" name="直線コネクタ 72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27" name="テキスト ボックス 72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28" name="直線コネクタ 72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29" name="テキスト ボックス 72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30" name="直線コネクタ 72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31" name="テキスト ボックス 73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2" name="直線コネクタ 73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33" name="テキスト ボックス 73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44054</xdr:rowOff>
    </xdr:from>
    <xdr:to>
      <xdr:col>32</xdr:col>
      <xdr:colOff>186689</xdr:colOff>
      <xdr:row>58</xdr:row>
      <xdr:rowOff>120772</xdr:rowOff>
    </xdr:to>
    <xdr:cxnSp macro="">
      <xdr:nvCxnSpPr>
        <xdr:cNvPr id="735" name="直線コネクタ 734"/>
        <xdr:cNvCxnSpPr/>
      </xdr:nvCxnSpPr>
      <xdr:spPr>
        <a:xfrm flipV="1">
          <a:off x="22159595" y="8788004"/>
          <a:ext cx="1269" cy="127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124599</xdr:rowOff>
    </xdr:from>
    <xdr:ext cx="378565" cy="259045"/>
    <xdr:sp macro="" textlink="">
      <xdr:nvSpPr>
        <xdr:cNvPr id="736" name="貸付金最小値テキスト"/>
        <xdr:cNvSpPr txBox="1"/>
      </xdr:nvSpPr>
      <xdr:spPr>
        <a:xfrm>
          <a:off x="22212300" y="1006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32</xdr:col>
      <xdr:colOff>98425</xdr:colOff>
      <xdr:row>58</xdr:row>
      <xdr:rowOff>120772</xdr:rowOff>
    </xdr:from>
    <xdr:to>
      <xdr:col>32</xdr:col>
      <xdr:colOff>276225</xdr:colOff>
      <xdr:row>58</xdr:row>
      <xdr:rowOff>120772</xdr:rowOff>
    </xdr:to>
    <xdr:cxnSp macro="">
      <xdr:nvCxnSpPr>
        <xdr:cNvPr id="737" name="直線コネクタ 736"/>
        <xdr:cNvCxnSpPr/>
      </xdr:nvCxnSpPr>
      <xdr:spPr>
        <a:xfrm>
          <a:off x="22072600" y="1006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162181</xdr:rowOff>
    </xdr:from>
    <xdr:ext cx="534377" cy="259045"/>
    <xdr:sp macro="" textlink="">
      <xdr:nvSpPr>
        <xdr:cNvPr id="738" name="貸付金最大値テキスト"/>
        <xdr:cNvSpPr txBox="1"/>
      </xdr:nvSpPr>
      <xdr:spPr>
        <a:xfrm>
          <a:off x="22212300" y="85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56,684</a:t>
          </a:r>
          <a:endParaRPr kumimoji="1" lang="ja-JP" altLang="en-US" sz="1000" b="1">
            <a:latin typeface="ＭＳ Ｐゴシック"/>
          </a:endParaRPr>
        </a:p>
      </xdr:txBody>
    </xdr:sp>
    <xdr:clientData/>
  </xdr:oneCellAnchor>
  <xdr:twoCellAnchor>
    <xdr:from>
      <xdr:col>32</xdr:col>
      <xdr:colOff>98425</xdr:colOff>
      <xdr:row>51</xdr:row>
      <xdr:rowOff>44054</xdr:rowOff>
    </xdr:from>
    <xdr:to>
      <xdr:col>32</xdr:col>
      <xdr:colOff>276225</xdr:colOff>
      <xdr:row>51</xdr:row>
      <xdr:rowOff>44054</xdr:rowOff>
    </xdr:to>
    <xdr:cxnSp macro="">
      <xdr:nvCxnSpPr>
        <xdr:cNvPr id="739" name="直線コネクタ 738"/>
        <xdr:cNvCxnSpPr/>
      </xdr:nvCxnSpPr>
      <xdr:spPr>
        <a:xfrm>
          <a:off x="22072600" y="87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168595</xdr:rowOff>
    </xdr:from>
    <xdr:to>
      <xdr:col>32</xdr:col>
      <xdr:colOff>187325</xdr:colOff>
      <xdr:row>54</xdr:row>
      <xdr:rowOff>137208</xdr:rowOff>
    </xdr:to>
    <xdr:cxnSp macro="">
      <xdr:nvCxnSpPr>
        <xdr:cNvPr id="740" name="直線コネクタ 739"/>
        <xdr:cNvCxnSpPr/>
      </xdr:nvCxnSpPr>
      <xdr:spPr>
        <a:xfrm>
          <a:off x="21323300" y="9255445"/>
          <a:ext cx="838200" cy="14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47141</xdr:rowOff>
    </xdr:from>
    <xdr:ext cx="534377" cy="259045"/>
    <xdr:sp macro="" textlink="">
      <xdr:nvSpPr>
        <xdr:cNvPr id="741" name="貸付金平均値テキスト"/>
        <xdr:cNvSpPr txBox="1"/>
      </xdr:nvSpPr>
      <xdr:spPr>
        <a:xfrm>
          <a:off x="22212300" y="9476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68714</xdr:rowOff>
    </xdr:from>
    <xdr:to>
      <xdr:col>32</xdr:col>
      <xdr:colOff>238125</xdr:colOff>
      <xdr:row>55</xdr:row>
      <xdr:rowOff>170314</xdr:rowOff>
    </xdr:to>
    <xdr:sp macro="" textlink="">
      <xdr:nvSpPr>
        <xdr:cNvPr id="742" name="フローチャート : 判断 741"/>
        <xdr:cNvSpPr/>
      </xdr:nvSpPr>
      <xdr:spPr>
        <a:xfrm>
          <a:off x="221107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4026</xdr:rowOff>
    </xdr:from>
    <xdr:to>
      <xdr:col>31</xdr:col>
      <xdr:colOff>34925</xdr:colOff>
      <xdr:row>53</xdr:row>
      <xdr:rowOff>168595</xdr:rowOff>
    </xdr:to>
    <xdr:cxnSp macro="">
      <xdr:nvCxnSpPr>
        <xdr:cNvPr id="743" name="直線コネクタ 742"/>
        <xdr:cNvCxnSpPr/>
      </xdr:nvCxnSpPr>
      <xdr:spPr>
        <a:xfrm>
          <a:off x="20434300" y="9090876"/>
          <a:ext cx="889000" cy="16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67206</xdr:rowOff>
    </xdr:from>
    <xdr:to>
      <xdr:col>31</xdr:col>
      <xdr:colOff>85725</xdr:colOff>
      <xdr:row>55</xdr:row>
      <xdr:rowOff>168806</xdr:rowOff>
    </xdr:to>
    <xdr:sp macro="" textlink="">
      <xdr:nvSpPr>
        <xdr:cNvPr id="744" name="フローチャート : 判断 743"/>
        <xdr:cNvSpPr/>
      </xdr:nvSpPr>
      <xdr:spPr>
        <a:xfrm>
          <a:off x="21272500" y="94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159933</xdr:rowOff>
    </xdr:from>
    <xdr:ext cx="534377" cy="259045"/>
    <xdr:sp macro="" textlink="">
      <xdr:nvSpPr>
        <xdr:cNvPr id="745" name="テキスト ボックス 744"/>
        <xdr:cNvSpPr txBox="1"/>
      </xdr:nvSpPr>
      <xdr:spPr>
        <a:xfrm>
          <a:off x="21043411" y="958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161372</xdr:rowOff>
    </xdr:from>
    <xdr:to>
      <xdr:col>29</xdr:col>
      <xdr:colOff>517525</xdr:colOff>
      <xdr:row>53</xdr:row>
      <xdr:rowOff>4026</xdr:rowOff>
    </xdr:to>
    <xdr:cxnSp macro="">
      <xdr:nvCxnSpPr>
        <xdr:cNvPr id="746" name="直線コネクタ 745"/>
        <xdr:cNvCxnSpPr/>
      </xdr:nvCxnSpPr>
      <xdr:spPr>
        <a:xfrm>
          <a:off x="19545300" y="8905322"/>
          <a:ext cx="889000" cy="18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523</xdr:rowOff>
    </xdr:from>
    <xdr:to>
      <xdr:col>29</xdr:col>
      <xdr:colOff>568325</xdr:colOff>
      <xdr:row>55</xdr:row>
      <xdr:rowOff>102123</xdr:rowOff>
    </xdr:to>
    <xdr:sp macro="" textlink="">
      <xdr:nvSpPr>
        <xdr:cNvPr id="747" name="フローチャート : 判断 746"/>
        <xdr:cNvSpPr/>
      </xdr:nvSpPr>
      <xdr:spPr>
        <a:xfrm>
          <a:off x="20383500" y="943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93250</xdr:rowOff>
    </xdr:from>
    <xdr:ext cx="534377" cy="259045"/>
    <xdr:sp macro="" textlink="">
      <xdr:nvSpPr>
        <xdr:cNvPr id="748" name="テキスト ボックス 747"/>
        <xdr:cNvSpPr txBox="1"/>
      </xdr:nvSpPr>
      <xdr:spPr>
        <a:xfrm>
          <a:off x="20167111" y="952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93203</xdr:rowOff>
    </xdr:from>
    <xdr:to>
      <xdr:col>28</xdr:col>
      <xdr:colOff>314325</xdr:colOff>
      <xdr:row>51</xdr:row>
      <xdr:rowOff>161372</xdr:rowOff>
    </xdr:to>
    <xdr:cxnSp macro="">
      <xdr:nvCxnSpPr>
        <xdr:cNvPr id="749" name="直線コネクタ 748"/>
        <xdr:cNvCxnSpPr/>
      </xdr:nvCxnSpPr>
      <xdr:spPr>
        <a:xfrm>
          <a:off x="18656300" y="8665703"/>
          <a:ext cx="889000" cy="23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108879</xdr:rowOff>
    </xdr:from>
    <xdr:to>
      <xdr:col>28</xdr:col>
      <xdr:colOff>365125</xdr:colOff>
      <xdr:row>55</xdr:row>
      <xdr:rowOff>39029</xdr:rowOff>
    </xdr:to>
    <xdr:sp macro="" textlink="">
      <xdr:nvSpPr>
        <xdr:cNvPr id="750" name="フローチャート : 判断 749"/>
        <xdr:cNvSpPr/>
      </xdr:nvSpPr>
      <xdr:spPr>
        <a:xfrm>
          <a:off x="19494500" y="936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30156</xdr:rowOff>
    </xdr:from>
    <xdr:ext cx="534377" cy="259045"/>
    <xdr:sp macro="" textlink="">
      <xdr:nvSpPr>
        <xdr:cNvPr id="751" name="テキスト ボックス 750"/>
        <xdr:cNvSpPr txBox="1"/>
      </xdr:nvSpPr>
      <xdr:spPr>
        <a:xfrm>
          <a:off x="19278111" y="945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30333</xdr:rowOff>
    </xdr:from>
    <xdr:to>
      <xdr:col>27</xdr:col>
      <xdr:colOff>161925</xdr:colOff>
      <xdr:row>54</xdr:row>
      <xdr:rowOff>131933</xdr:rowOff>
    </xdr:to>
    <xdr:sp macro="" textlink="">
      <xdr:nvSpPr>
        <xdr:cNvPr id="752" name="フローチャート : 判断 751"/>
        <xdr:cNvSpPr/>
      </xdr:nvSpPr>
      <xdr:spPr>
        <a:xfrm>
          <a:off x="18605500" y="928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123060</xdr:rowOff>
    </xdr:from>
    <xdr:ext cx="534377" cy="259045"/>
    <xdr:sp macro="" textlink="">
      <xdr:nvSpPr>
        <xdr:cNvPr id="753" name="テキスト ボックス 752"/>
        <xdr:cNvSpPr txBox="1"/>
      </xdr:nvSpPr>
      <xdr:spPr>
        <a:xfrm>
          <a:off x="18389111" y="938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4" name="テキスト ボックス 75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5" name="テキスト ボックス 75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6" name="テキスト ボックス 75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7" name="テキスト ボックス 75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58" name="テキスト ボックス 75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86408</xdr:rowOff>
    </xdr:from>
    <xdr:to>
      <xdr:col>32</xdr:col>
      <xdr:colOff>238125</xdr:colOff>
      <xdr:row>55</xdr:row>
      <xdr:rowOff>16558</xdr:rowOff>
    </xdr:to>
    <xdr:sp macro="" textlink="">
      <xdr:nvSpPr>
        <xdr:cNvPr id="759" name="円/楕円 758"/>
        <xdr:cNvSpPr/>
      </xdr:nvSpPr>
      <xdr:spPr>
        <a:xfrm>
          <a:off x="22110700" y="93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109285</xdr:rowOff>
    </xdr:from>
    <xdr:ext cx="534377" cy="259045"/>
    <xdr:sp macro="" textlink="">
      <xdr:nvSpPr>
        <xdr:cNvPr id="760" name="貸付金該当値テキスト"/>
        <xdr:cNvSpPr txBox="1"/>
      </xdr:nvSpPr>
      <xdr:spPr>
        <a:xfrm>
          <a:off x="22212300" y="919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30,109</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117795</xdr:rowOff>
    </xdr:from>
    <xdr:to>
      <xdr:col>31</xdr:col>
      <xdr:colOff>85725</xdr:colOff>
      <xdr:row>54</xdr:row>
      <xdr:rowOff>47945</xdr:rowOff>
    </xdr:to>
    <xdr:sp macro="" textlink="">
      <xdr:nvSpPr>
        <xdr:cNvPr id="761" name="円/楕円 760"/>
        <xdr:cNvSpPr/>
      </xdr:nvSpPr>
      <xdr:spPr>
        <a:xfrm>
          <a:off x="21272500" y="92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52</xdr:row>
      <xdr:rowOff>64472</xdr:rowOff>
    </xdr:from>
    <xdr:ext cx="534377" cy="259045"/>
    <xdr:sp macro="" textlink="">
      <xdr:nvSpPr>
        <xdr:cNvPr id="762" name="テキスト ボックス 761"/>
        <xdr:cNvSpPr txBox="1"/>
      </xdr:nvSpPr>
      <xdr:spPr>
        <a:xfrm>
          <a:off x="21043411" y="897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36,236</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124676</xdr:rowOff>
    </xdr:from>
    <xdr:to>
      <xdr:col>29</xdr:col>
      <xdr:colOff>568325</xdr:colOff>
      <xdr:row>53</xdr:row>
      <xdr:rowOff>54826</xdr:rowOff>
    </xdr:to>
    <xdr:sp macro="" textlink="">
      <xdr:nvSpPr>
        <xdr:cNvPr id="763" name="円/楕円 762"/>
        <xdr:cNvSpPr/>
      </xdr:nvSpPr>
      <xdr:spPr>
        <a:xfrm>
          <a:off x="20383500" y="90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71353</xdr:rowOff>
    </xdr:from>
    <xdr:ext cx="534377" cy="259045"/>
    <xdr:sp macro="" textlink="">
      <xdr:nvSpPr>
        <xdr:cNvPr id="764" name="テキスト ボックス 763"/>
        <xdr:cNvSpPr txBox="1"/>
      </xdr:nvSpPr>
      <xdr:spPr>
        <a:xfrm>
          <a:off x="20167111" y="88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43,435</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110572</xdr:rowOff>
    </xdr:from>
    <xdr:to>
      <xdr:col>28</xdr:col>
      <xdr:colOff>365125</xdr:colOff>
      <xdr:row>52</xdr:row>
      <xdr:rowOff>40722</xdr:rowOff>
    </xdr:to>
    <xdr:sp macro="" textlink="">
      <xdr:nvSpPr>
        <xdr:cNvPr id="765" name="円/楕円 764"/>
        <xdr:cNvSpPr/>
      </xdr:nvSpPr>
      <xdr:spPr>
        <a:xfrm>
          <a:off x="19494500" y="88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57249</xdr:rowOff>
    </xdr:from>
    <xdr:ext cx="534377" cy="259045"/>
    <xdr:sp macro="" textlink="">
      <xdr:nvSpPr>
        <xdr:cNvPr id="766" name="テキスト ボックス 765"/>
        <xdr:cNvSpPr txBox="1"/>
      </xdr:nvSpPr>
      <xdr:spPr>
        <a:xfrm>
          <a:off x="19278111" y="862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51,552</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42403</xdr:rowOff>
    </xdr:from>
    <xdr:to>
      <xdr:col>27</xdr:col>
      <xdr:colOff>161925</xdr:colOff>
      <xdr:row>50</xdr:row>
      <xdr:rowOff>144003</xdr:rowOff>
    </xdr:to>
    <xdr:sp macro="" textlink="">
      <xdr:nvSpPr>
        <xdr:cNvPr id="767" name="円/楕円 766"/>
        <xdr:cNvSpPr/>
      </xdr:nvSpPr>
      <xdr:spPr>
        <a:xfrm>
          <a:off x="18605500" y="86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160530</xdr:rowOff>
    </xdr:from>
    <xdr:ext cx="534377" cy="259045"/>
    <xdr:sp macro="" textlink="">
      <xdr:nvSpPr>
        <xdr:cNvPr id="768" name="テキスト ボックス 767"/>
        <xdr:cNvSpPr txBox="1"/>
      </xdr:nvSpPr>
      <xdr:spPr>
        <a:xfrm>
          <a:off x="18389111" y="83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69" name="正方形/長方形 76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0" name="正方形/長方形 76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1" name="正方形/長方形 77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2" name="正方形/長方形 77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3" name="正方形/長方形 77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4" name="正方形/長方形 77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5" name="テキスト ボックス 77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6" name="直線コネクタ 77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77" name="直線コネクタ 77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78" name="テキスト ボックス 777"/>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79" name="直線コネクタ 77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80" name="テキスト ボックス 779"/>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1" name="直線コネクタ 78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2" name="テキスト ボックス 781"/>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83" name="直線コネクタ 78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84" name="テキスト ボックス 783"/>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85" name="直線コネクタ 78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86" name="テキスト ボックス 785"/>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7" name="直線コネクタ 78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88" name="テキスト ボックス 78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8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73978</xdr:rowOff>
    </xdr:from>
    <xdr:to>
      <xdr:col>32</xdr:col>
      <xdr:colOff>186689</xdr:colOff>
      <xdr:row>78</xdr:row>
      <xdr:rowOff>125031</xdr:rowOff>
    </xdr:to>
    <xdr:cxnSp macro="">
      <xdr:nvCxnSpPr>
        <xdr:cNvPr id="790" name="直線コネクタ 789"/>
        <xdr:cNvCxnSpPr/>
      </xdr:nvCxnSpPr>
      <xdr:spPr>
        <a:xfrm flipV="1">
          <a:off x="22159595" y="12246928"/>
          <a:ext cx="1269" cy="1251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128858</xdr:rowOff>
    </xdr:from>
    <xdr:ext cx="378565" cy="259045"/>
    <xdr:sp macro="" textlink="">
      <xdr:nvSpPr>
        <xdr:cNvPr id="791" name="繰出金最小値テキスト"/>
        <xdr:cNvSpPr txBox="1"/>
      </xdr:nvSpPr>
      <xdr:spPr>
        <a:xfrm>
          <a:off x="22212300" y="1350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32</xdr:col>
      <xdr:colOff>98425</xdr:colOff>
      <xdr:row>78</xdr:row>
      <xdr:rowOff>125031</xdr:rowOff>
    </xdr:from>
    <xdr:to>
      <xdr:col>32</xdr:col>
      <xdr:colOff>276225</xdr:colOff>
      <xdr:row>78</xdr:row>
      <xdr:rowOff>125031</xdr:rowOff>
    </xdr:to>
    <xdr:cxnSp macro="">
      <xdr:nvCxnSpPr>
        <xdr:cNvPr id="792" name="直線コネクタ 791"/>
        <xdr:cNvCxnSpPr/>
      </xdr:nvCxnSpPr>
      <xdr:spPr>
        <a:xfrm>
          <a:off x="22072600" y="1349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20655</xdr:rowOff>
    </xdr:from>
    <xdr:ext cx="469744" cy="259045"/>
    <xdr:sp macro="" textlink="">
      <xdr:nvSpPr>
        <xdr:cNvPr id="793" name="繰出金最大値テキスト"/>
        <xdr:cNvSpPr txBox="1"/>
      </xdr:nvSpPr>
      <xdr:spPr>
        <a:xfrm>
          <a:off x="22212300" y="120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7,045</a:t>
          </a:r>
          <a:endParaRPr kumimoji="1" lang="ja-JP" altLang="en-US" sz="1000" b="1">
            <a:latin typeface="ＭＳ Ｐゴシック"/>
          </a:endParaRPr>
        </a:p>
      </xdr:txBody>
    </xdr:sp>
    <xdr:clientData/>
  </xdr:oneCellAnchor>
  <xdr:twoCellAnchor>
    <xdr:from>
      <xdr:col>32</xdr:col>
      <xdr:colOff>98425</xdr:colOff>
      <xdr:row>71</xdr:row>
      <xdr:rowOff>73978</xdr:rowOff>
    </xdr:from>
    <xdr:to>
      <xdr:col>32</xdr:col>
      <xdr:colOff>276225</xdr:colOff>
      <xdr:row>71</xdr:row>
      <xdr:rowOff>73978</xdr:rowOff>
    </xdr:to>
    <xdr:cxnSp macro="">
      <xdr:nvCxnSpPr>
        <xdr:cNvPr id="794" name="直線コネクタ 793"/>
        <xdr:cNvCxnSpPr/>
      </xdr:nvCxnSpPr>
      <xdr:spPr>
        <a:xfrm>
          <a:off x="22072600" y="1224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2730</xdr:rowOff>
    </xdr:from>
    <xdr:to>
      <xdr:col>32</xdr:col>
      <xdr:colOff>187325</xdr:colOff>
      <xdr:row>78</xdr:row>
      <xdr:rowOff>7683</xdr:rowOff>
    </xdr:to>
    <xdr:cxnSp macro="">
      <xdr:nvCxnSpPr>
        <xdr:cNvPr id="795" name="直線コネクタ 794"/>
        <xdr:cNvCxnSpPr/>
      </xdr:nvCxnSpPr>
      <xdr:spPr>
        <a:xfrm flipV="1">
          <a:off x="21323300" y="1337583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95394</xdr:rowOff>
    </xdr:from>
    <xdr:ext cx="469744" cy="259045"/>
    <xdr:sp macro="" textlink="">
      <xdr:nvSpPr>
        <xdr:cNvPr id="796" name="繰出金平均値テキスト"/>
        <xdr:cNvSpPr txBox="1"/>
      </xdr:nvSpPr>
      <xdr:spPr>
        <a:xfrm>
          <a:off x="22212300" y="13125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72517</xdr:rowOff>
    </xdr:from>
    <xdr:to>
      <xdr:col>32</xdr:col>
      <xdr:colOff>238125</xdr:colOff>
      <xdr:row>78</xdr:row>
      <xdr:rowOff>2667</xdr:rowOff>
    </xdr:to>
    <xdr:sp macro="" textlink="">
      <xdr:nvSpPr>
        <xdr:cNvPr id="797" name="フローチャート : 判断 796"/>
        <xdr:cNvSpPr/>
      </xdr:nvSpPr>
      <xdr:spPr>
        <a:xfrm>
          <a:off x="221107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7683</xdr:rowOff>
    </xdr:from>
    <xdr:to>
      <xdr:col>31</xdr:col>
      <xdr:colOff>34925</xdr:colOff>
      <xdr:row>78</xdr:row>
      <xdr:rowOff>8446</xdr:rowOff>
    </xdr:to>
    <xdr:cxnSp macro="">
      <xdr:nvCxnSpPr>
        <xdr:cNvPr id="798" name="直線コネクタ 797"/>
        <xdr:cNvCxnSpPr/>
      </xdr:nvCxnSpPr>
      <xdr:spPr>
        <a:xfrm flipV="1">
          <a:off x="20434300" y="1338078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156908</xdr:rowOff>
    </xdr:from>
    <xdr:to>
      <xdr:col>31</xdr:col>
      <xdr:colOff>85725</xdr:colOff>
      <xdr:row>77</xdr:row>
      <xdr:rowOff>87058</xdr:rowOff>
    </xdr:to>
    <xdr:sp macro="" textlink="">
      <xdr:nvSpPr>
        <xdr:cNvPr id="799" name="フローチャート : 判断 798"/>
        <xdr:cNvSpPr/>
      </xdr:nvSpPr>
      <xdr:spPr>
        <a:xfrm>
          <a:off x="21272500" y="1318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103585</xdr:rowOff>
    </xdr:from>
    <xdr:ext cx="469744" cy="259045"/>
    <xdr:sp macro="" textlink="">
      <xdr:nvSpPr>
        <xdr:cNvPr id="800" name="テキスト ボックス 799"/>
        <xdr:cNvSpPr txBox="1"/>
      </xdr:nvSpPr>
      <xdr:spPr>
        <a:xfrm>
          <a:off x="21075727"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4445</xdr:rowOff>
    </xdr:from>
    <xdr:to>
      <xdr:col>29</xdr:col>
      <xdr:colOff>517525</xdr:colOff>
      <xdr:row>78</xdr:row>
      <xdr:rowOff>8446</xdr:rowOff>
    </xdr:to>
    <xdr:cxnSp macro="">
      <xdr:nvCxnSpPr>
        <xdr:cNvPr id="801" name="直線コネクタ 800"/>
        <xdr:cNvCxnSpPr/>
      </xdr:nvCxnSpPr>
      <xdr:spPr>
        <a:xfrm>
          <a:off x="19545300" y="1337754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32893</xdr:rowOff>
    </xdr:from>
    <xdr:to>
      <xdr:col>29</xdr:col>
      <xdr:colOff>568325</xdr:colOff>
      <xdr:row>77</xdr:row>
      <xdr:rowOff>134493</xdr:rowOff>
    </xdr:to>
    <xdr:sp macro="" textlink="">
      <xdr:nvSpPr>
        <xdr:cNvPr id="802" name="フローチャート : 判断 801"/>
        <xdr:cNvSpPr/>
      </xdr:nvSpPr>
      <xdr:spPr>
        <a:xfrm>
          <a:off x="20383500" y="132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151020</xdr:rowOff>
    </xdr:from>
    <xdr:ext cx="469744" cy="259045"/>
    <xdr:sp macro="" textlink="">
      <xdr:nvSpPr>
        <xdr:cNvPr id="803" name="テキスト ボックス 802"/>
        <xdr:cNvSpPr txBox="1"/>
      </xdr:nvSpPr>
      <xdr:spPr>
        <a:xfrm>
          <a:off x="20199427" y="130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153415</xdr:rowOff>
    </xdr:from>
    <xdr:to>
      <xdr:col>28</xdr:col>
      <xdr:colOff>314325</xdr:colOff>
      <xdr:row>78</xdr:row>
      <xdr:rowOff>4445</xdr:rowOff>
    </xdr:to>
    <xdr:cxnSp macro="">
      <xdr:nvCxnSpPr>
        <xdr:cNvPr id="804" name="直線コネクタ 803"/>
        <xdr:cNvCxnSpPr/>
      </xdr:nvCxnSpPr>
      <xdr:spPr>
        <a:xfrm>
          <a:off x="18656300" y="13355065"/>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1651</xdr:rowOff>
    </xdr:from>
    <xdr:to>
      <xdr:col>28</xdr:col>
      <xdr:colOff>365125</xdr:colOff>
      <xdr:row>77</xdr:row>
      <xdr:rowOff>103251</xdr:rowOff>
    </xdr:to>
    <xdr:sp macro="" textlink="">
      <xdr:nvSpPr>
        <xdr:cNvPr id="805" name="フローチャート : 判断 804"/>
        <xdr:cNvSpPr/>
      </xdr:nvSpPr>
      <xdr:spPr>
        <a:xfrm>
          <a:off x="19494500" y="1320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119778</xdr:rowOff>
    </xdr:from>
    <xdr:ext cx="469744" cy="259045"/>
    <xdr:sp macro="" textlink="">
      <xdr:nvSpPr>
        <xdr:cNvPr id="806" name="テキスト ボックス 805"/>
        <xdr:cNvSpPr txBox="1"/>
      </xdr:nvSpPr>
      <xdr:spPr>
        <a:xfrm>
          <a:off x="19310427" y="1297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117666</xdr:rowOff>
    </xdr:from>
    <xdr:to>
      <xdr:col>27</xdr:col>
      <xdr:colOff>161925</xdr:colOff>
      <xdr:row>77</xdr:row>
      <xdr:rowOff>47816</xdr:rowOff>
    </xdr:to>
    <xdr:sp macro="" textlink="">
      <xdr:nvSpPr>
        <xdr:cNvPr id="807" name="フローチャート : 判断 806"/>
        <xdr:cNvSpPr/>
      </xdr:nvSpPr>
      <xdr:spPr>
        <a:xfrm>
          <a:off x="18605500" y="131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64343</xdr:rowOff>
    </xdr:from>
    <xdr:ext cx="469744" cy="259045"/>
    <xdr:sp macro="" textlink="">
      <xdr:nvSpPr>
        <xdr:cNvPr id="808" name="テキスト ボックス 807"/>
        <xdr:cNvSpPr txBox="1"/>
      </xdr:nvSpPr>
      <xdr:spPr>
        <a:xfrm>
          <a:off x="18421427" y="129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09" name="テキスト ボックス 80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0" name="テキスト ボックス 80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1" name="テキスト ボックス 81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2" name="テキスト ボックス 81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3" name="テキスト ボックス 81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123380</xdr:rowOff>
    </xdr:from>
    <xdr:to>
      <xdr:col>32</xdr:col>
      <xdr:colOff>238125</xdr:colOff>
      <xdr:row>78</xdr:row>
      <xdr:rowOff>53530</xdr:rowOff>
    </xdr:to>
    <xdr:sp macro="" textlink="">
      <xdr:nvSpPr>
        <xdr:cNvPr id="814" name="円/楕円 813"/>
        <xdr:cNvSpPr/>
      </xdr:nvSpPr>
      <xdr:spPr>
        <a:xfrm>
          <a:off x="22110700" y="133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50944</xdr:rowOff>
    </xdr:from>
    <xdr:ext cx="469744" cy="259045"/>
    <xdr:sp macro="" textlink="">
      <xdr:nvSpPr>
        <xdr:cNvPr id="815" name="繰出金該当値テキスト"/>
        <xdr:cNvSpPr txBox="1"/>
      </xdr:nvSpPr>
      <xdr:spPr>
        <a:xfrm>
          <a:off x="22212300" y="1325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128333</xdr:rowOff>
    </xdr:from>
    <xdr:to>
      <xdr:col>31</xdr:col>
      <xdr:colOff>85725</xdr:colOff>
      <xdr:row>78</xdr:row>
      <xdr:rowOff>58483</xdr:rowOff>
    </xdr:to>
    <xdr:sp macro="" textlink="">
      <xdr:nvSpPr>
        <xdr:cNvPr id="816" name="円/楕円 815"/>
        <xdr:cNvSpPr/>
      </xdr:nvSpPr>
      <xdr:spPr>
        <a:xfrm>
          <a:off x="21272500" y="133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49610</xdr:rowOff>
    </xdr:from>
    <xdr:ext cx="469744" cy="259045"/>
    <xdr:sp macro="" textlink="">
      <xdr:nvSpPr>
        <xdr:cNvPr id="817" name="テキスト ボックス 816"/>
        <xdr:cNvSpPr txBox="1"/>
      </xdr:nvSpPr>
      <xdr:spPr>
        <a:xfrm>
          <a:off x="21075727" y="1342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129096</xdr:rowOff>
    </xdr:from>
    <xdr:to>
      <xdr:col>29</xdr:col>
      <xdr:colOff>568325</xdr:colOff>
      <xdr:row>78</xdr:row>
      <xdr:rowOff>59246</xdr:rowOff>
    </xdr:to>
    <xdr:sp macro="" textlink="">
      <xdr:nvSpPr>
        <xdr:cNvPr id="818" name="円/楕円 817"/>
        <xdr:cNvSpPr/>
      </xdr:nvSpPr>
      <xdr:spPr>
        <a:xfrm>
          <a:off x="20383500" y="133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78</xdr:row>
      <xdr:rowOff>50373</xdr:rowOff>
    </xdr:from>
    <xdr:ext cx="469744" cy="259045"/>
    <xdr:sp macro="" textlink="">
      <xdr:nvSpPr>
        <xdr:cNvPr id="819" name="テキスト ボックス 818"/>
        <xdr:cNvSpPr txBox="1"/>
      </xdr:nvSpPr>
      <xdr:spPr>
        <a:xfrm>
          <a:off x="20199427" y="1342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125095</xdr:rowOff>
    </xdr:from>
    <xdr:to>
      <xdr:col>28</xdr:col>
      <xdr:colOff>365125</xdr:colOff>
      <xdr:row>78</xdr:row>
      <xdr:rowOff>55245</xdr:rowOff>
    </xdr:to>
    <xdr:sp macro="" textlink="">
      <xdr:nvSpPr>
        <xdr:cNvPr id="820" name="円/楕円 819"/>
        <xdr:cNvSpPr/>
      </xdr:nvSpPr>
      <xdr:spPr>
        <a:xfrm>
          <a:off x="19494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78</xdr:row>
      <xdr:rowOff>46372</xdr:rowOff>
    </xdr:from>
    <xdr:ext cx="469744" cy="259045"/>
    <xdr:sp macro="" textlink="">
      <xdr:nvSpPr>
        <xdr:cNvPr id="821" name="テキスト ボックス 820"/>
        <xdr:cNvSpPr txBox="1"/>
      </xdr:nvSpPr>
      <xdr:spPr>
        <a:xfrm>
          <a:off x="19310427" y="1341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102615</xdr:rowOff>
    </xdr:from>
    <xdr:to>
      <xdr:col>27</xdr:col>
      <xdr:colOff>161925</xdr:colOff>
      <xdr:row>78</xdr:row>
      <xdr:rowOff>32765</xdr:rowOff>
    </xdr:to>
    <xdr:sp macro="" textlink="">
      <xdr:nvSpPr>
        <xdr:cNvPr id="822" name="円/楕円 821"/>
        <xdr:cNvSpPr/>
      </xdr:nvSpPr>
      <xdr:spPr>
        <a:xfrm>
          <a:off x="186055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78</xdr:row>
      <xdr:rowOff>23892</xdr:rowOff>
    </xdr:from>
    <xdr:ext cx="469744" cy="259045"/>
    <xdr:sp macro="" textlink="">
      <xdr:nvSpPr>
        <xdr:cNvPr id="823" name="テキスト ボックス 822"/>
        <xdr:cNvSpPr txBox="1"/>
      </xdr:nvSpPr>
      <xdr:spPr>
        <a:xfrm>
          <a:off x="18421427" y="1339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4" name="正方形/長方形 82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5" name="正方形/長方形 82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6" name="正方形/長方形 82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7" name="正方形/長方形 82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28" name="正方形/長方形 82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29" name="正方形/長方形 82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0" name="テキスト ボックス 82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1" name="直線コネクタ 83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2" name="直線コネクタ 83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3" name="テキスト ボックス 83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4" name="直線コネクタ 83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5" name="テキスト ボックス 83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7" name="直線コネクタ 83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3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9" name="直線コネクタ 83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1" name="直線コネクタ 84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2" name="直線コネクタ 84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4" name="フローチャート : 判断 84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5" name="直線コネクタ 84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6" name="フローチャート : 判断 84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7" name="テキスト ボックス 84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48" name="直線コネクタ 84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49" name="フローチャート : 判断 84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0" name="テキスト ボックス 84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1" name="直線コネクタ 85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2" name="フローチャート : 判断 85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3" name="テキスト ボックス 85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4" name="フローチャート : 判断 85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5" name="テキスト ボックス 85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6" name="テキスト ボックス 85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7" name="テキスト ボックス 85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58" name="テキスト ボックス 85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59" name="テキスト ボックス 85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0" name="テキスト ボックス 85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円/楕円 86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3" name="円/楕円 86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4" name="テキスト ボックス 86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5" name="円/楕円 86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6" name="テキスト ボックス 86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7" name="円/楕円 86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68" name="テキスト ボックス 86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円/楕円 86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0" name="テキスト ボックス 86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1" name="正方形/長方形 87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2" name="正方形/長方形 87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3" name="テキスト ボックス 87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・「人件費」は、近年横ばいで推移しているが、平成</a:t>
          </a:r>
          <a:r>
            <a:rPr kumimoji="1" lang="en-US" altLang="ja-JP" sz="1300">
              <a:latin typeface="ＭＳ Ｐゴシック"/>
            </a:rPr>
            <a:t>27</a:t>
          </a:r>
          <a:r>
            <a:rPr kumimoji="1" lang="ja-JP" altLang="en-US" sz="1300">
              <a:latin typeface="ＭＳ Ｐゴシック"/>
            </a:rPr>
            <a:t>年度は新陳代謝（職員の退職及び採用による給与差額分）等により職員給与や共済負担金で減少した一方、退職金の増加などにより、前年度より増加した。</a:t>
          </a:r>
          <a:endParaRPr kumimoji="1" lang="en-US" altLang="ja-JP" sz="1300">
            <a:latin typeface="ＭＳ Ｐゴシック"/>
          </a:endParaRPr>
        </a:p>
        <a:p>
          <a:r>
            <a:rPr kumimoji="1" lang="ja-JP" altLang="en-US" sz="1300">
              <a:latin typeface="ＭＳ Ｐゴシック"/>
            </a:rPr>
            <a:t>・「扶助費」は、生活保護費等の社会保障関係経費の増加に伴い近年増加傾向にあるが、平成</a:t>
          </a:r>
          <a:r>
            <a:rPr kumimoji="1" lang="en-US" altLang="ja-JP" sz="1300">
              <a:latin typeface="ＭＳ Ｐゴシック"/>
            </a:rPr>
            <a:t>27</a:t>
          </a:r>
          <a:r>
            <a:rPr kumimoji="1" lang="ja-JP" altLang="en-US" sz="1300">
              <a:latin typeface="ＭＳ Ｐゴシック"/>
            </a:rPr>
            <a:t>年度は児童養護施設措置負担の増や障害児通所支援県費負担の増などにより、前年度より増加した。</a:t>
          </a:r>
          <a:endParaRPr kumimoji="1" lang="en-US" altLang="ja-JP" sz="1300">
            <a:latin typeface="ＭＳ Ｐゴシック"/>
          </a:endParaRPr>
        </a:p>
        <a:p>
          <a:r>
            <a:rPr kumimoji="1" lang="ja-JP" altLang="en-US" sz="1300">
              <a:latin typeface="ＭＳ Ｐゴシック"/>
            </a:rPr>
            <a:t>・「補助費等」は、保育給付費等負担等の社会保障関係関係経費の増加に伴い増加傾向にあるが、平成</a:t>
          </a:r>
          <a:r>
            <a:rPr kumimoji="1" lang="en-US" altLang="ja-JP" sz="1300">
              <a:latin typeface="ＭＳ Ｐゴシック"/>
            </a:rPr>
            <a:t>27</a:t>
          </a:r>
          <a:r>
            <a:rPr kumimoji="1" lang="ja-JP" altLang="en-US" sz="1300">
              <a:latin typeface="ＭＳ Ｐゴシック"/>
            </a:rPr>
            <a:t>年度は地方消費税等市町村交付金の増や大雪被害対策のための経費の増などにより、前年度と比べ大幅に増加した。</a:t>
          </a:r>
          <a:endParaRPr kumimoji="1" lang="en-US" altLang="ja-JP" sz="1300">
            <a:latin typeface="ＭＳ Ｐゴシック"/>
          </a:endParaRPr>
        </a:p>
        <a:p>
          <a:r>
            <a:rPr kumimoji="1" lang="ja-JP" altLang="en-US" sz="1300">
              <a:latin typeface="ＭＳ Ｐゴシック"/>
            </a:rPr>
            <a:t>・「普通建設事業費」は、国の経済対策による補正予算の増減により、各年度の決算額に増減がある状況であり、平成</a:t>
          </a:r>
          <a:r>
            <a:rPr kumimoji="1" lang="en-US" altLang="ja-JP" sz="1300">
              <a:latin typeface="ＭＳ Ｐゴシック"/>
            </a:rPr>
            <a:t>27</a:t>
          </a:r>
          <a:r>
            <a:rPr kumimoji="1" lang="ja-JP" altLang="en-US" sz="1300">
              <a:latin typeface="ＭＳ Ｐゴシック"/>
            </a:rPr>
            <a:t>年度は単独事業費は増加したものの、国の補正予算に関連した補助事業費が減少したため、前年度より減少した。</a:t>
          </a:r>
          <a:endParaRPr kumimoji="1" lang="en-US" altLang="ja-JP" sz="1300">
            <a:latin typeface="ＭＳ Ｐゴシック"/>
          </a:endParaRPr>
        </a:p>
        <a:p>
          <a:r>
            <a:rPr kumimoji="1" lang="ja-JP" altLang="en-US" sz="1300">
              <a:latin typeface="ＭＳ Ｐゴシック"/>
            </a:rPr>
            <a:t>・「公債費」は、臨時財政対策債償還費の増加により近年増加傾向にあるが、平成</a:t>
          </a:r>
          <a:r>
            <a:rPr kumimoji="1" lang="en-US" altLang="ja-JP" sz="1300">
              <a:latin typeface="ＭＳ Ｐゴシック"/>
            </a:rPr>
            <a:t>27</a:t>
          </a:r>
          <a:r>
            <a:rPr kumimoji="1" lang="ja-JP" altLang="en-US" sz="1300">
              <a:latin typeface="ＭＳ Ｐゴシック"/>
            </a:rPr>
            <a:t>年度についても臨時財政対策債や退職手当債の償還費の増により、前年度より増加した。</a:t>
          </a:r>
          <a:endParaRPr kumimoji="1" lang="en-US" altLang="ja-JP" sz="1300">
            <a:latin typeface="ＭＳ Ｐゴシック"/>
          </a:endParaRPr>
        </a:p>
        <a:p>
          <a:r>
            <a:rPr kumimoji="1" lang="ja-JP" altLang="en-US" sz="1300">
              <a:latin typeface="ＭＳ Ｐゴシック"/>
            </a:rPr>
            <a:t>・「貸付金」は、制度融資額の減等により、近年減少傾向にあるが、平成</a:t>
          </a:r>
          <a:r>
            <a:rPr kumimoji="1" lang="en-US" altLang="ja-JP" sz="1300">
              <a:latin typeface="ＭＳ Ｐゴシック"/>
            </a:rPr>
            <a:t>27</a:t>
          </a:r>
          <a:r>
            <a:rPr kumimoji="1" lang="ja-JP" altLang="en-US" sz="1300">
              <a:latin typeface="ＭＳ Ｐゴシック"/>
            </a:rPr>
            <a:t>年度についても制度融資額の減少により、前年度より減少した。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2,005,320
1,960,525
6,362.28
761,605,206
751,895,021
4,323,676
441,767,800
1,199,712,726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155.2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32</xdr:row>
      <xdr:rowOff>111777</xdr:rowOff>
    </xdr:from>
    <xdr:ext cx="377026" cy="259045"/>
    <xdr:sp macro="" textlink="">
      <xdr:nvSpPr>
        <xdr:cNvPr id="48" name="テキスト ボックス 47"/>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168927</xdr:rowOff>
    </xdr:from>
    <xdr:ext cx="377026" cy="259045"/>
    <xdr:sp macro="" textlink="">
      <xdr:nvSpPr>
        <xdr:cNvPr id="50" name="テキスト ボックス 49"/>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27686</xdr:rowOff>
    </xdr:from>
    <xdr:to>
      <xdr:col>6</xdr:col>
      <xdr:colOff>510540</xdr:colOff>
      <xdr:row>37</xdr:row>
      <xdr:rowOff>114554</xdr:rowOff>
    </xdr:to>
    <xdr:cxnSp macro="">
      <xdr:nvCxnSpPr>
        <xdr:cNvPr id="54" name="直線コネクタ 53"/>
        <xdr:cNvCxnSpPr/>
      </xdr:nvCxnSpPr>
      <xdr:spPr>
        <a:xfrm flipV="1">
          <a:off x="4633595" y="5171186"/>
          <a:ext cx="127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118381</xdr:rowOff>
    </xdr:from>
    <xdr:ext cx="378565" cy="259045"/>
    <xdr:sp macro="" textlink="">
      <xdr:nvSpPr>
        <xdr:cNvPr id="55" name="議会費最小値テキスト"/>
        <xdr:cNvSpPr txBox="1"/>
      </xdr:nvSpPr>
      <xdr:spPr>
        <a:xfrm>
          <a:off x="4686300"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6</xdr:col>
      <xdr:colOff>422275</xdr:colOff>
      <xdr:row>37</xdr:row>
      <xdr:rowOff>114554</xdr:rowOff>
    </xdr:from>
    <xdr:to>
      <xdr:col>6</xdr:col>
      <xdr:colOff>600075</xdr:colOff>
      <xdr:row>37</xdr:row>
      <xdr:rowOff>114554</xdr:rowOff>
    </xdr:to>
    <xdr:cxnSp macro="">
      <xdr:nvCxnSpPr>
        <xdr:cNvPr id="56" name="直線コネクタ 55"/>
        <xdr:cNvCxnSpPr/>
      </xdr:nvCxnSpPr>
      <xdr:spPr>
        <a:xfrm>
          <a:off x="4546600" y="645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145813</xdr:rowOff>
    </xdr:from>
    <xdr:ext cx="378565" cy="259045"/>
    <xdr:sp macro="" textlink="">
      <xdr:nvSpPr>
        <xdr:cNvPr id="57" name="議会費最大値テキスト"/>
        <xdr:cNvSpPr txBox="1"/>
      </xdr:nvSpPr>
      <xdr:spPr>
        <a:xfrm>
          <a:off x="4686300" y="494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6</xdr:col>
      <xdr:colOff>422275</xdr:colOff>
      <xdr:row>30</xdr:row>
      <xdr:rowOff>27686</xdr:rowOff>
    </xdr:from>
    <xdr:to>
      <xdr:col>6</xdr:col>
      <xdr:colOff>600075</xdr:colOff>
      <xdr:row>30</xdr:row>
      <xdr:rowOff>27686</xdr:rowOff>
    </xdr:to>
    <xdr:cxnSp macro="">
      <xdr:nvCxnSpPr>
        <xdr:cNvPr id="58" name="直線コネクタ 57"/>
        <xdr:cNvCxnSpPr/>
      </xdr:nvCxnSpPr>
      <xdr:spPr>
        <a:xfrm>
          <a:off x="4546600" y="51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123698</xdr:rowOff>
    </xdr:from>
    <xdr:to>
      <xdr:col>6</xdr:col>
      <xdr:colOff>511175</xdr:colOff>
      <xdr:row>31</xdr:row>
      <xdr:rowOff>160274</xdr:rowOff>
    </xdr:to>
    <xdr:cxnSp macro="">
      <xdr:nvCxnSpPr>
        <xdr:cNvPr id="59" name="直線コネクタ 58"/>
        <xdr:cNvCxnSpPr/>
      </xdr:nvCxnSpPr>
      <xdr:spPr>
        <a:xfrm flipV="1">
          <a:off x="3797300" y="54386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62755</xdr:rowOff>
    </xdr:from>
    <xdr:ext cx="378565" cy="259045"/>
    <xdr:sp macro="" textlink="">
      <xdr:nvSpPr>
        <xdr:cNvPr id="60" name="議会費平均値テキスト"/>
        <xdr:cNvSpPr txBox="1"/>
      </xdr:nvSpPr>
      <xdr:spPr>
        <a:xfrm>
          <a:off x="4686300" y="58920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84328</xdr:rowOff>
    </xdr:from>
    <xdr:to>
      <xdr:col>6</xdr:col>
      <xdr:colOff>561975</xdr:colOff>
      <xdr:row>35</xdr:row>
      <xdr:rowOff>14478</xdr:rowOff>
    </xdr:to>
    <xdr:sp macro="" textlink="">
      <xdr:nvSpPr>
        <xdr:cNvPr id="61" name="フローチャート : 判断 60"/>
        <xdr:cNvSpPr/>
      </xdr:nvSpPr>
      <xdr:spPr>
        <a:xfrm>
          <a:off x="45847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160274</xdr:rowOff>
    </xdr:from>
    <xdr:to>
      <xdr:col>5</xdr:col>
      <xdr:colOff>358775</xdr:colOff>
      <xdr:row>32</xdr:row>
      <xdr:rowOff>57404</xdr:rowOff>
    </xdr:to>
    <xdr:cxnSp macro="">
      <xdr:nvCxnSpPr>
        <xdr:cNvPr id="62" name="直線コネクタ 61"/>
        <xdr:cNvCxnSpPr/>
      </xdr:nvCxnSpPr>
      <xdr:spPr>
        <a:xfrm flipV="1">
          <a:off x="2908300" y="54752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118618</xdr:rowOff>
    </xdr:from>
    <xdr:to>
      <xdr:col>5</xdr:col>
      <xdr:colOff>409575</xdr:colOff>
      <xdr:row>35</xdr:row>
      <xdr:rowOff>48768</xdr:rowOff>
    </xdr:to>
    <xdr:sp macro="" textlink="">
      <xdr:nvSpPr>
        <xdr:cNvPr id="63" name="フローチャート : 判断 62"/>
        <xdr:cNvSpPr/>
      </xdr:nvSpPr>
      <xdr:spPr>
        <a:xfrm>
          <a:off x="3746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35</xdr:row>
      <xdr:rowOff>39895</xdr:rowOff>
    </xdr:from>
    <xdr:ext cx="378565" cy="259045"/>
    <xdr:sp macro="" textlink="">
      <xdr:nvSpPr>
        <xdr:cNvPr id="64" name="テキスト ボックス 63"/>
        <xdr:cNvSpPr txBox="1"/>
      </xdr:nvSpPr>
      <xdr:spPr>
        <a:xfrm>
          <a:off x="3595317" y="6040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139700</xdr:rowOff>
    </xdr:from>
    <xdr:to>
      <xdr:col>4</xdr:col>
      <xdr:colOff>155575</xdr:colOff>
      <xdr:row>32</xdr:row>
      <xdr:rowOff>57404</xdr:rowOff>
    </xdr:to>
    <xdr:cxnSp macro="">
      <xdr:nvCxnSpPr>
        <xdr:cNvPr id="65" name="直線コネクタ 64"/>
        <xdr:cNvCxnSpPr/>
      </xdr:nvCxnSpPr>
      <xdr:spPr>
        <a:xfrm>
          <a:off x="2019300" y="545465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148336</xdr:rowOff>
    </xdr:from>
    <xdr:to>
      <xdr:col>4</xdr:col>
      <xdr:colOff>206375</xdr:colOff>
      <xdr:row>35</xdr:row>
      <xdr:rowOff>78486</xdr:rowOff>
    </xdr:to>
    <xdr:sp macro="" textlink="">
      <xdr:nvSpPr>
        <xdr:cNvPr id="66" name="フローチャート : 判断 65"/>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35</xdr:row>
      <xdr:rowOff>69613</xdr:rowOff>
    </xdr:from>
    <xdr:ext cx="378565" cy="259045"/>
    <xdr:sp macro="" textlink="">
      <xdr:nvSpPr>
        <xdr:cNvPr id="67" name="テキスト ボックス 66"/>
        <xdr:cNvSpPr txBox="1"/>
      </xdr:nvSpPr>
      <xdr:spPr>
        <a:xfrm>
          <a:off x="2719017" y="6070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71120</xdr:rowOff>
    </xdr:from>
    <xdr:to>
      <xdr:col>2</xdr:col>
      <xdr:colOff>638175</xdr:colOff>
      <xdr:row>31</xdr:row>
      <xdr:rowOff>139700</xdr:rowOff>
    </xdr:to>
    <xdr:cxnSp macro="">
      <xdr:nvCxnSpPr>
        <xdr:cNvPr id="68" name="直線コネクタ 67"/>
        <xdr:cNvCxnSpPr/>
      </xdr:nvCxnSpPr>
      <xdr:spPr>
        <a:xfrm>
          <a:off x="1130300" y="53860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104902</xdr:rowOff>
    </xdr:from>
    <xdr:to>
      <xdr:col>3</xdr:col>
      <xdr:colOff>3175</xdr:colOff>
      <xdr:row>35</xdr:row>
      <xdr:rowOff>35052</xdr:rowOff>
    </xdr:to>
    <xdr:sp macro="" textlink="">
      <xdr:nvSpPr>
        <xdr:cNvPr id="69" name="フローチャート : 判断 68"/>
        <xdr:cNvSpPr/>
      </xdr:nvSpPr>
      <xdr:spPr>
        <a:xfrm>
          <a:off x="1968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26179</xdr:rowOff>
    </xdr:from>
    <xdr:ext cx="378565" cy="259045"/>
    <xdr:sp macro="" textlink="">
      <xdr:nvSpPr>
        <xdr:cNvPr id="70" name="テキスト ボックス 69"/>
        <xdr:cNvSpPr txBox="1"/>
      </xdr:nvSpPr>
      <xdr:spPr>
        <a:xfrm>
          <a:off x="1830017" y="6026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47752</xdr:rowOff>
    </xdr:from>
    <xdr:to>
      <xdr:col>1</xdr:col>
      <xdr:colOff>485775</xdr:colOff>
      <xdr:row>34</xdr:row>
      <xdr:rowOff>149352</xdr:rowOff>
    </xdr:to>
    <xdr:sp macro="" textlink="">
      <xdr:nvSpPr>
        <xdr:cNvPr id="71" name="フローチャート : 判断 70"/>
        <xdr:cNvSpPr/>
      </xdr:nvSpPr>
      <xdr:spPr>
        <a:xfrm>
          <a:off x="1079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34</xdr:row>
      <xdr:rowOff>140479</xdr:rowOff>
    </xdr:from>
    <xdr:ext cx="378565" cy="259045"/>
    <xdr:sp macro="" textlink="">
      <xdr:nvSpPr>
        <xdr:cNvPr id="72" name="テキスト ボックス 71"/>
        <xdr:cNvSpPr txBox="1"/>
      </xdr:nvSpPr>
      <xdr:spPr>
        <a:xfrm>
          <a:off x="941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72898</xdr:rowOff>
    </xdr:from>
    <xdr:to>
      <xdr:col>6</xdr:col>
      <xdr:colOff>561975</xdr:colOff>
      <xdr:row>32</xdr:row>
      <xdr:rowOff>3048</xdr:rowOff>
    </xdr:to>
    <xdr:sp macro="" textlink="">
      <xdr:nvSpPr>
        <xdr:cNvPr id="78" name="円/楕円 77"/>
        <xdr:cNvSpPr/>
      </xdr:nvSpPr>
      <xdr:spPr>
        <a:xfrm>
          <a:off x="4584700" y="53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95775</xdr:rowOff>
    </xdr:from>
    <xdr:ext cx="378565" cy="259045"/>
    <xdr:sp macro="" textlink="">
      <xdr:nvSpPr>
        <xdr:cNvPr id="79" name="議会費該当値テキスト"/>
        <xdr:cNvSpPr txBox="1"/>
      </xdr:nvSpPr>
      <xdr:spPr>
        <a:xfrm>
          <a:off x="4686300" y="523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109474</xdr:rowOff>
    </xdr:from>
    <xdr:to>
      <xdr:col>5</xdr:col>
      <xdr:colOff>409575</xdr:colOff>
      <xdr:row>32</xdr:row>
      <xdr:rowOff>39624</xdr:rowOff>
    </xdr:to>
    <xdr:sp macro="" textlink="">
      <xdr:nvSpPr>
        <xdr:cNvPr id="80" name="円/楕円 79"/>
        <xdr:cNvSpPr/>
      </xdr:nvSpPr>
      <xdr:spPr>
        <a:xfrm>
          <a:off x="3746500" y="54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30</xdr:row>
      <xdr:rowOff>56151</xdr:rowOff>
    </xdr:from>
    <xdr:ext cx="378565" cy="259045"/>
    <xdr:sp macro="" textlink="">
      <xdr:nvSpPr>
        <xdr:cNvPr id="81" name="テキスト ボックス 80"/>
        <xdr:cNvSpPr txBox="1"/>
      </xdr:nvSpPr>
      <xdr:spPr>
        <a:xfrm>
          <a:off x="3595317" y="5199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6604</xdr:rowOff>
    </xdr:from>
    <xdr:to>
      <xdr:col>4</xdr:col>
      <xdr:colOff>206375</xdr:colOff>
      <xdr:row>32</xdr:row>
      <xdr:rowOff>108204</xdr:rowOff>
    </xdr:to>
    <xdr:sp macro="" textlink="">
      <xdr:nvSpPr>
        <xdr:cNvPr id="82" name="円/楕円 81"/>
        <xdr:cNvSpPr/>
      </xdr:nvSpPr>
      <xdr:spPr>
        <a:xfrm>
          <a:off x="2857500" y="54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30</xdr:row>
      <xdr:rowOff>124731</xdr:rowOff>
    </xdr:from>
    <xdr:ext cx="378565" cy="259045"/>
    <xdr:sp macro="" textlink="">
      <xdr:nvSpPr>
        <xdr:cNvPr id="83" name="テキスト ボックス 82"/>
        <xdr:cNvSpPr txBox="1"/>
      </xdr:nvSpPr>
      <xdr:spPr>
        <a:xfrm>
          <a:off x="2719017" y="526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88900</xdr:rowOff>
    </xdr:from>
    <xdr:to>
      <xdr:col>3</xdr:col>
      <xdr:colOff>3175</xdr:colOff>
      <xdr:row>32</xdr:row>
      <xdr:rowOff>19050</xdr:rowOff>
    </xdr:to>
    <xdr:sp macro="" textlink="">
      <xdr:nvSpPr>
        <xdr:cNvPr id="84" name="円/楕円 83"/>
        <xdr:cNvSpPr/>
      </xdr:nvSpPr>
      <xdr:spPr>
        <a:xfrm>
          <a:off x="1968500" y="5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30</xdr:row>
      <xdr:rowOff>35577</xdr:rowOff>
    </xdr:from>
    <xdr:ext cx="378565" cy="259045"/>
    <xdr:sp macro="" textlink="">
      <xdr:nvSpPr>
        <xdr:cNvPr id="85" name="テキスト ボックス 84"/>
        <xdr:cNvSpPr txBox="1"/>
      </xdr:nvSpPr>
      <xdr:spPr>
        <a:xfrm>
          <a:off x="1830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20320</xdr:rowOff>
    </xdr:from>
    <xdr:to>
      <xdr:col>1</xdr:col>
      <xdr:colOff>485775</xdr:colOff>
      <xdr:row>31</xdr:row>
      <xdr:rowOff>121920</xdr:rowOff>
    </xdr:to>
    <xdr:sp macro="" textlink="">
      <xdr:nvSpPr>
        <xdr:cNvPr id="86" name="円/楕円 85"/>
        <xdr:cNvSpPr/>
      </xdr:nvSpPr>
      <xdr:spPr>
        <a:xfrm>
          <a:off x="1079500" y="53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29</xdr:row>
      <xdr:rowOff>138447</xdr:rowOff>
    </xdr:from>
    <xdr:ext cx="378565" cy="259045"/>
    <xdr:sp macro="" textlink="">
      <xdr:nvSpPr>
        <xdr:cNvPr id="87" name="テキスト ボックス 86"/>
        <xdr:cNvSpPr txBox="1"/>
      </xdr:nvSpPr>
      <xdr:spPr>
        <a:xfrm>
          <a:off x="941017" y="511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1" name="テキスト ボックス 100"/>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3" name="テキスト ボックス 102"/>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5" name="テキスト ボックス 104"/>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23473</xdr:rowOff>
    </xdr:from>
    <xdr:to>
      <xdr:col>6</xdr:col>
      <xdr:colOff>510540</xdr:colOff>
      <xdr:row>58</xdr:row>
      <xdr:rowOff>93229</xdr:rowOff>
    </xdr:to>
    <xdr:cxnSp macro="">
      <xdr:nvCxnSpPr>
        <xdr:cNvPr id="111" name="直線コネクタ 110"/>
        <xdr:cNvCxnSpPr/>
      </xdr:nvCxnSpPr>
      <xdr:spPr>
        <a:xfrm flipV="1">
          <a:off x="4633595" y="8767423"/>
          <a:ext cx="1270" cy="12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97056</xdr:rowOff>
    </xdr:from>
    <xdr:ext cx="534377" cy="259045"/>
    <xdr:sp macro="" textlink="">
      <xdr:nvSpPr>
        <xdr:cNvPr id="112" name="総務費最小値テキスト"/>
        <xdr:cNvSpPr txBox="1"/>
      </xdr:nvSpPr>
      <xdr:spPr>
        <a:xfrm>
          <a:off x="4686300" y="100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10,846</a:t>
          </a:r>
          <a:endParaRPr kumimoji="1" lang="ja-JP" altLang="en-US" sz="1000" b="1">
            <a:latin typeface="ＭＳ Ｐゴシック"/>
          </a:endParaRPr>
        </a:p>
      </xdr:txBody>
    </xdr:sp>
    <xdr:clientData/>
  </xdr:oneCellAnchor>
  <xdr:twoCellAnchor>
    <xdr:from>
      <xdr:col>6</xdr:col>
      <xdr:colOff>422275</xdr:colOff>
      <xdr:row>58</xdr:row>
      <xdr:rowOff>93229</xdr:rowOff>
    </xdr:from>
    <xdr:to>
      <xdr:col>6</xdr:col>
      <xdr:colOff>600075</xdr:colOff>
      <xdr:row>58</xdr:row>
      <xdr:rowOff>93229</xdr:rowOff>
    </xdr:to>
    <xdr:cxnSp macro="">
      <xdr:nvCxnSpPr>
        <xdr:cNvPr id="113" name="直線コネクタ 112"/>
        <xdr:cNvCxnSpPr/>
      </xdr:nvCxnSpPr>
      <xdr:spPr>
        <a:xfrm>
          <a:off x="4546600" y="1003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141600</xdr:rowOff>
    </xdr:from>
    <xdr:ext cx="534377" cy="259045"/>
    <xdr:sp macro="" textlink="">
      <xdr:nvSpPr>
        <xdr:cNvPr id="114" name="総務費最大値テキスト"/>
        <xdr:cNvSpPr txBox="1"/>
      </xdr:nvSpPr>
      <xdr:spPr>
        <a:xfrm>
          <a:off x="4686300" y="8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88,618</a:t>
          </a:r>
          <a:endParaRPr kumimoji="1" lang="ja-JP" altLang="en-US" sz="1000" b="1">
            <a:latin typeface="ＭＳ Ｐゴシック"/>
          </a:endParaRPr>
        </a:p>
      </xdr:txBody>
    </xdr:sp>
    <xdr:clientData/>
  </xdr:oneCellAnchor>
  <xdr:twoCellAnchor>
    <xdr:from>
      <xdr:col>6</xdr:col>
      <xdr:colOff>422275</xdr:colOff>
      <xdr:row>51</xdr:row>
      <xdr:rowOff>23473</xdr:rowOff>
    </xdr:from>
    <xdr:to>
      <xdr:col>6</xdr:col>
      <xdr:colOff>600075</xdr:colOff>
      <xdr:row>51</xdr:row>
      <xdr:rowOff>23473</xdr:rowOff>
    </xdr:to>
    <xdr:cxnSp macro="">
      <xdr:nvCxnSpPr>
        <xdr:cNvPr id="115" name="直線コネクタ 114"/>
        <xdr:cNvCxnSpPr/>
      </xdr:nvCxnSpPr>
      <xdr:spPr>
        <a:xfrm>
          <a:off x="4546600" y="8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22118</xdr:rowOff>
    </xdr:from>
    <xdr:to>
      <xdr:col>6</xdr:col>
      <xdr:colOff>511175</xdr:colOff>
      <xdr:row>58</xdr:row>
      <xdr:rowOff>40487</xdr:rowOff>
    </xdr:to>
    <xdr:cxnSp macro="">
      <xdr:nvCxnSpPr>
        <xdr:cNvPr id="116" name="直線コネクタ 115"/>
        <xdr:cNvCxnSpPr/>
      </xdr:nvCxnSpPr>
      <xdr:spPr>
        <a:xfrm flipV="1">
          <a:off x="3797300" y="9966218"/>
          <a:ext cx="838200" cy="1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142736</xdr:rowOff>
    </xdr:from>
    <xdr:ext cx="534377" cy="259045"/>
    <xdr:sp macro="" textlink="">
      <xdr:nvSpPr>
        <xdr:cNvPr id="117" name="総務費平均値テキスト"/>
        <xdr:cNvSpPr txBox="1"/>
      </xdr:nvSpPr>
      <xdr:spPr>
        <a:xfrm>
          <a:off x="4686300" y="9743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119859</xdr:rowOff>
    </xdr:from>
    <xdr:to>
      <xdr:col>6</xdr:col>
      <xdr:colOff>561975</xdr:colOff>
      <xdr:row>58</xdr:row>
      <xdr:rowOff>50009</xdr:rowOff>
    </xdr:to>
    <xdr:sp macro="" textlink="">
      <xdr:nvSpPr>
        <xdr:cNvPr id="118" name="フローチャート : 判断 117"/>
        <xdr:cNvSpPr/>
      </xdr:nvSpPr>
      <xdr:spPr>
        <a:xfrm>
          <a:off x="4584700" y="98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138769</xdr:rowOff>
    </xdr:from>
    <xdr:to>
      <xdr:col>5</xdr:col>
      <xdr:colOff>358775</xdr:colOff>
      <xdr:row>58</xdr:row>
      <xdr:rowOff>40487</xdr:rowOff>
    </xdr:to>
    <xdr:cxnSp macro="">
      <xdr:nvCxnSpPr>
        <xdr:cNvPr id="119" name="直線コネクタ 118"/>
        <xdr:cNvCxnSpPr/>
      </xdr:nvCxnSpPr>
      <xdr:spPr>
        <a:xfrm>
          <a:off x="2908300" y="9911419"/>
          <a:ext cx="889000" cy="7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97456</xdr:rowOff>
    </xdr:from>
    <xdr:to>
      <xdr:col>5</xdr:col>
      <xdr:colOff>409575</xdr:colOff>
      <xdr:row>58</xdr:row>
      <xdr:rowOff>27606</xdr:rowOff>
    </xdr:to>
    <xdr:sp macro="" textlink="">
      <xdr:nvSpPr>
        <xdr:cNvPr id="120" name="フローチャート : 判断 119"/>
        <xdr:cNvSpPr/>
      </xdr:nvSpPr>
      <xdr:spPr>
        <a:xfrm>
          <a:off x="3746500" y="98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44133</xdr:rowOff>
    </xdr:from>
    <xdr:ext cx="534377" cy="259045"/>
    <xdr:sp macro="" textlink="">
      <xdr:nvSpPr>
        <xdr:cNvPr id="121" name="テキスト ボックス 120"/>
        <xdr:cNvSpPr txBox="1"/>
      </xdr:nvSpPr>
      <xdr:spPr>
        <a:xfrm>
          <a:off x="3517411" y="96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138769</xdr:rowOff>
    </xdr:from>
    <xdr:to>
      <xdr:col>4</xdr:col>
      <xdr:colOff>155575</xdr:colOff>
      <xdr:row>58</xdr:row>
      <xdr:rowOff>51134</xdr:rowOff>
    </xdr:to>
    <xdr:cxnSp macro="">
      <xdr:nvCxnSpPr>
        <xdr:cNvPr id="122" name="直線コネクタ 121"/>
        <xdr:cNvCxnSpPr/>
      </xdr:nvCxnSpPr>
      <xdr:spPr>
        <a:xfrm flipV="1">
          <a:off x="2019300" y="9911419"/>
          <a:ext cx="889000" cy="8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93358</xdr:rowOff>
    </xdr:from>
    <xdr:to>
      <xdr:col>4</xdr:col>
      <xdr:colOff>206375</xdr:colOff>
      <xdr:row>58</xdr:row>
      <xdr:rowOff>23508</xdr:rowOff>
    </xdr:to>
    <xdr:sp macro="" textlink="">
      <xdr:nvSpPr>
        <xdr:cNvPr id="123" name="フローチャート : 判断 122"/>
        <xdr:cNvSpPr/>
      </xdr:nvSpPr>
      <xdr:spPr>
        <a:xfrm>
          <a:off x="2857500" y="98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14635</xdr:rowOff>
    </xdr:from>
    <xdr:ext cx="534377" cy="259045"/>
    <xdr:sp macro="" textlink="">
      <xdr:nvSpPr>
        <xdr:cNvPr id="124" name="テキスト ボックス 123"/>
        <xdr:cNvSpPr txBox="1"/>
      </xdr:nvSpPr>
      <xdr:spPr>
        <a:xfrm>
          <a:off x="2641111" y="99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38691</xdr:rowOff>
    </xdr:from>
    <xdr:to>
      <xdr:col>2</xdr:col>
      <xdr:colOff>638175</xdr:colOff>
      <xdr:row>58</xdr:row>
      <xdr:rowOff>51134</xdr:rowOff>
    </xdr:to>
    <xdr:cxnSp macro="">
      <xdr:nvCxnSpPr>
        <xdr:cNvPr id="125" name="直線コネクタ 124"/>
        <xdr:cNvCxnSpPr/>
      </xdr:nvCxnSpPr>
      <xdr:spPr>
        <a:xfrm>
          <a:off x="1130300" y="9982791"/>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95758</xdr:rowOff>
    </xdr:from>
    <xdr:to>
      <xdr:col>3</xdr:col>
      <xdr:colOff>3175</xdr:colOff>
      <xdr:row>58</xdr:row>
      <xdr:rowOff>25908</xdr:rowOff>
    </xdr:to>
    <xdr:sp macro="" textlink="">
      <xdr:nvSpPr>
        <xdr:cNvPr id="126" name="フローチャート : 判断 125"/>
        <xdr:cNvSpPr/>
      </xdr:nvSpPr>
      <xdr:spPr>
        <a:xfrm>
          <a:off x="1968500" y="986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42435</xdr:rowOff>
    </xdr:from>
    <xdr:ext cx="534377" cy="259045"/>
    <xdr:sp macro="" textlink="">
      <xdr:nvSpPr>
        <xdr:cNvPr id="127" name="テキスト ボックス 126"/>
        <xdr:cNvSpPr txBox="1"/>
      </xdr:nvSpPr>
      <xdr:spPr>
        <a:xfrm>
          <a:off x="1752111" y="964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106388</xdr:rowOff>
    </xdr:from>
    <xdr:to>
      <xdr:col>1</xdr:col>
      <xdr:colOff>485775</xdr:colOff>
      <xdr:row>58</xdr:row>
      <xdr:rowOff>36538</xdr:rowOff>
    </xdr:to>
    <xdr:sp macro="" textlink="">
      <xdr:nvSpPr>
        <xdr:cNvPr id="128" name="フローチャート : 判断 127"/>
        <xdr:cNvSpPr/>
      </xdr:nvSpPr>
      <xdr:spPr>
        <a:xfrm>
          <a:off x="1079500" y="98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53065</xdr:rowOff>
    </xdr:from>
    <xdr:ext cx="534377" cy="259045"/>
    <xdr:sp macro="" textlink="">
      <xdr:nvSpPr>
        <xdr:cNvPr id="129" name="テキスト ボックス 128"/>
        <xdr:cNvSpPr txBox="1"/>
      </xdr:nvSpPr>
      <xdr:spPr>
        <a:xfrm>
          <a:off x="863111" y="96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142768</xdr:rowOff>
    </xdr:from>
    <xdr:to>
      <xdr:col>6</xdr:col>
      <xdr:colOff>561975</xdr:colOff>
      <xdr:row>58</xdr:row>
      <xdr:rowOff>72918</xdr:rowOff>
    </xdr:to>
    <xdr:sp macro="" textlink="">
      <xdr:nvSpPr>
        <xdr:cNvPr id="135" name="円/楕円 134"/>
        <xdr:cNvSpPr/>
      </xdr:nvSpPr>
      <xdr:spPr>
        <a:xfrm>
          <a:off x="4584700" y="99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98286</xdr:rowOff>
    </xdr:from>
    <xdr:ext cx="534377" cy="259045"/>
    <xdr:sp macro="" textlink="">
      <xdr:nvSpPr>
        <xdr:cNvPr id="136" name="総務費該当値テキスト"/>
        <xdr:cNvSpPr txBox="1"/>
      </xdr:nvSpPr>
      <xdr:spPr>
        <a:xfrm>
          <a:off x="4686300" y="987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15,201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161137</xdr:rowOff>
    </xdr:from>
    <xdr:to>
      <xdr:col>5</xdr:col>
      <xdr:colOff>409575</xdr:colOff>
      <xdr:row>58</xdr:row>
      <xdr:rowOff>91287</xdr:rowOff>
    </xdr:to>
    <xdr:sp macro="" textlink="">
      <xdr:nvSpPr>
        <xdr:cNvPr id="137" name="円/楕円 136"/>
        <xdr:cNvSpPr/>
      </xdr:nvSpPr>
      <xdr:spPr>
        <a:xfrm>
          <a:off x="3746500" y="99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82414</xdr:rowOff>
    </xdr:from>
    <xdr:ext cx="534377" cy="259045"/>
    <xdr:sp macro="" textlink="">
      <xdr:nvSpPr>
        <xdr:cNvPr id="138" name="テキスト ボックス 137"/>
        <xdr:cNvSpPr txBox="1"/>
      </xdr:nvSpPr>
      <xdr:spPr>
        <a:xfrm>
          <a:off x="3517411" y="100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87969</xdr:rowOff>
    </xdr:from>
    <xdr:to>
      <xdr:col>4</xdr:col>
      <xdr:colOff>206375</xdr:colOff>
      <xdr:row>58</xdr:row>
      <xdr:rowOff>18119</xdr:rowOff>
    </xdr:to>
    <xdr:sp macro="" textlink="">
      <xdr:nvSpPr>
        <xdr:cNvPr id="139" name="円/楕円 138"/>
        <xdr:cNvSpPr/>
      </xdr:nvSpPr>
      <xdr:spPr>
        <a:xfrm>
          <a:off x="2857500" y="98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34646</xdr:rowOff>
    </xdr:from>
    <xdr:ext cx="534377" cy="259045"/>
    <xdr:sp macro="" textlink="">
      <xdr:nvSpPr>
        <xdr:cNvPr id="140" name="テキスト ボックス 139"/>
        <xdr:cNvSpPr txBox="1"/>
      </xdr:nvSpPr>
      <xdr:spPr>
        <a:xfrm>
          <a:off x="2641111" y="963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334</xdr:rowOff>
    </xdr:from>
    <xdr:to>
      <xdr:col>3</xdr:col>
      <xdr:colOff>3175</xdr:colOff>
      <xdr:row>58</xdr:row>
      <xdr:rowOff>101934</xdr:rowOff>
    </xdr:to>
    <xdr:sp macro="" textlink="">
      <xdr:nvSpPr>
        <xdr:cNvPr id="141" name="円/楕円 140"/>
        <xdr:cNvSpPr/>
      </xdr:nvSpPr>
      <xdr:spPr>
        <a:xfrm>
          <a:off x="1968500" y="99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93061</xdr:rowOff>
    </xdr:from>
    <xdr:ext cx="534377" cy="259045"/>
    <xdr:sp macro="" textlink="">
      <xdr:nvSpPr>
        <xdr:cNvPr id="142" name="テキスト ボックス 141"/>
        <xdr:cNvSpPr txBox="1"/>
      </xdr:nvSpPr>
      <xdr:spPr>
        <a:xfrm>
          <a:off x="1752111" y="100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159341</xdr:rowOff>
    </xdr:from>
    <xdr:to>
      <xdr:col>1</xdr:col>
      <xdr:colOff>485775</xdr:colOff>
      <xdr:row>58</xdr:row>
      <xdr:rowOff>89491</xdr:rowOff>
    </xdr:to>
    <xdr:sp macro="" textlink="">
      <xdr:nvSpPr>
        <xdr:cNvPr id="143" name="円/楕円 142"/>
        <xdr:cNvSpPr/>
      </xdr:nvSpPr>
      <xdr:spPr>
        <a:xfrm>
          <a:off x="1079500" y="99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80618</xdr:rowOff>
    </xdr:from>
    <xdr:ext cx="534377" cy="259045"/>
    <xdr:sp macro="" textlink="">
      <xdr:nvSpPr>
        <xdr:cNvPr id="144" name="テキスト ボックス 143"/>
        <xdr:cNvSpPr txBox="1"/>
      </xdr:nvSpPr>
      <xdr:spPr>
        <a:xfrm>
          <a:off x="863111" y="1002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6" name="テキスト ボックス 15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8" name="テキスト ボックス 15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0" name="テキスト ボックス 15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37531</xdr:rowOff>
    </xdr:from>
    <xdr:to>
      <xdr:col>6</xdr:col>
      <xdr:colOff>510540</xdr:colOff>
      <xdr:row>78</xdr:row>
      <xdr:rowOff>53170</xdr:rowOff>
    </xdr:to>
    <xdr:cxnSp macro="">
      <xdr:nvCxnSpPr>
        <xdr:cNvPr id="166" name="直線コネクタ 165"/>
        <xdr:cNvCxnSpPr/>
      </xdr:nvCxnSpPr>
      <xdr:spPr>
        <a:xfrm flipV="1">
          <a:off x="4633595" y="12210481"/>
          <a:ext cx="1270" cy="121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56997</xdr:rowOff>
    </xdr:from>
    <xdr:ext cx="534377" cy="259045"/>
    <xdr:sp macro="" textlink="">
      <xdr:nvSpPr>
        <xdr:cNvPr id="167" name="民生費最小値テキスト"/>
        <xdr:cNvSpPr txBox="1"/>
      </xdr:nvSpPr>
      <xdr:spPr>
        <a:xfrm>
          <a:off x="4686300" y="13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42,711</a:t>
          </a:r>
          <a:endParaRPr kumimoji="1" lang="ja-JP" altLang="en-US" sz="1000" b="1">
            <a:latin typeface="ＭＳ Ｐゴシック"/>
          </a:endParaRPr>
        </a:p>
      </xdr:txBody>
    </xdr:sp>
    <xdr:clientData/>
  </xdr:oneCellAnchor>
  <xdr:twoCellAnchor>
    <xdr:from>
      <xdr:col>6</xdr:col>
      <xdr:colOff>422275</xdr:colOff>
      <xdr:row>78</xdr:row>
      <xdr:rowOff>53170</xdr:rowOff>
    </xdr:from>
    <xdr:to>
      <xdr:col>6</xdr:col>
      <xdr:colOff>600075</xdr:colOff>
      <xdr:row>78</xdr:row>
      <xdr:rowOff>53170</xdr:rowOff>
    </xdr:to>
    <xdr:cxnSp macro="">
      <xdr:nvCxnSpPr>
        <xdr:cNvPr id="168" name="直線コネクタ 167"/>
        <xdr:cNvCxnSpPr/>
      </xdr:nvCxnSpPr>
      <xdr:spPr>
        <a:xfrm>
          <a:off x="4546600" y="1342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155658</xdr:rowOff>
    </xdr:from>
    <xdr:ext cx="599010" cy="259045"/>
    <xdr:sp macro="" textlink="">
      <xdr:nvSpPr>
        <xdr:cNvPr id="169" name="民生費最大値テキスト"/>
        <xdr:cNvSpPr txBox="1"/>
      </xdr:nvSpPr>
      <xdr:spPr>
        <a:xfrm>
          <a:off x="4686300" y="119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361,816</a:t>
          </a:r>
          <a:endParaRPr kumimoji="1" lang="ja-JP" altLang="en-US" sz="1000" b="1">
            <a:latin typeface="ＭＳ Ｐゴシック"/>
          </a:endParaRPr>
        </a:p>
      </xdr:txBody>
    </xdr:sp>
    <xdr:clientData/>
  </xdr:oneCellAnchor>
  <xdr:twoCellAnchor>
    <xdr:from>
      <xdr:col>6</xdr:col>
      <xdr:colOff>422275</xdr:colOff>
      <xdr:row>71</xdr:row>
      <xdr:rowOff>37531</xdr:rowOff>
    </xdr:from>
    <xdr:to>
      <xdr:col>6</xdr:col>
      <xdr:colOff>600075</xdr:colOff>
      <xdr:row>71</xdr:row>
      <xdr:rowOff>37531</xdr:rowOff>
    </xdr:to>
    <xdr:cxnSp macro="">
      <xdr:nvCxnSpPr>
        <xdr:cNvPr id="170" name="直線コネクタ 169"/>
        <xdr:cNvCxnSpPr/>
      </xdr:nvCxnSpPr>
      <xdr:spPr>
        <a:xfrm>
          <a:off x="4546600" y="122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164236</xdr:rowOff>
    </xdr:from>
    <xdr:to>
      <xdr:col>6</xdr:col>
      <xdr:colOff>511175</xdr:colOff>
      <xdr:row>78</xdr:row>
      <xdr:rowOff>3691</xdr:rowOff>
    </xdr:to>
    <xdr:cxnSp macro="">
      <xdr:nvCxnSpPr>
        <xdr:cNvPr id="171" name="直線コネクタ 170"/>
        <xdr:cNvCxnSpPr/>
      </xdr:nvCxnSpPr>
      <xdr:spPr>
        <a:xfrm flipV="1">
          <a:off x="3797300" y="13365886"/>
          <a:ext cx="8382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133414</xdr:rowOff>
    </xdr:from>
    <xdr:ext cx="534377" cy="259045"/>
    <xdr:sp macro="" textlink="">
      <xdr:nvSpPr>
        <xdr:cNvPr id="172" name="民生費平均値テキスト"/>
        <xdr:cNvSpPr txBox="1"/>
      </xdr:nvSpPr>
      <xdr:spPr>
        <a:xfrm>
          <a:off x="4686300" y="13163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110537</xdr:rowOff>
    </xdr:from>
    <xdr:to>
      <xdr:col>6</xdr:col>
      <xdr:colOff>561975</xdr:colOff>
      <xdr:row>78</xdr:row>
      <xdr:rowOff>40687</xdr:rowOff>
    </xdr:to>
    <xdr:sp macro="" textlink="">
      <xdr:nvSpPr>
        <xdr:cNvPr id="173" name="フローチャート : 判断 172"/>
        <xdr:cNvSpPr/>
      </xdr:nvSpPr>
      <xdr:spPr>
        <a:xfrm>
          <a:off x="4584700" y="133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3691</xdr:rowOff>
    </xdr:from>
    <xdr:to>
      <xdr:col>5</xdr:col>
      <xdr:colOff>358775</xdr:colOff>
      <xdr:row>78</xdr:row>
      <xdr:rowOff>9821</xdr:rowOff>
    </xdr:to>
    <xdr:cxnSp macro="">
      <xdr:nvCxnSpPr>
        <xdr:cNvPr id="174" name="直線コネクタ 173"/>
        <xdr:cNvCxnSpPr/>
      </xdr:nvCxnSpPr>
      <xdr:spPr>
        <a:xfrm flipV="1">
          <a:off x="2908300" y="13376791"/>
          <a:ext cx="889000" cy="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148386</xdr:rowOff>
    </xdr:from>
    <xdr:to>
      <xdr:col>5</xdr:col>
      <xdr:colOff>409575</xdr:colOff>
      <xdr:row>78</xdr:row>
      <xdr:rowOff>78536</xdr:rowOff>
    </xdr:to>
    <xdr:sp macro="" textlink="">
      <xdr:nvSpPr>
        <xdr:cNvPr id="175" name="フローチャート : 判断 174"/>
        <xdr:cNvSpPr/>
      </xdr:nvSpPr>
      <xdr:spPr>
        <a:xfrm>
          <a:off x="3746500" y="133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69663</xdr:rowOff>
    </xdr:from>
    <xdr:ext cx="534377" cy="259045"/>
    <xdr:sp macro="" textlink="">
      <xdr:nvSpPr>
        <xdr:cNvPr id="176" name="テキスト ボックス 175"/>
        <xdr:cNvSpPr txBox="1"/>
      </xdr:nvSpPr>
      <xdr:spPr>
        <a:xfrm>
          <a:off x="3517411" y="134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3378</xdr:rowOff>
    </xdr:from>
    <xdr:to>
      <xdr:col>4</xdr:col>
      <xdr:colOff>155575</xdr:colOff>
      <xdr:row>78</xdr:row>
      <xdr:rowOff>9821</xdr:rowOff>
    </xdr:to>
    <xdr:cxnSp macro="">
      <xdr:nvCxnSpPr>
        <xdr:cNvPr id="177" name="直線コネクタ 176"/>
        <xdr:cNvCxnSpPr/>
      </xdr:nvCxnSpPr>
      <xdr:spPr>
        <a:xfrm>
          <a:off x="2019300" y="13376478"/>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150085</xdr:rowOff>
    </xdr:from>
    <xdr:to>
      <xdr:col>4</xdr:col>
      <xdr:colOff>206375</xdr:colOff>
      <xdr:row>78</xdr:row>
      <xdr:rowOff>80235</xdr:rowOff>
    </xdr:to>
    <xdr:sp macro="" textlink="">
      <xdr:nvSpPr>
        <xdr:cNvPr id="178" name="フローチャート : 判断 177"/>
        <xdr:cNvSpPr/>
      </xdr:nvSpPr>
      <xdr:spPr>
        <a:xfrm>
          <a:off x="2857500" y="1335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71362</xdr:rowOff>
    </xdr:from>
    <xdr:ext cx="534377" cy="259045"/>
    <xdr:sp macro="" textlink="">
      <xdr:nvSpPr>
        <xdr:cNvPr id="179" name="テキスト ボックス 178"/>
        <xdr:cNvSpPr txBox="1"/>
      </xdr:nvSpPr>
      <xdr:spPr>
        <a:xfrm>
          <a:off x="2641111" y="1344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3378</xdr:rowOff>
    </xdr:from>
    <xdr:to>
      <xdr:col>2</xdr:col>
      <xdr:colOff>638175</xdr:colOff>
      <xdr:row>78</xdr:row>
      <xdr:rowOff>10274</xdr:rowOff>
    </xdr:to>
    <xdr:cxnSp macro="">
      <xdr:nvCxnSpPr>
        <xdr:cNvPr id="180" name="直線コネクタ 179"/>
        <xdr:cNvCxnSpPr/>
      </xdr:nvCxnSpPr>
      <xdr:spPr>
        <a:xfrm flipV="1">
          <a:off x="1130300" y="13376478"/>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144129</xdr:rowOff>
    </xdr:from>
    <xdr:to>
      <xdr:col>3</xdr:col>
      <xdr:colOff>3175</xdr:colOff>
      <xdr:row>78</xdr:row>
      <xdr:rowOff>74279</xdr:rowOff>
    </xdr:to>
    <xdr:sp macro="" textlink="">
      <xdr:nvSpPr>
        <xdr:cNvPr id="181" name="フローチャート : 判断 180"/>
        <xdr:cNvSpPr/>
      </xdr:nvSpPr>
      <xdr:spPr>
        <a:xfrm>
          <a:off x="1968500" y="1334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65406</xdr:rowOff>
    </xdr:from>
    <xdr:ext cx="534377" cy="259045"/>
    <xdr:sp macro="" textlink="">
      <xdr:nvSpPr>
        <xdr:cNvPr id="182" name="テキスト ボックス 181"/>
        <xdr:cNvSpPr txBox="1"/>
      </xdr:nvSpPr>
      <xdr:spPr>
        <a:xfrm>
          <a:off x="1752111" y="1343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140743</xdr:rowOff>
    </xdr:from>
    <xdr:to>
      <xdr:col>1</xdr:col>
      <xdr:colOff>485775</xdr:colOff>
      <xdr:row>78</xdr:row>
      <xdr:rowOff>70893</xdr:rowOff>
    </xdr:to>
    <xdr:sp macro="" textlink="">
      <xdr:nvSpPr>
        <xdr:cNvPr id="183" name="フローチャート : 判断 182"/>
        <xdr:cNvSpPr/>
      </xdr:nvSpPr>
      <xdr:spPr>
        <a:xfrm>
          <a:off x="1079500" y="1334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62020</xdr:rowOff>
    </xdr:from>
    <xdr:ext cx="534377" cy="259045"/>
    <xdr:sp macro="" textlink="">
      <xdr:nvSpPr>
        <xdr:cNvPr id="184" name="テキスト ボックス 183"/>
        <xdr:cNvSpPr txBox="1"/>
      </xdr:nvSpPr>
      <xdr:spPr>
        <a:xfrm>
          <a:off x="863111" y="134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51,393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113436</xdr:rowOff>
    </xdr:from>
    <xdr:to>
      <xdr:col>6</xdr:col>
      <xdr:colOff>561975</xdr:colOff>
      <xdr:row>78</xdr:row>
      <xdr:rowOff>43586</xdr:rowOff>
    </xdr:to>
    <xdr:sp macro="" textlink="">
      <xdr:nvSpPr>
        <xdr:cNvPr id="190" name="円/楕円 189"/>
        <xdr:cNvSpPr/>
      </xdr:nvSpPr>
      <xdr:spPr>
        <a:xfrm>
          <a:off x="4584700" y="1331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88964</xdr:rowOff>
    </xdr:from>
    <xdr:ext cx="534377" cy="259045"/>
    <xdr:sp macro="" textlink="">
      <xdr:nvSpPr>
        <xdr:cNvPr id="191" name="民生費該当値テキスト"/>
        <xdr:cNvSpPr txBox="1"/>
      </xdr:nvSpPr>
      <xdr:spPr>
        <a:xfrm>
          <a:off x="4686300" y="132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124341</xdr:rowOff>
    </xdr:from>
    <xdr:to>
      <xdr:col>5</xdr:col>
      <xdr:colOff>409575</xdr:colOff>
      <xdr:row>78</xdr:row>
      <xdr:rowOff>54491</xdr:rowOff>
    </xdr:to>
    <xdr:sp macro="" textlink="">
      <xdr:nvSpPr>
        <xdr:cNvPr id="192" name="円/楕円 191"/>
        <xdr:cNvSpPr/>
      </xdr:nvSpPr>
      <xdr:spPr>
        <a:xfrm>
          <a:off x="3746500" y="133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71018</xdr:rowOff>
    </xdr:from>
    <xdr:ext cx="534377" cy="259045"/>
    <xdr:sp macro="" textlink="">
      <xdr:nvSpPr>
        <xdr:cNvPr id="193" name="テキスト ボックス 192"/>
        <xdr:cNvSpPr txBox="1"/>
      </xdr:nvSpPr>
      <xdr:spPr>
        <a:xfrm>
          <a:off x="3517411" y="131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130471</xdr:rowOff>
    </xdr:from>
    <xdr:to>
      <xdr:col>4</xdr:col>
      <xdr:colOff>206375</xdr:colOff>
      <xdr:row>78</xdr:row>
      <xdr:rowOff>60621</xdr:rowOff>
    </xdr:to>
    <xdr:sp macro="" textlink="">
      <xdr:nvSpPr>
        <xdr:cNvPr id="194" name="円/楕円 193"/>
        <xdr:cNvSpPr/>
      </xdr:nvSpPr>
      <xdr:spPr>
        <a:xfrm>
          <a:off x="2857500" y="1333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77148</xdr:rowOff>
    </xdr:from>
    <xdr:ext cx="534377" cy="259045"/>
    <xdr:sp macro="" textlink="">
      <xdr:nvSpPr>
        <xdr:cNvPr id="195" name="テキスト ボックス 194"/>
        <xdr:cNvSpPr txBox="1"/>
      </xdr:nvSpPr>
      <xdr:spPr>
        <a:xfrm>
          <a:off x="2641111" y="1310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124028</xdr:rowOff>
    </xdr:from>
    <xdr:to>
      <xdr:col>3</xdr:col>
      <xdr:colOff>3175</xdr:colOff>
      <xdr:row>78</xdr:row>
      <xdr:rowOff>54178</xdr:rowOff>
    </xdr:to>
    <xdr:sp macro="" textlink="">
      <xdr:nvSpPr>
        <xdr:cNvPr id="196" name="円/楕円 195"/>
        <xdr:cNvSpPr/>
      </xdr:nvSpPr>
      <xdr:spPr>
        <a:xfrm>
          <a:off x="1968500" y="133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70705</xdr:rowOff>
    </xdr:from>
    <xdr:ext cx="534377" cy="259045"/>
    <xdr:sp macro="" textlink="">
      <xdr:nvSpPr>
        <xdr:cNvPr id="197" name="テキスト ボックス 196"/>
        <xdr:cNvSpPr txBox="1"/>
      </xdr:nvSpPr>
      <xdr:spPr>
        <a:xfrm>
          <a:off x="1752111" y="1310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130924</xdr:rowOff>
    </xdr:from>
    <xdr:to>
      <xdr:col>1</xdr:col>
      <xdr:colOff>485775</xdr:colOff>
      <xdr:row>78</xdr:row>
      <xdr:rowOff>61074</xdr:rowOff>
    </xdr:to>
    <xdr:sp macro="" textlink="">
      <xdr:nvSpPr>
        <xdr:cNvPr id="198" name="円/楕円 197"/>
        <xdr:cNvSpPr/>
      </xdr:nvSpPr>
      <xdr:spPr>
        <a:xfrm>
          <a:off x="1079500" y="133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77601</xdr:rowOff>
    </xdr:from>
    <xdr:ext cx="534377" cy="259045"/>
    <xdr:sp macro="" textlink="">
      <xdr:nvSpPr>
        <xdr:cNvPr id="199" name="テキスト ボックス 198"/>
        <xdr:cNvSpPr txBox="1"/>
      </xdr:nvSpPr>
      <xdr:spPr>
        <a:xfrm>
          <a:off x="863111" y="131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09" name="テキスト ボックス 20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1" name="テキスト ボックス 21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100152</xdr:rowOff>
    </xdr:from>
    <xdr:to>
      <xdr:col>6</xdr:col>
      <xdr:colOff>510540</xdr:colOff>
      <xdr:row>97</xdr:row>
      <xdr:rowOff>156693</xdr:rowOff>
    </xdr:to>
    <xdr:cxnSp macro="">
      <xdr:nvCxnSpPr>
        <xdr:cNvPr id="221" name="直線コネクタ 220"/>
        <xdr:cNvCxnSpPr/>
      </xdr:nvCxnSpPr>
      <xdr:spPr>
        <a:xfrm flipV="1">
          <a:off x="4633595" y="15702102"/>
          <a:ext cx="1270" cy="1085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160520</xdr:rowOff>
    </xdr:from>
    <xdr:ext cx="469744" cy="259045"/>
    <xdr:sp macro="" textlink="">
      <xdr:nvSpPr>
        <xdr:cNvPr id="222" name="衛生費最小値テキスト"/>
        <xdr:cNvSpPr txBox="1"/>
      </xdr:nvSpPr>
      <xdr:spPr>
        <a:xfrm>
          <a:off x="4686300" y="1679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6</xdr:col>
      <xdr:colOff>422275</xdr:colOff>
      <xdr:row>97</xdr:row>
      <xdr:rowOff>156693</xdr:rowOff>
    </xdr:from>
    <xdr:to>
      <xdr:col>6</xdr:col>
      <xdr:colOff>600075</xdr:colOff>
      <xdr:row>97</xdr:row>
      <xdr:rowOff>156693</xdr:rowOff>
    </xdr:to>
    <xdr:cxnSp macro="">
      <xdr:nvCxnSpPr>
        <xdr:cNvPr id="223" name="直線コネクタ 222"/>
        <xdr:cNvCxnSpPr/>
      </xdr:nvCxnSpPr>
      <xdr:spPr>
        <a:xfrm>
          <a:off x="4546600" y="1678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46829</xdr:rowOff>
    </xdr:from>
    <xdr:ext cx="534377" cy="259045"/>
    <xdr:sp macro="" textlink="">
      <xdr:nvSpPr>
        <xdr:cNvPr id="224" name="衛生費最大値テキスト"/>
        <xdr:cNvSpPr txBox="1"/>
      </xdr:nvSpPr>
      <xdr:spPr>
        <a:xfrm>
          <a:off x="4686300" y="154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34,538</a:t>
          </a:r>
          <a:endParaRPr kumimoji="1" lang="ja-JP" altLang="en-US" sz="1000" b="1">
            <a:latin typeface="ＭＳ Ｐゴシック"/>
          </a:endParaRPr>
        </a:p>
      </xdr:txBody>
    </xdr:sp>
    <xdr:clientData/>
  </xdr:oneCellAnchor>
  <xdr:twoCellAnchor>
    <xdr:from>
      <xdr:col>6</xdr:col>
      <xdr:colOff>422275</xdr:colOff>
      <xdr:row>91</xdr:row>
      <xdr:rowOff>100152</xdr:rowOff>
    </xdr:from>
    <xdr:to>
      <xdr:col>6</xdr:col>
      <xdr:colOff>600075</xdr:colOff>
      <xdr:row>91</xdr:row>
      <xdr:rowOff>100152</xdr:rowOff>
    </xdr:to>
    <xdr:cxnSp macro="">
      <xdr:nvCxnSpPr>
        <xdr:cNvPr id="225" name="直線コネクタ 224"/>
        <xdr:cNvCxnSpPr/>
      </xdr:nvCxnSpPr>
      <xdr:spPr>
        <a:xfrm>
          <a:off x="4546600" y="1570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94780</xdr:rowOff>
    </xdr:from>
    <xdr:to>
      <xdr:col>6</xdr:col>
      <xdr:colOff>511175</xdr:colOff>
      <xdr:row>96</xdr:row>
      <xdr:rowOff>151358</xdr:rowOff>
    </xdr:to>
    <xdr:cxnSp macro="">
      <xdr:nvCxnSpPr>
        <xdr:cNvPr id="226" name="直線コネクタ 225"/>
        <xdr:cNvCxnSpPr/>
      </xdr:nvCxnSpPr>
      <xdr:spPr>
        <a:xfrm flipV="1">
          <a:off x="3797300" y="16553980"/>
          <a:ext cx="8382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73462</xdr:rowOff>
    </xdr:from>
    <xdr:ext cx="534377" cy="259045"/>
    <xdr:sp macro="" textlink="">
      <xdr:nvSpPr>
        <xdr:cNvPr id="227" name="衛生費平均値テキスト"/>
        <xdr:cNvSpPr txBox="1"/>
      </xdr:nvSpPr>
      <xdr:spPr>
        <a:xfrm>
          <a:off x="4686300" y="1653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95035</xdr:rowOff>
    </xdr:from>
    <xdr:to>
      <xdr:col>6</xdr:col>
      <xdr:colOff>561975</xdr:colOff>
      <xdr:row>97</xdr:row>
      <xdr:rowOff>25185</xdr:rowOff>
    </xdr:to>
    <xdr:sp macro="" textlink="">
      <xdr:nvSpPr>
        <xdr:cNvPr id="228" name="フローチャート : 判断 227"/>
        <xdr:cNvSpPr/>
      </xdr:nvSpPr>
      <xdr:spPr>
        <a:xfrm>
          <a:off x="45847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151358</xdr:rowOff>
    </xdr:from>
    <xdr:to>
      <xdr:col>5</xdr:col>
      <xdr:colOff>358775</xdr:colOff>
      <xdr:row>96</xdr:row>
      <xdr:rowOff>151625</xdr:rowOff>
    </xdr:to>
    <xdr:cxnSp macro="">
      <xdr:nvCxnSpPr>
        <xdr:cNvPr id="229" name="直線コネクタ 228"/>
        <xdr:cNvCxnSpPr/>
      </xdr:nvCxnSpPr>
      <xdr:spPr>
        <a:xfrm flipV="1">
          <a:off x="2908300" y="1661055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157060</xdr:rowOff>
    </xdr:from>
    <xdr:to>
      <xdr:col>5</xdr:col>
      <xdr:colOff>409575</xdr:colOff>
      <xdr:row>97</xdr:row>
      <xdr:rowOff>87210</xdr:rowOff>
    </xdr:to>
    <xdr:sp macro="" textlink="">
      <xdr:nvSpPr>
        <xdr:cNvPr id="230" name="フローチャート : 判断 229"/>
        <xdr:cNvSpPr/>
      </xdr:nvSpPr>
      <xdr:spPr>
        <a:xfrm>
          <a:off x="3746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78337</xdr:rowOff>
    </xdr:from>
    <xdr:ext cx="469744" cy="259045"/>
    <xdr:sp macro="" textlink="">
      <xdr:nvSpPr>
        <xdr:cNvPr id="231" name="テキスト ボックス 230"/>
        <xdr:cNvSpPr txBox="1"/>
      </xdr:nvSpPr>
      <xdr:spPr>
        <a:xfrm>
          <a:off x="3549727"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140767</xdr:rowOff>
    </xdr:from>
    <xdr:to>
      <xdr:col>4</xdr:col>
      <xdr:colOff>155575</xdr:colOff>
      <xdr:row>96</xdr:row>
      <xdr:rowOff>151625</xdr:rowOff>
    </xdr:to>
    <xdr:cxnSp macro="">
      <xdr:nvCxnSpPr>
        <xdr:cNvPr id="232" name="直線コネクタ 231"/>
        <xdr:cNvCxnSpPr/>
      </xdr:nvCxnSpPr>
      <xdr:spPr>
        <a:xfrm>
          <a:off x="2019300" y="16599967"/>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139573</xdr:rowOff>
    </xdr:from>
    <xdr:to>
      <xdr:col>4</xdr:col>
      <xdr:colOff>206375</xdr:colOff>
      <xdr:row>97</xdr:row>
      <xdr:rowOff>69723</xdr:rowOff>
    </xdr:to>
    <xdr:sp macro="" textlink="">
      <xdr:nvSpPr>
        <xdr:cNvPr id="233" name="フローチャート : 判断 232"/>
        <xdr:cNvSpPr/>
      </xdr:nvSpPr>
      <xdr:spPr>
        <a:xfrm>
          <a:off x="2857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60850</xdr:rowOff>
    </xdr:from>
    <xdr:ext cx="469744" cy="259045"/>
    <xdr:sp macro="" textlink="">
      <xdr:nvSpPr>
        <xdr:cNvPr id="234" name="テキスト ボックス 233"/>
        <xdr:cNvSpPr txBox="1"/>
      </xdr:nvSpPr>
      <xdr:spPr>
        <a:xfrm>
          <a:off x="2673427" y="1669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164846</xdr:rowOff>
    </xdr:from>
    <xdr:to>
      <xdr:col>2</xdr:col>
      <xdr:colOff>638175</xdr:colOff>
      <xdr:row>96</xdr:row>
      <xdr:rowOff>140767</xdr:rowOff>
    </xdr:to>
    <xdr:cxnSp macro="">
      <xdr:nvCxnSpPr>
        <xdr:cNvPr id="235" name="直線コネクタ 234"/>
        <xdr:cNvCxnSpPr/>
      </xdr:nvCxnSpPr>
      <xdr:spPr>
        <a:xfrm>
          <a:off x="1130300" y="16452596"/>
          <a:ext cx="889000" cy="1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137668</xdr:rowOff>
    </xdr:from>
    <xdr:to>
      <xdr:col>3</xdr:col>
      <xdr:colOff>3175</xdr:colOff>
      <xdr:row>97</xdr:row>
      <xdr:rowOff>67818</xdr:rowOff>
    </xdr:to>
    <xdr:sp macro="" textlink="">
      <xdr:nvSpPr>
        <xdr:cNvPr id="236" name="フローチャート : 判断 235"/>
        <xdr:cNvSpPr/>
      </xdr:nvSpPr>
      <xdr:spPr>
        <a:xfrm>
          <a:off x="1968500" y="165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58945</xdr:rowOff>
    </xdr:from>
    <xdr:ext cx="469744" cy="259045"/>
    <xdr:sp macro="" textlink="">
      <xdr:nvSpPr>
        <xdr:cNvPr id="237" name="テキスト ボックス 236"/>
        <xdr:cNvSpPr txBox="1"/>
      </xdr:nvSpPr>
      <xdr:spPr>
        <a:xfrm>
          <a:off x="1784427" y="1668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26530</xdr:rowOff>
    </xdr:from>
    <xdr:to>
      <xdr:col>1</xdr:col>
      <xdr:colOff>485775</xdr:colOff>
      <xdr:row>96</xdr:row>
      <xdr:rowOff>128130</xdr:rowOff>
    </xdr:to>
    <xdr:sp macro="" textlink="">
      <xdr:nvSpPr>
        <xdr:cNvPr id="238" name="フローチャート : 判断 237"/>
        <xdr:cNvSpPr/>
      </xdr:nvSpPr>
      <xdr:spPr>
        <a:xfrm>
          <a:off x="1079500" y="164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119257</xdr:rowOff>
    </xdr:from>
    <xdr:ext cx="534377" cy="259045"/>
    <xdr:sp macro="" textlink="">
      <xdr:nvSpPr>
        <xdr:cNvPr id="239" name="テキスト ボックス 238"/>
        <xdr:cNvSpPr txBox="1"/>
      </xdr:nvSpPr>
      <xdr:spPr>
        <a:xfrm>
          <a:off x="863111" y="165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43980</xdr:rowOff>
    </xdr:from>
    <xdr:to>
      <xdr:col>6</xdr:col>
      <xdr:colOff>561975</xdr:colOff>
      <xdr:row>96</xdr:row>
      <xdr:rowOff>145580</xdr:rowOff>
    </xdr:to>
    <xdr:sp macro="" textlink="">
      <xdr:nvSpPr>
        <xdr:cNvPr id="245" name="円/楕円 244"/>
        <xdr:cNvSpPr/>
      </xdr:nvSpPr>
      <xdr:spPr>
        <a:xfrm>
          <a:off x="4584700" y="165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66857</xdr:rowOff>
    </xdr:from>
    <xdr:ext cx="534377" cy="259045"/>
    <xdr:sp macro="" textlink="">
      <xdr:nvSpPr>
        <xdr:cNvPr id="246" name="衛生費該当値テキスト"/>
        <xdr:cNvSpPr txBox="1"/>
      </xdr:nvSpPr>
      <xdr:spPr>
        <a:xfrm>
          <a:off x="4686300" y="1635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100558</xdr:rowOff>
    </xdr:from>
    <xdr:to>
      <xdr:col>5</xdr:col>
      <xdr:colOff>409575</xdr:colOff>
      <xdr:row>97</xdr:row>
      <xdr:rowOff>30708</xdr:rowOff>
    </xdr:to>
    <xdr:sp macro="" textlink="">
      <xdr:nvSpPr>
        <xdr:cNvPr id="247" name="円/楕円 246"/>
        <xdr:cNvSpPr/>
      </xdr:nvSpPr>
      <xdr:spPr>
        <a:xfrm>
          <a:off x="3746500" y="165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47235</xdr:rowOff>
    </xdr:from>
    <xdr:ext cx="534377" cy="259045"/>
    <xdr:sp macro="" textlink="">
      <xdr:nvSpPr>
        <xdr:cNvPr id="248" name="テキスト ボックス 247"/>
        <xdr:cNvSpPr txBox="1"/>
      </xdr:nvSpPr>
      <xdr:spPr>
        <a:xfrm>
          <a:off x="3517411" y="163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100825</xdr:rowOff>
    </xdr:from>
    <xdr:to>
      <xdr:col>4</xdr:col>
      <xdr:colOff>206375</xdr:colOff>
      <xdr:row>97</xdr:row>
      <xdr:rowOff>30975</xdr:rowOff>
    </xdr:to>
    <xdr:sp macro="" textlink="">
      <xdr:nvSpPr>
        <xdr:cNvPr id="249" name="円/楕円 248"/>
        <xdr:cNvSpPr/>
      </xdr:nvSpPr>
      <xdr:spPr>
        <a:xfrm>
          <a:off x="2857500" y="165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47502</xdr:rowOff>
    </xdr:from>
    <xdr:ext cx="534377" cy="259045"/>
    <xdr:sp macro="" textlink="">
      <xdr:nvSpPr>
        <xdr:cNvPr id="250" name="テキスト ボックス 249"/>
        <xdr:cNvSpPr txBox="1"/>
      </xdr:nvSpPr>
      <xdr:spPr>
        <a:xfrm>
          <a:off x="2641111" y="163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89967</xdr:rowOff>
    </xdr:from>
    <xdr:to>
      <xdr:col>3</xdr:col>
      <xdr:colOff>3175</xdr:colOff>
      <xdr:row>97</xdr:row>
      <xdr:rowOff>20117</xdr:rowOff>
    </xdr:to>
    <xdr:sp macro="" textlink="">
      <xdr:nvSpPr>
        <xdr:cNvPr id="251" name="円/楕円 250"/>
        <xdr:cNvSpPr/>
      </xdr:nvSpPr>
      <xdr:spPr>
        <a:xfrm>
          <a:off x="1968500" y="1654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36644</xdr:rowOff>
    </xdr:from>
    <xdr:ext cx="534377" cy="259045"/>
    <xdr:sp macro="" textlink="">
      <xdr:nvSpPr>
        <xdr:cNvPr id="252" name="テキスト ボックス 251"/>
        <xdr:cNvSpPr txBox="1"/>
      </xdr:nvSpPr>
      <xdr:spPr>
        <a:xfrm>
          <a:off x="1752111" y="163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114046</xdr:rowOff>
    </xdr:from>
    <xdr:to>
      <xdr:col>1</xdr:col>
      <xdr:colOff>485775</xdr:colOff>
      <xdr:row>96</xdr:row>
      <xdr:rowOff>44196</xdr:rowOff>
    </xdr:to>
    <xdr:sp macro="" textlink="">
      <xdr:nvSpPr>
        <xdr:cNvPr id="253" name="円/楕円 252"/>
        <xdr:cNvSpPr/>
      </xdr:nvSpPr>
      <xdr:spPr>
        <a:xfrm>
          <a:off x="1079500" y="164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60723</xdr:rowOff>
    </xdr:from>
    <xdr:ext cx="534377" cy="259045"/>
    <xdr:sp macro="" textlink="">
      <xdr:nvSpPr>
        <xdr:cNvPr id="254" name="テキスト ボックス 253"/>
        <xdr:cNvSpPr txBox="1"/>
      </xdr:nvSpPr>
      <xdr:spPr>
        <a:xfrm>
          <a:off x="863111" y="161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4" name="テキスト ボックス 26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6" name="テキスト ボックス 26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8" name="テキスト ボックス 26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0" name="テキスト ボックス 26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2" name="テキスト ボックス 27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4" name="テキスト ボックス 27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163540</xdr:rowOff>
    </xdr:from>
    <xdr:to>
      <xdr:col>15</xdr:col>
      <xdr:colOff>180340</xdr:colOff>
      <xdr:row>39</xdr:row>
      <xdr:rowOff>5588</xdr:rowOff>
    </xdr:to>
    <xdr:cxnSp macro="">
      <xdr:nvCxnSpPr>
        <xdr:cNvPr id="278" name="直線コネクタ 277"/>
        <xdr:cNvCxnSpPr/>
      </xdr:nvCxnSpPr>
      <xdr:spPr>
        <a:xfrm flipV="1">
          <a:off x="10475595" y="5135590"/>
          <a:ext cx="1270" cy="155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9415</xdr:rowOff>
    </xdr:from>
    <xdr:ext cx="378565" cy="259045"/>
    <xdr:sp macro="" textlink="">
      <xdr:nvSpPr>
        <xdr:cNvPr id="279" name="労働費最小値テキスト"/>
        <xdr:cNvSpPr txBox="1"/>
      </xdr:nvSpPr>
      <xdr:spPr>
        <a:xfrm>
          <a:off x="10528300"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15</xdr:col>
      <xdr:colOff>92075</xdr:colOff>
      <xdr:row>39</xdr:row>
      <xdr:rowOff>5588</xdr:rowOff>
    </xdr:from>
    <xdr:to>
      <xdr:col>15</xdr:col>
      <xdr:colOff>269875</xdr:colOff>
      <xdr:row>39</xdr:row>
      <xdr:rowOff>5588</xdr:rowOff>
    </xdr:to>
    <xdr:cxnSp macro="">
      <xdr:nvCxnSpPr>
        <xdr:cNvPr id="280" name="直線コネクタ 279"/>
        <xdr:cNvCxnSpPr/>
      </xdr:nvCxnSpPr>
      <xdr:spPr>
        <a:xfrm>
          <a:off x="10388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110217</xdr:rowOff>
    </xdr:from>
    <xdr:ext cx="534377" cy="259045"/>
    <xdr:sp macro="" textlink="">
      <xdr:nvSpPr>
        <xdr:cNvPr id="281" name="労働費最大値テキスト"/>
        <xdr:cNvSpPr txBox="1"/>
      </xdr:nvSpPr>
      <xdr:spPr>
        <a:xfrm>
          <a:off x="10528300" y="49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a:t>
          </a:r>
          <a:endParaRPr kumimoji="1" lang="ja-JP" altLang="en-US" sz="1000" b="1">
            <a:latin typeface="ＭＳ Ｐゴシック"/>
          </a:endParaRPr>
        </a:p>
      </xdr:txBody>
    </xdr:sp>
    <xdr:clientData/>
  </xdr:oneCellAnchor>
  <xdr:twoCellAnchor>
    <xdr:from>
      <xdr:col>15</xdr:col>
      <xdr:colOff>92075</xdr:colOff>
      <xdr:row>29</xdr:row>
      <xdr:rowOff>163540</xdr:rowOff>
    </xdr:from>
    <xdr:to>
      <xdr:col>15</xdr:col>
      <xdr:colOff>269875</xdr:colOff>
      <xdr:row>29</xdr:row>
      <xdr:rowOff>163540</xdr:rowOff>
    </xdr:to>
    <xdr:cxnSp macro="">
      <xdr:nvCxnSpPr>
        <xdr:cNvPr id="282" name="直線コネクタ 281"/>
        <xdr:cNvCxnSpPr/>
      </xdr:nvCxnSpPr>
      <xdr:spPr>
        <a:xfrm>
          <a:off x="10388600" y="513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52288</xdr:rowOff>
    </xdr:from>
    <xdr:to>
      <xdr:col>15</xdr:col>
      <xdr:colOff>180975</xdr:colOff>
      <xdr:row>38</xdr:row>
      <xdr:rowOff>94960</xdr:rowOff>
    </xdr:to>
    <xdr:cxnSp macro="">
      <xdr:nvCxnSpPr>
        <xdr:cNvPr id="283" name="直線コネクタ 282"/>
        <xdr:cNvCxnSpPr/>
      </xdr:nvCxnSpPr>
      <xdr:spPr>
        <a:xfrm>
          <a:off x="9639300" y="6567388"/>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15765</xdr:rowOff>
    </xdr:from>
    <xdr:ext cx="469744" cy="259045"/>
    <xdr:sp macro="" textlink="">
      <xdr:nvSpPr>
        <xdr:cNvPr id="284" name="労働費平均値テキスト"/>
        <xdr:cNvSpPr txBox="1"/>
      </xdr:nvSpPr>
      <xdr:spPr>
        <a:xfrm>
          <a:off x="1052830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164338</xdr:rowOff>
    </xdr:from>
    <xdr:to>
      <xdr:col>15</xdr:col>
      <xdr:colOff>231775</xdr:colOff>
      <xdr:row>38</xdr:row>
      <xdr:rowOff>94488</xdr:rowOff>
    </xdr:to>
    <xdr:sp macro="" textlink="">
      <xdr:nvSpPr>
        <xdr:cNvPr id="285" name="フローチャート : 判断 284"/>
        <xdr:cNvSpPr/>
      </xdr:nvSpPr>
      <xdr:spPr>
        <a:xfrm>
          <a:off x="104267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88864</xdr:rowOff>
    </xdr:from>
    <xdr:to>
      <xdr:col>14</xdr:col>
      <xdr:colOff>28575</xdr:colOff>
      <xdr:row>38</xdr:row>
      <xdr:rowOff>52288</xdr:rowOff>
    </xdr:to>
    <xdr:cxnSp macro="">
      <xdr:nvCxnSpPr>
        <xdr:cNvPr id="286" name="直線コネクタ 285"/>
        <xdr:cNvCxnSpPr/>
      </xdr:nvCxnSpPr>
      <xdr:spPr>
        <a:xfrm>
          <a:off x="8750300" y="643251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162596</xdr:rowOff>
    </xdr:from>
    <xdr:to>
      <xdr:col>14</xdr:col>
      <xdr:colOff>79375</xdr:colOff>
      <xdr:row>38</xdr:row>
      <xdr:rowOff>92746</xdr:rowOff>
    </xdr:to>
    <xdr:sp macro="" textlink="">
      <xdr:nvSpPr>
        <xdr:cNvPr id="287" name="フローチャート : 判断 286"/>
        <xdr:cNvSpPr/>
      </xdr:nvSpPr>
      <xdr:spPr>
        <a:xfrm>
          <a:off x="9588500" y="65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109273</xdr:rowOff>
    </xdr:from>
    <xdr:ext cx="469744" cy="259045"/>
    <xdr:sp macro="" textlink="">
      <xdr:nvSpPr>
        <xdr:cNvPr id="288" name="テキスト ボックス 287"/>
        <xdr:cNvSpPr txBox="1"/>
      </xdr:nvSpPr>
      <xdr:spPr>
        <a:xfrm>
          <a:off x="9391727" y="6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104213</xdr:rowOff>
    </xdr:from>
    <xdr:to>
      <xdr:col>12</xdr:col>
      <xdr:colOff>511175</xdr:colOff>
      <xdr:row>37</xdr:row>
      <xdr:rowOff>88864</xdr:rowOff>
    </xdr:to>
    <xdr:cxnSp macro="">
      <xdr:nvCxnSpPr>
        <xdr:cNvPr id="289" name="直線コネクタ 288"/>
        <xdr:cNvCxnSpPr/>
      </xdr:nvCxnSpPr>
      <xdr:spPr>
        <a:xfrm>
          <a:off x="7861300" y="6276413"/>
          <a:ext cx="889000" cy="1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48840</xdr:rowOff>
    </xdr:from>
    <xdr:to>
      <xdr:col>12</xdr:col>
      <xdr:colOff>561975</xdr:colOff>
      <xdr:row>37</xdr:row>
      <xdr:rowOff>150440</xdr:rowOff>
    </xdr:to>
    <xdr:sp macro="" textlink="">
      <xdr:nvSpPr>
        <xdr:cNvPr id="290" name="フローチャート : 判断 289"/>
        <xdr:cNvSpPr/>
      </xdr:nvSpPr>
      <xdr:spPr>
        <a:xfrm>
          <a:off x="8699500" y="639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141567</xdr:rowOff>
    </xdr:from>
    <xdr:ext cx="469744" cy="259045"/>
    <xdr:sp macro="" textlink="">
      <xdr:nvSpPr>
        <xdr:cNvPr id="291" name="テキスト ボックス 290"/>
        <xdr:cNvSpPr txBox="1"/>
      </xdr:nvSpPr>
      <xdr:spPr>
        <a:xfrm>
          <a:off x="8515427" y="64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103342</xdr:rowOff>
    </xdr:from>
    <xdr:to>
      <xdr:col>11</xdr:col>
      <xdr:colOff>307975</xdr:colOff>
      <xdr:row>36</xdr:row>
      <xdr:rowOff>104213</xdr:rowOff>
    </xdr:to>
    <xdr:cxnSp macro="">
      <xdr:nvCxnSpPr>
        <xdr:cNvPr id="292" name="直線コネクタ 291"/>
        <xdr:cNvCxnSpPr/>
      </xdr:nvCxnSpPr>
      <xdr:spPr>
        <a:xfrm>
          <a:off x="6972300" y="6104092"/>
          <a:ext cx="889000" cy="17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118183</xdr:rowOff>
    </xdr:from>
    <xdr:to>
      <xdr:col>11</xdr:col>
      <xdr:colOff>358775</xdr:colOff>
      <xdr:row>37</xdr:row>
      <xdr:rowOff>48333</xdr:rowOff>
    </xdr:to>
    <xdr:sp macro="" textlink="">
      <xdr:nvSpPr>
        <xdr:cNvPr id="293" name="フローチャート : 判断 292"/>
        <xdr:cNvSpPr/>
      </xdr:nvSpPr>
      <xdr:spPr>
        <a:xfrm>
          <a:off x="7810500" y="6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39460</xdr:rowOff>
    </xdr:from>
    <xdr:ext cx="469744" cy="259045"/>
    <xdr:sp macro="" textlink="">
      <xdr:nvSpPr>
        <xdr:cNvPr id="294" name="テキスト ボックス 293"/>
        <xdr:cNvSpPr txBox="1"/>
      </xdr:nvSpPr>
      <xdr:spPr>
        <a:xfrm>
          <a:off x="7626427" y="638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100874</xdr:rowOff>
    </xdr:from>
    <xdr:to>
      <xdr:col>10</xdr:col>
      <xdr:colOff>155575</xdr:colOff>
      <xdr:row>36</xdr:row>
      <xdr:rowOff>31024</xdr:rowOff>
    </xdr:to>
    <xdr:sp macro="" textlink="">
      <xdr:nvSpPr>
        <xdr:cNvPr id="295" name="フローチャート : 判断 294"/>
        <xdr:cNvSpPr/>
      </xdr:nvSpPr>
      <xdr:spPr>
        <a:xfrm>
          <a:off x="6921500" y="61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22151</xdr:rowOff>
    </xdr:from>
    <xdr:ext cx="469744" cy="259045"/>
    <xdr:sp macro="" textlink="">
      <xdr:nvSpPr>
        <xdr:cNvPr id="296" name="テキスト ボックス 295"/>
        <xdr:cNvSpPr txBox="1"/>
      </xdr:nvSpPr>
      <xdr:spPr>
        <a:xfrm>
          <a:off x="6737427" y="619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44160</xdr:rowOff>
    </xdr:from>
    <xdr:to>
      <xdr:col>15</xdr:col>
      <xdr:colOff>231775</xdr:colOff>
      <xdr:row>38</xdr:row>
      <xdr:rowOff>145760</xdr:rowOff>
    </xdr:to>
    <xdr:sp macro="" textlink="">
      <xdr:nvSpPr>
        <xdr:cNvPr id="302" name="円/楕円 301"/>
        <xdr:cNvSpPr/>
      </xdr:nvSpPr>
      <xdr:spPr>
        <a:xfrm>
          <a:off x="10426700" y="65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142765</xdr:rowOff>
    </xdr:from>
    <xdr:ext cx="469744" cy="259045"/>
    <xdr:sp macro="" textlink="">
      <xdr:nvSpPr>
        <xdr:cNvPr id="303" name="労働費該当値テキスト"/>
        <xdr:cNvSpPr txBox="1"/>
      </xdr:nvSpPr>
      <xdr:spPr>
        <a:xfrm>
          <a:off x="10528300"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1488</xdr:rowOff>
    </xdr:from>
    <xdr:to>
      <xdr:col>14</xdr:col>
      <xdr:colOff>79375</xdr:colOff>
      <xdr:row>38</xdr:row>
      <xdr:rowOff>103088</xdr:rowOff>
    </xdr:to>
    <xdr:sp macro="" textlink="">
      <xdr:nvSpPr>
        <xdr:cNvPr id="304" name="円/楕円 303"/>
        <xdr:cNvSpPr/>
      </xdr:nvSpPr>
      <xdr:spPr>
        <a:xfrm>
          <a:off x="9588500" y="651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94215</xdr:rowOff>
    </xdr:from>
    <xdr:ext cx="469744" cy="259045"/>
    <xdr:sp macro="" textlink="">
      <xdr:nvSpPr>
        <xdr:cNvPr id="305" name="テキスト ボックス 304"/>
        <xdr:cNvSpPr txBox="1"/>
      </xdr:nvSpPr>
      <xdr:spPr>
        <a:xfrm>
          <a:off x="9391727" y="660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38064</xdr:rowOff>
    </xdr:from>
    <xdr:to>
      <xdr:col>12</xdr:col>
      <xdr:colOff>561975</xdr:colOff>
      <xdr:row>37</xdr:row>
      <xdr:rowOff>139664</xdr:rowOff>
    </xdr:to>
    <xdr:sp macro="" textlink="">
      <xdr:nvSpPr>
        <xdr:cNvPr id="306" name="円/楕円 305"/>
        <xdr:cNvSpPr/>
      </xdr:nvSpPr>
      <xdr:spPr>
        <a:xfrm>
          <a:off x="8699500" y="638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156191</xdr:rowOff>
    </xdr:from>
    <xdr:ext cx="469744" cy="259045"/>
    <xdr:sp macro="" textlink="">
      <xdr:nvSpPr>
        <xdr:cNvPr id="307" name="テキスト ボックス 306"/>
        <xdr:cNvSpPr txBox="1"/>
      </xdr:nvSpPr>
      <xdr:spPr>
        <a:xfrm>
          <a:off x="8515427" y="615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53413</xdr:rowOff>
    </xdr:from>
    <xdr:to>
      <xdr:col>11</xdr:col>
      <xdr:colOff>358775</xdr:colOff>
      <xdr:row>36</xdr:row>
      <xdr:rowOff>155013</xdr:rowOff>
    </xdr:to>
    <xdr:sp macro="" textlink="">
      <xdr:nvSpPr>
        <xdr:cNvPr id="308" name="円/楕円 307"/>
        <xdr:cNvSpPr/>
      </xdr:nvSpPr>
      <xdr:spPr>
        <a:xfrm>
          <a:off x="7810500" y="622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90</xdr:rowOff>
    </xdr:from>
    <xdr:ext cx="469744" cy="259045"/>
    <xdr:sp macro="" textlink="">
      <xdr:nvSpPr>
        <xdr:cNvPr id="309" name="テキスト ボックス 308"/>
        <xdr:cNvSpPr txBox="1"/>
      </xdr:nvSpPr>
      <xdr:spPr>
        <a:xfrm>
          <a:off x="7626427" y="600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52542</xdr:rowOff>
    </xdr:from>
    <xdr:to>
      <xdr:col>10</xdr:col>
      <xdr:colOff>155575</xdr:colOff>
      <xdr:row>35</xdr:row>
      <xdr:rowOff>154142</xdr:rowOff>
    </xdr:to>
    <xdr:sp macro="" textlink="">
      <xdr:nvSpPr>
        <xdr:cNvPr id="310" name="円/楕円 309"/>
        <xdr:cNvSpPr/>
      </xdr:nvSpPr>
      <xdr:spPr>
        <a:xfrm>
          <a:off x="6921500" y="605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170669</xdr:rowOff>
    </xdr:from>
    <xdr:ext cx="469744" cy="259045"/>
    <xdr:sp macro="" textlink="">
      <xdr:nvSpPr>
        <xdr:cNvPr id="311" name="テキスト ボックス 310"/>
        <xdr:cNvSpPr txBox="1"/>
      </xdr:nvSpPr>
      <xdr:spPr>
        <a:xfrm>
          <a:off x="6737427" y="582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1" name="テキスト ボックス 32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3" name="テキスト ボックス 32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5" name="テキスト ボックス 32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7" name="テキスト ボックス 32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67714</xdr:rowOff>
    </xdr:from>
    <xdr:to>
      <xdr:col>15</xdr:col>
      <xdr:colOff>180340</xdr:colOff>
      <xdr:row>58</xdr:row>
      <xdr:rowOff>110851</xdr:rowOff>
    </xdr:to>
    <xdr:cxnSp macro="">
      <xdr:nvCxnSpPr>
        <xdr:cNvPr id="331" name="直線コネクタ 330"/>
        <xdr:cNvCxnSpPr/>
      </xdr:nvCxnSpPr>
      <xdr:spPr>
        <a:xfrm flipV="1">
          <a:off x="10475595" y="8811664"/>
          <a:ext cx="1270" cy="124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114678</xdr:rowOff>
    </xdr:from>
    <xdr:ext cx="469744" cy="259045"/>
    <xdr:sp macro="" textlink="">
      <xdr:nvSpPr>
        <xdr:cNvPr id="332" name="農林水産業費最小値テキスト"/>
        <xdr:cNvSpPr txBox="1"/>
      </xdr:nvSpPr>
      <xdr:spPr>
        <a:xfrm>
          <a:off x="10528300" y="100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15</xdr:col>
      <xdr:colOff>92075</xdr:colOff>
      <xdr:row>58</xdr:row>
      <xdr:rowOff>110851</xdr:rowOff>
    </xdr:from>
    <xdr:to>
      <xdr:col>15</xdr:col>
      <xdr:colOff>269875</xdr:colOff>
      <xdr:row>58</xdr:row>
      <xdr:rowOff>110851</xdr:rowOff>
    </xdr:to>
    <xdr:cxnSp macro="">
      <xdr:nvCxnSpPr>
        <xdr:cNvPr id="333" name="直線コネクタ 332"/>
        <xdr:cNvCxnSpPr/>
      </xdr:nvCxnSpPr>
      <xdr:spPr>
        <a:xfrm>
          <a:off x="10388600" y="1005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14391</xdr:rowOff>
    </xdr:from>
    <xdr:ext cx="534377" cy="259045"/>
    <xdr:sp macro="" textlink="">
      <xdr:nvSpPr>
        <xdr:cNvPr id="334" name="農林水産業費最大値テキスト"/>
        <xdr:cNvSpPr txBox="1"/>
      </xdr:nvSpPr>
      <xdr:spPr>
        <a:xfrm>
          <a:off x="10528300" y="8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55,649</a:t>
          </a:r>
          <a:endParaRPr kumimoji="1" lang="ja-JP" altLang="en-US" sz="1000" b="1">
            <a:latin typeface="ＭＳ Ｐゴシック"/>
          </a:endParaRPr>
        </a:p>
      </xdr:txBody>
    </xdr:sp>
    <xdr:clientData/>
  </xdr:oneCellAnchor>
  <xdr:twoCellAnchor>
    <xdr:from>
      <xdr:col>15</xdr:col>
      <xdr:colOff>92075</xdr:colOff>
      <xdr:row>51</xdr:row>
      <xdr:rowOff>67714</xdr:rowOff>
    </xdr:from>
    <xdr:to>
      <xdr:col>15</xdr:col>
      <xdr:colOff>269875</xdr:colOff>
      <xdr:row>51</xdr:row>
      <xdr:rowOff>67714</xdr:rowOff>
    </xdr:to>
    <xdr:cxnSp macro="">
      <xdr:nvCxnSpPr>
        <xdr:cNvPr id="335" name="直線コネクタ 334"/>
        <xdr:cNvCxnSpPr/>
      </xdr:nvCxnSpPr>
      <xdr:spPr>
        <a:xfrm>
          <a:off x="10388600" y="88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98666</xdr:rowOff>
    </xdr:from>
    <xdr:to>
      <xdr:col>15</xdr:col>
      <xdr:colOff>180975</xdr:colOff>
      <xdr:row>56</xdr:row>
      <xdr:rowOff>37036</xdr:rowOff>
    </xdr:to>
    <xdr:cxnSp macro="">
      <xdr:nvCxnSpPr>
        <xdr:cNvPr id="336" name="直線コネクタ 335"/>
        <xdr:cNvCxnSpPr/>
      </xdr:nvCxnSpPr>
      <xdr:spPr>
        <a:xfrm flipV="1">
          <a:off x="9639300" y="9528416"/>
          <a:ext cx="838200" cy="10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135221</xdr:rowOff>
    </xdr:from>
    <xdr:ext cx="534377" cy="259045"/>
    <xdr:sp macro="" textlink="">
      <xdr:nvSpPr>
        <xdr:cNvPr id="337" name="農林水産業費平均値テキスト"/>
        <xdr:cNvSpPr txBox="1"/>
      </xdr:nvSpPr>
      <xdr:spPr>
        <a:xfrm>
          <a:off x="10528300" y="9736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156794</xdr:rowOff>
    </xdr:from>
    <xdr:to>
      <xdr:col>15</xdr:col>
      <xdr:colOff>231775</xdr:colOff>
      <xdr:row>57</xdr:row>
      <xdr:rowOff>86944</xdr:rowOff>
    </xdr:to>
    <xdr:sp macro="" textlink="">
      <xdr:nvSpPr>
        <xdr:cNvPr id="338" name="フローチャート : 判断 337"/>
        <xdr:cNvSpPr/>
      </xdr:nvSpPr>
      <xdr:spPr>
        <a:xfrm>
          <a:off x="104267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37036</xdr:rowOff>
    </xdr:from>
    <xdr:to>
      <xdr:col>14</xdr:col>
      <xdr:colOff>28575</xdr:colOff>
      <xdr:row>56</xdr:row>
      <xdr:rowOff>56832</xdr:rowOff>
    </xdr:to>
    <xdr:cxnSp macro="">
      <xdr:nvCxnSpPr>
        <xdr:cNvPr id="339" name="直線コネクタ 338"/>
        <xdr:cNvCxnSpPr/>
      </xdr:nvCxnSpPr>
      <xdr:spPr>
        <a:xfrm flipV="1">
          <a:off x="8750300" y="9638236"/>
          <a:ext cx="889000" cy="1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17988</xdr:rowOff>
    </xdr:from>
    <xdr:to>
      <xdr:col>14</xdr:col>
      <xdr:colOff>79375</xdr:colOff>
      <xdr:row>57</xdr:row>
      <xdr:rowOff>119588</xdr:rowOff>
    </xdr:to>
    <xdr:sp macro="" textlink="">
      <xdr:nvSpPr>
        <xdr:cNvPr id="340" name="フローチャート : 判断 339"/>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110715</xdr:rowOff>
    </xdr:from>
    <xdr:ext cx="534377" cy="259045"/>
    <xdr:sp macro="" textlink="">
      <xdr:nvSpPr>
        <xdr:cNvPr id="341" name="テキスト ボックス 340"/>
        <xdr:cNvSpPr txBox="1"/>
      </xdr:nvSpPr>
      <xdr:spPr>
        <a:xfrm>
          <a:off x="93594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56832</xdr:rowOff>
    </xdr:from>
    <xdr:to>
      <xdr:col>12</xdr:col>
      <xdr:colOff>511175</xdr:colOff>
      <xdr:row>56</xdr:row>
      <xdr:rowOff>90643</xdr:rowOff>
    </xdr:to>
    <xdr:cxnSp macro="">
      <xdr:nvCxnSpPr>
        <xdr:cNvPr id="342" name="直線コネクタ 341"/>
        <xdr:cNvCxnSpPr/>
      </xdr:nvCxnSpPr>
      <xdr:spPr>
        <a:xfrm flipV="1">
          <a:off x="7861300" y="9658032"/>
          <a:ext cx="889000" cy="3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10307</xdr:rowOff>
    </xdr:from>
    <xdr:to>
      <xdr:col>12</xdr:col>
      <xdr:colOff>561975</xdr:colOff>
      <xdr:row>57</xdr:row>
      <xdr:rowOff>111907</xdr:rowOff>
    </xdr:to>
    <xdr:sp macro="" textlink="">
      <xdr:nvSpPr>
        <xdr:cNvPr id="343" name="フローチャート : 判断 342"/>
        <xdr:cNvSpPr/>
      </xdr:nvSpPr>
      <xdr:spPr>
        <a:xfrm>
          <a:off x="8699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103034</xdr:rowOff>
    </xdr:from>
    <xdr:ext cx="534377" cy="259045"/>
    <xdr:sp macro="" textlink="">
      <xdr:nvSpPr>
        <xdr:cNvPr id="344" name="テキスト ボックス 343"/>
        <xdr:cNvSpPr txBox="1"/>
      </xdr:nvSpPr>
      <xdr:spPr>
        <a:xfrm>
          <a:off x="8483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23868</xdr:rowOff>
    </xdr:from>
    <xdr:to>
      <xdr:col>11</xdr:col>
      <xdr:colOff>307975</xdr:colOff>
      <xdr:row>56</xdr:row>
      <xdr:rowOff>90643</xdr:rowOff>
    </xdr:to>
    <xdr:cxnSp macro="">
      <xdr:nvCxnSpPr>
        <xdr:cNvPr id="345" name="直線コネクタ 344"/>
        <xdr:cNvCxnSpPr/>
      </xdr:nvCxnSpPr>
      <xdr:spPr>
        <a:xfrm>
          <a:off x="6972300" y="9625068"/>
          <a:ext cx="889000" cy="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31384</xdr:rowOff>
    </xdr:from>
    <xdr:to>
      <xdr:col>11</xdr:col>
      <xdr:colOff>358775</xdr:colOff>
      <xdr:row>57</xdr:row>
      <xdr:rowOff>132984</xdr:rowOff>
    </xdr:to>
    <xdr:sp macro="" textlink="">
      <xdr:nvSpPr>
        <xdr:cNvPr id="346" name="フローチャート : 判断 345"/>
        <xdr:cNvSpPr/>
      </xdr:nvSpPr>
      <xdr:spPr>
        <a:xfrm>
          <a:off x="7810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124111</xdr:rowOff>
    </xdr:from>
    <xdr:ext cx="534377" cy="259045"/>
    <xdr:sp macro="" textlink="">
      <xdr:nvSpPr>
        <xdr:cNvPr id="347" name="テキスト ボックス 346"/>
        <xdr:cNvSpPr txBox="1"/>
      </xdr:nvSpPr>
      <xdr:spPr>
        <a:xfrm>
          <a:off x="7594111" y="9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38288</xdr:rowOff>
    </xdr:from>
    <xdr:to>
      <xdr:col>10</xdr:col>
      <xdr:colOff>155575</xdr:colOff>
      <xdr:row>57</xdr:row>
      <xdr:rowOff>139888</xdr:rowOff>
    </xdr:to>
    <xdr:sp macro="" textlink="">
      <xdr:nvSpPr>
        <xdr:cNvPr id="348" name="フローチャート : 判断 347"/>
        <xdr:cNvSpPr/>
      </xdr:nvSpPr>
      <xdr:spPr>
        <a:xfrm>
          <a:off x="6921500" y="981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131015</xdr:rowOff>
    </xdr:from>
    <xdr:ext cx="469744" cy="259045"/>
    <xdr:sp macro="" textlink="">
      <xdr:nvSpPr>
        <xdr:cNvPr id="349" name="テキスト ボックス 348"/>
        <xdr:cNvSpPr txBox="1"/>
      </xdr:nvSpPr>
      <xdr:spPr>
        <a:xfrm>
          <a:off x="6737427" y="99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47866</xdr:rowOff>
    </xdr:from>
    <xdr:to>
      <xdr:col>15</xdr:col>
      <xdr:colOff>231775</xdr:colOff>
      <xdr:row>55</xdr:row>
      <xdr:rowOff>149466</xdr:rowOff>
    </xdr:to>
    <xdr:sp macro="" textlink="">
      <xdr:nvSpPr>
        <xdr:cNvPr id="355" name="円/楕円 354"/>
        <xdr:cNvSpPr/>
      </xdr:nvSpPr>
      <xdr:spPr>
        <a:xfrm>
          <a:off x="10426700" y="94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70743</xdr:rowOff>
    </xdr:from>
    <xdr:ext cx="534377" cy="259045"/>
    <xdr:sp macro="" textlink="">
      <xdr:nvSpPr>
        <xdr:cNvPr id="356" name="農林水産業費該当値テキスト"/>
        <xdr:cNvSpPr txBox="1"/>
      </xdr:nvSpPr>
      <xdr:spPr>
        <a:xfrm>
          <a:off x="10528300"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24,295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157686</xdr:rowOff>
    </xdr:from>
    <xdr:to>
      <xdr:col>14</xdr:col>
      <xdr:colOff>79375</xdr:colOff>
      <xdr:row>56</xdr:row>
      <xdr:rowOff>87836</xdr:rowOff>
    </xdr:to>
    <xdr:sp macro="" textlink="">
      <xdr:nvSpPr>
        <xdr:cNvPr id="357" name="円/楕円 356"/>
        <xdr:cNvSpPr/>
      </xdr:nvSpPr>
      <xdr:spPr>
        <a:xfrm>
          <a:off x="9588500" y="95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104363</xdr:rowOff>
    </xdr:from>
    <xdr:ext cx="534377" cy="259045"/>
    <xdr:sp macro="" textlink="">
      <xdr:nvSpPr>
        <xdr:cNvPr id="358" name="テキスト ボックス 357"/>
        <xdr:cNvSpPr txBox="1"/>
      </xdr:nvSpPr>
      <xdr:spPr>
        <a:xfrm>
          <a:off x="9359411" y="936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6032</xdr:rowOff>
    </xdr:from>
    <xdr:to>
      <xdr:col>12</xdr:col>
      <xdr:colOff>561975</xdr:colOff>
      <xdr:row>56</xdr:row>
      <xdr:rowOff>107632</xdr:rowOff>
    </xdr:to>
    <xdr:sp macro="" textlink="">
      <xdr:nvSpPr>
        <xdr:cNvPr id="359" name="円/楕円 358"/>
        <xdr:cNvSpPr/>
      </xdr:nvSpPr>
      <xdr:spPr>
        <a:xfrm>
          <a:off x="8699500" y="96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124159</xdr:rowOff>
    </xdr:from>
    <xdr:ext cx="534377" cy="259045"/>
    <xdr:sp macro="" textlink="">
      <xdr:nvSpPr>
        <xdr:cNvPr id="360" name="テキスト ボックス 359"/>
        <xdr:cNvSpPr txBox="1"/>
      </xdr:nvSpPr>
      <xdr:spPr>
        <a:xfrm>
          <a:off x="8483111" y="93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39843</xdr:rowOff>
    </xdr:from>
    <xdr:to>
      <xdr:col>11</xdr:col>
      <xdr:colOff>358775</xdr:colOff>
      <xdr:row>56</xdr:row>
      <xdr:rowOff>141443</xdr:rowOff>
    </xdr:to>
    <xdr:sp macro="" textlink="">
      <xdr:nvSpPr>
        <xdr:cNvPr id="361" name="円/楕円 360"/>
        <xdr:cNvSpPr/>
      </xdr:nvSpPr>
      <xdr:spPr>
        <a:xfrm>
          <a:off x="7810500" y="964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157970</xdr:rowOff>
    </xdr:from>
    <xdr:ext cx="534377" cy="259045"/>
    <xdr:sp macro="" textlink="">
      <xdr:nvSpPr>
        <xdr:cNvPr id="362" name="テキスト ボックス 361"/>
        <xdr:cNvSpPr txBox="1"/>
      </xdr:nvSpPr>
      <xdr:spPr>
        <a:xfrm>
          <a:off x="7594111" y="94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144518</xdr:rowOff>
    </xdr:from>
    <xdr:to>
      <xdr:col>10</xdr:col>
      <xdr:colOff>155575</xdr:colOff>
      <xdr:row>56</xdr:row>
      <xdr:rowOff>74668</xdr:rowOff>
    </xdr:to>
    <xdr:sp macro="" textlink="">
      <xdr:nvSpPr>
        <xdr:cNvPr id="363" name="円/楕円 362"/>
        <xdr:cNvSpPr/>
      </xdr:nvSpPr>
      <xdr:spPr>
        <a:xfrm>
          <a:off x="6921500" y="957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91195</xdr:rowOff>
    </xdr:from>
    <xdr:ext cx="534377" cy="259045"/>
    <xdr:sp macro="" textlink="">
      <xdr:nvSpPr>
        <xdr:cNvPr id="364" name="テキスト ボックス 363"/>
        <xdr:cNvSpPr txBox="1"/>
      </xdr:nvSpPr>
      <xdr:spPr>
        <a:xfrm>
          <a:off x="6705111" y="93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3" name="直線コネクタ 37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4" name="テキスト ボックス 37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5" name="直線コネクタ 37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6" name="テキスト ボックス 37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7" name="直線コネクタ 37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8" name="テキスト ボックス 37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79" name="直線コネクタ 37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0" name="テキスト ボックス 37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1" name="直線コネクタ 38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2" name="テキスト ボックス 38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43879</xdr:rowOff>
    </xdr:from>
    <xdr:to>
      <xdr:col>15</xdr:col>
      <xdr:colOff>180340</xdr:colOff>
      <xdr:row>78</xdr:row>
      <xdr:rowOff>167932</xdr:rowOff>
    </xdr:to>
    <xdr:cxnSp macro="">
      <xdr:nvCxnSpPr>
        <xdr:cNvPr id="386" name="直線コネクタ 385"/>
        <xdr:cNvCxnSpPr/>
      </xdr:nvCxnSpPr>
      <xdr:spPr>
        <a:xfrm flipV="1">
          <a:off x="10475595" y="12045379"/>
          <a:ext cx="1270" cy="149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309</xdr:rowOff>
    </xdr:from>
    <xdr:ext cx="469744" cy="259045"/>
    <xdr:sp macro="" textlink="">
      <xdr:nvSpPr>
        <xdr:cNvPr id="387" name="商工費最小値テキスト"/>
        <xdr:cNvSpPr txBox="1"/>
      </xdr:nvSpPr>
      <xdr:spPr>
        <a:xfrm>
          <a:off x="10528300" y="1354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15</xdr:col>
      <xdr:colOff>92075</xdr:colOff>
      <xdr:row>78</xdr:row>
      <xdr:rowOff>167932</xdr:rowOff>
    </xdr:from>
    <xdr:to>
      <xdr:col>15</xdr:col>
      <xdr:colOff>269875</xdr:colOff>
      <xdr:row>78</xdr:row>
      <xdr:rowOff>167932</xdr:rowOff>
    </xdr:to>
    <xdr:cxnSp macro="">
      <xdr:nvCxnSpPr>
        <xdr:cNvPr id="388" name="直線コネクタ 387"/>
        <xdr:cNvCxnSpPr/>
      </xdr:nvCxnSpPr>
      <xdr:spPr>
        <a:xfrm>
          <a:off x="10388600" y="1354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162006</xdr:rowOff>
    </xdr:from>
    <xdr:ext cx="534377" cy="259045"/>
    <xdr:sp macro="" textlink="">
      <xdr:nvSpPr>
        <xdr:cNvPr id="389" name="商工費最大値テキスト"/>
        <xdr:cNvSpPr txBox="1"/>
      </xdr:nvSpPr>
      <xdr:spPr>
        <a:xfrm>
          <a:off x="10528300" y="118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81,030</a:t>
          </a:r>
          <a:endParaRPr kumimoji="1" lang="ja-JP" altLang="en-US" sz="1000" b="1">
            <a:latin typeface="ＭＳ Ｐゴシック"/>
          </a:endParaRPr>
        </a:p>
      </xdr:txBody>
    </xdr:sp>
    <xdr:clientData/>
  </xdr:oneCellAnchor>
  <xdr:twoCellAnchor>
    <xdr:from>
      <xdr:col>15</xdr:col>
      <xdr:colOff>92075</xdr:colOff>
      <xdr:row>70</xdr:row>
      <xdr:rowOff>43879</xdr:rowOff>
    </xdr:from>
    <xdr:to>
      <xdr:col>15</xdr:col>
      <xdr:colOff>269875</xdr:colOff>
      <xdr:row>70</xdr:row>
      <xdr:rowOff>43879</xdr:rowOff>
    </xdr:to>
    <xdr:cxnSp macro="">
      <xdr:nvCxnSpPr>
        <xdr:cNvPr id="390" name="直線コネクタ 389"/>
        <xdr:cNvCxnSpPr/>
      </xdr:nvCxnSpPr>
      <xdr:spPr>
        <a:xfrm>
          <a:off x="10388600" y="1204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19552</xdr:rowOff>
    </xdr:from>
    <xdr:to>
      <xdr:col>15</xdr:col>
      <xdr:colOff>180975</xdr:colOff>
      <xdr:row>75</xdr:row>
      <xdr:rowOff>111430</xdr:rowOff>
    </xdr:to>
    <xdr:cxnSp macro="">
      <xdr:nvCxnSpPr>
        <xdr:cNvPr id="391" name="直線コネクタ 390"/>
        <xdr:cNvCxnSpPr/>
      </xdr:nvCxnSpPr>
      <xdr:spPr>
        <a:xfrm>
          <a:off x="9639300" y="12878302"/>
          <a:ext cx="8382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5642</xdr:rowOff>
    </xdr:from>
    <xdr:ext cx="534377" cy="259045"/>
    <xdr:sp macro="" textlink="">
      <xdr:nvSpPr>
        <xdr:cNvPr id="392" name="商工費平均値テキスト"/>
        <xdr:cNvSpPr txBox="1"/>
      </xdr:nvSpPr>
      <xdr:spPr>
        <a:xfrm>
          <a:off x="10528300" y="13035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27215</xdr:rowOff>
    </xdr:from>
    <xdr:to>
      <xdr:col>15</xdr:col>
      <xdr:colOff>231775</xdr:colOff>
      <xdr:row>76</xdr:row>
      <xdr:rowOff>128815</xdr:rowOff>
    </xdr:to>
    <xdr:sp macro="" textlink="">
      <xdr:nvSpPr>
        <xdr:cNvPr id="393" name="フローチャート : 判断 392"/>
        <xdr:cNvSpPr/>
      </xdr:nvSpPr>
      <xdr:spPr>
        <a:xfrm>
          <a:off x="104267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56738</xdr:rowOff>
    </xdr:from>
    <xdr:to>
      <xdr:col>14</xdr:col>
      <xdr:colOff>28575</xdr:colOff>
      <xdr:row>75</xdr:row>
      <xdr:rowOff>19552</xdr:rowOff>
    </xdr:to>
    <xdr:cxnSp macro="">
      <xdr:nvCxnSpPr>
        <xdr:cNvPr id="394" name="直線コネクタ 393"/>
        <xdr:cNvCxnSpPr/>
      </xdr:nvCxnSpPr>
      <xdr:spPr>
        <a:xfrm>
          <a:off x="8750300" y="12744038"/>
          <a:ext cx="889000" cy="1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32607</xdr:rowOff>
    </xdr:from>
    <xdr:to>
      <xdr:col>14</xdr:col>
      <xdr:colOff>79375</xdr:colOff>
      <xdr:row>76</xdr:row>
      <xdr:rowOff>134207</xdr:rowOff>
    </xdr:to>
    <xdr:sp macro="" textlink="">
      <xdr:nvSpPr>
        <xdr:cNvPr id="395" name="フローチャート : 判断 394"/>
        <xdr:cNvSpPr/>
      </xdr:nvSpPr>
      <xdr:spPr>
        <a:xfrm>
          <a:off x="9588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125334</xdr:rowOff>
    </xdr:from>
    <xdr:ext cx="534377" cy="259045"/>
    <xdr:sp macro="" textlink="">
      <xdr:nvSpPr>
        <xdr:cNvPr id="396" name="テキスト ボックス 395"/>
        <xdr:cNvSpPr txBox="1"/>
      </xdr:nvSpPr>
      <xdr:spPr>
        <a:xfrm>
          <a:off x="9359411" y="13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69406</xdr:rowOff>
    </xdr:from>
    <xdr:to>
      <xdr:col>12</xdr:col>
      <xdr:colOff>511175</xdr:colOff>
      <xdr:row>74</xdr:row>
      <xdr:rowOff>56738</xdr:rowOff>
    </xdr:to>
    <xdr:cxnSp macro="">
      <xdr:nvCxnSpPr>
        <xdr:cNvPr id="397" name="直線コネクタ 396"/>
        <xdr:cNvCxnSpPr/>
      </xdr:nvCxnSpPr>
      <xdr:spPr>
        <a:xfrm>
          <a:off x="7861300" y="12585256"/>
          <a:ext cx="889000" cy="1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145079</xdr:rowOff>
    </xdr:from>
    <xdr:to>
      <xdr:col>12</xdr:col>
      <xdr:colOff>561975</xdr:colOff>
      <xdr:row>76</xdr:row>
      <xdr:rowOff>75230</xdr:rowOff>
    </xdr:to>
    <xdr:sp macro="" textlink="">
      <xdr:nvSpPr>
        <xdr:cNvPr id="398" name="フローチャート : 判断 397"/>
        <xdr:cNvSpPr/>
      </xdr:nvSpPr>
      <xdr:spPr>
        <a:xfrm>
          <a:off x="8699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66355</xdr:rowOff>
    </xdr:from>
    <xdr:ext cx="534377" cy="259045"/>
    <xdr:sp macro="" textlink="">
      <xdr:nvSpPr>
        <xdr:cNvPr id="399" name="テキスト ボックス 398"/>
        <xdr:cNvSpPr txBox="1"/>
      </xdr:nvSpPr>
      <xdr:spPr>
        <a:xfrm>
          <a:off x="8483111" y="130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38316</xdr:rowOff>
    </xdr:from>
    <xdr:to>
      <xdr:col>11</xdr:col>
      <xdr:colOff>307975</xdr:colOff>
      <xdr:row>73</xdr:row>
      <xdr:rowOff>69406</xdr:rowOff>
    </xdr:to>
    <xdr:cxnSp macro="">
      <xdr:nvCxnSpPr>
        <xdr:cNvPr id="400" name="直線コネクタ 399"/>
        <xdr:cNvCxnSpPr/>
      </xdr:nvCxnSpPr>
      <xdr:spPr>
        <a:xfrm>
          <a:off x="6972300" y="12382716"/>
          <a:ext cx="8890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95777</xdr:rowOff>
    </xdr:from>
    <xdr:to>
      <xdr:col>11</xdr:col>
      <xdr:colOff>358775</xdr:colOff>
      <xdr:row>76</xdr:row>
      <xdr:rowOff>25927</xdr:rowOff>
    </xdr:to>
    <xdr:sp macro="" textlink="">
      <xdr:nvSpPr>
        <xdr:cNvPr id="401" name="フローチャート : 判断 400"/>
        <xdr:cNvSpPr/>
      </xdr:nvSpPr>
      <xdr:spPr>
        <a:xfrm>
          <a:off x="7810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17054</xdr:rowOff>
    </xdr:from>
    <xdr:ext cx="534377" cy="259045"/>
    <xdr:sp macro="" textlink="">
      <xdr:nvSpPr>
        <xdr:cNvPr id="402" name="テキスト ボックス 401"/>
        <xdr:cNvSpPr txBox="1"/>
      </xdr:nvSpPr>
      <xdr:spPr>
        <a:xfrm>
          <a:off x="7594111" y="130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53105</xdr:rowOff>
    </xdr:from>
    <xdr:to>
      <xdr:col>10</xdr:col>
      <xdr:colOff>155575</xdr:colOff>
      <xdr:row>75</xdr:row>
      <xdr:rowOff>154705</xdr:rowOff>
    </xdr:to>
    <xdr:sp macro="" textlink="">
      <xdr:nvSpPr>
        <xdr:cNvPr id="403" name="フローチャート : 判断 402"/>
        <xdr:cNvSpPr/>
      </xdr:nvSpPr>
      <xdr:spPr>
        <a:xfrm>
          <a:off x="6921500" y="1291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145832</xdr:rowOff>
    </xdr:from>
    <xdr:ext cx="534377" cy="259045"/>
    <xdr:sp macro="" textlink="">
      <xdr:nvSpPr>
        <xdr:cNvPr id="404" name="テキスト ボックス 403"/>
        <xdr:cNvSpPr txBox="1"/>
      </xdr:nvSpPr>
      <xdr:spPr>
        <a:xfrm>
          <a:off x="6705111" y="130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60630</xdr:rowOff>
    </xdr:from>
    <xdr:to>
      <xdr:col>15</xdr:col>
      <xdr:colOff>231775</xdr:colOff>
      <xdr:row>75</xdr:row>
      <xdr:rowOff>162229</xdr:rowOff>
    </xdr:to>
    <xdr:sp macro="" textlink="">
      <xdr:nvSpPr>
        <xdr:cNvPr id="410" name="円/楕円 409"/>
        <xdr:cNvSpPr/>
      </xdr:nvSpPr>
      <xdr:spPr>
        <a:xfrm>
          <a:off x="10426700" y="12919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83507</xdr:rowOff>
    </xdr:from>
    <xdr:ext cx="534377" cy="259045"/>
    <xdr:sp macro="" textlink="">
      <xdr:nvSpPr>
        <xdr:cNvPr id="411" name="商工費該当値テキスト"/>
        <xdr:cNvSpPr txBox="1"/>
      </xdr:nvSpPr>
      <xdr:spPr>
        <a:xfrm>
          <a:off x="10528300" y="127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32,484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140202</xdr:rowOff>
    </xdr:from>
    <xdr:to>
      <xdr:col>14</xdr:col>
      <xdr:colOff>79375</xdr:colOff>
      <xdr:row>75</xdr:row>
      <xdr:rowOff>70352</xdr:rowOff>
    </xdr:to>
    <xdr:sp macro="" textlink="">
      <xdr:nvSpPr>
        <xdr:cNvPr id="412" name="円/楕円 411"/>
        <xdr:cNvSpPr/>
      </xdr:nvSpPr>
      <xdr:spPr>
        <a:xfrm>
          <a:off x="9588500" y="1282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73</xdr:row>
      <xdr:rowOff>86879</xdr:rowOff>
    </xdr:from>
    <xdr:ext cx="534377" cy="259045"/>
    <xdr:sp macro="" textlink="">
      <xdr:nvSpPr>
        <xdr:cNvPr id="413" name="テキスト ボックス 412"/>
        <xdr:cNvSpPr txBox="1"/>
      </xdr:nvSpPr>
      <xdr:spPr>
        <a:xfrm>
          <a:off x="9359411" y="1260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5938</xdr:rowOff>
    </xdr:from>
    <xdr:to>
      <xdr:col>12</xdr:col>
      <xdr:colOff>561975</xdr:colOff>
      <xdr:row>74</xdr:row>
      <xdr:rowOff>107538</xdr:rowOff>
    </xdr:to>
    <xdr:sp macro="" textlink="">
      <xdr:nvSpPr>
        <xdr:cNvPr id="414" name="円/楕円 413"/>
        <xdr:cNvSpPr/>
      </xdr:nvSpPr>
      <xdr:spPr>
        <a:xfrm>
          <a:off x="8699500" y="1269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124065</xdr:rowOff>
    </xdr:from>
    <xdr:ext cx="534377" cy="259045"/>
    <xdr:sp macro="" textlink="">
      <xdr:nvSpPr>
        <xdr:cNvPr id="415" name="テキスト ボックス 414"/>
        <xdr:cNvSpPr txBox="1"/>
      </xdr:nvSpPr>
      <xdr:spPr>
        <a:xfrm>
          <a:off x="8483111" y="1246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44,355</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18606</xdr:rowOff>
    </xdr:from>
    <xdr:to>
      <xdr:col>11</xdr:col>
      <xdr:colOff>358775</xdr:colOff>
      <xdr:row>73</xdr:row>
      <xdr:rowOff>120206</xdr:rowOff>
    </xdr:to>
    <xdr:sp macro="" textlink="">
      <xdr:nvSpPr>
        <xdr:cNvPr id="416" name="円/楕円 415"/>
        <xdr:cNvSpPr/>
      </xdr:nvSpPr>
      <xdr:spPr>
        <a:xfrm>
          <a:off x="7810500" y="125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136733</xdr:rowOff>
    </xdr:from>
    <xdr:ext cx="534377" cy="259045"/>
    <xdr:sp macro="" textlink="">
      <xdr:nvSpPr>
        <xdr:cNvPr id="417" name="テキスト ボックス 416"/>
        <xdr:cNvSpPr txBox="1"/>
      </xdr:nvSpPr>
      <xdr:spPr>
        <a:xfrm>
          <a:off x="7594111" y="123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52,690</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158966</xdr:rowOff>
    </xdr:from>
    <xdr:to>
      <xdr:col>10</xdr:col>
      <xdr:colOff>155575</xdr:colOff>
      <xdr:row>72</xdr:row>
      <xdr:rowOff>89116</xdr:rowOff>
    </xdr:to>
    <xdr:sp macro="" textlink="">
      <xdr:nvSpPr>
        <xdr:cNvPr id="418" name="円/楕円 417"/>
        <xdr:cNvSpPr/>
      </xdr:nvSpPr>
      <xdr:spPr>
        <a:xfrm>
          <a:off x="6921500" y="123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105643</xdr:rowOff>
    </xdr:from>
    <xdr:ext cx="534377" cy="259045"/>
    <xdr:sp macro="" textlink="">
      <xdr:nvSpPr>
        <xdr:cNvPr id="419" name="テキスト ボックス 418"/>
        <xdr:cNvSpPr txBox="1"/>
      </xdr:nvSpPr>
      <xdr:spPr>
        <a:xfrm>
          <a:off x="6705111" y="121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75284</xdr:rowOff>
    </xdr:from>
    <xdr:to>
      <xdr:col>15</xdr:col>
      <xdr:colOff>180340</xdr:colOff>
      <xdr:row>98</xdr:row>
      <xdr:rowOff>97442</xdr:rowOff>
    </xdr:to>
    <xdr:cxnSp macro="">
      <xdr:nvCxnSpPr>
        <xdr:cNvPr id="443" name="直線コネクタ 442"/>
        <xdr:cNvCxnSpPr/>
      </xdr:nvCxnSpPr>
      <xdr:spPr>
        <a:xfrm flipV="1">
          <a:off x="10475595" y="15505784"/>
          <a:ext cx="1270" cy="13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101269</xdr:rowOff>
    </xdr:from>
    <xdr:ext cx="534377" cy="259045"/>
    <xdr:sp macro="" textlink="">
      <xdr:nvSpPr>
        <xdr:cNvPr id="444" name="土木費最小値テキスト"/>
        <xdr:cNvSpPr txBox="1"/>
      </xdr:nvSpPr>
      <xdr:spPr>
        <a:xfrm>
          <a:off x="10528300" y="16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10,588</a:t>
          </a:r>
          <a:endParaRPr kumimoji="1" lang="ja-JP" altLang="en-US" sz="1000" b="1">
            <a:latin typeface="ＭＳ Ｐゴシック"/>
          </a:endParaRPr>
        </a:p>
      </xdr:txBody>
    </xdr:sp>
    <xdr:clientData/>
  </xdr:oneCellAnchor>
  <xdr:twoCellAnchor>
    <xdr:from>
      <xdr:col>15</xdr:col>
      <xdr:colOff>92075</xdr:colOff>
      <xdr:row>98</xdr:row>
      <xdr:rowOff>97442</xdr:rowOff>
    </xdr:from>
    <xdr:to>
      <xdr:col>15</xdr:col>
      <xdr:colOff>269875</xdr:colOff>
      <xdr:row>98</xdr:row>
      <xdr:rowOff>97442</xdr:rowOff>
    </xdr:to>
    <xdr:cxnSp macro="">
      <xdr:nvCxnSpPr>
        <xdr:cNvPr id="445" name="直線コネクタ 444"/>
        <xdr:cNvCxnSpPr/>
      </xdr:nvCxnSpPr>
      <xdr:spPr>
        <a:xfrm>
          <a:off x="10388600" y="1689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21961</xdr:rowOff>
    </xdr:from>
    <xdr:ext cx="534377" cy="259045"/>
    <xdr:sp macro="" textlink="">
      <xdr:nvSpPr>
        <xdr:cNvPr id="446" name="土木費最大値テキスト"/>
        <xdr:cNvSpPr txBox="1"/>
      </xdr:nvSpPr>
      <xdr:spPr>
        <a:xfrm>
          <a:off x="10528300" y="152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95,945</a:t>
          </a:r>
          <a:endParaRPr kumimoji="1" lang="ja-JP" altLang="en-US" sz="1000" b="1">
            <a:latin typeface="ＭＳ Ｐゴシック"/>
          </a:endParaRPr>
        </a:p>
      </xdr:txBody>
    </xdr:sp>
    <xdr:clientData/>
  </xdr:oneCellAnchor>
  <xdr:twoCellAnchor>
    <xdr:from>
      <xdr:col>15</xdr:col>
      <xdr:colOff>92075</xdr:colOff>
      <xdr:row>90</xdr:row>
      <xdr:rowOff>75284</xdr:rowOff>
    </xdr:from>
    <xdr:to>
      <xdr:col>15</xdr:col>
      <xdr:colOff>269875</xdr:colOff>
      <xdr:row>90</xdr:row>
      <xdr:rowOff>75284</xdr:rowOff>
    </xdr:to>
    <xdr:cxnSp macro="">
      <xdr:nvCxnSpPr>
        <xdr:cNvPr id="447" name="直線コネクタ 446"/>
        <xdr:cNvCxnSpPr/>
      </xdr:nvCxnSpPr>
      <xdr:spPr>
        <a:xfrm>
          <a:off x="10388600" y="1550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11765</xdr:rowOff>
    </xdr:from>
    <xdr:to>
      <xdr:col>15</xdr:col>
      <xdr:colOff>180975</xdr:colOff>
      <xdr:row>95</xdr:row>
      <xdr:rowOff>68035</xdr:rowOff>
    </xdr:to>
    <xdr:cxnSp macro="">
      <xdr:nvCxnSpPr>
        <xdr:cNvPr id="448" name="直線コネクタ 447"/>
        <xdr:cNvCxnSpPr/>
      </xdr:nvCxnSpPr>
      <xdr:spPr>
        <a:xfrm>
          <a:off x="9639300" y="16299515"/>
          <a:ext cx="838200" cy="5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84259</xdr:rowOff>
    </xdr:from>
    <xdr:ext cx="534377" cy="259045"/>
    <xdr:sp macro="" textlink="">
      <xdr:nvSpPr>
        <xdr:cNvPr id="449" name="土木費平均値テキスト"/>
        <xdr:cNvSpPr txBox="1"/>
      </xdr:nvSpPr>
      <xdr:spPr>
        <a:xfrm>
          <a:off x="10528300" y="1654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105832</xdr:rowOff>
    </xdr:from>
    <xdr:to>
      <xdr:col>15</xdr:col>
      <xdr:colOff>231775</xdr:colOff>
      <xdr:row>97</xdr:row>
      <xdr:rowOff>35982</xdr:rowOff>
    </xdr:to>
    <xdr:sp macro="" textlink="">
      <xdr:nvSpPr>
        <xdr:cNvPr id="450" name="フローチャート : 判断 449"/>
        <xdr:cNvSpPr/>
      </xdr:nvSpPr>
      <xdr:spPr>
        <a:xfrm>
          <a:off x="104267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142247</xdr:rowOff>
    </xdr:from>
    <xdr:to>
      <xdr:col>14</xdr:col>
      <xdr:colOff>28575</xdr:colOff>
      <xdr:row>95</xdr:row>
      <xdr:rowOff>11765</xdr:rowOff>
    </xdr:to>
    <xdr:cxnSp macro="">
      <xdr:nvCxnSpPr>
        <xdr:cNvPr id="451" name="直線コネクタ 450"/>
        <xdr:cNvCxnSpPr/>
      </xdr:nvCxnSpPr>
      <xdr:spPr>
        <a:xfrm>
          <a:off x="8750300" y="16258547"/>
          <a:ext cx="8890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93227</xdr:rowOff>
    </xdr:from>
    <xdr:to>
      <xdr:col>14</xdr:col>
      <xdr:colOff>79375</xdr:colOff>
      <xdr:row>97</xdr:row>
      <xdr:rowOff>23377</xdr:rowOff>
    </xdr:to>
    <xdr:sp macro="" textlink="">
      <xdr:nvSpPr>
        <xdr:cNvPr id="452" name="フローチャート : 判断 451"/>
        <xdr:cNvSpPr/>
      </xdr:nvSpPr>
      <xdr:spPr>
        <a:xfrm>
          <a:off x="9588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14504</xdr:rowOff>
    </xdr:from>
    <xdr:ext cx="534377" cy="259045"/>
    <xdr:sp macro="" textlink="">
      <xdr:nvSpPr>
        <xdr:cNvPr id="453" name="テキスト ボックス 452"/>
        <xdr:cNvSpPr txBox="1"/>
      </xdr:nvSpPr>
      <xdr:spPr>
        <a:xfrm>
          <a:off x="93594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142247</xdr:rowOff>
    </xdr:from>
    <xdr:to>
      <xdr:col>12</xdr:col>
      <xdr:colOff>511175</xdr:colOff>
      <xdr:row>95</xdr:row>
      <xdr:rowOff>115812</xdr:rowOff>
    </xdr:to>
    <xdr:cxnSp macro="">
      <xdr:nvCxnSpPr>
        <xdr:cNvPr id="454" name="直線コネクタ 453"/>
        <xdr:cNvCxnSpPr/>
      </xdr:nvCxnSpPr>
      <xdr:spPr>
        <a:xfrm flipV="1">
          <a:off x="7861300" y="16258547"/>
          <a:ext cx="889000" cy="14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99073</xdr:rowOff>
    </xdr:from>
    <xdr:to>
      <xdr:col>12</xdr:col>
      <xdr:colOff>561975</xdr:colOff>
      <xdr:row>97</xdr:row>
      <xdr:rowOff>29223</xdr:rowOff>
    </xdr:to>
    <xdr:sp macro="" textlink="">
      <xdr:nvSpPr>
        <xdr:cNvPr id="455" name="フローチャート : 判断 454"/>
        <xdr:cNvSpPr/>
      </xdr:nvSpPr>
      <xdr:spPr>
        <a:xfrm>
          <a:off x="8699500" y="165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20350</xdr:rowOff>
    </xdr:from>
    <xdr:ext cx="534377" cy="259045"/>
    <xdr:sp macro="" textlink="">
      <xdr:nvSpPr>
        <xdr:cNvPr id="456" name="テキスト ボックス 455"/>
        <xdr:cNvSpPr txBox="1"/>
      </xdr:nvSpPr>
      <xdr:spPr>
        <a:xfrm>
          <a:off x="8483111" y="166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101557</xdr:rowOff>
    </xdr:from>
    <xdr:to>
      <xdr:col>11</xdr:col>
      <xdr:colOff>307975</xdr:colOff>
      <xdr:row>95</xdr:row>
      <xdr:rowOff>115812</xdr:rowOff>
    </xdr:to>
    <xdr:cxnSp macro="">
      <xdr:nvCxnSpPr>
        <xdr:cNvPr id="457" name="直線コネクタ 456"/>
        <xdr:cNvCxnSpPr/>
      </xdr:nvCxnSpPr>
      <xdr:spPr>
        <a:xfrm>
          <a:off x="6972300" y="16389307"/>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117425</xdr:rowOff>
    </xdr:from>
    <xdr:to>
      <xdr:col>11</xdr:col>
      <xdr:colOff>358775</xdr:colOff>
      <xdr:row>97</xdr:row>
      <xdr:rowOff>47575</xdr:rowOff>
    </xdr:to>
    <xdr:sp macro="" textlink="">
      <xdr:nvSpPr>
        <xdr:cNvPr id="458" name="フローチャート : 判断 457"/>
        <xdr:cNvSpPr/>
      </xdr:nvSpPr>
      <xdr:spPr>
        <a:xfrm>
          <a:off x="78105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38702</xdr:rowOff>
    </xdr:from>
    <xdr:ext cx="534377" cy="259045"/>
    <xdr:sp macro="" textlink="">
      <xdr:nvSpPr>
        <xdr:cNvPr id="459" name="テキスト ボックス 458"/>
        <xdr:cNvSpPr txBox="1"/>
      </xdr:nvSpPr>
      <xdr:spPr>
        <a:xfrm>
          <a:off x="7594111" y="166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99188</xdr:rowOff>
    </xdr:from>
    <xdr:to>
      <xdr:col>10</xdr:col>
      <xdr:colOff>155575</xdr:colOff>
      <xdr:row>97</xdr:row>
      <xdr:rowOff>29338</xdr:rowOff>
    </xdr:to>
    <xdr:sp macro="" textlink="">
      <xdr:nvSpPr>
        <xdr:cNvPr id="460" name="フローチャート : 判断 459"/>
        <xdr:cNvSpPr/>
      </xdr:nvSpPr>
      <xdr:spPr>
        <a:xfrm>
          <a:off x="6921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20465</xdr:rowOff>
    </xdr:from>
    <xdr:ext cx="534377" cy="259045"/>
    <xdr:sp macro="" textlink="">
      <xdr:nvSpPr>
        <xdr:cNvPr id="461" name="テキスト ボックス 460"/>
        <xdr:cNvSpPr txBox="1"/>
      </xdr:nvSpPr>
      <xdr:spPr>
        <a:xfrm>
          <a:off x="6705111" y="16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17235</xdr:rowOff>
    </xdr:from>
    <xdr:to>
      <xdr:col>15</xdr:col>
      <xdr:colOff>231775</xdr:colOff>
      <xdr:row>95</xdr:row>
      <xdr:rowOff>118835</xdr:rowOff>
    </xdr:to>
    <xdr:sp macro="" textlink="">
      <xdr:nvSpPr>
        <xdr:cNvPr id="467" name="円/楕円 466"/>
        <xdr:cNvSpPr/>
      </xdr:nvSpPr>
      <xdr:spPr>
        <a:xfrm>
          <a:off x="10426700" y="163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40112</xdr:rowOff>
    </xdr:from>
    <xdr:ext cx="534377" cy="259045"/>
    <xdr:sp macro="" textlink="">
      <xdr:nvSpPr>
        <xdr:cNvPr id="468" name="土木費該当値テキスト"/>
        <xdr:cNvSpPr txBox="1"/>
      </xdr:nvSpPr>
      <xdr:spPr>
        <a:xfrm>
          <a:off x="10528300" y="1615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43,889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132415</xdr:rowOff>
    </xdr:from>
    <xdr:to>
      <xdr:col>14</xdr:col>
      <xdr:colOff>79375</xdr:colOff>
      <xdr:row>95</xdr:row>
      <xdr:rowOff>62565</xdr:rowOff>
    </xdr:to>
    <xdr:sp macro="" textlink="">
      <xdr:nvSpPr>
        <xdr:cNvPr id="469" name="円/楕円 468"/>
        <xdr:cNvSpPr/>
      </xdr:nvSpPr>
      <xdr:spPr>
        <a:xfrm>
          <a:off x="9588500" y="162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79092</xdr:rowOff>
    </xdr:from>
    <xdr:ext cx="534377" cy="259045"/>
    <xdr:sp macro="" textlink="">
      <xdr:nvSpPr>
        <xdr:cNvPr id="470" name="テキスト ボックス 469"/>
        <xdr:cNvSpPr txBox="1"/>
      </xdr:nvSpPr>
      <xdr:spPr>
        <a:xfrm>
          <a:off x="9359411" y="160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47,335</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91447</xdr:rowOff>
    </xdr:from>
    <xdr:to>
      <xdr:col>12</xdr:col>
      <xdr:colOff>561975</xdr:colOff>
      <xdr:row>95</xdr:row>
      <xdr:rowOff>21597</xdr:rowOff>
    </xdr:to>
    <xdr:sp macro="" textlink="">
      <xdr:nvSpPr>
        <xdr:cNvPr id="471" name="円/楕円 470"/>
        <xdr:cNvSpPr/>
      </xdr:nvSpPr>
      <xdr:spPr>
        <a:xfrm>
          <a:off x="8699500" y="162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38124</xdr:rowOff>
    </xdr:from>
    <xdr:ext cx="534377" cy="259045"/>
    <xdr:sp macro="" textlink="">
      <xdr:nvSpPr>
        <xdr:cNvPr id="472" name="テキスト ボックス 471"/>
        <xdr:cNvSpPr txBox="1"/>
      </xdr:nvSpPr>
      <xdr:spPr>
        <a:xfrm>
          <a:off x="8483111" y="159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65012</xdr:rowOff>
    </xdr:from>
    <xdr:to>
      <xdr:col>11</xdr:col>
      <xdr:colOff>358775</xdr:colOff>
      <xdr:row>95</xdr:row>
      <xdr:rowOff>166612</xdr:rowOff>
    </xdr:to>
    <xdr:sp macro="" textlink="">
      <xdr:nvSpPr>
        <xdr:cNvPr id="473" name="円/楕円 472"/>
        <xdr:cNvSpPr/>
      </xdr:nvSpPr>
      <xdr:spPr>
        <a:xfrm>
          <a:off x="7810500" y="163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11689</xdr:rowOff>
    </xdr:from>
    <xdr:ext cx="534377" cy="259045"/>
    <xdr:sp macro="" textlink="">
      <xdr:nvSpPr>
        <xdr:cNvPr id="474" name="テキスト ボックス 473"/>
        <xdr:cNvSpPr txBox="1"/>
      </xdr:nvSpPr>
      <xdr:spPr>
        <a:xfrm>
          <a:off x="7594111" y="161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40,963</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50757</xdr:rowOff>
    </xdr:from>
    <xdr:to>
      <xdr:col>10</xdr:col>
      <xdr:colOff>155575</xdr:colOff>
      <xdr:row>95</xdr:row>
      <xdr:rowOff>152357</xdr:rowOff>
    </xdr:to>
    <xdr:sp macro="" textlink="">
      <xdr:nvSpPr>
        <xdr:cNvPr id="475" name="円/楕円 474"/>
        <xdr:cNvSpPr/>
      </xdr:nvSpPr>
      <xdr:spPr>
        <a:xfrm>
          <a:off x="6921500" y="1633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168884</xdr:rowOff>
    </xdr:from>
    <xdr:ext cx="534377" cy="259045"/>
    <xdr:sp macro="" textlink="">
      <xdr:nvSpPr>
        <xdr:cNvPr id="476" name="テキスト ボックス 475"/>
        <xdr:cNvSpPr txBox="1"/>
      </xdr:nvSpPr>
      <xdr:spPr>
        <a:xfrm>
          <a:off x="6705111" y="16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5" name="テキスト ボックス 48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7" name="テキスト ボックス 48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168275</xdr:rowOff>
    </xdr:from>
    <xdr:to>
      <xdr:col>23</xdr:col>
      <xdr:colOff>516889</xdr:colOff>
      <xdr:row>38</xdr:row>
      <xdr:rowOff>148590</xdr:rowOff>
    </xdr:to>
    <xdr:cxnSp macro="">
      <xdr:nvCxnSpPr>
        <xdr:cNvPr id="499" name="直線コネクタ 498"/>
        <xdr:cNvCxnSpPr/>
      </xdr:nvCxnSpPr>
      <xdr:spPr>
        <a:xfrm flipV="1">
          <a:off x="16317595" y="5140325"/>
          <a:ext cx="1269"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152417</xdr:rowOff>
    </xdr:from>
    <xdr:ext cx="534377" cy="259045"/>
    <xdr:sp macro="" textlink="">
      <xdr:nvSpPr>
        <xdr:cNvPr id="500" name="警察費最小値テキスト"/>
        <xdr:cNvSpPr txBox="1"/>
      </xdr:nvSpPr>
      <xdr:spPr>
        <a:xfrm>
          <a:off x="16370300" y="66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38</xdr:row>
      <xdr:rowOff>148590</xdr:rowOff>
    </xdr:from>
    <xdr:to>
      <xdr:col>23</xdr:col>
      <xdr:colOff>606425</xdr:colOff>
      <xdr:row>38</xdr:row>
      <xdr:rowOff>148590</xdr:rowOff>
    </xdr:to>
    <xdr:cxnSp macro="">
      <xdr:nvCxnSpPr>
        <xdr:cNvPr id="501" name="直線コネクタ 500"/>
        <xdr:cNvCxnSpPr/>
      </xdr:nvCxnSpPr>
      <xdr:spPr>
        <a:xfrm>
          <a:off x="16230600" y="666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114952</xdr:rowOff>
    </xdr:from>
    <xdr:ext cx="534377" cy="259045"/>
    <xdr:sp macro="" textlink="">
      <xdr:nvSpPr>
        <xdr:cNvPr id="502" name="警察費最大値テキスト"/>
        <xdr:cNvSpPr txBox="1"/>
      </xdr:nvSpPr>
      <xdr:spPr>
        <a:xfrm>
          <a:off x="16370300" y="49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30,525</a:t>
          </a:r>
          <a:endParaRPr kumimoji="1" lang="ja-JP" altLang="en-US" sz="1000" b="1">
            <a:latin typeface="ＭＳ Ｐゴシック"/>
          </a:endParaRPr>
        </a:p>
      </xdr:txBody>
    </xdr:sp>
    <xdr:clientData/>
  </xdr:oneCellAnchor>
  <xdr:twoCellAnchor>
    <xdr:from>
      <xdr:col>23</xdr:col>
      <xdr:colOff>428625</xdr:colOff>
      <xdr:row>29</xdr:row>
      <xdr:rowOff>168275</xdr:rowOff>
    </xdr:from>
    <xdr:to>
      <xdr:col>23</xdr:col>
      <xdr:colOff>606425</xdr:colOff>
      <xdr:row>29</xdr:row>
      <xdr:rowOff>168275</xdr:rowOff>
    </xdr:to>
    <xdr:cxnSp macro="">
      <xdr:nvCxnSpPr>
        <xdr:cNvPr id="503" name="直線コネクタ 502"/>
        <xdr:cNvCxnSpPr/>
      </xdr:nvCxnSpPr>
      <xdr:spPr>
        <a:xfrm>
          <a:off x="16230600" y="51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84328</xdr:rowOff>
    </xdr:from>
    <xdr:to>
      <xdr:col>23</xdr:col>
      <xdr:colOff>517525</xdr:colOff>
      <xdr:row>37</xdr:row>
      <xdr:rowOff>50292</xdr:rowOff>
    </xdr:to>
    <xdr:cxnSp macro="">
      <xdr:nvCxnSpPr>
        <xdr:cNvPr id="504" name="直線コネクタ 503"/>
        <xdr:cNvCxnSpPr/>
      </xdr:nvCxnSpPr>
      <xdr:spPr>
        <a:xfrm>
          <a:off x="15481300" y="6256528"/>
          <a:ext cx="838200" cy="1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107840</xdr:rowOff>
    </xdr:from>
    <xdr:ext cx="534377" cy="259045"/>
    <xdr:sp macro="" textlink="">
      <xdr:nvSpPr>
        <xdr:cNvPr id="505" name="警察費平均値テキスト"/>
        <xdr:cNvSpPr txBox="1"/>
      </xdr:nvSpPr>
      <xdr:spPr>
        <a:xfrm>
          <a:off x="16370300" y="59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84963</xdr:rowOff>
    </xdr:from>
    <xdr:to>
      <xdr:col>23</xdr:col>
      <xdr:colOff>568325</xdr:colOff>
      <xdr:row>36</xdr:row>
      <xdr:rowOff>15113</xdr:rowOff>
    </xdr:to>
    <xdr:sp macro="" textlink="">
      <xdr:nvSpPr>
        <xdr:cNvPr id="506" name="フローチャート : 判断 505"/>
        <xdr:cNvSpPr/>
      </xdr:nvSpPr>
      <xdr:spPr>
        <a:xfrm>
          <a:off x="162687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84328</xdr:rowOff>
    </xdr:from>
    <xdr:to>
      <xdr:col>22</xdr:col>
      <xdr:colOff>365125</xdr:colOff>
      <xdr:row>37</xdr:row>
      <xdr:rowOff>94996</xdr:rowOff>
    </xdr:to>
    <xdr:cxnSp macro="">
      <xdr:nvCxnSpPr>
        <xdr:cNvPr id="507" name="直線コネクタ 506"/>
        <xdr:cNvCxnSpPr/>
      </xdr:nvCxnSpPr>
      <xdr:spPr>
        <a:xfrm flipV="1">
          <a:off x="14592300" y="6256528"/>
          <a:ext cx="8890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124968</xdr:rowOff>
    </xdr:from>
    <xdr:to>
      <xdr:col>22</xdr:col>
      <xdr:colOff>415925</xdr:colOff>
      <xdr:row>36</xdr:row>
      <xdr:rowOff>55118</xdr:rowOff>
    </xdr:to>
    <xdr:sp macro="" textlink="">
      <xdr:nvSpPr>
        <xdr:cNvPr id="508" name="フローチャート : 判断 507"/>
        <xdr:cNvSpPr/>
      </xdr:nvSpPr>
      <xdr:spPr>
        <a:xfrm>
          <a:off x="15430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71645</xdr:rowOff>
    </xdr:from>
    <xdr:ext cx="534377" cy="259045"/>
    <xdr:sp macro="" textlink="">
      <xdr:nvSpPr>
        <xdr:cNvPr id="509" name="テキスト ボックス 508"/>
        <xdr:cNvSpPr txBox="1"/>
      </xdr:nvSpPr>
      <xdr:spPr>
        <a:xfrm>
          <a:off x="152014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8382</xdr:rowOff>
    </xdr:from>
    <xdr:to>
      <xdr:col>21</xdr:col>
      <xdr:colOff>161925</xdr:colOff>
      <xdr:row>37</xdr:row>
      <xdr:rowOff>94996</xdr:rowOff>
    </xdr:to>
    <xdr:cxnSp macro="">
      <xdr:nvCxnSpPr>
        <xdr:cNvPr id="510" name="直線コネクタ 509"/>
        <xdr:cNvCxnSpPr/>
      </xdr:nvCxnSpPr>
      <xdr:spPr>
        <a:xfrm>
          <a:off x="13703300" y="6352032"/>
          <a:ext cx="889000" cy="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65786</xdr:rowOff>
    </xdr:from>
    <xdr:to>
      <xdr:col>21</xdr:col>
      <xdr:colOff>212725</xdr:colOff>
      <xdr:row>36</xdr:row>
      <xdr:rowOff>167386</xdr:rowOff>
    </xdr:to>
    <xdr:sp macro="" textlink="">
      <xdr:nvSpPr>
        <xdr:cNvPr id="511" name="フローチャート : 判断 510"/>
        <xdr:cNvSpPr/>
      </xdr:nvSpPr>
      <xdr:spPr>
        <a:xfrm>
          <a:off x="14541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12463</xdr:rowOff>
    </xdr:from>
    <xdr:ext cx="534377" cy="259045"/>
    <xdr:sp macro="" textlink="">
      <xdr:nvSpPr>
        <xdr:cNvPr id="512" name="テキスト ボックス 511"/>
        <xdr:cNvSpPr txBox="1"/>
      </xdr:nvSpPr>
      <xdr:spPr>
        <a:xfrm>
          <a:off x="14325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27305</xdr:rowOff>
    </xdr:from>
    <xdr:to>
      <xdr:col>19</xdr:col>
      <xdr:colOff>644525</xdr:colOff>
      <xdr:row>37</xdr:row>
      <xdr:rowOff>8382</xdr:rowOff>
    </xdr:to>
    <xdr:cxnSp macro="">
      <xdr:nvCxnSpPr>
        <xdr:cNvPr id="513" name="直線コネクタ 512"/>
        <xdr:cNvCxnSpPr/>
      </xdr:nvCxnSpPr>
      <xdr:spPr>
        <a:xfrm>
          <a:off x="12814300" y="6199505"/>
          <a:ext cx="889000" cy="15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132842</xdr:rowOff>
    </xdr:from>
    <xdr:to>
      <xdr:col>20</xdr:col>
      <xdr:colOff>9525</xdr:colOff>
      <xdr:row>36</xdr:row>
      <xdr:rowOff>62992</xdr:rowOff>
    </xdr:to>
    <xdr:sp macro="" textlink="">
      <xdr:nvSpPr>
        <xdr:cNvPr id="514" name="フローチャート : 判断 513"/>
        <xdr:cNvSpPr/>
      </xdr:nvSpPr>
      <xdr:spPr>
        <a:xfrm>
          <a:off x="13652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79519</xdr:rowOff>
    </xdr:from>
    <xdr:ext cx="534377" cy="259045"/>
    <xdr:sp macro="" textlink="">
      <xdr:nvSpPr>
        <xdr:cNvPr id="515" name="テキスト ボックス 514"/>
        <xdr:cNvSpPr txBox="1"/>
      </xdr:nvSpPr>
      <xdr:spPr>
        <a:xfrm>
          <a:off x="13436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69977</xdr:rowOff>
    </xdr:from>
    <xdr:to>
      <xdr:col>18</xdr:col>
      <xdr:colOff>492125</xdr:colOff>
      <xdr:row>36</xdr:row>
      <xdr:rowOff>127</xdr:rowOff>
    </xdr:to>
    <xdr:sp macro="" textlink="">
      <xdr:nvSpPr>
        <xdr:cNvPr id="516" name="フローチャート : 判断 515"/>
        <xdr:cNvSpPr/>
      </xdr:nvSpPr>
      <xdr:spPr>
        <a:xfrm>
          <a:off x="12763500" y="60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16654</xdr:rowOff>
    </xdr:from>
    <xdr:ext cx="534377" cy="259045"/>
    <xdr:sp macro="" textlink="">
      <xdr:nvSpPr>
        <xdr:cNvPr id="517" name="テキスト ボックス 516"/>
        <xdr:cNvSpPr txBox="1"/>
      </xdr:nvSpPr>
      <xdr:spPr>
        <a:xfrm>
          <a:off x="12547111" y="58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170942</xdr:rowOff>
    </xdr:from>
    <xdr:to>
      <xdr:col>23</xdr:col>
      <xdr:colOff>568325</xdr:colOff>
      <xdr:row>37</xdr:row>
      <xdr:rowOff>101092</xdr:rowOff>
    </xdr:to>
    <xdr:sp macro="" textlink="">
      <xdr:nvSpPr>
        <xdr:cNvPr id="523" name="円/楕円 522"/>
        <xdr:cNvSpPr/>
      </xdr:nvSpPr>
      <xdr:spPr>
        <a:xfrm>
          <a:off x="16268700" y="63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149369</xdr:rowOff>
    </xdr:from>
    <xdr:ext cx="534377" cy="259045"/>
    <xdr:sp macro="" textlink="">
      <xdr:nvSpPr>
        <xdr:cNvPr id="524" name="警察費該当値テキスト"/>
        <xdr:cNvSpPr txBox="1"/>
      </xdr:nvSpPr>
      <xdr:spPr>
        <a:xfrm>
          <a:off x="16370300" y="63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20,654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33528</xdr:rowOff>
    </xdr:from>
    <xdr:to>
      <xdr:col>22</xdr:col>
      <xdr:colOff>415925</xdr:colOff>
      <xdr:row>36</xdr:row>
      <xdr:rowOff>135128</xdr:rowOff>
    </xdr:to>
    <xdr:sp macro="" textlink="">
      <xdr:nvSpPr>
        <xdr:cNvPr id="525" name="円/楕円 524"/>
        <xdr:cNvSpPr/>
      </xdr:nvSpPr>
      <xdr:spPr>
        <a:xfrm>
          <a:off x="15430500" y="62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126255</xdr:rowOff>
    </xdr:from>
    <xdr:ext cx="534377" cy="259045"/>
    <xdr:sp macro="" textlink="">
      <xdr:nvSpPr>
        <xdr:cNvPr id="526" name="テキスト ボックス 525"/>
        <xdr:cNvSpPr txBox="1"/>
      </xdr:nvSpPr>
      <xdr:spPr>
        <a:xfrm>
          <a:off x="15201411" y="629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44196</xdr:rowOff>
    </xdr:from>
    <xdr:to>
      <xdr:col>21</xdr:col>
      <xdr:colOff>212725</xdr:colOff>
      <xdr:row>37</xdr:row>
      <xdr:rowOff>145796</xdr:rowOff>
    </xdr:to>
    <xdr:sp macro="" textlink="">
      <xdr:nvSpPr>
        <xdr:cNvPr id="527" name="円/楕円 526"/>
        <xdr:cNvSpPr/>
      </xdr:nvSpPr>
      <xdr:spPr>
        <a:xfrm>
          <a:off x="14541500" y="63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136923</xdr:rowOff>
    </xdr:from>
    <xdr:ext cx="534377" cy="259045"/>
    <xdr:sp macro="" textlink="">
      <xdr:nvSpPr>
        <xdr:cNvPr id="528" name="テキスト ボックス 527"/>
        <xdr:cNvSpPr txBox="1"/>
      </xdr:nvSpPr>
      <xdr:spPr>
        <a:xfrm>
          <a:off x="14325111" y="64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129032</xdr:rowOff>
    </xdr:from>
    <xdr:to>
      <xdr:col>20</xdr:col>
      <xdr:colOff>9525</xdr:colOff>
      <xdr:row>37</xdr:row>
      <xdr:rowOff>59182</xdr:rowOff>
    </xdr:to>
    <xdr:sp macro="" textlink="">
      <xdr:nvSpPr>
        <xdr:cNvPr id="529" name="円/楕円 528"/>
        <xdr:cNvSpPr/>
      </xdr:nvSpPr>
      <xdr:spPr>
        <a:xfrm>
          <a:off x="13652500" y="63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50309</xdr:rowOff>
    </xdr:from>
    <xdr:ext cx="534377" cy="259045"/>
    <xdr:sp macro="" textlink="">
      <xdr:nvSpPr>
        <xdr:cNvPr id="530" name="テキスト ボックス 529"/>
        <xdr:cNvSpPr txBox="1"/>
      </xdr:nvSpPr>
      <xdr:spPr>
        <a:xfrm>
          <a:off x="13436111" y="63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147955</xdr:rowOff>
    </xdr:from>
    <xdr:to>
      <xdr:col>18</xdr:col>
      <xdr:colOff>492125</xdr:colOff>
      <xdr:row>36</xdr:row>
      <xdr:rowOff>78105</xdr:rowOff>
    </xdr:to>
    <xdr:sp macro="" textlink="">
      <xdr:nvSpPr>
        <xdr:cNvPr id="531" name="円/楕円 530"/>
        <xdr:cNvSpPr/>
      </xdr:nvSpPr>
      <xdr:spPr>
        <a:xfrm>
          <a:off x="12763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69232</xdr:rowOff>
    </xdr:from>
    <xdr:ext cx="534377" cy="259045"/>
    <xdr:sp macro="" textlink="">
      <xdr:nvSpPr>
        <xdr:cNvPr id="532" name="テキスト ボックス 531"/>
        <xdr:cNvSpPr txBox="1"/>
      </xdr:nvSpPr>
      <xdr:spPr>
        <a:xfrm>
          <a:off x="12547111" y="624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2" name="直線コネクタ 54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3" name="テキスト ボックス 54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4" name="直線コネクタ 54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45" name="テキスト ボックス 54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6" name="直線コネクタ 54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7" name="テキスト ボックス 54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8" name="直線コネクタ 54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9" name="テキスト ボックス 54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47094</xdr:rowOff>
    </xdr:from>
    <xdr:to>
      <xdr:col>23</xdr:col>
      <xdr:colOff>516889</xdr:colOff>
      <xdr:row>58</xdr:row>
      <xdr:rowOff>23274</xdr:rowOff>
    </xdr:to>
    <xdr:cxnSp macro="">
      <xdr:nvCxnSpPr>
        <xdr:cNvPr id="553" name="直線コネクタ 552"/>
        <xdr:cNvCxnSpPr/>
      </xdr:nvCxnSpPr>
      <xdr:spPr>
        <a:xfrm flipV="1">
          <a:off x="16317595" y="8791044"/>
          <a:ext cx="1269"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27101</xdr:rowOff>
    </xdr:from>
    <xdr:ext cx="534377" cy="259045"/>
    <xdr:sp macro="" textlink="">
      <xdr:nvSpPr>
        <xdr:cNvPr id="554" name="教育費最小値テキスト"/>
        <xdr:cNvSpPr txBox="1"/>
      </xdr:nvSpPr>
      <xdr:spPr>
        <a:xfrm>
          <a:off x="16370300" y="9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65,093</a:t>
          </a:r>
          <a:endParaRPr kumimoji="1" lang="ja-JP" altLang="en-US" sz="1000" b="1">
            <a:latin typeface="ＭＳ Ｐゴシック"/>
          </a:endParaRPr>
        </a:p>
      </xdr:txBody>
    </xdr:sp>
    <xdr:clientData/>
  </xdr:oneCellAnchor>
  <xdr:twoCellAnchor>
    <xdr:from>
      <xdr:col>23</xdr:col>
      <xdr:colOff>428625</xdr:colOff>
      <xdr:row>58</xdr:row>
      <xdr:rowOff>23274</xdr:rowOff>
    </xdr:from>
    <xdr:to>
      <xdr:col>23</xdr:col>
      <xdr:colOff>606425</xdr:colOff>
      <xdr:row>58</xdr:row>
      <xdr:rowOff>23274</xdr:rowOff>
    </xdr:to>
    <xdr:cxnSp macro="">
      <xdr:nvCxnSpPr>
        <xdr:cNvPr id="555" name="直線コネクタ 554"/>
        <xdr:cNvCxnSpPr/>
      </xdr:nvCxnSpPr>
      <xdr:spPr>
        <a:xfrm>
          <a:off x="16230600" y="996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165221</xdr:rowOff>
    </xdr:from>
    <xdr:ext cx="599010" cy="259045"/>
    <xdr:sp macro="" textlink="">
      <xdr:nvSpPr>
        <xdr:cNvPr id="556" name="教育費最大値テキスト"/>
        <xdr:cNvSpPr txBox="1"/>
      </xdr:nvSpPr>
      <xdr:spPr>
        <a:xfrm>
          <a:off x="16370300" y="85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116,551</a:t>
          </a:r>
          <a:endParaRPr kumimoji="1" lang="ja-JP" altLang="en-US" sz="1000" b="1">
            <a:latin typeface="ＭＳ Ｐゴシック"/>
          </a:endParaRPr>
        </a:p>
      </xdr:txBody>
    </xdr:sp>
    <xdr:clientData/>
  </xdr:oneCellAnchor>
  <xdr:twoCellAnchor>
    <xdr:from>
      <xdr:col>23</xdr:col>
      <xdr:colOff>428625</xdr:colOff>
      <xdr:row>51</xdr:row>
      <xdr:rowOff>47094</xdr:rowOff>
    </xdr:from>
    <xdr:to>
      <xdr:col>23</xdr:col>
      <xdr:colOff>606425</xdr:colOff>
      <xdr:row>51</xdr:row>
      <xdr:rowOff>47094</xdr:rowOff>
    </xdr:to>
    <xdr:cxnSp macro="">
      <xdr:nvCxnSpPr>
        <xdr:cNvPr id="557" name="直線コネクタ 556"/>
        <xdr:cNvCxnSpPr/>
      </xdr:nvCxnSpPr>
      <xdr:spPr>
        <a:xfrm>
          <a:off x="16230600" y="87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116749</xdr:rowOff>
    </xdr:from>
    <xdr:to>
      <xdr:col>23</xdr:col>
      <xdr:colOff>517525</xdr:colOff>
      <xdr:row>54</xdr:row>
      <xdr:rowOff>149301</xdr:rowOff>
    </xdr:to>
    <xdr:cxnSp macro="">
      <xdr:nvCxnSpPr>
        <xdr:cNvPr id="558" name="直線コネクタ 557"/>
        <xdr:cNvCxnSpPr/>
      </xdr:nvCxnSpPr>
      <xdr:spPr>
        <a:xfrm flipV="1">
          <a:off x="15481300" y="9375049"/>
          <a:ext cx="838200" cy="3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119379</xdr:rowOff>
    </xdr:from>
    <xdr:ext cx="534377" cy="259045"/>
    <xdr:sp macro="" textlink="">
      <xdr:nvSpPr>
        <xdr:cNvPr id="559" name="教育費平均値テキスト"/>
        <xdr:cNvSpPr txBox="1"/>
      </xdr:nvSpPr>
      <xdr:spPr>
        <a:xfrm>
          <a:off x="16370300" y="9549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140952</xdr:rowOff>
    </xdr:from>
    <xdr:to>
      <xdr:col>23</xdr:col>
      <xdr:colOff>568325</xdr:colOff>
      <xdr:row>56</xdr:row>
      <xdr:rowOff>71102</xdr:rowOff>
    </xdr:to>
    <xdr:sp macro="" textlink="">
      <xdr:nvSpPr>
        <xdr:cNvPr id="560" name="フローチャート : 判断 559"/>
        <xdr:cNvSpPr/>
      </xdr:nvSpPr>
      <xdr:spPr>
        <a:xfrm>
          <a:off x="162687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149301</xdr:rowOff>
    </xdr:from>
    <xdr:to>
      <xdr:col>22</xdr:col>
      <xdr:colOff>365125</xdr:colOff>
      <xdr:row>55</xdr:row>
      <xdr:rowOff>46340</xdr:rowOff>
    </xdr:to>
    <xdr:cxnSp macro="">
      <xdr:nvCxnSpPr>
        <xdr:cNvPr id="561" name="直線コネクタ 560"/>
        <xdr:cNvCxnSpPr/>
      </xdr:nvCxnSpPr>
      <xdr:spPr>
        <a:xfrm flipV="1">
          <a:off x="14592300" y="9407601"/>
          <a:ext cx="889000"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11222</xdr:rowOff>
    </xdr:from>
    <xdr:to>
      <xdr:col>22</xdr:col>
      <xdr:colOff>415925</xdr:colOff>
      <xdr:row>56</xdr:row>
      <xdr:rowOff>112822</xdr:rowOff>
    </xdr:to>
    <xdr:sp macro="" textlink="">
      <xdr:nvSpPr>
        <xdr:cNvPr id="562" name="フローチャート : 判断 561"/>
        <xdr:cNvSpPr/>
      </xdr:nvSpPr>
      <xdr:spPr>
        <a:xfrm>
          <a:off x="15430500" y="96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103949</xdr:rowOff>
    </xdr:from>
    <xdr:ext cx="534377" cy="259045"/>
    <xdr:sp macro="" textlink="">
      <xdr:nvSpPr>
        <xdr:cNvPr id="563" name="テキスト ボックス 562"/>
        <xdr:cNvSpPr txBox="1"/>
      </xdr:nvSpPr>
      <xdr:spPr>
        <a:xfrm>
          <a:off x="15201411" y="97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157325</xdr:rowOff>
    </xdr:from>
    <xdr:to>
      <xdr:col>21</xdr:col>
      <xdr:colOff>161925</xdr:colOff>
      <xdr:row>55</xdr:row>
      <xdr:rowOff>46340</xdr:rowOff>
    </xdr:to>
    <xdr:cxnSp macro="">
      <xdr:nvCxnSpPr>
        <xdr:cNvPr id="564" name="直線コネクタ 563"/>
        <xdr:cNvCxnSpPr/>
      </xdr:nvCxnSpPr>
      <xdr:spPr>
        <a:xfrm>
          <a:off x="13703300" y="9415625"/>
          <a:ext cx="8890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72349</xdr:rowOff>
    </xdr:from>
    <xdr:to>
      <xdr:col>21</xdr:col>
      <xdr:colOff>212725</xdr:colOff>
      <xdr:row>57</xdr:row>
      <xdr:rowOff>2499</xdr:rowOff>
    </xdr:to>
    <xdr:sp macro="" textlink="">
      <xdr:nvSpPr>
        <xdr:cNvPr id="565" name="フローチャート : 判断 564"/>
        <xdr:cNvSpPr/>
      </xdr:nvSpPr>
      <xdr:spPr>
        <a:xfrm>
          <a:off x="14541500" y="96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165076</xdr:rowOff>
    </xdr:from>
    <xdr:ext cx="534377" cy="259045"/>
    <xdr:sp macro="" textlink="">
      <xdr:nvSpPr>
        <xdr:cNvPr id="566" name="テキスト ボックス 565"/>
        <xdr:cNvSpPr txBox="1"/>
      </xdr:nvSpPr>
      <xdr:spPr>
        <a:xfrm>
          <a:off x="14325111" y="976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130030</xdr:rowOff>
    </xdr:from>
    <xdr:to>
      <xdr:col>19</xdr:col>
      <xdr:colOff>644525</xdr:colOff>
      <xdr:row>54</xdr:row>
      <xdr:rowOff>157325</xdr:rowOff>
    </xdr:to>
    <xdr:cxnSp macro="">
      <xdr:nvCxnSpPr>
        <xdr:cNvPr id="567" name="直線コネクタ 566"/>
        <xdr:cNvCxnSpPr/>
      </xdr:nvCxnSpPr>
      <xdr:spPr>
        <a:xfrm>
          <a:off x="12814300" y="9388330"/>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23589</xdr:rowOff>
    </xdr:from>
    <xdr:to>
      <xdr:col>20</xdr:col>
      <xdr:colOff>9525</xdr:colOff>
      <xdr:row>56</xdr:row>
      <xdr:rowOff>125189</xdr:rowOff>
    </xdr:to>
    <xdr:sp macro="" textlink="">
      <xdr:nvSpPr>
        <xdr:cNvPr id="568" name="フローチャート : 判断 567"/>
        <xdr:cNvSpPr/>
      </xdr:nvSpPr>
      <xdr:spPr>
        <a:xfrm>
          <a:off x="13652500" y="962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116316</xdr:rowOff>
    </xdr:from>
    <xdr:ext cx="534377" cy="259045"/>
    <xdr:sp macro="" textlink="">
      <xdr:nvSpPr>
        <xdr:cNvPr id="569" name="テキスト ボックス 568"/>
        <xdr:cNvSpPr txBox="1"/>
      </xdr:nvSpPr>
      <xdr:spPr>
        <a:xfrm>
          <a:off x="13436111" y="97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139238</xdr:rowOff>
    </xdr:from>
    <xdr:to>
      <xdr:col>18</xdr:col>
      <xdr:colOff>492125</xdr:colOff>
      <xdr:row>56</xdr:row>
      <xdr:rowOff>69388</xdr:rowOff>
    </xdr:to>
    <xdr:sp macro="" textlink="">
      <xdr:nvSpPr>
        <xdr:cNvPr id="570" name="フローチャート : 判断 569"/>
        <xdr:cNvSpPr/>
      </xdr:nvSpPr>
      <xdr:spPr>
        <a:xfrm>
          <a:off x="12763500" y="95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60515</xdr:rowOff>
    </xdr:from>
    <xdr:ext cx="534377" cy="259045"/>
    <xdr:sp macro="" textlink="">
      <xdr:nvSpPr>
        <xdr:cNvPr id="571" name="テキスト ボックス 570"/>
        <xdr:cNvSpPr txBox="1"/>
      </xdr:nvSpPr>
      <xdr:spPr>
        <a:xfrm>
          <a:off x="12547111" y="966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80,298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65949</xdr:rowOff>
    </xdr:from>
    <xdr:to>
      <xdr:col>23</xdr:col>
      <xdr:colOff>568325</xdr:colOff>
      <xdr:row>54</xdr:row>
      <xdr:rowOff>167549</xdr:rowOff>
    </xdr:to>
    <xdr:sp macro="" textlink="">
      <xdr:nvSpPr>
        <xdr:cNvPr id="577" name="円/楕円 576"/>
        <xdr:cNvSpPr/>
      </xdr:nvSpPr>
      <xdr:spPr>
        <a:xfrm>
          <a:off x="16268700" y="93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88826</xdr:rowOff>
    </xdr:from>
    <xdr:ext cx="534377" cy="259045"/>
    <xdr:sp macro="" textlink="">
      <xdr:nvSpPr>
        <xdr:cNvPr id="578" name="教育費該当値テキスト"/>
        <xdr:cNvSpPr txBox="1"/>
      </xdr:nvSpPr>
      <xdr:spPr>
        <a:xfrm>
          <a:off x="16370300" y="91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91,004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98501</xdr:rowOff>
    </xdr:from>
    <xdr:to>
      <xdr:col>22</xdr:col>
      <xdr:colOff>415925</xdr:colOff>
      <xdr:row>55</xdr:row>
      <xdr:rowOff>28651</xdr:rowOff>
    </xdr:to>
    <xdr:sp macro="" textlink="">
      <xdr:nvSpPr>
        <xdr:cNvPr id="579" name="円/楕円 578"/>
        <xdr:cNvSpPr/>
      </xdr:nvSpPr>
      <xdr:spPr>
        <a:xfrm>
          <a:off x="15430500" y="935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53</xdr:row>
      <xdr:rowOff>45178</xdr:rowOff>
    </xdr:from>
    <xdr:ext cx="534377" cy="259045"/>
    <xdr:sp macro="" textlink="">
      <xdr:nvSpPr>
        <xdr:cNvPr id="580" name="テキスト ボックス 579"/>
        <xdr:cNvSpPr txBox="1"/>
      </xdr:nvSpPr>
      <xdr:spPr>
        <a:xfrm>
          <a:off x="15201411" y="913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89,580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166990</xdr:rowOff>
    </xdr:from>
    <xdr:to>
      <xdr:col>21</xdr:col>
      <xdr:colOff>212725</xdr:colOff>
      <xdr:row>55</xdr:row>
      <xdr:rowOff>97140</xdr:rowOff>
    </xdr:to>
    <xdr:sp macro="" textlink="">
      <xdr:nvSpPr>
        <xdr:cNvPr id="581" name="円/楕円 580"/>
        <xdr:cNvSpPr/>
      </xdr:nvSpPr>
      <xdr:spPr>
        <a:xfrm>
          <a:off x="14541500" y="94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113667</xdr:rowOff>
    </xdr:from>
    <xdr:ext cx="534377" cy="259045"/>
    <xdr:sp macro="" textlink="">
      <xdr:nvSpPr>
        <xdr:cNvPr id="582" name="テキスト ボックス 581"/>
        <xdr:cNvSpPr txBox="1"/>
      </xdr:nvSpPr>
      <xdr:spPr>
        <a:xfrm>
          <a:off x="14325111" y="920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86,584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106525</xdr:rowOff>
    </xdr:from>
    <xdr:to>
      <xdr:col>20</xdr:col>
      <xdr:colOff>9525</xdr:colOff>
      <xdr:row>55</xdr:row>
      <xdr:rowOff>36675</xdr:rowOff>
    </xdr:to>
    <xdr:sp macro="" textlink="">
      <xdr:nvSpPr>
        <xdr:cNvPr id="583" name="円/楕円 582"/>
        <xdr:cNvSpPr/>
      </xdr:nvSpPr>
      <xdr:spPr>
        <a:xfrm>
          <a:off x="13652500" y="93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53202</xdr:rowOff>
    </xdr:from>
    <xdr:ext cx="534377" cy="259045"/>
    <xdr:sp macro="" textlink="">
      <xdr:nvSpPr>
        <xdr:cNvPr id="584" name="テキスト ボックス 583"/>
        <xdr:cNvSpPr txBox="1"/>
      </xdr:nvSpPr>
      <xdr:spPr>
        <a:xfrm>
          <a:off x="13436111" y="914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89,229</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79230</xdr:rowOff>
    </xdr:from>
    <xdr:to>
      <xdr:col>18</xdr:col>
      <xdr:colOff>492125</xdr:colOff>
      <xdr:row>55</xdr:row>
      <xdr:rowOff>9380</xdr:rowOff>
    </xdr:to>
    <xdr:sp macro="" textlink="">
      <xdr:nvSpPr>
        <xdr:cNvPr id="585" name="円/楕円 584"/>
        <xdr:cNvSpPr/>
      </xdr:nvSpPr>
      <xdr:spPr>
        <a:xfrm>
          <a:off x="12763500" y="93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25907</xdr:rowOff>
    </xdr:from>
    <xdr:ext cx="534377" cy="259045"/>
    <xdr:sp macro="" textlink="">
      <xdr:nvSpPr>
        <xdr:cNvPr id="586" name="テキスト ボックス 585"/>
        <xdr:cNvSpPr txBox="1"/>
      </xdr:nvSpPr>
      <xdr:spPr>
        <a:xfrm>
          <a:off x="12547111" y="911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0" name="テキスト ボックス 59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2" name="テキスト ボックス 60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149164</xdr:rowOff>
    </xdr:from>
    <xdr:to>
      <xdr:col>23</xdr:col>
      <xdr:colOff>516889</xdr:colOff>
      <xdr:row>78</xdr:row>
      <xdr:rowOff>139036</xdr:rowOff>
    </xdr:to>
    <xdr:cxnSp macro="">
      <xdr:nvCxnSpPr>
        <xdr:cNvPr id="606" name="直線コネクタ 605"/>
        <xdr:cNvCxnSpPr/>
      </xdr:nvCxnSpPr>
      <xdr:spPr>
        <a:xfrm flipV="1">
          <a:off x="16317595" y="12150664"/>
          <a:ext cx="1269" cy="13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142863</xdr:rowOff>
    </xdr:from>
    <xdr:ext cx="313932" cy="259045"/>
    <xdr:sp macro="" textlink="">
      <xdr:nvSpPr>
        <xdr:cNvPr id="607" name="災害復旧費最小値テキスト"/>
        <xdr:cNvSpPr txBox="1"/>
      </xdr:nvSpPr>
      <xdr:spPr>
        <a:xfrm>
          <a:off x="16370300" y="1351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78</xdr:row>
      <xdr:rowOff>139036</xdr:rowOff>
    </xdr:from>
    <xdr:to>
      <xdr:col>23</xdr:col>
      <xdr:colOff>606425</xdr:colOff>
      <xdr:row>78</xdr:row>
      <xdr:rowOff>139036</xdr:rowOff>
    </xdr:to>
    <xdr:cxnSp macro="">
      <xdr:nvCxnSpPr>
        <xdr:cNvPr id="608" name="直線コネクタ 607"/>
        <xdr:cNvCxnSpPr/>
      </xdr:nvCxnSpPr>
      <xdr:spPr>
        <a:xfrm>
          <a:off x="16230600" y="1351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95841</xdr:rowOff>
    </xdr:from>
    <xdr:ext cx="534377" cy="259045"/>
    <xdr:sp macro="" textlink="">
      <xdr:nvSpPr>
        <xdr:cNvPr id="609" name="災害復旧費最大値テキスト"/>
        <xdr:cNvSpPr txBox="1"/>
      </xdr:nvSpPr>
      <xdr:spPr>
        <a:xfrm>
          <a:off x="16370300" y="119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70</xdr:row>
      <xdr:rowOff>149164</xdr:rowOff>
    </xdr:from>
    <xdr:to>
      <xdr:col>23</xdr:col>
      <xdr:colOff>606425</xdr:colOff>
      <xdr:row>70</xdr:row>
      <xdr:rowOff>149164</xdr:rowOff>
    </xdr:to>
    <xdr:cxnSp macro="">
      <xdr:nvCxnSpPr>
        <xdr:cNvPr id="610" name="直線コネクタ 609"/>
        <xdr:cNvCxnSpPr/>
      </xdr:nvCxnSpPr>
      <xdr:spPr>
        <a:xfrm>
          <a:off x="16230600" y="1215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125527</xdr:rowOff>
    </xdr:from>
    <xdr:to>
      <xdr:col>23</xdr:col>
      <xdr:colOff>517525</xdr:colOff>
      <xdr:row>78</xdr:row>
      <xdr:rowOff>128659</xdr:rowOff>
    </xdr:to>
    <xdr:cxnSp macro="">
      <xdr:nvCxnSpPr>
        <xdr:cNvPr id="611" name="直線コネクタ 610"/>
        <xdr:cNvCxnSpPr/>
      </xdr:nvCxnSpPr>
      <xdr:spPr>
        <a:xfrm>
          <a:off x="15481300" y="13498627"/>
          <a:ext cx="8382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25069</xdr:rowOff>
    </xdr:from>
    <xdr:ext cx="469744" cy="259045"/>
    <xdr:sp macro="" textlink="">
      <xdr:nvSpPr>
        <xdr:cNvPr id="612" name="災害復旧費平均値テキスト"/>
        <xdr:cNvSpPr txBox="1"/>
      </xdr:nvSpPr>
      <xdr:spPr>
        <a:xfrm>
          <a:off x="16370300" y="13226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2192</xdr:rowOff>
    </xdr:from>
    <xdr:to>
      <xdr:col>23</xdr:col>
      <xdr:colOff>568325</xdr:colOff>
      <xdr:row>78</xdr:row>
      <xdr:rowOff>103792</xdr:rowOff>
    </xdr:to>
    <xdr:sp macro="" textlink="">
      <xdr:nvSpPr>
        <xdr:cNvPr id="613" name="フローチャート : 判断 612"/>
        <xdr:cNvSpPr/>
      </xdr:nvSpPr>
      <xdr:spPr>
        <a:xfrm>
          <a:off x="162687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125527</xdr:rowOff>
    </xdr:from>
    <xdr:to>
      <xdr:col>22</xdr:col>
      <xdr:colOff>365125</xdr:colOff>
      <xdr:row>78</xdr:row>
      <xdr:rowOff>132065</xdr:rowOff>
    </xdr:to>
    <xdr:cxnSp macro="">
      <xdr:nvCxnSpPr>
        <xdr:cNvPr id="614" name="直線コネクタ 613"/>
        <xdr:cNvCxnSpPr/>
      </xdr:nvCxnSpPr>
      <xdr:spPr>
        <a:xfrm flipV="1">
          <a:off x="14592300" y="13498627"/>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31178</xdr:rowOff>
    </xdr:from>
    <xdr:to>
      <xdr:col>22</xdr:col>
      <xdr:colOff>415925</xdr:colOff>
      <xdr:row>78</xdr:row>
      <xdr:rowOff>132778</xdr:rowOff>
    </xdr:to>
    <xdr:sp macro="" textlink="">
      <xdr:nvSpPr>
        <xdr:cNvPr id="615" name="フローチャート : 判断 614"/>
        <xdr:cNvSpPr/>
      </xdr:nvSpPr>
      <xdr:spPr>
        <a:xfrm>
          <a:off x="15430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149305</xdr:rowOff>
    </xdr:from>
    <xdr:ext cx="469744" cy="259045"/>
    <xdr:sp macro="" textlink="">
      <xdr:nvSpPr>
        <xdr:cNvPr id="616" name="テキスト ボックス 615"/>
        <xdr:cNvSpPr txBox="1"/>
      </xdr:nvSpPr>
      <xdr:spPr>
        <a:xfrm>
          <a:off x="15233727"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122943</xdr:rowOff>
    </xdr:from>
    <xdr:to>
      <xdr:col>21</xdr:col>
      <xdr:colOff>161925</xdr:colOff>
      <xdr:row>78</xdr:row>
      <xdr:rowOff>132065</xdr:rowOff>
    </xdr:to>
    <xdr:cxnSp macro="">
      <xdr:nvCxnSpPr>
        <xdr:cNvPr id="617" name="直線コネクタ 616"/>
        <xdr:cNvCxnSpPr/>
      </xdr:nvCxnSpPr>
      <xdr:spPr>
        <a:xfrm>
          <a:off x="13703300" y="13496043"/>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27636</xdr:rowOff>
    </xdr:from>
    <xdr:to>
      <xdr:col>21</xdr:col>
      <xdr:colOff>212725</xdr:colOff>
      <xdr:row>78</xdr:row>
      <xdr:rowOff>129236</xdr:rowOff>
    </xdr:to>
    <xdr:sp macro="" textlink="">
      <xdr:nvSpPr>
        <xdr:cNvPr id="618" name="フローチャート : 判断 617"/>
        <xdr:cNvSpPr/>
      </xdr:nvSpPr>
      <xdr:spPr>
        <a:xfrm>
          <a:off x="14541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145763</xdr:rowOff>
    </xdr:from>
    <xdr:ext cx="469744" cy="259045"/>
    <xdr:sp macro="" textlink="">
      <xdr:nvSpPr>
        <xdr:cNvPr id="619" name="テキスト ボックス 618"/>
        <xdr:cNvSpPr txBox="1"/>
      </xdr:nvSpPr>
      <xdr:spPr>
        <a:xfrm>
          <a:off x="14357427"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122943</xdr:rowOff>
    </xdr:from>
    <xdr:to>
      <xdr:col>19</xdr:col>
      <xdr:colOff>644525</xdr:colOff>
      <xdr:row>78</xdr:row>
      <xdr:rowOff>126304</xdr:rowOff>
    </xdr:to>
    <xdr:cxnSp macro="">
      <xdr:nvCxnSpPr>
        <xdr:cNvPr id="620" name="直線コネクタ 619"/>
        <xdr:cNvCxnSpPr/>
      </xdr:nvCxnSpPr>
      <xdr:spPr>
        <a:xfrm flipV="1">
          <a:off x="12814300" y="13496043"/>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21417</xdr:rowOff>
    </xdr:from>
    <xdr:to>
      <xdr:col>20</xdr:col>
      <xdr:colOff>9525</xdr:colOff>
      <xdr:row>78</xdr:row>
      <xdr:rowOff>123017</xdr:rowOff>
    </xdr:to>
    <xdr:sp macro="" textlink="">
      <xdr:nvSpPr>
        <xdr:cNvPr id="621" name="フローチャート : 判断 620"/>
        <xdr:cNvSpPr/>
      </xdr:nvSpPr>
      <xdr:spPr>
        <a:xfrm>
          <a:off x="13652500" y="1339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139544</xdr:rowOff>
    </xdr:from>
    <xdr:ext cx="469744" cy="259045"/>
    <xdr:sp macro="" textlink="">
      <xdr:nvSpPr>
        <xdr:cNvPr id="622" name="テキスト ボックス 621"/>
        <xdr:cNvSpPr txBox="1"/>
      </xdr:nvSpPr>
      <xdr:spPr>
        <a:xfrm>
          <a:off x="13468427" y="131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23" name="フローチャート : 判断 622"/>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24" name="テキスト ボックス 623"/>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77859</xdr:rowOff>
    </xdr:from>
    <xdr:to>
      <xdr:col>23</xdr:col>
      <xdr:colOff>568325</xdr:colOff>
      <xdr:row>79</xdr:row>
      <xdr:rowOff>8009</xdr:rowOff>
    </xdr:to>
    <xdr:sp macro="" textlink="">
      <xdr:nvSpPr>
        <xdr:cNvPr id="630" name="円/楕円 629"/>
        <xdr:cNvSpPr/>
      </xdr:nvSpPr>
      <xdr:spPr>
        <a:xfrm>
          <a:off x="16268700" y="134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164236</xdr:rowOff>
    </xdr:from>
    <xdr:ext cx="378565" cy="259045"/>
    <xdr:sp macro="" textlink="">
      <xdr:nvSpPr>
        <xdr:cNvPr id="631" name="災害復旧費該当値テキスト"/>
        <xdr:cNvSpPr txBox="1"/>
      </xdr:nvSpPr>
      <xdr:spPr>
        <a:xfrm>
          <a:off x="16370300" y="13365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74727</xdr:rowOff>
    </xdr:from>
    <xdr:to>
      <xdr:col>22</xdr:col>
      <xdr:colOff>415925</xdr:colOff>
      <xdr:row>79</xdr:row>
      <xdr:rowOff>4877</xdr:rowOff>
    </xdr:to>
    <xdr:sp macro="" textlink="">
      <xdr:nvSpPr>
        <xdr:cNvPr id="632" name="円/楕円 631"/>
        <xdr:cNvSpPr/>
      </xdr:nvSpPr>
      <xdr:spPr>
        <a:xfrm>
          <a:off x="15430500" y="134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78</xdr:row>
      <xdr:rowOff>167454</xdr:rowOff>
    </xdr:from>
    <xdr:ext cx="378565" cy="259045"/>
    <xdr:sp macro="" textlink="">
      <xdr:nvSpPr>
        <xdr:cNvPr id="633" name="テキスト ボックス 632"/>
        <xdr:cNvSpPr txBox="1"/>
      </xdr:nvSpPr>
      <xdr:spPr>
        <a:xfrm>
          <a:off x="15279317" y="1354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81265</xdr:rowOff>
    </xdr:from>
    <xdr:to>
      <xdr:col>21</xdr:col>
      <xdr:colOff>212725</xdr:colOff>
      <xdr:row>79</xdr:row>
      <xdr:rowOff>11415</xdr:rowOff>
    </xdr:to>
    <xdr:sp macro="" textlink="">
      <xdr:nvSpPr>
        <xdr:cNvPr id="634" name="円/楕円 633"/>
        <xdr:cNvSpPr/>
      </xdr:nvSpPr>
      <xdr:spPr>
        <a:xfrm>
          <a:off x="14541500" y="134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2542</xdr:rowOff>
    </xdr:from>
    <xdr:ext cx="378565" cy="259045"/>
    <xdr:sp macro="" textlink="">
      <xdr:nvSpPr>
        <xdr:cNvPr id="635" name="テキスト ボックス 634"/>
        <xdr:cNvSpPr txBox="1"/>
      </xdr:nvSpPr>
      <xdr:spPr>
        <a:xfrm>
          <a:off x="14403017" y="1354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72143</xdr:rowOff>
    </xdr:from>
    <xdr:to>
      <xdr:col>20</xdr:col>
      <xdr:colOff>9525</xdr:colOff>
      <xdr:row>79</xdr:row>
      <xdr:rowOff>2293</xdr:rowOff>
    </xdr:to>
    <xdr:sp macro="" textlink="">
      <xdr:nvSpPr>
        <xdr:cNvPr id="636" name="円/楕円 635"/>
        <xdr:cNvSpPr/>
      </xdr:nvSpPr>
      <xdr:spPr>
        <a:xfrm>
          <a:off x="13652500" y="134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164870</xdr:rowOff>
    </xdr:from>
    <xdr:ext cx="378565" cy="259045"/>
    <xdr:sp macro="" textlink="">
      <xdr:nvSpPr>
        <xdr:cNvPr id="637" name="テキスト ボックス 636"/>
        <xdr:cNvSpPr txBox="1"/>
      </xdr:nvSpPr>
      <xdr:spPr>
        <a:xfrm>
          <a:off x="13514017" y="13537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75504</xdr:rowOff>
    </xdr:from>
    <xdr:to>
      <xdr:col>18</xdr:col>
      <xdr:colOff>492125</xdr:colOff>
      <xdr:row>79</xdr:row>
      <xdr:rowOff>5654</xdr:rowOff>
    </xdr:to>
    <xdr:sp macro="" textlink="">
      <xdr:nvSpPr>
        <xdr:cNvPr id="638" name="円/楕円 637"/>
        <xdr:cNvSpPr/>
      </xdr:nvSpPr>
      <xdr:spPr>
        <a:xfrm>
          <a:off x="12763500" y="134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168231</xdr:rowOff>
    </xdr:from>
    <xdr:ext cx="378565" cy="259045"/>
    <xdr:sp macro="" textlink="">
      <xdr:nvSpPr>
        <xdr:cNvPr id="639" name="テキスト ボックス 638"/>
        <xdr:cNvSpPr txBox="1"/>
      </xdr:nvSpPr>
      <xdr:spPr>
        <a:xfrm>
          <a:off x="12625017" y="13541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48" name="テキスト ボックス 64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0" name="テキスト ボックス 64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2" name="テキスト ボックス 65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4" name="テキスト ボックス 65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6" name="テキスト ボックス 65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8" name="テキスト ボックス 65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119735</xdr:rowOff>
    </xdr:from>
    <xdr:to>
      <xdr:col>23</xdr:col>
      <xdr:colOff>516889</xdr:colOff>
      <xdr:row>98</xdr:row>
      <xdr:rowOff>149910</xdr:rowOff>
    </xdr:to>
    <xdr:cxnSp macro="">
      <xdr:nvCxnSpPr>
        <xdr:cNvPr id="662" name="直線コネクタ 661"/>
        <xdr:cNvCxnSpPr/>
      </xdr:nvCxnSpPr>
      <xdr:spPr>
        <a:xfrm flipV="1">
          <a:off x="16317595" y="15721685"/>
          <a:ext cx="1269" cy="123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153737</xdr:rowOff>
    </xdr:from>
    <xdr:ext cx="534377" cy="259045"/>
    <xdr:sp macro="" textlink="">
      <xdr:nvSpPr>
        <xdr:cNvPr id="663" name="公債費最小値テキスト"/>
        <xdr:cNvSpPr txBox="1"/>
      </xdr:nvSpPr>
      <xdr:spPr>
        <a:xfrm>
          <a:off x="16370300"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31,732</a:t>
          </a:r>
          <a:endParaRPr kumimoji="1" lang="ja-JP" altLang="en-US" sz="1000" b="1">
            <a:latin typeface="ＭＳ Ｐゴシック"/>
          </a:endParaRPr>
        </a:p>
      </xdr:txBody>
    </xdr:sp>
    <xdr:clientData/>
  </xdr:oneCellAnchor>
  <xdr:twoCellAnchor>
    <xdr:from>
      <xdr:col>23</xdr:col>
      <xdr:colOff>428625</xdr:colOff>
      <xdr:row>98</xdr:row>
      <xdr:rowOff>149910</xdr:rowOff>
    </xdr:from>
    <xdr:to>
      <xdr:col>23</xdr:col>
      <xdr:colOff>606425</xdr:colOff>
      <xdr:row>98</xdr:row>
      <xdr:rowOff>149910</xdr:rowOff>
    </xdr:to>
    <xdr:cxnSp macro="">
      <xdr:nvCxnSpPr>
        <xdr:cNvPr id="664" name="直線コネクタ 663"/>
        <xdr:cNvCxnSpPr/>
      </xdr:nvCxnSpPr>
      <xdr:spPr>
        <a:xfrm>
          <a:off x="16230600" y="1695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66412</xdr:rowOff>
    </xdr:from>
    <xdr:ext cx="534377" cy="259045"/>
    <xdr:sp macro="" textlink="">
      <xdr:nvSpPr>
        <xdr:cNvPr id="665" name="公債費最大値テキスト"/>
        <xdr:cNvSpPr txBox="1"/>
      </xdr:nvSpPr>
      <xdr:spPr>
        <a:xfrm>
          <a:off x="16370300" y="154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64,024</a:t>
          </a:r>
          <a:endParaRPr kumimoji="1" lang="ja-JP" altLang="en-US" sz="1000" b="1">
            <a:latin typeface="ＭＳ Ｐゴシック"/>
          </a:endParaRPr>
        </a:p>
      </xdr:txBody>
    </xdr:sp>
    <xdr:clientData/>
  </xdr:oneCellAnchor>
  <xdr:twoCellAnchor>
    <xdr:from>
      <xdr:col>23</xdr:col>
      <xdr:colOff>428625</xdr:colOff>
      <xdr:row>91</xdr:row>
      <xdr:rowOff>119735</xdr:rowOff>
    </xdr:from>
    <xdr:to>
      <xdr:col>23</xdr:col>
      <xdr:colOff>606425</xdr:colOff>
      <xdr:row>91</xdr:row>
      <xdr:rowOff>119735</xdr:rowOff>
    </xdr:to>
    <xdr:cxnSp macro="">
      <xdr:nvCxnSpPr>
        <xdr:cNvPr id="666" name="直線コネクタ 665"/>
        <xdr:cNvCxnSpPr/>
      </xdr:nvCxnSpPr>
      <xdr:spPr>
        <a:xfrm>
          <a:off x="16230600" y="1572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73216</xdr:rowOff>
    </xdr:from>
    <xdr:to>
      <xdr:col>23</xdr:col>
      <xdr:colOff>517525</xdr:colOff>
      <xdr:row>94</xdr:row>
      <xdr:rowOff>123622</xdr:rowOff>
    </xdr:to>
    <xdr:cxnSp macro="">
      <xdr:nvCxnSpPr>
        <xdr:cNvPr id="667" name="直線コネクタ 666"/>
        <xdr:cNvCxnSpPr/>
      </xdr:nvCxnSpPr>
      <xdr:spPr>
        <a:xfrm flipV="1">
          <a:off x="15481300" y="16189516"/>
          <a:ext cx="8382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46068</xdr:rowOff>
    </xdr:from>
    <xdr:ext cx="534377" cy="259045"/>
    <xdr:sp macro="" textlink="">
      <xdr:nvSpPr>
        <xdr:cNvPr id="668" name="公債費平均値テキスト"/>
        <xdr:cNvSpPr txBox="1"/>
      </xdr:nvSpPr>
      <xdr:spPr>
        <a:xfrm>
          <a:off x="16370300" y="16333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67641</xdr:rowOff>
    </xdr:from>
    <xdr:to>
      <xdr:col>23</xdr:col>
      <xdr:colOff>568325</xdr:colOff>
      <xdr:row>95</xdr:row>
      <xdr:rowOff>169241</xdr:rowOff>
    </xdr:to>
    <xdr:sp macro="" textlink="">
      <xdr:nvSpPr>
        <xdr:cNvPr id="669" name="フローチャート : 判断 668"/>
        <xdr:cNvSpPr/>
      </xdr:nvSpPr>
      <xdr:spPr>
        <a:xfrm>
          <a:off x="162687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123622</xdr:rowOff>
    </xdr:from>
    <xdr:to>
      <xdr:col>22</xdr:col>
      <xdr:colOff>365125</xdr:colOff>
      <xdr:row>95</xdr:row>
      <xdr:rowOff>11531</xdr:rowOff>
    </xdr:to>
    <xdr:cxnSp macro="">
      <xdr:nvCxnSpPr>
        <xdr:cNvPr id="670" name="直線コネクタ 669"/>
        <xdr:cNvCxnSpPr/>
      </xdr:nvCxnSpPr>
      <xdr:spPr>
        <a:xfrm flipV="1">
          <a:off x="14592300" y="16239922"/>
          <a:ext cx="889000" cy="5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85889</xdr:rowOff>
    </xdr:from>
    <xdr:to>
      <xdr:col>22</xdr:col>
      <xdr:colOff>415925</xdr:colOff>
      <xdr:row>96</xdr:row>
      <xdr:rowOff>16039</xdr:rowOff>
    </xdr:to>
    <xdr:sp macro="" textlink="">
      <xdr:nvSpPr>
        <xdr:cNvPr id="671" name="フローチャート : 判断 670"/>
        <xdr:cNvSpPr/>
      </xdr:nvSpPr>
      <xdr:spPr>
        <a:xfrm>
          <a:off x="15430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7166</xdr:rowOff>
    </xdr:from>
    <xdr:ext cx="534377" cy="259045"/>
    <xdr:sp macro="" textlink="">
      <xdr:nvSpPr>
        <xdr:cNvPr id="672" name="テキスト ボックス 671"/>
        <xdr:cNvSpPr txBox="1"/>
      </xdr:nvSpPr>
      <xdr:spPr>
        <a:xfrm>
          <a:off x="152014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11531</xdr:rowOff>
    </xdr:from>
    <xdr:to>
      <xdr:col>21</xdr:col>
      <xdr:colOff>161925</xdr:colOff>
      <xdr:row>95</xdr:row>
      <xdr:rowOff>105714</xdr:rowOff>
    </xdr:to>
    <xdr:cxnSp macro="">
      <xdr:nvCxnSpPr>
        <xdr:cNvPr id="673" name="直線コネクタ 672"/>
        <xdr:cNvCxnSpPr/>
      </xdr:nvCxnSpPr>
      <xdr:spPr>
        <a:xfrm flipV="1">
          <a:off x="13703300" y="16299281"/>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114046</xdr:rowOff>
    </xdr:from>
    <xdr:to>
      <xdr:col>21</xdr:col>
      <xdr:colOff>212725</xdr:colOff>
      <xdr:row>96</xdr:row>
      <xdr:rowOff>44196</xdr:rowOff>
    </xdr:to>
    <xdr:sp macro="" textlink="">
      <xdr:nvSpPr>
        <xdr:cNvPr id="674" name="フローチャート : 判断 673"/>
        <xdr:cNvSpPr/>
      </xdr:nvSpPr>
      <xdr:spPr>
        <a:xfrm>
          <a:off x="14541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35323</xdr:rowOff>
    </xdr:from>
    <xdr:ext cx="534377" cy="259045"/>
    <xdr:sp macro="" textlink="">
      <xdr:nvSpPr>
        <xdr:cNvPr id="675" name="テキスト ボックス 674"/>
        <xdr:cNvSpPr txBox="1"/>
      </xdr:nvSpPr>
      <xdr:spPr>
        <a:xfrm>
          <a:off x="14325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105714</xdr:rowOff>
    </xdr:from>
    <xdr:to>
      <xdr:col>19</xdr:col>
      <xdr:colOff>644525</xdr:colOff>
      <xdr:row>95</xdr:row>
      <xdr:rowOff>128536</xdr:rowOff>
    </xdr:to>
    <xdr:cxnSp macro="">
      <xdr:nvCxnSpPr>
        <xdr:cNvPr id="676" name="直線コネクタ 675"/>
        <xdr:cNvCxnSpPr/>
      </xdr:nvCxnSpPr>
      <xdr:spPr>
        <a:xfrm flipV="1">
          <a:off x="12814300" y="16393464"/>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81242</xdr:rowOff>
    </xdr:from>
    <xdr:to>
      <xdr:col>20</xdr:col>
      <xdr:colOff>9525</xdr:colOff>
      <xdr:row>97</xdr:row>
      <xdr:rowOff>11392</xdr:rowOff>
    </xdr:to>
    <xdr:sp macro="" textlink="">
      <xdr:nvSpPr>
        <xdr:cNvPr id="677" name="フローチャート : 判断 676"/>
        <xdr:cNvSpPr/>
      </xdr:nvSpPr>
      <xdr:spPr>
        <a:xfrm>
          <a:off x="13652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2519</xdr:rowOff>
    </xdr:from>
    <xdr:ext cx="534377" cy="259045"/>
    <xdr:sp macro="" textlink="">
      <xdr:nvSpPr>
        <xdr:cNvPr id="678" name="テキスト ボックス 677"/>
        <xdr:cNvSpPr txBox="1"/>
      </xdr:nvSpPr>
      <xdr:spPr>
        <a:xfrm>
          <a:off x="13436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93090</xdr:rowOff>
    </xdr:from>
    <xdr:to>
      <xdr:col>18</xdr:col>
      <xdr:colOff>492125</xdr:colOff>
      <xdr:row>97</xdr:row>
      <xdr:rowOff>23240</xdr:rowOff>
    </xdr:to>
    <xdr:sp macro="" textlink="">
      <xdr:nvSpPr>
        <xdr:cNvPr id="679" name="フローチャート : 判断 678"/>
        <xdr:cNvSpPr/>
      </xdr:nvSpPr>
      <xdr:spPr>
        <a:xfrm>
          <a:off x="12763500" y="1655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14367</xdr:rowOff>
    </xdr:from>
    <xdr:ext cx="534377" cy="259045"/>
    <xdr:sp macro="" textlink="">
      <xdr:nvSpPr>
        <xdr:cNvPr id="680" name="テキスト ボックス 679"/>
        <xdr:cNvSpPr txBox="1"/>
      </xdr:nvSpPr>
      <xdr:spPr>
        <a:xfrm>
          <a:off x="12547111" y="166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22416</xdr:rowOff>
    </xdr:from>
    <xdr:to>
      <xdr:col>23</xdr:col>
      <xdr:colOff>568325</xdr:colOff>
      <xdr:row>94</xdr:row>
      <xdr:rowOff>124016</xdr:rowOff>
    </xdr:to>
    <xdr:sp macro="" textlink="">
      <xdr:nvSpPr>
        <xdr:cNvPr id="686" name="円/楕円 685"/>
        <xdr:cNvSpPr/>
      </xdr:nvSpPr>
      <xdr:spPr>
        <a:xfrm>
          <a:off x="16268700" y="161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45293</xdr:rowOff>
    </xdr:from>
    <xdr:ext cx="534377" cy="259045"/>
    <xdr:sp macro="" textlink="">
      <xdr:nvSpPr>
        <xdr:cNvPr id="687" name="公債費該当値テキスト"/>
        <xdr:cNvSpPr txBox="1"/>
      </xdr:nvSpPr>
      <xdr:spPr>
        <a:xfrm>
          <a:off x="16370300" y="159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51,745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72822</xdr:rowOff>
    </xdr:from>
    <xdr:to>
      <xdr:col>22</xdr:col>
      <xdr:colOff>415925</xdr:colOff>
      <xdr:row>95</xdr:row>
      <xdr:rowOff>2972</xdr:rowOff>
    </xdr:to>
    <xdr:sp macro="" textlink="">
      <xdr:nvSpPr>
        <xdr:cNvPr id="688" name="円/楕円 687"/>
        <xdr:cNvSpPr/>
      </xdr:nvSpPr>
      <xdr:spPr>
        <a:xfrm>
          <a:off x="15430500" y="161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19499</xdr:rowOff>
    </xdr:from>
    <xdr:ext cx="534377" cy="259045"/>
    <xdr:sp macro="" textlink="">
      <xdr:nvSpPr>
        <xdr:cNvPr id="689" name="テキスト ボックス 688"/>
        <xdr:cNvSpPr txBox="1"/>
      </xdr:nvSpPr>
      <xdr:spPr>
        <a:xfrm>
          <a:off x="15201411" y="1596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50,422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132181</xdr:rowOff>
    </xdr:from>
    <xdr:to>
      <xdr:col>21</xdr:col>
      <xdr:colOff>212725</xdr:colOff>
      <xdr:row>95</xdr:row>
      <xdr:rowOff>62331</xdr:rowOff>
    </xdr:to>
    <xdr:sp macro="" textlink="">
      <xdr:nvSpPr>
        <xdr:cNvPr id="690" name="円/楕円 689"/>
        <xdr:cNvSpPr/>
      </xdr:nvSpPr>
      <xdr:spPr>
        <a:xfrm>
          <a:off x="14541500" y="162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78858</xdr:rowOff>
    </xdr:from>
    <xdr:ext cx="534377" cy="259045"/>
    <xdr:sp macro="" textlink="">
      <xdr:nvSpPr>
        <xdr:cNvPr id="691" name="テキスト ボックス 690"/>
        <xdr:cNvSpPr txBox="1"/>
      </xdr:nvSpPr>
      <xdr:spPr>
        <a:xfrm>
          <a:off x="14325111" y="160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54914</xdr:rowOff>
    </xdr:from>
    <xdr:to>
      <xdr:col>20</xdr:col>
      <xdr:colOff>9525</xdr:colOff>
      <xdr:row>95</xdr:row>
      <xdr:rowOff>156514</xdr:rowOff>
    </xdr:to>
    <xdr:sp macro="" textlink="">
      <xdr:nvSpPr>
        <xdr:cNvPr id="692" name="円/楕円 691"/>
        <xdr:cNvSpPr/>
      </xdr:nvSpPr>
      <xdr:spPr>
        <a:xfrm>
          <a:off x="13652500" y="1634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1591</xdr:rowOff>
    </xdr:from>
    <xdr:ext cx="534377" cy="259045"/>
    <xdr:sp macro="" textlink="">
      <xdr:nvSpPr>
        <xdr:cNvPr id="693" name="テキスト ボックス 692"/>
        <xdr:cNvSpPr txBox="1"/>
      </xdr:nvSpPr>
      <xdr:spPr>
        <a:xfrm>
          <a:off x="13436111" y="161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77736</xdr:rowOff>
    </xdr:from>
    <xdr:to>
      <xdr:col>18</xdr:col>
      <xdr:colOff>492125</xdr:colOff>
      <xdr:row>96</xdr:row>
      <xdr:rowOff>7886</xdr:rowOff>
    </xdr:to>
    <xdr:sp macro="" textlink="">
      <xdr:nvSpPr>
        <xdr:cNvPr id="694" name="円/楕円 693"/>
        <xdr:cNvSpPr/>
      </xdr:nvSpPr>
      <xdr:spPr>
        <a:xfrm>
          <a:off x="12763500" y="1636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24413</xdr:rowOff>
    </xdr:from>
    <xdr:ext cx="534377" cy="259045"/>
    <xdr:sp macro="" textlink="">
      <xdr:nvSpPr>
        <xdr:cNvPr id="695" name="テキスト ボックス 694"/>
        <xdr:cNvSpPr txBox="1"/>
      </xdr:nvSpPr>
      <xdr:spPr>
        <a:xfrm>
          <a:off x="12547111" y="1614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7" name="正方形/長方形 69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8" name="正方形/長方形 69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99" name="正方形/長方形 69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0" name="正方形/長方形 69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35</xdr:row>
      <xdr:rowOff>54627</xdr:rowOff>
    </xdr:from>
    <xdr:ext cx="312906" cy="259045"/>
    <xdr:sp macro="" textlink="">
      <xdr:nvSpPr>
        <xdr:cNvPr id="707" name="テキスト ボックス 70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32</xdr:row>
      <xdr:rowOff>111777</xdr:rowOff>
    </xdr:from>
    <xdr:ext cx="312906" cy="259045"/>
    <xdr:sp macro="" textlink="">
      <xdr:nvSpPr>
        <xdr:cNvPr id="709" name="テキスト ボックス 70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168927</xdr:rowOff>
    </xdr:from>
    <xdr:ext cx="312906" cy="259045"/>
    <xdr:sp macro="" textlink="">
      <xdr:nvSpPr>
        <xdr:cNvPr id="711" name="テキスト ボックス 71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3" name="テキスト ボックス 71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116840</xdr:rowOff>
    </xdr:from>
    <xdr:to>
      <xdr:col>32</xdr:col>
      <xdr:colOff>186689</xdr:colOff>
      <xdr:row>38</xdr:row>
      <xdr:rowOff>139700</xdr:rowOff>
    </xdr:to>
    <xdr:cxnSp macro="">
      <xdr:nvCxnSpPr>
        <xdr:cNvPr id="715" name="直線コネクタ 714"/>
        <xdr:cNvCxnSpPr/>
      </xdr:nvCxnSpPr>
      <xdr:spPr>
        <a:xfrm flipV="1">
          <a:off x="22159595" y="6631940"/>
          <a:ext cx="1269"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101617</xdr:rowOff>
    </xdr:from>
    <xdr:ext cx="249299" cy="259045"/>
    <xdr:sp macro="" textlink="">
      <xdr:nvSpPr>
        <xdr:cNvPr id="716" name="諸支出金最小値テキスト"/>
        <xdr:cNvSpPr txBox="1"/>
      </xdr:nvSpPr>
      <xdr:spPr>
        <a:xfrm>
          <a:off x="22212300" y="67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63517</xdr:rowOff>
    </xdr:from>
    <xdr:ext cx="249299" cy="259045"/>
    <xdr:sp macro="" textlink="">
      <xdr:nvSpPr>
        <xdr:cNvPr id="718" name="諸支出金最大値テキスト"/>
        <xdr:cNvSpPr txBox="1"/>
      </xdr:nvSpPr>
      <xdr:spPr>
        <a:xfrm>
          <a:off x="22212300" y="6407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38</xdr:row>
      <xdr:rowOff>116840</xdr:rowOff>
    </xdr:from>
    <xdr:to>
      <xdr:col>32</xdr:col>
      <xdr:colOff>276225</xdr:colOff>
      <xdr:row>38</xdr:row>
      <xdr:rowOff>116840</xdr:rowOff>
    </xdr:to>
    <xdr:cxnSp macro="">
      <xdr:nvCxnSpPr>
        <xdr:cNvPr id="719" name="直線コネクタ 718"/>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19067</xdr:rowOff>
    </xdr:from>
    <xdr:ext cx="249299" cy="259045"/>
    <xdr:sp macro="" textlink="">
      <xdr:nvSpPr>
        <xdr:cNvPr id="721" name="諸支出金平均値テキスト"/>
        <xdr:cNvSpPr txBox="1"/>
      </xdr:nvSpPr>
      <xdr:spPr>
        <a:xfrm>
          <a:off x="22212300" y="65341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2" name="フローチャート : 判断 72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88900</xdr:rowOff>
    </xdr:from>
    <xdr:to>
      <xdr:col>31</xdr:col>
      <xdr:colOff>85725</xdr:colOff>
      <xdr:row>39</xdr:row>
      <xdr:rowOff>19050</xdr:rowOff>
    </xdr:to>
    <xdr:sp macro="" textlink="">
      <xdr:nvSpPr>
        <xdr:cNvPr id="724" name="フローチャート : 判断 72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25" name="テキスト ボックス 724"/>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123190</xdr:rowOff>
    </xdr:from>
    <xdr:to>
      <xdr:col>29</xdr:col>
      <xdr:colOff>568325</xdr:colOff>
      <xdr:row>36</xdr:row>
      <xdr:rowOff>53340</xdr:rowOff>
    </xdr:to>
    <xdr:sp macro="" textlink="">
      <xdr:nvSpPr>
        <xdr:cNvPr id="727" name="フローチャート : 判断 726"/>
        <xdr:cNvSpPr/>
      </xdr:nvSpPr>
      <xdr:spPr>
        <a:xfrm>
          <a:off x="20383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34</xdr:row>
      <xdr:rowOff>69867</xdr:rowOff>
    </xdr:from>
    <xdr:ext cx="313932" cy="259045"/>
    <xdr:sp macro="" textlink="">
      <xdr:nvSpPr>
        <xdr:cNvPr id="728" name="テキスト ボックス 727"/>
        <xdr:cNvSpPr txBox="1"/>
      </xdr:nvSpPr>
      <xdr:spPr>
        <a:xfrm>
          <a:off x="20277333" y="5899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0" name="フローチャート : 判断 72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1" name="テキスト ボックス 73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100330</xdr:rowOff>
    </xdr:from>
    <xdr:to>
      <xdr:col>27</xdr:col>
      <xdr:colOff>161925</xdr:colOff>
      <xdr:row>32</xdr:row>
      <xdr:rowOff>30480</xdr:rowOff>
    </xdr:to>
    <xdr:sp macro="" textlink="">
      <xdr:nvSpPr>
        <xdr:cNvPr id="732" name="フローチャート : 判断 731"/>
        <xdr:cNvSpPr/>
      </xdr:nvSpPr>
      <xdr:spPr>
        <a:xfrm>
          <a:off x="18605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30</xdr:row>
      <xdr:rowOff>47007</xdr:rowOff>
    </xdr:from>
    <xdr:ext cx="313932" cy="259045"/>
    <xdr:sp macro="" textlink="">
      <xdr:nvSpPr>
        <xdr:cNvPr id="733" name="テキスト ボックス 732"/>
        <xdr:cNvSpPr txBox="1"/>
      </xdr:nvSpPr>
      <xdr:spPr>
        <a:xfrm>
          <a:off x="18499333" y="519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146067</xdr:rowOff>
    </xdr:from>
    <xdr:ext cx="249299" cy="259045"/>
    <xdr:sp macro="" textlink="">
      <xdr:nvSpPr>
        <xdr:cNvPr id="740" name="諸支出金該当値テキスト"/>
        <xdr:cNvSpPr txBox="1"/>
      </xdr:nvSpPr>
      <xdr:spPr>
        <a:xfrm>
          <a:off x="22212300" y="6661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37</xdr:row>
      <xdr:rowOff>35577</xdr:rowOff>
    </xdr:from>
    <xdr:ext cx="249299" cy="259045"/>
    <xdr:sp macro="" textlink="">
      <xdr:nvSpPr>
        <xdr:cNvPr id="742" name="テキスト ボックス 741"/>
        <xdr:cNvSpPr txBox="1"/>
      </xdr:nvSpPr>
      <xdr:spPr>
        <a:xfrm>
          <a:off x="211859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46" name="テキスト ボックス 745"/>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8" name="テキスト ボックス 75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0" name="テキスト ボックス 75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2" name="直線コネクタ 76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7" name="直線コネクタ 76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69" name="フローチャート : 判断 76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0" name="直線コネクタ 76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1" name="フローチャート : 判断 77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2" name="テキスト ボックス 771"/>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3" name="直線コネクタ 77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4" name="フローチャート : 判断 77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5" name="テキスト ボックス 77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6" name="直線コネクタ 77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7" name="フローチャート : 判断 77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8" name="テキスト ボックス 77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79" name="フローチャート : 判断 77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0" name="テキスト ボックス 77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円/楕円 78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8" name="円/楕円 78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89" name="テキスト ボックス 788"/>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0" name="円/楕円 78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1" name="テキスト ボックス 79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2" name="円/楕円 79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3" name="テキスト ボックス 79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円/楕円 79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5" name="テキスト ボックス 79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6" name="正方形/長方形 7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7" name="正方形/長方形 7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8" name="テキスト ボックス 7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・「総務費」は、県議会議員選挙・知事選挙実施経費の増や国勢調査の実施経費の増などにより、平成</a:t>
          </a:r>
          <a:r>
            <a:rPr kumimoji="1" lang="en-US" altLang="ja-JP" sz="1300">
              <a:latin typeface="ＭＳ Ｐゴシック"/>
            </a:rPr>
            <a:t>27</a:t>
          </a:r>
          <a:r>
            <a:rPr kumimoji="1" lang="ja-JP" altLang="en-US" sz="1300">
              <a:latin typeface="ＭＳ Ｐゴシック"/>
            </a:rPr>
            <a:t>年度は前年度より増加した。</a:t>
          </a:r>
          <a:endParaRPr kumimoji="1" lang="en-US" altLang="ja-JP" sz="1300">
            <a:latin typeface="ＭＳ Ｐゴシック"/>
          </a:endParaRPr>
        </a:p>
        <a:p>
          <a:r>
            <a:rPr kumimoji="1" lang="ja-JP" altLang="en-US" sz="1300">
              <a:latin typeface="ＭＳ Ｐゴシック"/>
            </a:rPr>
            <a:t>・「民生費」は、保育施設支援費や国民健康保険基盤安定費負担金の増などにより、平成</a:t>
          </a:r>
          <a:r>
            <a:rPr kumimoji="1" lang="en-US" altLang="ja-JP" sz="1300">
              <a:latin typeface="ＭＳ Ｐゴシック"/>
            </a:rPr>
            <a:t>27</a:t>
          </a:r>
          <a:r>
            <a:rPr kumimoji="1" lang="ja-JP" altLang="en-US" sz="1300">
              <a:latin typeface="ＭＳ Ｐゴシック"/>
            </a:rPr>
            <a:t>年度は前年度より増加した。</a:t>
          </a:r>
          <a:endParaRPr kumimoji="1" lang="en-US" altLang="ja-JP" sz="1300">
            <a:latin typeface="ＭＳ Ｐゴシック"/>
          </a:endParaRPr>
        </a:p>
        <a:p>
          <a:r>
            <a:rPr kumimoji="1" lang="ja-JP" altLang="en-US" sz="1300">
              <a:latin typeface="ＭＳ Ｐゴシック"/>
            </a:rPr>
            <a:t>・「衛生費」は、地域医療再生計画に基づく事業費の増や地域医療介護総合確保基金積立金の増などにより、平成</a:t>
          </a:r>
          <a:r>
            <a:rPr kumimoji="1" lang="en-US" altLang="ja-JP" sz="1300">
              <a:latin typeface="ＭＳ Ｐゴシック"/>
            </a:rPr>
            <a:t>27</a:t>
          </a:r>
          <a:r>
            <a:rPr kumimoji="1" lang="ja-JP" altLang="en-US" sz="1300">
              <a:latin typeface="ＭＳ Ｐゴシック"/>
            </a:rPr>
            <a:t>年度は前年度より増加した。</a:t>
          </a:r>
          <a:endParaRPr kumimoji="1" lang="en-US" altLang="ja-JP" sz="1300">
            <a:latin typeface="ＭＳ Ｐゴシック"/>
          </a:endParaRPr>
        </a:p>
        <a:p>
          <a:r>
            <a:rPr kumimoji="1" lang="ja-JP" altLang="en-US" sz="1300">
              <a:latin typeface="ＭＳ Ｐゴシック"/>
            </a:rPr>
            <a:t>・「農林水産業費」は、大雪被害対策に係る事業費の増やぐんま緑の県民基金の増などにより、平成</a:t>
          </a:r>
          <a:r>
            <a:rPr kumimoji="1" lang="en-US" altLang="ja-JP" sz="1300">
              <a:latin typeface="ＭＳ Ｐゴシック"/>
            </a:rPr>
            <a:t>27</a:t>
          </a:r>
          <a:r>
            <a:rPr kumimoji="1" lang="ja-JP" altLang="en-US" sz="1300">
              <a:latin typeface="ＭＳ Ｐゴシック"/>
            </a:rPr>
            <a:t>年度は前年度より増加した。</a:t>
          </a:r>
          <a:endParaRPr kumimoji="1" lang="en-US" altLang="ja-JP" sz="1300">
            <a:latin typeface="ＭＳ Ｐゴシック"/>
          </a:endParaRPr>
        </a:p>
        <a:p>
          <a:r>
            <a:rPr kumimoji="1" lang="ja-JP" altLang="en-US" sz="1300">
              <a:latin typeface="ＭＳ Ｐゴシック"/>
            </a:rPr>
            <a:t>・「商工費」は、制度融資に係る貸付金の減、「土木費」は、普通建設事業費の減などにより、ともに平成</a:t>
          </a:r>
          <a:r>
            <a:rPr kumimoji="1" lang="en-US" altLang="ja-JP" sz="1300">
              <a:latin typeface="ＭＳ Ｐゴシック"/>
            </a:rPr>
            <a:t>27</a:t>
          </a:r>
          <a:r>
            <a:rPr kumimoji="1" lang="ja-JP" altLang="en-US" sz="1300">
              <a:latin typeface="ＭＳ Ｐゴシック"/>
            </a:rPr>
            <a:t>年度は前年度より減少した。</a:t>
          </a:r>
          <a:endParaRPr kumimoji="1" lang="en-US" altLang="ja-JP" sz="1300">
            <a:latin typeface="ＭＳ Ｐゴシック"/>
          </a:endParaRPr>
        </a:p>
        <a:p>
          <a:r>
            <a:rPr kumimoji="1" lang="ja-JP" altLang="en-US" sz="1300">
              <a:latin typeface="ＭＳ Ｐゴシック"/>
            </a:rPr>
            <a:t>・「教育費」は、退職手当の増や高校生に対する就学支援金の増などにより、平成</a:t>
          </a:r>
          <a:r>
            <a:rPr kumimoji="1" lang="en-US" altLang="ja-JP" sz="1300">
              <a:latin typeface="ＭＳ Ｐゴシック"/>
            </a:rPr>
            <a:t>27</a:t>
          </a:r>
          <a:r>
            <a:rPr kumimoji="1" lang="ja-JP" altLang="en-US" sz="1300">
              <a:latin typeface="ＭＳ Ｐゴシック"/>
            </a:rPr>
            <a:t>年度は前年度より増加した。</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年度以降、約</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億円で推移してい</a:t>
          </a:r>
          <a:r>
            <a:rPr kumimoji="1" lang="ja-JP" altLang="en-US" sz="1100">
              <a:solidFill>
                <a:schemeClr val="dk1"/>
              </a:solidFill>
              <a:effectLst/>
              <a:latin typeface="+mn-lt"/>
              <a:ea typeface="+mn-ea"/>
              <a:cs typeface="+mn-cs"/>
            </a:rPr>
            <a:t>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億円を取り崩</a:t>
          </a:r>
          <a:r>
            <a:rPr kumimoji="1" lang="ja-JP" altLang="en-US" sz="1100">
              <a:solidFill>
                <a:schemeClr val="dk1"/>
              </a:solidFill>
              <a:effectLst/>
              <a:latin typeface="+mn-lt"/>
              <a:ea typeface="+mn-ea"/>
              <a:cs typeface="+mn-cs"/>
            </a:rPr>
            <a:t>すとともに、標準財政規模が約</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億円増加した</a:t>
          </a:r>
          <a:r>
            <a:rPr kumimoji="1" lang="ja-JP" altLang="ja-JP" sz="1100">
              <a:solidFill>
                <a:schemeClr val="dk1"/>
              </a:solidFill>
              <a:effectLst/>
              <a:latin typeface="+mn-lt"/>
              <a:ea typeface="+mn-ea"/>
              <a:cs typeface="+mn-cs"/>
            </a:rPr>
            <a:t>ことから</a:t>
          </a:r>
          <a:r>
            <a:rPr kumimoji="1" lang="en-US" altLang="ja-JP" sz="1100">
              <a:solidFill>
                <a:schemeClr val="dk1"/>
              </a:solidFill>
              <a:effectLst/>
              <a:latin typeface="+mn-lt"/>
              <a:ea typeface="+mn-ea"/>
              <a:cs typeface="+mn-cs"/>
            </a:rPr>
            <a:t>0.39</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実質収支額は、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億円程度の黒字を維持しており、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年度は約</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億円の黒字であり、</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年連続で黒字となった。</a:t>
          </a:r>
          <a:endParaRPr lang="ja-JP" altLang="ja-JP" sz="1400">
            <a:effectLst/>
          </a:endParaRPr>
        </a:p>
        <a:p>
          <a:r>
            <a:rPr kumimoji="1" lang="ja-JP" altLang="ja-JP" sz="1100">
              <a:solidFill>
                <a:schemeClr val="dk1"/>
              </a:solidFill>
              <a:effectLst/>
              <a:latin typeface="+mn-lt"/>
              <a:ea typeface="+mn-ea"/>
              <a:cs typeface="+mn-cs"/>
            </a:rPr>
            <a:t>　実質単年度収支については、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年度から黒字に転じていたが、平成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財政調整基金の取崩などにより</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赤字</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群馬県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県営競輪特別会計が平成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年度で廃止になって以降、すべての会計において赤字は発生していない。</a:t>
          </a:r>
          <a:endParaRPr lang="ja-JP" altLang="ja-JP" sz="1400">
            <a:effectLst/>
          </a:endParaRPr>
        </a:p>
        <a:p>
          <a:r>
            <a:rPr kumimoji="1" lang="ja-JP" altLang="ja-JP" sz="1100">
              <a:solidFill>
                <a:schemeClr val="dk1"/>
              </a:solidFill>
              <a:effectLst/>
              <a:latin typeface="+mn-lt"/>
              <a:ea typeface="+mn-ea"/>
              <a:cs typeface="+mn-cs"/>
            </a:rPr>
            <a:t>　黒字の構成比率については、団地造成事業会計が当該年度の土地分譲の進み具合等により多少の増減があるものの、平成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年度から大幅な変動はない。</a:t>
          </a:r>
          <a:endParaRPr lang="ja-JP" altLang="ja-JP" sz="1400">
            <a:effectLst/>
          </a:endParaRPr>
        </a:p>
        <a:p>
          <a:r>
            <a:rPr kumimoji="1" lang="ja-JP" altLang="ja-JP" sz="1100">
              <a:solidFill>
                <a:schemeClr val="dk1"/>
              </a:solidFill>
              <a:effectLst/>
              <a:latin typeface="+mn-lt"/>
              <a:ea typeface="+mn-ea"/>
              <a:cs typeface="+mn-cs"/>
            </a:rPr>
            <a:t>　今後も引き続き、各会計において適切な運営に努める。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元利償還金については、臨時財政対策債が増加していることから、今後も増加傾向が見込まれる。</a:t>
          </a:r>
          <a:endParaRPr lang="ja-JP" altLang="ja-JP" sz="1400">
            <a:effectLst/>
          </a:endParaRPr>
        </a:p>
        <a:p>
          <a:r>
            <a:rPr kumimoji="1" lang="ja-JP" altLang="ja-JP" sz="1100">
              <a:solidFill>
                <a:schemeClr val="dk1"/>
              </a:solidFill>
              <a:effectLst/>
              <a:latin typeface="+mn-lt"/>
              <a:ea typeface="+mn-ea"/>
              <a:cs typeface="+mn-cs"/>
            </a:rPr>
            <a:t>　満期一括償還地方債については、発行額の</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を減債基金に積み立てており、市場公募による県債発行を毎年実施していることから、年度割相当額も毎年増加傾向にある。</a:t>
          </a:r>
          <a:endParaRPr lang="ja-JP" altLang="ja-JP" sz="1400">
            <a:effectLst/>
          </a:endParaRPr>
        </a:p>
        <a:p>
          <a:r>
            <a:rPr kumimoji="1" lang="ja-JP" altLang="ja-JP" sz="1100">
              <a:solidFill>
                <a:schemeClr val="dk1"/>
              </a:solidFill>
              <a:effectLst/>
              <a:latin typeface="+mn-lt"/>
              <a:ea typeface="+mn-ea"/>
              <a:cs typeface="+mn-cs"/>
            </a:rPr>
            <a:t>　また、算入公債費等については、臨時財政対策債償還額の増により、対前年度比で増加している。</a:t>
          </a:r>
          <a:endParaRPr lang="ja-JP" altLang="ja-JP" sz="1400">
            <a:effectLst/>
          </a:endParaRPr>
        </a:p>
        <a:p>
          <a:r>
            <a:rPr kumimoji="1" lang="ja-JP" altLang="ja-JP" sz="1100">
              <a:solidFill>
                <a:schemeClr val="dk1"/>
              </a:solidFill>
              <a:effectLst/>
              <a:latin typeface="+mn-lt"/>
              <a:ea typeface="+mn-ea"/>
              <a:cs typeface="+mn-cs"/>
            </a:rPr>
            <a:t>　今後も引き続き適正な県債管理に努める。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地方債の現在高については、臨時財政対策債以外の県債残高は減少している一方で、臨時財政対策債の残高の増加により、年々増加している。</a:t>
          </a:r>
          <a:endParaRPr lang="ja-JP" altLang="ja-JP" sz="1400">
            <a:effectLst/>
          </a:endParaRPr>
        </a:p>
        <a:p>
          <a:r>
            <a:rPr kumimoji="1" lang="ja-JP" altLang="ja-JP" sz="1100">
              <a:solidFill>
                <a:schemeClr val="dk1"/>
              </a:solidFill>
              <a:effectLst/>
              <a:latin typeface="+mn-lt"/>
              <a:ea typeface="+mn-ea"/>
              <a:cs typeface="+mn-cs"/>
            </a:rPr>
            <a:t>　しかし、将来負担額から控除される基準財政需要額算入見込額についても、将来的に満額交付税措置される臨時財政対策債の残高が増加していることから、年々増加傾向にあるため、将来負担比率の分子は減少傾向となっている。</a:t>
          </a:r>
          <a:endParaRPr lang="ja-JP" altLang="ja-JP" sz="1400">
            <a:effectLst/>
          </a:endParaRPr>
        </a:p>
        <a:p>
          <a:r>
            <a:rPr kumimoji="1" lang="ja-JP" altLang="ja-JP" sz="1100">
              <a:solidFill>
                <a:schemeClr val="dk1"/>
              </a:solidFill>
              <a:effectLst/>
              <a:latin typeface="+mn-lt"/>
              <a:ea typeface="+mn-ea"/>
              <a:cs typeface="+mn-cs"/>
            </a:rPr>
            <a:t>　今後も引き続き適正に県債を管理し、将来負担比率の維持・低減に努める。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2,005,320
1,960,525
6,362.28
761,605,206
751,895,021
4,323,676
441,767,800
1,199,712,726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155.2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40" name="正方形/長方形 39"/>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2" name="テキスト ボックス 41"/>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7" name="正方形/長方形 4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8" name="正方形/長方形 4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9" name="正方形/長方形 4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50" name="正方形/長方形 49"/>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51" name="正方形/長方形 5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2" name="テキスト ボックス 51"/>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3" name="正方形/長方形 52"/>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4" name="正方形/長方形 5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5" name="正方形/長方形 5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6" name="正方形/長方形 55"/>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7" name="正方形/長方形 56"/>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8" name="テキスト ボックス 5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9" name="テキスト ボックス 5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2,005,320
1,960,525
6,362.28
761,605,206
751,895,021
4,323,676
441,767,800
1,199,712,726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155.2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2,005,320
1,960,525
6,362.28
761,605,206
751,895,021
4,323,676
441,767,800
1,199,712,726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155.2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58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60</v>
      </c>
      <c r="C3" s="354"/>
      <c r="D3" s="355"/>
      <c r="E3" s="355"/>
      <c r="F3" s="355"/>
      <c r="G3" s="355"/>
      <c r="H3" s="355"/>
      <c r="I3" s="355"/>
      <c r="J3" s="355"/>
      <c r="K3" s="355"/>
      <c r="L3" s="355" t="s">
        <v>61</v>
      </c>
      <c r="M3" s="355"/>
      <c r="N3" s="355"/>
      <c r="O3" s="355"/>
      <c r="P3" s="355"/>
      <c r="Q3" s="355"/>
      <c r="R3" s="359"/>
      <c r="S3" s="359"/>
      <c r="T3" s="359"/>
      <c r="U3" s="359"/>
      <c r="V3" s="360"/>
      <c r="W3" s="366" t="s">
        <v>62</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63</v>
      </c>
      <c r="BO3" s="373"/>
      <c r="BP3" s="373"/>
      <c r="BQ3" s="373"/>
      <c r="BR3" s="373"/>
      <c r="BS3" s="373"/>
      <c r="BT3" s="373"/>
      <c r="BU3" s="374"/>
      <c r="BV3" s="372" t="s">
        <v>64</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65</v>
      </c>
      <c r="CU3" s="373"/>
      <c r="CV3" s="373"/>
      <c r="CW3" s="373"/>
      <c r="CX3" s="373"/>
      <c r="CY3" s="373"/>
      <c r="CZ3" s="373"/>
      <c r="DA3" s="374"/>
      <c r="DB3" s="372" t="s">
        <v>66</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67</v>
      </c>
      <c r="X4" s="427"/>
      <c r="Y4" s="428"/>
      <c r="Z4" s="435" t="s">
        <v>1</v>
      </c>
      <c r="AA4" s="413"/>
      <c r="AB4" s="413"/>
      <c r="AC4" s="413"/>
      <c r="AD4" s="413"/>
      <c r="AE4" s="413"/>
      <c r="AF4" s="413"/>
      <c r="AG4" s="413"/>
      <c r="AH4" s="414"/>
      <c r="AI4" s="435" t="s">
        <v>68</v>
      </c>
      <c r="AJ4" s="438"/>
      <c r="AK4" s="438"/>
      <c r="AL4" s="438"/>
      <c r="AM4" s="438"/>
      <c r="AN4" s="438"/>
      <c r="AO4" s="438"/>
      <c r="AP4" s="439"/>
      <c r="AQ4" s="443" t="s">
        <v>69</v>
      </c>
      <c r="AR4" s="444"/>
      <c r="AS4" s="438"/>
      <c r="AT4" s="438"/>
      <c r="AU4" s="438"/>
      <c r="AV4" s="438"/>
      <c r="AW4" s="438"/>
      <c r="AX4" s="438"/>
      <c r="AY4" s="445"/>
      <c r="AZ4" s="396" t="s">
        <v>70</v>
      </c>
      <c r="BA4" s="397"/>
      <c r="BB4" s="397"/>
      <c r="BC4" s="397"/>
      <c r="BD4" s="397"/>
      <c r="BE4" s="397"/>
      <c r="BF4" s="397"/>
      <c r="BG4" s="397"/>
      <c r="BH4" s="397"/>
      <c r="BI4" s="397"/>
      <c r="BJ4" s="397"/>
      <c r="BK4" s="397"/>
      <c r="BL4" s="397"/>
      <c r="BM4" s="398"/>
      <c r="BN4" s="375">
        <v>761605206</v>
      </c>
      <c r="BO4" s="376"/>
      <c r="BP4" s="376"/>
      <c r="BQ4" s="376"/>
      <c r="BR4" s="376"/>
      <c r="BS4" s="376"/>
      <c r="BT4" s="376"/>
      <c r="BU4" s="377"/>
      <c r="BV4" s="375">
        <v>748988019</v>
      </c>
      <c r="BW4" s="376"/>
      <c r="BX4" s="376"/>
      <c r="BY4" s="376"/>
      <c r="BZ4" s="376"/>
      <c r="CA4" s="376"/>
      <c r="CB4" s="376"/>
      <c r="CC4" s="377"/>
      <c r="CD4" s="378" t="s">
        <v>71</v>
      </c>
      <c r="CE4" s="379"/>
      <c r="CF4" s="379"/>
      <c r="CG4" s="379"/>
      <c r="CH4" s="379"/>
      <c r="CI4" s="379"/>
      <c r="CJ4" s="379"/>
      <c r="CK4" s="379"/>
      <c r="CL4" s="379"/>
      <c r="CM4" s="379"/>
      <c r="CN4" s="379"/>
      <c r="CO4" s="379"/>
      <c r="CP4" s="379"/>
      <c r="CQ4" s="379"/>
      <c r="CR4" s="379"/>
      <c r="CS4" s="380"/>
      <c r="CT4" s="381">
        <v>1</v>
      </c>
      <c r="CU4" s="382"/>
      <c r="CV4" s="382"/>
      <c r="CW4" s="382"/>
      <c r="CX4" s="382"/>
      <c r="CY4" s="382"/>
      <c r="CZ4" s="382"/>
      <c r="DA4" s="383"/>
      <c r="DB4" s="381">
        <v>1.1000000000000001</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72</v>
      </c>
      <c r="BA5" s="385"/>
      <c r="BB5" s="385"/>
      <c r="BC5" s="385"/>
      <c r="BD5" s="385"/>
      <c r="BE5" s="385"/>
      <c r="BF5" s="385"/>
      <c r="BG5" s="385"/>
      <c r="BH5" s="385"/>
      <c r="BI5" s="385"/>
      <c r="BJ5" s="385"/>
      <c r="BK5" s="385"/>
      <c r="BL5" s="385"/>
      <c r="BM5" s="386"/>
      <c r="BN5" s="387">
        <v>751895021</v>
      </c>
      <c r="BO5" s="388"/>
      <c r="BP5" s="388"/>
      <c r="BQ5" s="388"/>
      <c r="BR5" s="388"/>
      <c r="BS5" s="388"/>
      <c r="BT5" s="388"/>
      <c r="BU5" s="389"/>
      <c r="BV5" s="387">
        <v>731860142</v>
      </c>
      <c r="BW5" s="388"/>
      <c r="BX5" s="388"/>
      <c r="BY5" s="388"/>
      <c r="BZ5" s="388"/>
      <c r="CA5" s="388"/>
      <c r="CB5" s="388"/>
      <c r="CC5" s="389"/>
      <c r="CD5" s="390" t="s">
        <v>73</v>
      </c>
      <c r="CE5" s="391"/>
      <c r="CF5" s="391"/>
      <c r="CG5" s="391"/>
      <c r="CH5" s="391"/>
      <c r="CI5" s="391"/>
      <c r="CJ5" s="391"/>
      <c r="CK5" s="391"/>
      <c r="CL5" s="391"/>
      <c r="CM5" s="391"/>
      <c r="CN5" s="391"/>
      <c r="CO5" s="391"/>
      <c r="CP5" s="391"/>
      <c r="CQ5" s="391"/>
      <c r="CR5" s="391"/>
      <c r="CS5" s="392"/>
      <c r="CT5" s="393">
        <v>95.8</v>
      </c>
      <c r="CU5" s="394"/>
      <c r="CV5" s="394"/>
      <c r="CW5" s="394"/>
      <c r="CX5" s="394"/>
      <c r="CY5" s="394"/>
      <c r="CZ5" s="394"/>
      <c r="DA5" s="395"/>
      <c r="DB5" s="393">
        <v>93.7</v>
      </c>
      <c r="DC5" s="394"/>
      <c r="DD5" s="394"/>
      <c r="DE5" s="394"/>
      <c r="DF5" s="394"/>
      <c r="DG5" s="394"/>
      <c r="DH5" s="394"/>
      <c r="DI5" s="395"/>
      <c r="DJ5" s="112"/>
      <c r="DK5" s="112"/>
      <c r="DL5" s="112"/>
      <c r="DM5" s="112"/>
      <c r="DN5" s="112"/>
      <c r="DO5" s="112"/>
    </row>
    <row r="6" spans="1:119" ht="18.75" customHeight="1" x14ac:dyDescent="0.15">
      <c r="A6" s="113"/>
      <c r="B6" s="372" t="s">
        <v>74</v>
      </c>
      <c r="C6" s="373"/>
      <c r="D6" s="373"/>
      <c r="E6" s="373"/>
      <c r="F6" s="373"/>
      <c r="G6" s="373"/>
      <c r="H6" s="373"/>
      <c r="I6" s="373"/>
      <c r="J6" s="373"/>
      <c r="K6" s="354"/>
      <c r="L6" s="355" t="s">
        <v>75</v>
      </c>
      <c r="M6" s="355"/>
      <c r="N6" s="355"/>
      <c r="O6" s="355"/>
      <c r="P6" s="355"/>
      <c r="Q6" s="355"/>
      <c r="R6" s="359"/>
      <c r="S6" s="359"/>
      <c r="T6" s="359"/>
      <c r="U6" s="359"/>
      <c r="V6" s="360"/>
      <c r="W6" s="429"/>
      <c r="X6" s="430"/>
      <c r="Y6" s="431"/>
      <c r="Z6" s="399" t="s">
        <v>76</v>
      </c>
      <c r="AA6" s="400"/>
      <c r="AB6" s="400"/>
      <c r="AC6" s="400"/>
      <c r="AD6" s="400"/>
      <c r="AE6" s="400"/>
      <c r="AF6" s="400"/>
      <c r="AG6" s="400"/>
      <c r="AH6" s="401"/>
      <c r="AI6" s="402">
        <v>1</v>
      </c>
      <c r="AJ6" s="403"/>
      <c r="AK6" s="403"/>
      <c r="AL6" s="403"/>
      <c r="AM6" s="403"/>
      <c r="AN6" s="403"/>
      <c r="AO6" s="403"/>
      <c r="AP6" s="404"/>
      <c r="AQ6" s="402">
        <v>13100</v>
      </c>
      <c r="AR6" s="403"/>
      <c r="AS6" s="403"/>
      <c r="AT6" s="403"/>
      <c r="AU6" s="403"/>
      <c r="AV6" s="403"/>
      <c r="AW6" s="403"/>
      <c r="AX6" s="403"/>
      <c r="AY6" s="405"/>
      <c r="AZ6" s="384" t="s">
        <v>77</v>
      </c>
      <c r="BA6" s="385"/>
      <c r="BB6" s="385"/>
      <c r="BC6" s="385"/>
      <c r="BD6" s="385"/>
      <c r="BE6" s="385"/>
      <c r="BF6" s="385"/>
      <c r="BG6" s="385"/>
      <c r="BH6" s="385"/>
      <c r="BI6" s="385"/>
      <c r="BJ6" s="385"/>
      <c r="BK6" s="385"/>
      <c r="BL6" s="385"/>
      <c r="BM6" s="386"/>
      <c r="BN6" s="387">
        <v>9710185</v>
      </c>
      <c r="BO6" s="388"/>
      <c r="BP6" s="388"/>
      <c r="BQ6" s="388"/>
      <c r="BR6" s="388"/>
      <c r="BS6" s="388"/>
      <c r="BT6" s="388"/>
      <c r="BU6" s="389"/>
      <c r="BV6" s="387">
        <v>17127877</v>
      </c>
      <c r="BW6" s="388"/>
      <c r="BX6" s="388"/>
      <c r="BY6" s="388"/>
      <c r="BZ6" s="388"/>
      <c r="CA6" s="388"/>
      <c r="CB6" s="388"/>
      <c r="CC6" s="389"/>
      <c r="CD6" s="390" t="s">
        <v>78</v>
      </c>
      <c r="CE6" s="391"/>
      <c r="CF6" s="391"/>
      <c r="CG6" s="391"/>
      <c r="CH6" s="391"/>
      <c r="CI6" s="391"/>
      <c r="CJ6" s="391"/>
      <c r="CK6" s="391"/>
      <c r="CL6" s="391"/>
      <c r="CM6" s="391"/>
      <c r="CN6" s="391"/>
      <c r="CO6" s="391"/>
      <c r="CP6" s="391"/>
      <c r="CQ6" s="391"/>
      <c r="CR6" s="391"/>
      <c r="CS6" s="392"/>
      <c r="CT6" s="409">
        <v>108.2</v>
      </c>
      <c r="CU6" s="410"/>
      <c r="CV6" s="410"/>
      <c r="CW6" s="410"/>
      <c r="CX6" s="410"/>
      <c r="CY6" s="410"/>
      <c r="CZ6" s="410"/>
      <c r="DA6" s="411"/>
      <c r="DB6" s="409">
        <v>108.5</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79</v>
      </c>
      <c r="AA7" s="400"/>
      <c r="AB7" s="400"/>
      <c r="AC7" s="400"/>
      <c r="AD7" s="400"/>
      <c r="AE7" s="400"/>
      <c r="AF7" s="400"/>
      <c r="AG7" s="400"/>
      <c r="AH7" s="401"/>
      <c r="AI7" s="402">
        <v>2</v>
      </c>
      <c r="AJ7" s="403"/>
      <c r="AK7" s="403"/>
      <c r="AL7" s="403"/>
      <c r="AM7" s="403"/>
      <c r="AN7" s="403"/>
      <c r="AO7" s="403"/>
      <c r="AP7" s="404"/>
      <c r="AQ7" s="402">
        <v>10600</v>
      </c>
      <c r="AR7" s="403"/>
      <c r="AS7" s="403"/>
      <c r="AT7" s="403"/>
      <c r="AU7" s="403"/>
      <c r="AV7" s="403"/>
      <c r="AW7" s="403"/>
      <c r="AX7" s="403"/>
      <c r="AY7" s="405"/>
      <c r="AZ7" s="384" t="s">
        <v>80</v>
      </c>
      <c r="BA7" s="385"/>
      <c r="BB7" s="385"/>
      <c r="BC7" s="385"/>
      <c r="BD7" s="385"/>
      <c r="BE7" s="385"/>
      <c r="BF7" s="385"/>
      <c r="BG7" s="385"/>
      <c r="BH7" s="385"/>
      <c r="BI7" s="385"/>
      <c r="BJ7" s="385"/>
      <c r="BK7" s="385"/>
      <c r="BL7" s="385"/>
      <c r="BM7" s="386"/>
      <c r="BN7" s="387">
        <v>5386509</v>
      </c>
      <c r="BO7" s="388"/>
      <c r="BP7" s="388"/>
      <c r="BQ7" s="388"/>
      <c r="BR7" s="388"/>
      <c r="BS7" s="388"/>
      <c r="BT7" s="388"/>
      <c r="BU7" s="389"/>
      <c r="BV7" s="387">
        <v>12507544</v>
      </c>
      <c r="BW7" s="388"/>
      <c r="BX7" s="388"/>
      <c r="BY7" s="388"/>
      <c r="BZ7" s="388"/>
      <c r="CA7" s="388"/>
      <c r="CB7" s="388"/>
      <c r="CC7" s="389"/>
      <c r="CD7" s="390" t="s">
        <v>81</v>
      </c>
      <c r="CE7" s="391"/>
      <c r="CF7" s="391"/>
      <c r="CG7" s="391"/>
      <c r="CH7" s="391"/>
      <c r="CI7" s="391"/>
      <c r="CJ7" s="391"/>
      <c r="CK7" s="391"/>
      <c r="CL7" s="391"/>
      <c r="CM7" s="391"/>
      <c r="CN7" s="391"/>
      <c r="CO7" s="391"/>
      <c r="CP7" s="391"/>
      <c r="CQ7" s="391"/>
      <c r="CR7" s="391"/>
      <c r="CS7" s="392"/>
      <c r="CT7" s="387">
        <v>441767800</v>
      </c>
      <c r="CU7" s="388"/>
      <c r="CV7" s="388"/>
      <c r="CW7" s="388"/>
      <c r="CX7" s="388"/>
      <c r="CY7" s="388"/>
      <c r="CZ7" s="388"/>
      <c r="DA7" s="389"/>
      <c r="DB7" s="387">
        <v>423318383</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82</v>
      </c>
      <c r="AA8" s="400"/>
      <c r="AB8" s="400"/>
      <c r="AC8" s="400"/>
      <c r="AD8" s="400"/>
      <c r="AE8" s="400"/>
      <c r="AF8" s="400"/>
      <c r="AG8" s="400"/>
      <c r="AH8" s="401"/>
      <c r="AI8" s="402">
        <v>1</v>
      </c>
      <c r="AJ8" s="403"/>
      <c r="AK8" s="403"/>
      <c r="AL8" s="403"/>
      <c r="AM8" s="403"/>
      <c r="AN8" s="403"/>
      <c r="AO8" s="403"/>
      <c r="AP8" s="404"/>
      <c r="AQ8" s="402">
        <v>9300</v>
      </c>
      <c r="AR8" s="403"/>
      <c r="AS8" s="403"/>
      <c r="AT8" s="403"/>
      <c r="AU8" s="403"/>
      <c r="AV8" s="403"/>
      <c r="AW8" s="403"/>
      <c r="AX8" s="403"/>
      <c r="AY8" s="405"/>
      <c r="AZ8" s="384" t="s">
        <v>83</v>
      </c>
      <c r="BA8" s="385"/>
      <c r="BB8" s="385"/>
      <c r="BC8" s="385"/>
      <c r="BD8" s="385"/>
      <c r="BE8" s="385"/>
      <c r="BF8" s="385"/>
      <c r="BG8" s="385"/>
      <c r="BH8" s="385"/>
      <c r="BI8" s="385"/>
      <c r="BJ8" s="385"/>
      <c r="BK8" s="385"/>
      <c r="BL8" s="385"/>
      <c r="BM8" s="386"/>
      <c r="BN8" s="387">
        <v>4323676</v>
      </c>
      <c r="BO8" s="388"/>
      <c r="BP8" s="388"/>
      <c r="BQ8" s="388"/>
      <c r="BR8" s="388"/>
      <c r="BS8" s="388"/>
      <c r="BT8" s="388"/>
      <c r="BU8" s="389"/>
      <c r="BV8" s="387">
        <v>4620333</v>
      </c>
      <c r="BW8" s="388"/>
      <c r="BX8" s="388"/>
      <c r="BY8" s="388"/>
      <c r="BZ8" s="388"/>
      <c r="CA8" s="388"/>
      <c r="CB8" s="388"/>
      <c r="CC8" s="389"/>
      <c r="CD8" s="390" t="s">
        <v>84</v>
      </c>
      <c r="CE8" s="391"/>
      <c r="CF8" s="391"/>
      <c r="CG8" s="391"/>
      <c r="CH8" s="391"/>
      <c r="CI8" s="391"/>
      <c r="CJ8" s="391"/>
      <c r="CK8" s="391"/>
      <c r="CL8" s="391"/>
      <c r="CM8" s="391"/>
      <c r="CN8" s="391"/>
      <c r="CO8" s="391"/>
      <c r="CP8" s="391"/>
      <c r="CQ8" s="391"/>
      <c r="CR8" s="391"/>
      <c r="CS8" s="392"/>
      <c r="CT8" s="406">
        <v>0.60277000000000003</v>
      </c>
      <c r="CU8" s="407"/>
      <c r="CV8" s="407"/>
      <c r="CW8" s="407"/>
      <c r="CX8" s="407"/>
      <c r="CY8" s="407"/>
      <c r="CZ8" s="407"/>
      <c r="DA8" s="408"/>
      <c r="DB8" s="406">
        <v>0.57484999999999997</v>
      </c>
      <c r="DC8" s="407"/>
      <c r="DD8" s="407"/>
      <c r="DE8" s="407"/>
      <c r="DF8" s="407"/>
      <c r="DG8" s="407"/>
      <c r="DH8" s="407"/>
      <c r="DI8" s="408"/>
      <c r="DJ8" s="112"/>
      <c r="DK8" s="112"/>
      <c r="DL8" s="112"/>
      <c r="DM8" s="112"/>
      <c r="DN8" s="112"/>
      <c r="DO8" s="112"/>
    </row>
    <row r="9" spans="1:119" ht="18.75" customHeight="1" thickBot="1" x14ac:dyDescent="0.2">
      <c r="A9" s="113"/>
      <c r="B9" s="412" t="s">
        <v>85</v>
      </c>
      <c r="C9" s="413"/>
      <c r="D9" s="413"/>
      <c r="E9" s="413"/>
      <c r="F9" s="413"/>
      <c r="G9" s="413"/>
      <c r="H9" s="413"/>
      <c r="I9" s="413"/>
      <c r="J9" s="413"/>
      <c r="K9" s="414"/>
      <c r="L9" s="420" t="s">
        <v>86</v>
      </c>
      <c r="M9" s="421"/>
      <c r="N9" s="421"/>
      <c r="O9" s="421"/>
      <c r="P9" s="421"/>
      <c r="Q9" s="422"/>
      <c r="R9" s="423">
        <v>1973115</v>
      </c>
      <c r="S9" s="424"/>
      <c r="T9" s="424"/>
      <c r="U9" s="424"/>
      <c r="V9" s="425"/>
      <c r="W9" s="429"/>
      <c r="X9" s="430"/>
      <c r="Y9" s="431"/>
      <c r="Z9" s="399" t="s">
        <v>87</v>
      </c>
      <c r="AA9" s="400"/>
      <c r="AB9" s="400"/>
      <c r="AC9" s="400"/>
      <c r="AD9" s="400"/>
      <c r="AE9" s="400"/>
      <c r="AF9" s="400"/>
      <c r="AG9" s="400"/>
      <c r="AH9" s="401"/>
      <c r="AI9" s="402">
        <v>1</v>
      </c>
      <c r="AJ9" s="403"/>
      <c r="AK9" s="403"/>
      <c r="AL9" s="403"/>
      <c r="AM9" s="403"/>
      <c r="AN9" s="403"/>
      <c r="AO9" s="403"/>
      <c r="AP9" s="404"/>
      <c r="AQ9" s="402">
        <v>9800</v>
      </c>
      <c r="AR9" s="403"/>
      <c r="AS9" s="403"/>
      <c r="AT9" s="403"/>
      <c r="AU9" s="403"/>
      <c r="AV9" s="403"/>
      <c r="AW9" s="403"/>
      <c r="AX9" s="403"/>
      <c r="AY9" s="405"/>
      <c r="AZ9" s="384" t="s">
        <v>88</v>
      </c>
      <c r="BA9" s="385"/>
      <c r="BB9" s="385"/>
      <c r="BC9" s="385"/>
      <c r="BD9" s="385"/>
      <c r="BE9" s="385"/>
      <c r="BF9" s="385"/>
      <c r="BG9" s="385"/>
      <c r="BH9" s="385"/>
      <c r="BI9" s="385"/>
      <c r="BJ9" s="385"/>
      <c r="BK9" s="385"/>
      <c r="BL9" s="385"/>
      <c r="BM9" s="386"/>
      <c r="BN9" s="387">
        <v>-296657</v>
      </c>
      <c r="BO9" s="388"/>
      <c r="BP9" s="388"/>
      <c r="BQ9" s="388"/>
      <c r="BR9" s="388"/>
      <c r="BS9" s="388"/>
      <c r="BT9" s="388"/>
      <c r="BU9" s="389"/>
      <c r="BV9" s="387">
        <v>971326</v>
      </c>
      <c r="BW9" s="388"/>
      <c r="BX9" s="388"/>
      <c r="BY9" s="388"/>
      <c r="BZ9" s="388"/>
      <c r="CA9" s="388"/>
      <c r="CB9" s="388"/>
      <c r="CC9" s="389"/>
      <c r="CD9" s="453" t="s">
        <v>89</v>
      </c>
      <c r="CE9" s="454"/>
      <c r="CF9" s="454"/>
      <c r="CG9" s="454"/>
      <c r="CH9" s="454"/>
      <c r="CI9" s="454"/>
      <c r="CJ9" s="454"/>
      <c r="CK9" s="454"/>
      <c r="CL9" s="454"/>
      <c r="CM9" s="454"/>
      <c r="CN9" s="454"/>
      <c r="CO9" s="454"/>
      <c r="CP9" s="454"/>
      <c r="CQ9" s="454"/>
      <c r="CR9" s="454"/>
      <c r="CS9" s="455"/>
      <c r="CT9" s="393">
        <v>19.7</v>
      </c>
      <c r="CU9" s="394"/>
      <c r="CV9" s="394"/>
      <c r="CW9" s="394"/>
      <c r="CX9" s="394"/>
      <c r="CY9" s="394"/>
      <c r="CZ9" s="394"/>
      <c r="DA9" s="395"/>
      <c r="DB9" s="393">
        <v>19.7</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90</v>
      </c>
      <c r="M10" s="457"/>
      <c r="N10" s="457"/>
      <c r="O10" s="457"/>
      <c r="P10" s="457"/>
      <c r="Q10" s="458"/>
      <c r="R10" s="402">
        <v>2008068</v>
      </c>
      <c r="S10" s="403"/>
      <c r="T10" s="403"/>
      <c r="U10" s="403"/>
      <c r="V10" s="405"/>
      <c r="W10" s="429"/>
      <c r="X10" s="430"/>
      <c r="Y10" s="431"/>
      <c r="Z10" s="399" t="s">
        <v>91</v>
      </c>
      <c r="AA10" s="400"/>
      <c r="AB10" s="400"/>
      <c r="AC10" s="400"/>
      <c r="AD10" s="400"/>
      <c r="AE10" s="400"/>
      <c r="AF10" s="400"/>
      <c r="AG10" s="400"/>
      <c r="AH10" s="401"/>
      <c r="AI10" s="402">
        <v>1</v>
      </c>
      <c r="AJ10" s="403"/>
      <c r="AK10" s="403"/>
      <c r="AL10" s="403"/>
      <c r="AM10" s="403"/>
      <c r="AN10" s="403"/>
      <c r="AO10" s="403"/>
      <c r="AP10" s="404"/>
      <c r="AQ10" s="402">
        <v>9200</v>
      </c>
      <c r="AR10" s="403"/>
      <c r="AS10" s="403"/>
      <c r="AT10" s="403"/>
      <c r="AU10" s="403"/>
      <c r="AV10" s="403"/>
      <c r="AW10" s="403"/>
      <c r="AX10" s="403"/>
      <c r="AY10" s="405"/>
      <c r="AZ10" s="384" t="s">
        <v>92</v>
      </c>
      <c r="BA10" s="385"/>
      <c r="BB10" s="385"/>
      <c r="BC10" s="385"/>
      <c r="BD10" s="385"/>
      <c r="BE10" s="385"/>
      <c r="BF10" s="385"/>
      <c r="BG10" s="385"/>
      <c r="BH10" s="385"/>
      <c r="BI10" s="385"/>
      <c r="BJ10" s="385"/>
      <c r="BK10" s="385"/>
      <c r="BL10" s="385"/>
      <c r="BM10" s="386"/>
      <c r="BN10" s="387">
        <v>1894460</v>
      </c>
      <c r="BO10" s="388"/>
      <c r="BP10" s="388"/>
      <c r="BQ10" s="388"/>
      <c r="BR10" s="388"/>
      <c r="BS10" s="388"/>
      <c r="BT10" s="388"/>
      <c r="BU10" s="389"/>
      <c r="BV10" s="387">
        <v>1380114</v>
      </c>
      <c r="BW10" s="388"/>
      <c r="BX10" s="388"/>
      <c r="BY10" s="388"/>
      <c r="BZ10" s="388"/>
      <c r="CA10" s="388"/>
      <c r="CB10" s="388"/>
      <c r="CC10" s="389"/>
      <c r="CD10" s="378" t="s">
        <v>93</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94</v>
      </c>
      <c r="M11" s="448"/>
      <c r="N11" s="448"/>
      <c r="O11" s="448"/>
      <c r="P11" s="448"/>
      <c r="Q11" s="449"/>
      <c r="R11" s="450" t="s">
        <v>95</v>
      </c>
      <c r="S11" s="451"/>
      <c r="T11" s="451"/>
      <c r="U11" s="451"/>
      <c r="V11" s="452"/>
      <c r="W11" s="432"/>
      <c r="X11" s="433"/>
      <c r="Y11" s="434"/>
      <c r="Z11" s="399" t="s">
        <v>96</v>
      </c>
      <c r="AA11" s="400"/>
      <c r="AB11" s="400"/>
      <c r="AC11" s="400"/>
      <c r="AD11" s="400"/>
      <c r="AE11" s="400"/>
      <c r="AF11" s="400"/>
      <c r="AG11" s="400"/>
      <c r="AH11" s="401"/>
      <c r="AI11" s="402">
        <v>48</v>
      </c>
      <c r="AJ11" s="403"/>
      <c r="AK11" s="403"/>
      <c r="AL11" s="403"/>
      <c r="AM11" s="403"/>
      <c r="AN11" s="403"/>
      <c r="AO11" s="403"/>
      <c r="AP11" s="404"/>
      <c r="AQ11" s="402">
        <v>8300</v>
      </c>
      <c r="AR11" s="403"/>
      <c r="AS11" s="403"/>
      <c r="AT11" s="403"/>
      <c r="AU11" s="403"/>
      <c r="AV11" s="403"/>
      <c r="AW11" s="403"/>
      <c r="AX11" s="403"/>
      <c r="AY11" s="405"/>
      <c r="AZ11" s="384" t="s">
        <v>97</v>
      </c>
      <c r="BA11" s="385"/>
      <c r="BB11" s="385"/>
      <c r="BC11" s="385"/>
      <c r="BD11" s="385"/>
      <c r="BE11" s="385"/>
      <c r="BF11" s="385"/>
      <c r="BG11" s="385"/>
      <c r="BH11" s="385"/>
      <c r="BI11" s="385"/>
      <c r="BJ11" s="385"/>
      <c r="BK11" s="385"/>
      <c r="BL11" s="385"/>
      <c r="BM11" s="386"/>
      <c r="BN11" s="387" t="s">
        <v>98</v>
      </c>
      <c r="BO11" s="388"/>
      <c r="BP11" s="388"/>
      <c r="BQ11" s="388"/>
      <c r="BR11" s="388"/>
      <c r="BS11" s="388"/>
      <c r="BT11" s="388"/>
      <c r="BU11" s="389"/>
      <c r="BV11" s="387" t="s">
        <v>98</v>
      </c>
      <c r="BW11" s="388"/>
      <c r="BX11" s="388"/>
      <c r="BY11" s="388"/>
      <c r="BZ11" s="388"/>
      <c r="CA11" s="388"/>
      <c r="CB11" s="388"/>
      <c r="CC11" s="389"/>
      <c r="CD11" s="390" t="s">
        <v>99</v>
      </c>
      <c r="CE11" s="391"/>
      <c r="CF11" s="391"/>
      <c r="CG11" s="391"/>
      <c r="CH11" s="391"/>
      <c r="CI11" s="391"/>
      <c r="CJ11" s="391"/>
      <c r="CK11" s="391"/>
      <c r="CL11" s="391"/>
      <c r="CM11" s="391"/>
      <c r="CN11" s="391"/>
      <c r="CO11" s="391"/>
      <c r="CP11" s="391"/>
      <c r="CQ11" s="391"/>
      <c r="CR11" s="391"/>
      <c r="CS11" s="392"/>
      <c r="CT11" s="459" t="s">
        <v>98</v>
      </c>
      <c r="CU11" s="460"/>
      <c r="CV11" s="460"/>
      <c r="CW11" s="460"/>
      <c r="CX11" s="460"/>
      <c r="CY11" s="460"/>
      <c r="CZ11" s="460"/>
      <c r="DA11" s="461"/>
      <c r="DB11" s="459" t="s">
        <v>98</v>
      </c>
      <c r="DC11" s="460"/>
      <c r="DD11" s="460"/>
      <c r="DE11" s="460"/>
      <c r="DF11" s="460"/>
      <c r="DG11" s="460"/>
      <c r="DH11" s="460"/>
      <c r="DI11" s="461"/>
      <c r="DJ11" s="112"/>
      <c r="DK11" s="112"/>
      <c r="DL11" s="112"/>
      <c r="DM11" s="112"/>
      <c r="DN11" s="112"/>
      <c r="DO11" s="112"/>
    </row>
    <row r="12" spans="1:119" ht="18.75" customHeight="1" x14ac:dyDescent="0.15">
      <c r="A12" s="113"/>
      <c r="B12" s="462" t="s">
        <v>100</v>
      </c>
      <c r="C12" s="463"/>
      <c r="D12" s="463"/>
      <c r="E12" s="463"/>
      <c r="F12" s="463"/>
      <c r="G12" s="463"/>
      <c r="H12" s="463"/>
      <c r="I12" s="463"/>
      <c r="J12" s="463"/>
      <c r="K12" s="464"/>
      <c r="L12" s="471" t="s">
        <v>101</v>
      </c>
      <c r="M12" s="472"/>
      <c r="N12" s="472"/>
      <c r="O12" s="472"/>
      <c r="P12" s="472"/>
      <c r="Q12" s="473"/>
      <c r="R12" s="474">
        <v>2005320</v>
      </c>
      <c r="S12" s="475"/>
      <c r="T12" s="475"/>
      <c r="U12" s="475"/>
      <c r="V12" s="476"/>
      <c r="W12" s="426" t="s">
        <v>102</v>
      </c>
      <c r="X12" s="427"/>
      <c r="Y12" s="428"/>
      <c r="Z12" s="435" t="s">
        <v>1</v>
      </c>
      <c r="AA12" s="413"/>
      <c r="AB12" s="413"/>
      <c r="AC12" s="413"/>
      <c r="AD12" s="413"/>
      <c r="AE12" s="413"/>
      <c r="AF12" s="413"/>
      <c r="AG12" s="413"/>
      <c r="AH12" s="414"/>
      <c r="AI12" s="443" t="s">
        <v>103</v>
      </c>
      <c r="AJ12" s="413"/>
      <c r="AK12" s="413"/>
      <c r="AL12" s="413"/>
      <c r="AM12" s="414"/>
      <c r="AN12" s="443" t="s">
        <v>104</v>
      </c>
      <c r="AO12" s="444"/>
      <c r="AP12" s="444"/>
      <c r="AQ12" s="444"/>
      <c r="AR12" s="444"/>
      <c r="AS12" s="477"/>
      <c r="AT12" s="490" t="s">
        <v>105</v>
      </c>
      <c r="AU12" s="491"/>
      <c r="AV12" s="491"/>
      <c r="AW12" s="491"/>
      <c r="AX12" s="491"/>
      <c r="AY12" s="492"/>
      <c r="AZ12" s="384" t="s">
        <v>106</v>
      </c>
      <c r="BA12" s="385"/>
      <c r="BB12" s="385"/>
      <c r="BC12" s="385"/>
      <c r="BD12" s="385"/>
      <c r="BE12" s="385"/>
      <c r="BF12" s="385"/>
      <c r="BG12" s="385"/>
      <c r="BH12" s="385"/>
      <c r="BI12" s="385"/>
      <c r="BJ12" s="385"/>
      <c r="BK12" s="385"/>
      <c r="BL12" s="385"/>
      <c r="BM12" s="386"/>
      <c r="BN12" s="387">
        <v>3010000</v>
      </c>
      <c r="BO12" s="388"/>
      <c r="BP12" s="388"/>
      <c r="BQ12" s="388"/>
      <c r="BR12" s="388"/>
      <c r="BS12" s="388"/>
      <c r="BT12" s="388"/>
      <c r="BU12" s="389"/>
      <c r="BV12" s="387">
        <v>1484562</v>
      </c>
      <c r="BW12" s="388"/>
      <c r="BX12" s="388"/>
      <c r="BY12" s="388"/>
      <c r="BZ12" s="388"/>
      <c r="CA12" s="388"/>
      <c r="CB12" s="388"/>
      <c r="CC12" s="389"/>
      <c r="CD12" s="390" t="s">
        <v>107</v>
      </c>
      <c r="CE12" s="391"/>
      <c r="CF12" s="391"/>
      <c r="CG12" s="391"/>
      <c r="CH12" s="391"/>
      <c r="CI12" s="391"/>
      <c r="CJ12" s="391"/>
      <c r="CK12" s="391"/>
      <c r="CL12" s="391"/>
      <c r="CM12" s="391"/>
      <c r="CN12" s="391"/>
      <c r="CO12" s="391"/>
      <c r="CP12" s="391"/>
      <c r="CQ12" s="391"/>
      <c r="CR12" s="391"/>
      <c r="CS12" s="392"/>
      <c r="CT12" s="459" t="s">
        <v>108</v>
      </c>
      <c r="CU12" s="460"/>
      <c r="CV12" s="460"/>
      <c r="CW12" s="460"/>
      <c r="CX12" s="460"/>
      <c r="CY12" s="460"/>
      <c r="CZ12" s="460"/>
      <c r="DA12" s="461"/>
      <c r="DB12" s="459" t="s">
        <v>108</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1" t="s">
        <v>109</v>
      </c>
      <c r="N13" s="482"/>
      <c r="O13" s="482"/>
      <c r="P13" s="482"/>
      <c r="Q13" s="483"/>
      <c r="R13" s="484">
        <v>1960525</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110</v>
      </c>
      <c r="BA13" s="488"/>
      <c r="BB13" s="488"/>
      <c r="BC13" s="488"/>
      <c r="BD13" s="488"/>
      <c r="BE13" s="488"/>
      <c r="BF13" s="488"/>
      <c r="BG13" s="488"/>
      <c r="BH13" s="488"/>
      <c r="BI13" s="488"/>
      <c r="BJ13" s="488"/>
      <c r="BK13" s="488"/>
      <c r="BL13" s="488"/>
      <c r="BM13" s="489"/>
      <c r="BN13" s="387">
        <v>-1412197</v>
      </c>
      <c r="BO13" s="388"/>
      <c r="BP13" s="388"/>
      <c r="BQ13" s="388"/>
      <c r="BR13" s="388"/>
      <c r="BS13" s="388"/>
      <c r="BT13" s="388"/>
      <c r="BU13" s="389"/>
      <c r="BV13" s="387">
        <v>866878</v>
      </c>
      <c r="BW13" s="388"/>
      <c r="BX13" s="388"/>
      <c r="BY13" s="388"/>
      <c r="BZ13" s="388"/>
      <c r="CA13" s="388"/>
      <c r="CB13" s="388"/>
      <c r="CC13" s="389"/>
      <c r="CD13" s="390" t="s">
        <v>111</v>
      </c>
      <c r="CE13" s="391"/>
      <c r="CF13" s="391"/>
      <c r="CG13" s="391"/>
      <c r="CH13" s="391"/>
      <c r="CI13" s="391"/>
      <c r="CJ13" s="391"/>
      <c r="CK13" s="391"/>
      <c r="CL13" s="391"/>
      <c r="CM13" s="391"/>
      <c r="CN13" s="391"/>
      <c r="CO13" s="391"/>
      <c r="CP13" s="391"/>
      <c r="CQ13" s="391"/>
      <c r="CR13" s="391"/>
      <c r="CS13" s="392"/>
      <c r="CT13" s="393">
        <v>12.1</v>
      </c>
      <c r="CU13" s="394"/>
      <c r="CV13" s="394"/>
      <c r="CW13" s="394"/>
      <c r="CX13" s="394"/>
      <c r="CY13" s="394"/>
      <c r="CZ13" s="394"/>
      <c r="DA13" s="395"/>
      <c r="DB13" s="393">
        <v>12.2</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499" t="s">
        <v>112</v>
      </c>
      <c r="M14" s="500"/>
      <c r="N14" s="500"/>
      <c r="O14" s="500"/>
      <c r="P14" s="500"/>
      <c r="Q14" s="501"/>
      <c r="R14" s="502">
        <v>2012203</v>
      </c>
      <c r="S14" s="503"/>
      <c r="T14" s="503"/>
      <c r="U14" s="503"/>
      <c r="V14" s="504"/>
      <c r="W14" s="429"/>
      <c r="X14" s="430"/>
      <c r="Y14" s="431"/>
      <c r="Z14" s="456" t="s">
        <v>113</v>
      </c>
      <c r="AA14" s="457"/>
      <c r="AB14" s="457"/>
      <c r="AC14" s="457"/>
      <c r="AD14" s="457"/>
      <c r="AE14" s="457"/>
      <c r="AF14" s="457"/>
      <c r="AG14" s="457"/>
      <c r="AH14" s="458"/>
      <c r="AI14" s="402">
        <v>5710</v>
      </c>
      <c r="AJ14" s="403"/>
      <c r="AK14" s="403"/>
      <c r="AL14" s="403"/>
      <c r="AM14" s="404"/>
      <c r="AN14" s="402">
        <v>19488230</v>
      </c>
      <c r="AO14" s="403"/>
      <c r="AP14" s="403"/>
      <c r="AQ14" s="403"/>
      <c r="AR14" s="403"/>
      <c r="AS14" s="404"/>
      <c r="AT14" s="402">
        <v>3413</v>
      </c>
      <c r="AU14" s="403"/>
      <c r="AV14" s="403"/>
      <c r="AW14" s="403"/>
      <c r="AX14" s="403"/>
      <c r="AY14" s="405"/>
      <c r="AZ14" s="396" t="s">
        <v>114</v>
      </c>
      <c r="BA14" s="397"/>
      <c r="BB14" s="397"/>
      <c r="BC14" s="397"/>
      <c r="BD14" s="397"/>
      <c r="BE14" s="397"/>
      <c r="BF14" s="397"/>
      <c r="BG14" s="397"/>
      <c r="BH14" s="397"/>
      <c r="BI14" s="397"/>
      <c r="BJ14" s="397"/>
      <c r="BK14" s="397"/>
      <c r="BL14" s="397"/>
      <c r="BM14" s="398"/>
      <c r="BN14" s="375">
        <v>219581916</v>
      </c>
      <c r="BO14" s="376"/>
      <c r="BP14" s="376"/>
      <c r="BQ14" s="376"/>
      <c r="BR14" s="376"/>
      <c r="BS14" s="376"/>
      <c r="BT14" s="376"/>
      <c r="BU14" s="377"/>
      <c r="BV14" s="375">
        <v>184153589</v>
      </c>
      <c r="BW14" s="376"/>
      <c r="BX14" s="376"/>
      <c r="BY14" s="376"/>
      <c r="BZ14" s="376"/>
      <c r="CA14" s="376"/>
      <c r="CB14" s="376"/>
      <c r="CC14" s="377"/>
      <c r="CD14" s="453" t="s">
        <v>115</v>
      </c>
      <c r="CE14" s="454"/>
      <c r="CF14" s="454"/>
      <c r="CG14" s="454"/>
      <c r="CH14" s="454"/>
      <c r="CI14" s="454"/>
      <c r="CJ14" s="454"/>
      <c r="CK14" s="454"/>
      <c r="CL14" s="454"/>
      <c r="CM14" s="454"/>
      <c r="CN14" s="454"/>
      <c r="CO14" s="454"/>
      <c r="CP14" s="454"/>
      <c r="CQ14" s="454"/>
      <c r="CR14" s="454"/>
      <c r="CS14" s="455"/>
      <c r="CT14" s="496">
        <v>155.19999999999999</v>
      </c>
      <c r="CU14" s="497"/>
      <c r="CV14" s="497"/>
      <c r="CW14" s="497"/>
      <c r="CX14" s="497"/>
      <c r="CY14" s="497"/>
      <c r="CZ14" s="497"/>
      <c r="DA14" s="498"/>
      <c r="DB14" s="496">
        <v>162.80000000000001</v>
      </c>
      <c r="DC14" s="497"/>
      <c r="DD14" s="497"/>
      <c r="DE14" s="497"/>
      <c r="DF14" s="497"/>
      <c r="DG14" s="497"/>
      <c r="DH14" s="497"/>
      <c r="DI14" s="498"/>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1" t="s">
        <v>109</v>
      </c>
      <c r="N15" s="482"/>
      <c r="O15" s="482"/>
      <c r="P15" s="482"/>
      <c r="Q15" s="483"/>
      <c r="R15" s="502">
        <v>1969892</v>
      </c>
      <c r="S15" s="503"/>
      <c r="T15" s="503"/>
      <c r="U15" s="503"/>
      <c r="V15" s="504"/>
      <c r="W15" s="429"/>
      <c r="X15" s="430"/>
      <c r="Y15" s="431"/>
      <c r="Z15" s="456" t="s">
        <v>116</v>
      </c>
      <c r="AA15" s="457"/>
      <c r="AB15" s="457"/>
      <c r="AC15" s="457"/>
      <c r="AD15" s="457"/>
      <c r="AE15" s="457"/>
      <c r="AF15" s="457"/>
      <c r="AG15" s="457"/>
      <c r="AH15" s="458"/>
      <c r="AI15" s="402" t="s">
        <v>108</v>
      </c>
      <c r="AJ15" s="403"/>
      <c r="AK15" s="403"/>
      <c r="AL15" s="403"/>
      <c r="AM15" s="404"/>
      <c r="AN15" s="402" t="s">
        <v>108</v>
      </c>
      <c r="AO15" s="403"/>
      <c r="AP15" s="403"/>
      <c r="AQ15" s="403"/>
      <c r="AR15" s="403"/>
      <c r="AS15" s="404"/>
      <c r="AT15" s="402" t="s">
        <v>108</v>
      </c>
      <c r="AU15" s="403"/>
      <c r="AV15" s="403"/>
      <c r="AW15" s="403"/>
      <c r="AX15" s="403"/>
      <c r="AY15" s="405"/>
      <c r="AZ15" s="384" t="s">
        <v>117</v>
      </c>
      <c r="BA15" s="385"/>
      <c r="BB15" s="385"/>
      <c r="BC15" s="385"/>
      <c r="BD15" s="385"/>
      <c r="BE15" s="385"/>
      <c r="BF15" s="385"/>
      <c r="BG15" s="385"/>
      <c r="BH15" s="385"/>
      <c r="BI15" s="385"/>
      <c r="BJ15" s="385"/>
      <c r="BK15" s="385"/>
      <c r="BL15" s="385"/>
      <c r="BM15" s="386"/>
      <c r="BN15" s="387">
        <v>339382726</v>
      </c>
      <c r="BO15" s="388"/>
      <c r="BP15" s="388"/>
      <c r="BQ15" s="388"/>
      <c r="BR15" s="388"/>
      <c r="BS15" s="388"/>
      <c r="BT15" s="388"/>
      <c r="BU15" s="389"/>
      <c r="BV15" s="387">
        <v>314568909</v>
      </c>
      <c r="BW15" s="388"/>
      <c r="BX15" s="388"/>
      <c r="BY15" s="388"/>
      <c r="BZ15" s="388"/>
      <c r="CA15" s="388"/>
      <c r="CB15" s="388"/>
      <c r="CC15" s="389"/>
      <c r="CD15" s="507" t="s">
        <v>118</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499" t="s">
        <v>119</v>
      </c>
      <c r="M16" s="516"/>
      <c r="N16" s="516"/>
      <c r="O16" s="516"/>
      <c r="P16" s="516"/>
      <c r="Q16" s="517"/>
      <c r="R16" s="513" t="s">
        <v>120</v>
      </c>
      <c r="S16" s="514"/>
      <c r="T16" s="514"/>
      <c r="U16" s="514"/>
      <c r="V16" s="515"/>
      <c r="W16" s="429"/>
      <c r="X16" s="430"/>
      <c r="Y16" s="431"/>
      <c r="Z16" s="456" t="s">
        <v>121</v>
      </c>
      <c r="AA16" s="457"/>
      <c r="AB16" s="457"/>
      <c r="AC16" s="457"/>
      <c r="AD16" s="457"/>
      <c r="AE16" s="457"/>
      <c r="AF16" s="457"/>
      <c r="AG16" s="457"/>
      <c r="AH16" s="458"/>
      <c r="AI16" s="402">
        <v>94</v>
      </c>
      <c r="AJ16" s="403"/>
      <c r="AK16" s="403"/>
      <c r="AL16" s="403"/>
      <c r="AM16" s="404"/>
      <c r="AN16" s="402">
        <v>321574</v>
      </c>
      <c r="AO16" s="403"/>
      <c r="AP16" s="403"/>
      <c r="AQ16" s="403"/>
      <c r="AR16" s="403"/>
      <c r="AS16" s="404"/>
      <c r="AT16" s="402">
        <v>3421</v>
      </c>
      <c r="AU16" s="403"/>
      <c r="AV16" s="403"/>
      <c r="AW16" s="403"/>
      <c r="AX16" s="403"/>
      <c r="AY16" s="405"/>
      <c r="AZ16" s="384" t="s">
        <v>122</v>
      </c>
      <c r="BA16" s="385"/>
      <c r="BB16" s="385"/>
      <c r="BC16" s="385"/>
      <c r="BD16" s="385"/>
      <c r="BE16" s="385"/>
      <c r="BF16" s="385"/>
      <c r="BG16" s="385"/>
      <c r="BH16" s="385"/>
      <c r="BI16" s="385"/>
      <c r="BJ16" s="385"/>
      <c r="BK16" s="385"/>
      <c r="BL16" s="385"/>
      <c r="BM16" s="386"/>
      <c r="BN16" s="387">
        <v>276304095</v>
      </c>
      <c r="BO16" s="388"/>
      <c r="BP16" s="388"/>
      <c r="BQ16" s="388"/>
      <c r="BR16" s="388"/>
      <c r="BS16" s="388"/>
      <c r="BT16" s="388"/>
      <c r="BU16" s="389"/>
      <c r="BV16" s="387">
        <v>233233134</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0" t="s">
        <v>123</v>
      </c>
      <c r="N17" s="511"/>
      <c r="O17" s="511"/>
      <c r="P17" s="511"/>
      <c r="Q17" s="512"/>
      <c r="R17" s="513" t="s">
        <v>124</v>
      </c>
      <c r="S17" s="514"/>
      <c r="T17" s="514"/>
      <c r="U17" s="514"/>
      <c r="V17" s="515"/>
      <c r="W17" s="429"/>
      <c r="X17" s="430"/>
      <c r="Y17" s="431"/>
      <c r="Z17" s="456" t="s">
        <v>125</v>
      </c>
      <c r="AA17" s="457"/>
      <c r="AB17" s="457"/>
      <c r="AC17" s="457"/>
      <c r="AD17" s="457"/>
      <c r="AE17" s="457"/>
      <c r="AF17" s="457"/>
      <c r="AG17" s="457"/>
      <c r="AH17" s="458"/>
      <c r="AI17" s="402">
        <v>3432</v>
      </c>
      <c r="AJ17" s="403"/>
      <c r="AK17" s="403"/>
      <c r="AL17" s="403"/>
      <c r="AM17" s="404"/>
      <c r="AN17" s="402">
        <v>10954944</v>
      </c>
      <c r="AO17" s="403"/>
      <c r="AP17" s="403"/>
      <c r="AQ17" s="403"/>
      <c r="AR17" s="403"/>
      <c r="AS17" s="404"/>
      <c r="AT17" s="402">
        <v>3192</v>
      </c>
      <c r="AU17" s="403"/>
      <c r="AV17" s="403"/>
      <c r="AW17" s="403"/>
      <c r="AX17" s="403"/>
      <c r="AY17" s="405"/>
      <c r="AZ17" s="384" t="s">
        <v>126</v>
      </c>
      <c r="BA17" s="385"/>
      <c r="BB17" s="385"/>
      <c r="BC17" s="385"/>
      <c r="BD17" s="385"/>
      <c r="BE17" s="385"/>
      <c r="BF17" s="385"/>
      <c r="BG17" s="385"/>
      <c r="BH17" s="385"/>
      <c r="BI17" s="385"/>
      <c r="BJ17" s="385"/>
      <c r="BK17" s="385"/>
      <c r="BL17" s="385"/>
      <c r="BM17" s="386"/>
      <c r="BN17" s="387">
        <v>423565888</v>
      </c>
      <c r="BO17" s="388"/>
      <c r="BP17" s="388"/>
      <c r="BQ17" s="388"/>
      <c r="BR17" s="388"/>
      <c r="BS17" s="388"/>
      <c r="BT17" s="388"/>
      <c r="BU17" s="389"/>
      <c r="BV17" s="387">
        <v>418923788</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127</v>
      </c>
      <c r="C18" s="370"/>
      <c r="D18" s="370"/>
      <c r="E18" s="370"/>
      <c r="F18" s="370"/>
      <c r="G18" s="370"/>
      <c r="H18" s="370"/>
      <c r="I18" s="370"/>
      <c r="J18" s="370"/>
      <c r="K18" s="518"/>
      <c r="L18" s="519">
        <v>6362</v>
      </c>
      <c r="M18" s="520"/>
      <c r="N18" s="520"/>
      <c r="O18" s="520"/>
      <c r="P18" s="520"/>
      <c r="Q18" s="520"/>
      <c r="R18" s="520"/>
      <c r="S18" s="520"/>
      <c r="T18" s="520"/>
      <c r="U18" s="520"/>
      <c r="V18" s="520"/>
      <c r="W18" s="429"/>
      <c r="X18" s="430"/>
      <c r="Y18" s="431"/>
      <c r="Z18" s="456" t="s">
        <v>128</v>
      </c>
      <c r="AA18" s="457"/>
      <c r="AB18" s="457"/>
      <c r="AC18" s="457"/>
      <c r="AD18" s="457"/>
      <c r="AE18" s="457"/>
      <c r="AF18" s="457"/>
      <c r="AG18" s="457"/>
      <c r="AH18" s="458"/>
      <c r="AI18" s="402">
        <v>14056</v>
      </c>
      <c r="AJ18" s="403"/>
      <c r="AK18" s="403"/>
      <c r="AL18" s="403"/>
      <c r="AM18" s="404"/>
      <c r="AN18" s="402">
        <v>53635130</v>
      </c>
      <c r="AO18" s="403"/>
      <c r="AP18" s="403"/>
      <c r="AQ18" s="403"/>
      <c r="AR18" s="403"/>
      <c r="AS18" s="404"/>
      <c r="AT18" s="402">
        <v>3816</v>
      </c>
      <c r="AU18" s="403"/>
      <c r="AV18" s="403"/>
      <c r="AW18" s="403"/>
      <c r="AX18" s="403"/>
      <c r="AY18" s="405"/>
      <c r="AZ18" s="487" t="s">
        <v>129</v>
      </c>
      <c r="BA18" s="488"/>
      <c r="BB18" s="488"/>
      <c r="BC18" s="488"/>
      <c r="BD18" s="488"/>
      <c r="BE18" s="488"/>
      <c r="BF18" s="488"/>
      <c r="BG18" s="488"/>
      <c r="BH18" s="488"/>
      <c r="BI18" s="488"/>
      <c r="BJ18" s="488"/>
      <c r="BK18" s="488"/>
      <c r="BL18" s="488"/>
      <c r="BM18" s="489"/>
      <c r="BN18" s="521">
        <v>517532419</v>
      </c>
      <c r="BO18" s="522"/>
      <c r="BP18" s="522"/>
      <c r="BQ18" s="522"/>
      <c r="BR18" s="522"/>
      <c r="BS18" s="522"/>
      <c r="BT18" s="522"/>
      <c r="BU18" s="523"/>
      <c r="BV18" s="521">
        <v>506403436</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130</v>
      </c>
      <c r="C19" s="370"/>
      <c r="D19" s="370"/>
      <c r="E19" s="370"/>
      <c r="F19" s="370"/>
      <c r="G19" s="370"/>
      <c r="H19" s="370"/>
      <c r="I19" s="370"/>
      <c r="J19" s="370"/>
      <c r="K19" s="518"/>
      <c r="L19" s="519">
        <v>315</v>
      </c>
      <c r="M19" s="520"/>
      <c r="N19" s="520"/>
      <c r="O19" s="520"/>
      <c r="P19" s="520"/>
      <c r="Q19" s="520"/>
      <c r="R19" s="520"/>
      <c r="S19" s="520"/>
      <c r="T19" s="520"/>
      <c r="U19" s="520"/>
      <c r="V19" s="520"/>
      <c r="W19" s="429"/>
      <c r="X19" s="430"/>
      <c r="Y19" s="431"/>
      <c r="Z19" s="456" t="s">
        <v>131</v>
      </c>
      <c r="AA19" s="457"/>
      <c r="AB19" s="457"/>
      <c r="AC19" s="457"/>
      <c r="AD19" s="457"/>
      <c r="AE19" s="457"/>
      <c r="AF19" s="457"/>
      <c r="AG19" s="457"/>
      <c r="AH19" s="458"/>
      <c r="AI19" s="402" t="s">
        <v>98</v>
      </c>
      <c r="AJ19" s="403"/>
      <c r="AK19" s="403"/>
      <c r="AL19" s="403"/>
      <c r="AM19" s="404"/>
      <c r="AN19" s="402" t="s">
        <v>98</v>
      </c>
      <c r="AO19" s="403"/>
      <c r="AP19" s="403"/>
      <c r="AQ19" s="403"/>
      <c r="AR19" s="403"/>
      <c r="AS19" s="404"/>
      <c r="AT19" s="402" t="s">
        <v>98</v>
      </c>
      <c r="AU19" s="403"/>
      <c r="AV19" s="403"/>
      <c r="AW19" s="403"/>
      <c r="AX19" s="403"/>
      <c r="AY19" s="405"/>
      <c r="AZ19" s="396" t="s">
        <v>132</v>
      </c>
      <c r="BA19" s="397"/>
      <c r="BB19" s="397"/>
      <c r="BC19" s="397"/>
      <c r="BD19" s="397"/>
      <c r="BE19" s="397"/>
      <c r="BF19" s="397"/>
      <c r="BG19" s="397"/>
      <c r="BH19" s="397"/>
      <c r="BI19" s="397"/>
      <c r="BJ19" s="397"/>
      <c r="BK19" s="397"/>
      <c r="BL19" s="397"/>
      <c r="BM19" s="398"/>
      <c r="BN19" s="375">
        <v>1199712726</v>
      </c>
      <c r="BO19" s="376"/>
      <c r="BP19" s="376"/>
      <c r="BQ19" s="376"/>
      <c r="BR19" s="376"/>
      <c r="BS19" s="376"/>
      <c r="BT19" s="376"/>
      <c r="BU19" s="377"/>
      <c r="BV19" s="375">
        <v>1189017427</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133</v>
      </c>
      <c r="C20" s="370"/>
      <c r="D20" s="370"/>
      <c r="E20" s="370"/>
      <c r="F20" s="370"/>
      <c r="G20" s="370"/>
      <c r="H20" s="370"/>
      <c r="I20" s="370"/>
      <c r="J20" s="370"/>
      <c r="K20" s="518"/>
      <c r="L20" s="519">
        <v>773952</v>
      </c>
      <c r="M20" s="520"/>
      <c r="N20" s="520"/>
      <c r="O20" s="520"/>
      <c r="P20" s="520"/>
      <c r="Q20" s="520"/>
      <c r="R20" s="520"/>
      <c r="S20" s="520"/>
      <c r="T20" s="520"/>
      <c r="U20" s="520"/>
      <c r="V20" s="520"/>
      <c r="W20" s="432"/>
      <c r="X20" s="433"/>
      <c r="Y20" s="434"/>
      <c r="Z20" s="456" t="s">
        <v>134</v>
      </c>
      <c r="AA20" s="457"/>
      <c r="AB20" s="457"/>
      <c r="AC20" s="457"/>
      <c r="AD20" s="457"/>
      <c r="AE20" s="457"/>
      <c r="AF20" s="457"/>
      <c r="AG20" s="457"/>
      <c r="AH20" s="458"/>
      <c r="AI20" s="402">
        <v>23198</v>
      </c>
      <c r="AJ20" s="403"/>
      <c r="AK20" s="403"/>
      <c r="AL20" s="403"/>
      <c r="AM20" s="404"/>
      <c r="AN20" s="402">
        <v>84078304</v>
      </c>
      <c r="AO20" s="403"/>
      <c r="AP20" s="403"/>
      <c r="AQ20" s="403"/>
      <c r="AR20" s="403"/>
      <c r="AS20" s="404"/>
      <c r="AT20" s="402">
        <v>3624</v>
      </c>
      <c r="AU20" s="403"/>
      <c r="AV20" s="403"/>
      <c r="AW20" s="403"/>
      <c r="AX20" s="403"/>
      <c r="AY20" s="405"/>
      <c r="AZ20" s="487" t="s">
        <v>135</v>
      </c>
      <c r="BA20" s="488"/>
      <c r="BB20" s="488"/>
      <c r="BC20" s="488"/>
      <c r="BD20" s="488"/>
      <c r="BE20" s="488"/>
      <c r="BF20" s="488"/>
      <c r="BG20" s="488"/>
      <c r="BH20" s="488"/>
      <c r="BI20" s="488"/>
      <c r="BJ20" s="488"/>
      <c r="BK20" s="488"/>
      <c r="BL20" s="488"/>
      <c r="BM20" s="489"/>
      <c r="BN20" s="521">
        <v>171437042</v>
      </c>
      <c r="BO20" s="522"/>
      <c r="BP20" s="522"/>
      <c r="BQ20" s="522"/>
      <c r="BR20" s="522"/>
      <c r="BS20" s="522"/>
      <c r="BT20" s="522"/>
      <c r="BU20" s="523"/>
      <c r="BV20" s="521">
        <v>201636409</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136</v>
      </c>
      <c r="X21" s="525"/>
      <c r="Y21" s="525"/>
      <c r="Z21" s="525"/>
      <c r="AA21" s="525"/>
      <c r="AB21" s="525"/>
      <c r="AC21" s="525"/>
      <c r="AD21" s="525"/>
      <c r="AE21" s="525"/>
      <c r="AF21" s="525"/>
      <c r="AG21" s="525"/>
      <c r="AH21" s="526"/>
      <c r="AI21" s="527">
        <v>101.2</v>
      </c>
      <c r="AJ21" s="528"/>
      <c r="AK21" s="528"/>
      <c r="AL21" s="528"/>
      <c r="AM21" s="528"/>
      <c r="AN21" s="528"/>
      <c r="AO21" s="528"/>
      <c r="AP21" s="528"/>
      <c r="AQ21" s="528"/>
      <c r="AR21" s="528"/>
      <c r="AS21" s="528"/>
      <c r="AT21" s="528"/>
      <c r="AU21" s="528"/>
      <c r="AV21" s="528"/>
      <c r="AW21" s="528"/>
      <c r="AX21" s="528"/>
      <c r="AY21" s="529"/>
      <c r="AZ21" s="396" t="s">
        <v>137</v>
      </c>
      <c r="BA21" s="397"/>
      <c r="BB21" s="397"/>
      <c r="BC21" s="397"/>
      <c r="BD21" s="397"/>
      <c r="BE21" s="397"/>
      <c r="BF21" s="397"/>
      <c r="BG21" s="397"/>
      <c r="BH21" s="397"/>
      <c r="BI21" s="397"/>
      <c r="BJ21" s="397"/>
      <c r="BK21" s="397"/>
      <c r="BL21" s="397"/>
      <c r="BM21" s="398"/>
      <c r="BN21" s="375">
        <v>56084243</v>
      </c>
      <c r="BO21" s="376"/>
      <c r="BP21" s="376"/>
      <c r="BQ21" s="376"/>
      <c r="BR21" s="376"/>
      <c r="BS21" s="376"/>
      <c r="BT21" s="376"/>
      <c r="BU21" s="377"/>
      <c r="BV21" s="375">
        <v>60393507</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138</v>
      </c>
      <c r="BA22" s="385"/>
      <c r="BB22" s="385"/>
      <c r="BC22" s="385"/>
      <c r="BD22" s="385"/>
      <c r="BE22" s="385"/>
      <c r="BF22" s="385"/>
      <c r="BG22" s="385"/>
      <c r="BH22" s="385"/>
      <c r="BI22" s="385"/>
      <c r="BJ22" s="385"/>
      <c r="BK22" s="385"/>
      <c r="BL22" s="385"/>
      <c r="BM22" s="386"/>
      <c r="BN22" s="387">
        <v>5919485</v>
      </c>
      <c r="BO22" s="388"/>
      <c r="BP22" s="388"/>
      <c r="BQ22" s="388"/>
      <c r="BR22" s="388"/>
      <c r="BS22" s="388"/>
      <c r="BT22" s="388"/>
      <c r="BU22" s="389"/>
      <c r="BV22" s="387">
        <v>5834949</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139</v>
      </c>
      <c r="BA23" s="385"/>
      <c r="BB23" s="385"/>
      <c r="BC23" s="385"/>
      <c r="BD23" s="385"/>
      <c r="BE23" s="385"/>
      <c r="BF23" s="385"/>
      <c r="BG23" s="385"/>
      <c r="BH23" s="385"/>
      <c r="BI23" s="385"/>
      <c r="BJ23" s="385"/>
      <c r="BK23" s="385"/>
      <c r="BL23" s="385"/>
      <c r="BM23" s="386"/>
      <c r="BN23" s="387" t="s">
        <v>98</v>
      </c>
      <c r="BO23" s="388"/>
      <c r="BP23" s="388"/>
      <c r="BQ23" s="388"/>
      <c r="BR23" s="388"/>
      <c r="BS23" s="388"/>
      <c r="BT23" s="388"/>
      <c r="BU23" s="389"/>
      <c r="BV23" s="387" t="s">
        <v>98</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140</v>
      </c>
      <c r="BA24" s="454"/>
      <c r="BB24" s="454"/>
      <c r="BC24" s="454"/>
      <c r="BD24" s="454"/>
      <c r="BE24" s="454"/>
      <c r="BF24" s="454"/>
      <c r="BG24" s="454"/>
      <c r="BH24" s="454"/>
      <c r="BI24" s="454"/>
      <c r="BJ24" s="454"/>
      <c r="BK24" s="454"/>
      <c r="BL24" s="454"/>
      <c r="BM24" s="455"/>
      <c r="BN24" s="521" t="s">
        <v>98</v>
      </c>
      <c r="BO24" s="522"/>
      <c r="BP24" s="522"/>
      <c r="BQ24" s="522"/>
      <c r="BR24" s="522"/>
      <c r="BS24" s="522"/>
      <c r="BT24" s="522"/>
      <c r="BU24" s="523"/>
      <c r="BV24" s="521" t="s">
        <v>98</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141</v>
      </c>
      <c r="BA25" s="531"/>
      <c r="BB25" s="531"/>
      <c r="BC25" s="532"/>
      <c r="BD25" s="396" t="s">
        <v>142</v>
      </c>
      <c r="BE25" s="397"/>
      <c r="BF25" s="397"/>
      <c r="BG25" s="397"/>
      <c r="BH25" s="397"/>
      <c r="BI25" s="397"/>
      <c r="BJ25" s="397"/>
      <c r="BK25" s="397"/>
      <c r="BL25" s="397"/>
      <c r="BM25" s="398"/>
      <c r="BN25" s="375">
        <v>12721773</v>
      </c>
      <c r="BO25" s="376"/>
      <c r="BP25" s="376"/>
      <c r="BQ25" s="376"/>
      <c r="BR25" s="376"/>
      <c r="BS25" s="376"/>
      <c r="BT25" s="376"/>
      <c r="BU25" s="377"/>
      <c r="BV25" s="375">
        <v>13837313</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143</v>
      </c>
      <c r="BE26" s="385"/>
      <c r="BF26" s="385"/>
      <c r="BG26" s="385"/>
      <c r="BH26" s="385"/>
      <c r="BI26" s="385"/>
      <c r="BJ26" s="385"/>
      <c r="BK26" s="385"/>
      <c r="BL26" s="385"/>
      <c r="BM26" s="386"/>
      <c r="BN26" s="387">
        <v>12619896</v>
      </c>
      <c r="BO26" s="388"/>
      <c r="BP26" s="388"/>
      <c r="BQ26" s="388"/>
      <c r="BR26" s="388"/>
      <c r="BS26" s="388"/>
      <c r="BT26" s="388"/>
      <c r="BU26" s="389"/>
      <c r="BV26" s="387">
        <v>13415230</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144</v>
      </c>
      <c r="BE27" s="488"/>
      <c r="BF27" s="488"/>
      <c r="BG27" s="488"/>
      <c r="BH27" s="488"/>
      <c r="BI27" s="488"/>
      <c r="BJ27" s="488"/>
      <c r="BK27" s="488"/>
      <c r="BL27" s="488"/>
      <c r="BM27" s="489"/>
      <c r="BN27" s="521">
        <v>21067053</v>
      </c>
      <c r="BO27" s="522"/>
      <c r="BP27" s="522"/>
      <c r="BQ27" s="522"/>
      <c r="BR27" s="522"/>
      <c r="BS27" s="522"/>
      <c r="BT27" s="522"/>
      <c r="BU27" s="523"/>
      <c r="BV27" s="521">
        <v>30212262</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145</v>
      </c>
      <c r="D29" s="154"/>
      <c r="E29" s="146"/>
      <c r="F29" s="146"/>
      <c r="G29" s="146"/>
      <c r="H29" s="146"/>
      <c r="I29" s="146"/>
      <c r="J29" s="146"/>
      <c r="K29" s="146"/>
      <c r="L29" s="146"/>
      <c r="M29" s="146"/>
      <c r="N29" s="146"/>
      <c r="O29" s="146"/>
      <c r="P29" s="146"/>
      <c r="Q29" s="146"/>
      <c r="R29" s="146"/>
      <c r="S29" s="146"/>
      <c r="T29" s="146"/>
      <c r="U29" s="146" t="s">
        <v>146</v>
      </c>
      <c r="V29" s="146"/>
      <c r="W29" s="146"/>
      <c r="X29" s="146"/>
      <c r="Y29" s="146"/>
      <c r="Z29" s="146"/>
      <c r="AA29" s="146"/>
      <c r="AB29" s="146"/>
      <c r="AC29" s="146"/>
      <c r="AD29" s="146"/>
      <c r="AE29" s="146"/>
      <c r="AF29" s="146"/>
      <c r="AG29" s="146"/>
      <c r="AH29" s="146"/>
      <c r="AI29" s="146"/>
      <c r="AJ29" s="146"/>
      <c r="AK29" s="146"/>
      <c r="AL29" s="146"/>
      <c r="AM29" s="136" t="s">
        <v>147</v>
      </c>
      <c r="AN29" s="146"/>
      <c r="AO29" s="146"/>
      <c r="AP29" s="146"/>
      <c r="AQ29" s="146"/>
      <c r="AR29" s="136"/>
      <c r="AS29" s="136"/>
      <c r="AT29" s="136"/>
      <c r="AU29" s="136"/>
      <c r="AV29" s="136"/>
      <c r="AW29" s="136"/>
      <c r="AX29" s="136"/>
      <c r="AY29" s="136"/>
      <c r="AZ29" s="136"/>
      <c r="BA29" s="136"/>
      <c r="BB29" s="146"/>
      <c r="BC29" s="136"/>
      <c r="BD29" s="136"/>
      <c r="BE29" s="136" t="s">
        <v>148</v>
      </c>
      <c r="BF29" s="146"/>
      <c r="BG29" s="146"/>
      <c r="BH29" s="146"/>
      <c r="BI29" s="146"/>
      <c r="BJ29" s="136"/>
      <c r="BK29" s="136"/>
      <c r="BL29" s="136"/>
      <c r="BM29" s="136"/>
      <c r="BN29" s="136"/>
      <c r="BO29" s="136"/>
      <c r="BP29" s="136"/>
      <c r="BQ29" s="136"/>
      <c r="BR29" s="146"/>
      <c r="BS29" s="146"/>
      <c r="BT29" s="146"/>
      <c r="BU29" s="146"/>
      <c r="BV29" s="146"/>
      <c r="BW29" s="146" t="s">
        <v>149</v>
      </c>
      <c r="BX29" s="146"/>
      <c r="BY29" s="146"/>
      <c r="BZ29" s="146"/>
      <c r="CA29" s="146"/>
      <c r="CB29" s="136"/>
      <c r="CC29" s="136"/>
      <c r="CD29" s="136"/>
      <c r="CE29" s="136"/>
      <c r="CF29" s="136"/>
      <c r="CG29" s="136"/>
      <c r="CH29" s="136"/>
      <c r="CI29" s="136"/>
      <c r="CJ29" s="136"/>
      <c r="CK29" s="136"/>
      <c r="CL29" s="136"/>
      <c r="CM29" s="136"/>
      <c r="CN29" s="136"/>
      <c r="CO29" s="136" t="s">
        <v>150</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3" t="s">
        <v>151</v>
      </c>
      <c r="D30" s="543"/>
      <c r="E30" s="416" t="s">
        <v>152</v>
      </c>
      <c r="F30" s="416"/>
      <c r="G30" s="416"/>
      <c r="H30" s="416"/>
      <c r="I30" s="416"/>
      <c r="J30" s="416"/>
      <c r="K30" s="416"/>
      <c r="L30" s="416"/>
      <c r="M30" s="416"/>
      <c r="N30" s="416"/>
      <c r="O30" s="416"/>
      <c r="P30" s="416"/>
      <c r="Q30" s="416"/>
      <c r="R30" s="416"/>
      <c r="S30" s="416"/>
      <c r="T30" s="130"/>
      <c r="U30" s="543" t="s">
        <v>151</v>
      </c>
      <c r="V30" s="543"/>
      <c r="W30" s="416" t="s">
        <v>152</v>
      </c>
      <c r="X30" s="416"/>
      <c r="Y30" s="416"/>
      <c r="Z30" s="416"/>
      <c r="AA30" s="416"/>
      <c r="AB30" s="416"/>
      <c r="AC30" s="416"/>
      <c r="AD30" s="416"/>
      <c r="AE30" s="416"/>
      <c r="AF30" s="416"/>
      <c r="AG30" s="416"/>
      <c r="AH30" s="416"/>
      <c r="AI30" s="416"/>
      <c r="AJ30" s="416"/>
      <c r="AK30" s="416"/>
      <c r="AL30" s="130"/>
      <c r="AM30" s="543" t="s">
        <v>151</v>
      </c>
      <c r="AN30" s="543"/>
      <c r="AO30" s="416" t="s">
        <v>152</v>
      </c>
      <c r="AP30" s="416"/>
      <c r="AQ30" s="416"/>
      <c r="AR30" s="416"/>
      <c r="AS30" s="416"/>
      <c r="AT30" s="416"/>
      <c r="AU30" s="416"/>
      <c r="AV30" s="416"/>
      <c r="AW30" s="416"/>
      <c r="AX30" s="416"/>
      <c r="AY30" s="416"/>
      <c r="AZ30" s="416"/>
      <c r="BA30" s="416"/>
      <c r="BB30" s="416"/>
      <c r="BC30" s="416"/>
      <c r="BD30" s="155"/>
      <c r="BE30" s="543" t="s">
        <v>151</v>
      </c>
      <c r="BF30" s="543"/>
      <c r="BG30" s="416" t="s">
        <v>152</v>
      </c>
      <c r="BH30" s="416"/>
      <c r="BI30" s="416"/>
      <c r="BJ30" s="416"/>
      <c r="BK30" s="416"/>
      <c r="BL30" s="416"/>
      <c r="BM30" s="416"/>
      <c r="BN30" s="416"/>
      <c r="BO30" s="416"/>
      <c r="BP30" s="416"/>
      <c r="BQ30" s="416"/>
      <c r="BR30" s="416"/>
      <c r="BS30" s="416"/>
      <c r="BT30" s="416"/>
      <c r="BU30" s="416"/>
      <c r="BV30" s="156"/>
      <c r="BW30" s="543" t="s">
        <v>151</v>
      </c>
      <c r="BX30" s="543"/>
      <c r="BY30" s="416" t="s">
        <v>153</v>
      </c>
      <c r="BZ30" s="416"/>
      <c r="CA30" s="416"/>
      <c r="CB30" s="416"/>
      <c r="CC30" s="416"/>
      <c r="CD30" s="416"/>
      <c r="CE30" s="416"/>
      <c r="CF30" s="416"/>
      <c r="CG30" s="416"/>
      <c r="CH30" s="416"/>
      <c r="CI30" s="416"/>
      <c r="CJ30" s="416"/>
      <c r="CK30" s="416"/>
      <c r="CL30" s="416"/>
      <c r="CM30" s="416"/>
      <c r="CN30" s="130"/>
      <c r="CO30" s="543" t="s">
        <v>151</v>
      </c>
      <c r="CP30" s="543"/>
      <c r="CQ30" s="416" t="s">
        <v>154</v>
      </c>
      <c r="CR30" s="416"/>
      <c r="CS30" s="416"/>
      <c r="CT30" s="416"/>
      <c r="CU30" s="416"/>
      <c r="CV30" s="416"/>
      <c r="CW30" s="416"/>
      <c r="CX30" s="416"/>
      <c r="CY30" s="416"/>
      <c r="CZ30" s="416"/>
      <c r="DA30" s="416"/>
      <c r="DB30" s="416"/>
      <c r="DC30" s="416"/>
      <c r="DD30" s="416"/>
      <c r="DE30" s="416"/>
      <c r="DF30" s="130"/>
      <c r="DG30" s="416" t="s">
        <v>155</v>
      </c>
      <c r="DH30" s="416"/>
      <c r="DI30" s="157"/>
      <c r="DJ30" s="112"/>
      <c r="DK30" s="112"/>
      <c r="DL30" s="112"/>
      <c r="DM30" s="112"/>
      <c r="DN30" s="112"/>
      <c r="DO30" s="112"/>
    </row>
    <row r="31" spans="1:119" ht="32.25" customHeight="1" x14ac:dyDescent="0.15">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電気事業会計</v>
      </c>
      <c r="AP31" s="542"/>
      <c r="AQ31" s="542"/>
      <c r="AR31" s="542"/>
      <c r="AS31" s="542"/>
      <c r="AT31" s="542"/>
      <c r="AU31" s="542"/>
      <c r="AV31" s="542"/>
      <c r="AW31" s="542"/>
      <c r="AX31" s="542"/>
      <c r="AY31" s="542"/>
      <c r="AZ31" s="542"/>
      <c r="BA31" s="542"/>
      <c r="BB31" s="542"/>
      <c r="BC31" s="542"/>
      <c r="BD31" s="154"/>
      <c r="BE31" s="541">
        <f>IF(BG31="","",MAX(C31:D40,U31:V40,AM31:AN40)+1)</f>
        <v>18</v>
      </c>
      <c r="BF31" s="541"/>
      <c r="BG31" s="542" t="str">
        <f>IF('各会計、関係団体の財政状況及び健全化判断比率'!B35="","",'各会計、関係団体の財政状況及び健全化判断比率'!B35)</f>
        <v>流域下水道事業費特別会計</v>
      </c>
      <c r="BH31" s="542"/>
      <c r="BI31" s="542"/>
      <c r="BJ31" s="542"/>
      <c r="BK31" s="542"/>
      <c r="BL31" s="542"/>
      <c r="BM31" s="542"/>
      <c r="BN31" s="542"/>
      <c r="BO31" s="542"/>
      <c r="BP31" s="542"/>
      <c r="BQ31" s="542"/>
      <c r="BR31" s="542"/>
      <c r="BS31" s="542"/>
      <c r="BT31" s="542"/>
      <c r="BU31" s="542"/>
      <c r="BV31" s="154"/>
      <c r="BW31" s="541">
        <f>IF(BY31="","",MAX(C31:D40,U31:V40,AM31:AN40,BE31:BF40)+1)</f>
        <v>19</v>
      </c>
      <c r="BX31" s="541"/>
      <c r="BY31" s="542" t="str">
        <f>IF('各会計、関係団体の財政状況及び健全化判断比率'!B68="","",'各会計、関係団体の財政状況及び健全化判断比率'!B68)</f>
        <v>高崎工業団地造成組合</v>
      </c>
      <c r="BZ31" s="542"/>
      <c r="CA31" s="542"/>
      <c r="CB31" s="542"/>
      <c r="CC31" s="542"/>
      <c r="CD31" s="542"/>
      <c r="CE31" s="542"/>
      <c r="CF31" s="542"/>
      <c r="CG31" s="542"/>
      <c r="CH31" s="542"/>
      <c r="CI31" s="542"/>
      <c r="CJ31" s="542"/>
      <c r="CK31" s="542"/>
      <c r="CL31" s="542"/>
      <c r="CM31" s="542"/>
      <c r="CN31" s="154"/>
      <c r="CO31" s="541">
        <f>IF(CQ31="","",MAX(C31:D40,U31:V40,AM31:AN40,BE31:BF40,BW31:BX40)+1)</f>
        <v>20</v>
      </c>
      <c r="CP31" s="541"/>
      <c r="CQ31" s="542" t="str">
        <f>IF('各会計、関係団体の財政状況及び健全化判断比率'!BS7="","",'各会計、関係団体の財政状況及び健全化判断比率'!BS7)</f>
        <v>群馬県私学振興会</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x14ac:dyDescent="0.15">
      <c r="A32" s="113"/>
      <c r="B32" s="153"/>
      <c r="C32" s="541">
        <f>IF(E32="","",C31+1)</f>
        <v>2</v>
      </c>
      <c r="D32" s="541"/>
      <c r="E32" s="542" t="str">
        <f>IF('各会計、関係団体の財政状況及び健全化判断比率'!B8="","",'各会計、関係団体の財政状況及び健全化判断比率'!B8)</f>
        <v>母子父子寡婦福祉資金貸付金</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工業用水道事業会計</v>
      </c>
      <c r="AP32" s="542"/>
      <c r="AQ32" s="542"/>
      <c r="AR32" s="542"/>
      <c r="AS32" s="542"/>
      <c r="AT32" s="542"/>
      <c r="AU32" s="542"/>
      <c r="AV32" s="542"/>
      <c r="AW32" s="542"/>
      <c r="AX32" s="542"/>
      <c r="AY32" s="542"/>
      <c r="AZ32" s="542"/>
      <c r="BA32" s="542"/>
      <c r="BB32" s="542"/>
      <c r="BC32" s="542"/>
      <c r="BD32" s="154"/>
      <c r="BE32" s="541" t="str">
        <f t="shared" ref="BE32:BE40" si="2">IF(BG32="","",BE31+1)</f>
        <v/>
      </c>
      <c r="BF32" s="541"/>
      <c r="BG32" s="542"/>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21</v>
      </c>
      <c r="CP32" s="541"/>
      <c r="CQ32" s="542" t="str">
        <f>IF('各会計、関係団体の財政状況及び健全化判断比率'!BS8="","",'各会計、関係団体の財政状況及び健全化判断比率'!BS8)</f>
        <v>群馬県消防協会</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x14ac:dyDescent="0.15">
      <c r="A33" s="113"/>
      <c r="B33" s="153"/>
      <c r="C33" s="541">
        <f>IF(E33="","",C32+1)</f>
        <v>3</v>
      </c>
      <c r="D33" s="541"/>
      <c r="E33" s="542" t="str">
        <f>IF('各会計、関係団体の財政状況及び健全化判断比率'!B9="","",'各会計、関係団体の財政状況及び健全化判断比率'!B9)</f>
        <v>農業改良資金</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13</v>
      </c>
      <c r="AN33" s="541"/>
      <c r="AO33" s="542" t="str">
        <f>IF('各会計、関係団体の財政状況及び健全化判断比率'!B30="","",'各会計、関係団体の財政状況及び健全化判断比率'!B30)</f>
        <v>水道事業会計</v>
      </c>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22</v>
      </c>
      <c r="CP33" s="541"/>
      <c r="CQ33" s="542" t="str">
        <f>IF('各会計、関係団体の財政状況及び健全化判断比率'!BS9="","",'各会計、関係団体の財政状況及び健全化判断比率'!BS9)</f>
        <v>群馬テレビ</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x14ac:dyDescent="0.15">
      <c r="A34" s="113"/>
      <c r="B34" s="153"/>
      <c r="C34" s="541">
        <f>IF(E34="","",C33+1)</f>
        <v>4</v>
      </c>
      <c r="D34" s="541"/>
      <c r="E34" s="542" t="str">
        <f>IF('各会計、関係団体の財政状況及び健全化判断比率'!B10="","",'各会計、関係団体の財政状況及び健全化判断比率'!B10)</f>
        <v>県有模範林施設費</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f t="shared" si="1"/>
        <v>14</v>
      </c>
      <c r="AN34" s="541"/>
      <c r="AO34" s="542" t="str">
        <f>IF('各会計、関係団体の財政状況及び健全化判断比率'!B31="","",'各会計、関係団体の財政状況及び健全化判断比率'!B31)</f>
        <v>駐車場事業会計</v>
      </c>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23</v>
      </c>
      <c r="CP34" s="541"/>
      <c r="CQ34" s="542" t="str">
        <f>IF('各会計、関係団体の財政状況及び健全化判断比率'!BS10="","",'各会計、関係団体の財政状況及び健全化判断比率'!BS10)</f>
        <v>群馬県保健文化賞基金</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x14ac:dyDescent="0.15">
      <c r="A35" s="113"/>
      <c r="B35" s="153"/>
      <c r="C35" s="541">
        <f t="shared" ref="C35:C40" si="5">IF(E35="","",C34+1)</f>
        <v>5</v>
      </c>
      <c r="D35" s="541"/>
      <c r="E35" s="542" t="str">
        <f>IF('各会計、関係団体の財政状況及び健全化判断比率'!B11="","",'各会計、関係団体の財政状況及び健全化判断比率'!B11)</f>
        <v>小規模企業者等設備導入資金</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f t="shared" si="1"/>
        <v>15</v>
      </c>
      <c r="AN35" s="541"/>
      <c r="AO35" s="542" t="str">
        <f>IF('各会計、関係団体の財政状況及び健全化判断比率'!B32="","",'各会計、関係団体の財政状況及び健全化判断比率'!B32)</f>
        <v>施設管理事業会計</v>
      </c>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24</v>
      </c>
      <c r="CP35" s="541"/>
      <c r="CQ35" s="542" t="str">
        <f>IF('各会計、関係団体の財政状況及び健全化判断比率'!BS11="","",'各会計、関係団体の財政状況及び健全化判断比率'!BS11)</f>
        <v>群馬県長寿社会づくり財団</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x14ac:dyDescent="0.15">
      <c r="A36" s="113"/>
      <c r="B36" s="153"/>
      <c r="C36" s="541">
        <f t="shared" si="5"/>
        <v>6</v>
      </c>
      <c r="D36" s="541"/>
      <c r="E36" s="542" t="str">
        <f>IF('各会計、関係団体の財政状況及び健全化判断比率'!B12="","",'各会計、関係団体の財政状況及び健全化判断比率'!B12)</f>
        <v>用地先行取得</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f t="shared" si="1"/>
        <v>16</v>
      </c>
      <c r="AN36" s="541"/>
      <c r="AO36" s="542" t="str">
        <f>IF('各会計、関係団体の財政状況及び健全化判断比率'!B33="","",'各会計、関係団体の財政状況及び健全化判断比率'!B33)</f>
        <v>病院事業会計</v>
      </c>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25</v>
      </c>
      <c r="CP36" s="541"/>
      <c r="CQ36" s="542" t="str">
        <f>IF('各会計、関係団体の財政状況及び健全化判断比率'!BS12="","",'各会計、関係団体の財政状況及び健全化判断比率'!BS12)</f>
        <v>群馬県児童健全育成事業団</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x14ac:dyDescent="0.15">
      <c r="A37" s="113"/>
      <c r="B37" s="153"/>
      <c r="C37" s="541">
        <f t="shared" si="5"/>
        <v>7</v>
      </c>
      <c r="D37" s="541"/>
      <c r="E37" s="542" t="str">
        <f>IF('各会計、関係団体の財政状況及び健全化判断比率'!B13="","",'各会計、関係団体の財政状況及び健全化判断比率'!B13)</f>
        <v>収入証紙</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f t="shared" si="1"/>
        <v>17</v>
      </c>
      <c r="AN37" s="541"/>
      <c r="AO37" s="542" t="str">
        <f>IF('各会計、関係団体の財政状況及び健全化判断比率'!B34="","",'各会計、関係団体の財政状況及び健全化判断比率'!B34)</f>
        <v>団地造成事業会計</v>
      </c>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26</v>
      </c>
      <c r="CP37" s="541"/>
      <c r="CQ37" s="542" t="str">
        <f>IF('各会計、関係団体の財政状況及び健全化判断比率'!BS13="","",'各会計、関係団体の財政状況及び健全化判断比率'!BS13)</f>
        <v>群馬県生活衛生営業指導センター</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x14ac:dyDescent="0.15">
      <c r="A38" s="113"/>
      <c r="B38" s="153"/>
      <c r="C38" s="541">
        <f t="shared" si="5"/>
        <v>8</v>
      </c>
      <c r="D38" s="541"/>
      <c r="E38" s="542" t="str">
        <f>IF('各会計、関係団体の財政状況及び健全化判断比率'!B14="","",'各会計、関係団体の財政状況及び健全化判断比率'!B14)</f>
        <v>林業改善資金</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27</v>
      </c>
      <c r="CP38" s="541"/>
      <c r="CQ38" s="542" t="str">
        <f>IF('各会計、関係団体の財政状況及び健全化判断比率'!BS14="","",'各会計、関係団体の財政状況及び健全化判断比率'!BS14)</f>
        <v>群馬県森林・緑整備基金</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x14ac:dyDescent="0.15">
      <c r="A39" s="113"/>
      <c r="B39" s="153"/>
      <c r="C39" s="541">
        <f t="shared" si="5"/>
        <v>9</v>
      </c>
      <c r="D39" s="541"/>
      <c r="E39" s="542" t="str">
        <f>IF('各会計、関係団体の財政状況及び健全化判断比率'!B15="","",'各会計、関係団体の財政状況及び健全化判断比率'!B15)</f>
        <v>公債管理</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28</v>
      </c>
      <c r="CP39" s="541"/>
      <c r="CQ39" s="542" t="str">
        <f>IF('各会計、関係団体の財政状況及び健全化判断比率'!BS15="","",'各会計、関係団体の財政状況及び健全化判断比率'!BS15)</f>
        <v>尾瀬保護財団</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x14ac:dyDescent="0.15">
      <c r="A40" s="113"/>
      <c r="B40" s="153"/>
      <c r="C40" s="541">
        <f t="shared" si="5"/>
        <v>10</v>
      </c>
      <c r="D40" s="541"/>
      <c r="E40" s="542" t="str">
        <f>IF('各会計、関係団体の財政状況及び健全化判断比率'!B16="","",'各会計、関係団体の財政状況及び健全化判断比率'!B16)</f>
        <v>中小企業振興資金</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29</v>
      </c>
      <c r="CP40" s="541"/>
      <c r="CQ40" s="542" t="str">
        <f>IF('各会計、関係団体の財政状況及び健全化判断比率'!BS16="","",'各会計、関係団体の財政状況及び健全化判断比率'!BS16)</f>
        <v>群馬県農業公社</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v>
      </c>
      <c r="DH40" s="54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156</v>
      </c>
      <c r="C43" s="112"/>
      <c r="D43" s="112"/>
      <c r="E43" s="112" t="s">
        <v>157</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158</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159</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161</v>
      </c>
    </row>
    <row r="48" spans="1:119" x14ac:dyDescent="0.15">
      <c r="E48" s="114" t="s">
        <v>162</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163</v>
      </c>
      <c r="DD1" s="546"/>
      <c r="DE1" s="546"/>
      <c r="DF1" s="546"/>
      <c r="DG1" s="546"/>
      <c r="DH1" s="546"/>
      <c r="DI1" s="547"/>
      <c r="DK1" s="545" t="s">
        <v>164</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x14ac:dyDescent="0.15">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8" t="s">
        <v>166</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167</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168</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x14ac:dyDescent="0.15">
      <c r="B4" s="548" t="s">
        <v>1</v>
      </c>
      <c r="C4" s="549"/>
      <c r="D4" s="549"/>
      <c r="E4" s="549"/>
      <c r="F4" s="549"/>
      <c r="G4" s="549"/>
      <c r="H4" s="549"/>
      <c r="I4" s="549"/>
      <c r="J4" s="549"/>
      <c r="K4" s="549"/>
      <c r="L4" s="549"/>
      <c r="M4" s="549"/>
      <c r="N4" s="549"/>
      <c r="O4" s="549"/>
      <c r="P4" s="549"/>
      <c r="Q4" s="550"/>
      <c r="R4" s="548" t="s">
        <v>169</v>
      </c>
      <c r="S4" s="549"/>
      <c r="T4" s="549"/>
      <c r="U4" s="549"/>
      <c r="V4" s="549"/>
      <c r="W4" s="549"/>
      <c r="X4" s="549"/>
      <c r="Y4" s="550"/>
      <c r="Z4" s="548" t="s">
        <v>170</v>
      </c>
      <c r="AA4" s="549"/>
      <c r="AB4" s="549"/>
      <c r="AC4" s="550"/>
      <c r="AD4" s="548" t="s">
        <v>171</v>
      </c>
      <c r="AE4" s="549"/>
      <c r="AF4" s="549"/>
      <c r="AG4" s="549"/>
      <c r="AH4" s="549"/>
      <c r="AI4" s="549"/>
      <c r="AJ4" s="549"/>
      <c r="AK4" s="550"/>
      <c r="AL4" s="548" t="s">
        <v>170</v>
      </c>
      <c r="AM4" s="549"/>
      <c r="AN4" s="549"/>
      <c r="AO4" s="550"/>
      <c r="AP4" s="551" t="s">
        <v>172</v>
      </c>
      <c r="AQ4" s="551"/>
      <c r="AR4" s="551"/>
      <c r="AS4" s="551"/>
      <c r="AT4" s="551"/>
      <c r="AU4" s="551"/>
      <c r="AV4" s="551"/>
      <c r="AW4" s="551"/>
      <c r="AX4" s="551"/>
      <c r="AY4" s="551"/>
      <c r="AZ4" s="551"/>
      <c r="BA4" s="551"/>
      <c r="BB4" s="551"/>
      <c r="BC4" s="551"/>
      <c r="BD4" s="551" t="s">
        <v>173</v>
      </c>
      <c r="BE4" s="551"/>
      <c r="BF4" s="551"/>
      <c r="BG4" s="551"/>
      <c r="BH4" s="551"/>
      <c r="BI4" s="551"/>
      <c r="BJ4" s="551"/>
      <c r="BK4" s="551"/>
      <c r="BL4" s="551" t="s">
        <v>170</v>
      </c>
      <c r="BM4" s="551"/>
      <c r="BN4" s="551"/>
      <c r="BO4" s="551"/>
      <c r="BP4" s="551" t="s">
        <v>174</v>
      </c>
      <c r="BQ4" s="551"/>
      <c r="BR4" s="551"/>
      <c r="BS4" s="551"/>
      <c r="BT4" s="551"/>
      <c r="BU4" s="551"/>
      <c r="BV4" s="551"/>
      <c r="BW4" s="551"/>
      <c r="BY4" s="548" t="s">
        <v>175</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x14ac:dyDescent="0.15">
      <c r="B5" s="552" t="s">
        <v>176</v>
      </c>
      <c r="C5" s="553"/>
      <c r="D5" s="553"/>
      <c r="E5" s="553"/>
      <c r="F5" s="553"/>
      <c r="G5" s="553"/>
      <c r="H5" s="553"/>
      <c r="I5" s="553"/>
      <c r="J5" s="553"/>
      <c r="K5" s="553"/>
      <c r="L5" s="553"/>
      <c r="M5" s="553"/>
      <c r="N5" s="553"/>
      <c r="O5" s="553"/>
      <c r="P5" s="553"/>
      <c r="Q5" s="554"/>
      <c r="R5" s="555">
        <v>278320270</v>
      </c>
      <c r="S5" s="556"/>
      <c r="T5" s="556"/>
      <c r="U5" s="556"/>
      <c r="V5" s="556"/>
      <c r="W5" s="556"/>
      <c r="X5" s="556"/>
      <c r="Y5" s="557"/>
      <c r="Z5" s="558">
        <v>36.5</v>
      </c>
      <c r="AA5" s="558"/>
      <c r="AB5" s="558"/>
      <c r="AC5" s="558"/>
      <c r="AD5" s="559">
        <v>231763310</v>
      </c>
      <c r="AE5" s="559"/>
      <c r="AF5" s="559"/>
      <c r="AG5" s="559"/>
      <c r="AH5" s="559"/>
      <c r="AI5" s="559"/>
      <c r="AJ5" s="559"/>
      <c r="AK5" s="559"/>
      <c r="AL5" s="560">
        <v>59.2</v>
      </c>
      <c r="AM5" s="561"/>
      <c r="AN5" s="561"/>
      <c r="AO5" s="562"/>
      <c r="AP5" s="552" t="s">
        <v>177</v>
      </c>
      <c r="AQ5" s="553"/>
      <c r="AR5" s="553"/>
      <c r="AS5" s="553"/>
      <c r="AT5" s="553"/>
      <c r="AU5" s="553"/>
      <c r="AV5" s="553"/>
      <c r="AW5" s="553"/>
      <c r="AX5" s="553"/>
      <c r="AY5" s="553"/>
      <c r="AZ5" s="553"/>
      <c r="BA5" s="553"/>
      <c r="BB5" s="553"/>
      <c r="BC5" s="554"/>
      <c r="BD5" s="566">
        <v>278294766</v>
      </c>
      <c r="BE5" s="567"/>
      <c r="BF5" s="567"/>
      <c r="BG5" s="567"/>
      <c r="BH5" s="567"/>
      <c r="BI5" s="567"/>
      <c r="BJ5" s="567"/>
      <c r="BK5" s="568"/>
      <c r="BL5" s="569">
        <v>100</v>
      </c>
      <c r="BM5" s="569"/>
      <c r="BN5" s="569"/>
      <c r="BO5" s="569"/>
      <c r="BP5" s="570">
        <v>2210084</v>
      </c>
      <c r="BQ5" s="570"/>
      <c r="BR5" s="570"/>
      <c r="BS5" s="570"/>
      <c r="BT5" s="570"/>
      <c r="BU5" s="570"/>
      <c r="BV5" s="570"/>
      <c r="BW5" s="574"/>
      <c r="BY5" s="548" t="s">
        <v>172</v>
      </c>
      <c r="BZ5" s="549"/>
      <c r="CA5" s="549"/>
      <c r="CB5" s="549"/>
      <c r="CC5" s="549"/>
      <c r="CD5" s="549"/>
      <c r="CE5" s="549"/>
      <c r="CF5" s="549"/>
      <c r="CG5" s="549"/>
      <c r="CH5" s="549"/>
      <c r="CI5" s="549"/>
      <c r="CJ5" s="549"/>
      <c r="CK5" s="549"/>
      <c r="CL5" s="550"/>
      <c r="CM5" s="548" t="s">
        <v>178</v>
      </c>
      <c r="CN5" s="549"/>
      <c r="CO5" s="549"/>
      <c r="CP5" s="549"/>
      <c r="CQ5" s="549"/>
      <c r="CR5" s="549"/>
      <c r="CS5" s="549"/>
      <c r="CT5" s="550"/>
      <c r="CU5" s="548" t="s">
        <v>170</v>
      </c>
      <c r="CV5" s="549"/>
      <c r="CW5" s="549"/>
      <c r="CX5" s="550"/>
      <c r="CY5" s="548" t="s">
        <v>179</v>
      </c>
      <c r="CZ5" s="549"/>
      <c r="DA5" s="549"/>
      <c r="DB5" s="549"/>
      <c r="DC5" s="549"/>
      <c r="DD5" s="549"/>
      <c r="DE5" s="549"/>
      <c r="DF5" s="549"/>
      <c r="DG5" s="549"/>
      <c r="DH5" s="549"/>
      <c r="DI5" s="549"/>
      <c r="DJ5" s="549"/>
      <c r="DK5" s="550"/>
      <c r="DL5" s="548" t="s">
        <v>180</v>
      </c>
      <c r="DM5" s="549"/>
      <c r="DN5" s="549"/>
      <c r="DO5" s="549"/>
      <c r="DP5" s="549"/>
      <c r="DQ5" s="549"/>
      <c r="DR5" s="549"/>
      <c r="DS5" s="549"/>
      <c r="DT5" s="549"/>
      <c r="DU5" s="549"/>
      <c r="DV5" s="549"/>
      <c r="DW5" s="549"/>
      <c r="DX5" s="550"/>
    </row>
    <row r="6" spans="2:138" ht="11.25" customHeight="1" x14ac:dyDescent="0.15">
      <c r="B6" s="563" t="s">
        <v>181</v>
      </c>
      <c r="C6" s="564"/>
      <c r="D6" s="564"/>
      <c r="E6" s="564"/>
      <c r="F6" s="564"/>
      <c r="G6" s="564"/>
      <c r="H6" s="564"/>
      <c r="I6" s="564"/>
      <c r="J6" s="564"/>
      <c r="K6" s="564"/>
      <c r="L6" s="564"/>
      <c r="M6" s="564"/>
      <c r="N6" s="564"/>
      <c r="O6" s="564"/>
      <c r="P6" s="564"/>
      <c r="Q6" s="565"/>
      <c r="R6" s="566">
        <v>36049554</v>
      </c>
      <c r="S6" s="567"/>
      <c r="T6" s="567"/>
      <c r="U6" s="567"/>
      <c r="V6" s="567"/>
      <c r="W6" s="567"/>
      <c r="X6" s="567"/>
      <c r="Y6" s="568"/>
      <c r="Z6" s="569">
        <v>4.7</v>
      </c>
      <c r="AA6" s="569"/>
      <c r="AB6" s="569"/>
      <c r="AC6" s="569"/>
      <c r="AD6" s="570">
        <v>36049554</v>
      </c>
      <c r="AE6" s="570"/>
      <c r="AF6" s="570"/>
      <c r="AG6" s="570"/>
      <c r="AH6" s="570"/>
      <c r="AI6" s="570"/>
      <c r="AJ6" s="570"/>
      <c r="AK6" s="570"/>
      <c r="AL6" s="571">
        <v>9.1999999999999993</v>
      </c>
      <c r="AM6" s="572"/>
      <c r="AN6" s="572"/>
      <c r="AO6" s="573"/>
      <c r="AP6" s="563" t="s">
        <v>182</v>
      </c>
      <c r="AQ6" s="564"/>
      <c r="AR6" s="564"/>
      <c r="AS6" s="564"/>
      <c r="AT6" s="564"/>
      <c r="AU6" s="564"/>
      <c r="AV6" s="564"/>
      <c r="AW6" s="564"/>
      <c r="AX6" s="564"/>
      <c r="AY6" s="564"/>
      <c r="AZ6" s="564"/>
      <c r="BA6" s="564"/>
      <c r="BB6" s="564"/>
      <c r="BC6" s="565"/>
      <c r="BD6" s="566">
        <v>278294766</v>
      </c>
      <c r="BE6" s="567"/>
      <c r="BF6" s="567"/>
      <c r="BG6" s="567"/>
      <c r="BH6" s="567"/>
      <c r="BI6" s="567"/>
      <c r="BJ6" s="567"/>
      <c r="BK6" s="568"/>
      <c r="BL6" s="569">
        <v>100</v>
      </c>
      <c r="BM6" s="569"/>
      <c r="BN6" s="569"/>
      <c r="BO6" s="569"/>
      <c r="BP6" s="570">
        <v>2210084</v>
      </c>
      <c r="BQ6" s="570"/>
      <c r="BR6" s="570"/>
      <c r="BS6" s="570"/>
      <c r="BT6" s="570"/>
      <c r="BU6" s="570"/>
      <c r="BV6" s="570"/>
      <c r="BW6" s="574"/>
      <c r="BY6" s="552" t="s">
        <v>183</v>
      </c>
      <c r="BZ6" s="553"/>
      <c r="CA6" s="553"/>
      <c r="CB6" s="553"/>
      <c r="CC6" s="553"/>
      <c r="CD6" s="553"/>
      <c r="CE6" s="553"/>
      <c r="CF6" s="553"/>
      <c r="CG6" s="553"/>
      <c r="CH6" s="553"/>
      <c r="CI6" s="553"/>
      <c r="CJ6" s="553"/>
      <c r="CK6" s="553"/>
      <c r="CL6" s="554"/>
      <c r="CM6" s="566">
        <v>1467494</v>
      </c>
      <c r="CN6" s="567"/>
      <c r="CO6" s="567"/>
      <c r="CP6" s="567"/>
      <c r="CQ6" s="567"/>
      <c r="CR6" s="567"/>
      <c r="CS6" s="567"/>
      <c r="CT6" s="568"/>
      <c r="CU6" s="569">
        <v>0.2</v>
      </c>
      <c r="CV6" s="569"/>
      <c r="CW6" s="569"/>
      <c r="CX6" s="569"/>
      <c r="CY6" s="575" t="s">
        <v>184</v>
      </c>
      <c r="CZ6" s="567"/>
      <c r="DA6" s="567"/>
      <c r="DB6" s="567"/>
      <c r="DC6" s="567"/>
      <c r="DD6" s="567"/>
      <c r="DE6" s="567"/>
      <c r="DF6" s="567"/>
      <c r="DG6" s="567"/>
      <c r="DH6" s="567"/>
      <c r="DI6" s="567"/>
      <c r="DJ6" s="567"/>
      <c r="DK6" s="568"/>
      <c r="DL6" s="575">
        <v>1467353</v>
      </c>
      <c r="DM6" s="567"/>
      <c r="DN6" s="567"/>
      <c r="DO6" s="567"/>
      <c r="DP6" s="567"/>
      <c r="DQ6" s="567"/>
      <c r="DR6" s="567"/>
      <c r="DS6" s="567"/>
      <c r="DT6" s="567"/>
      <c r="DU6" s="567"/>
      <c r="DV6" s="567"/>
      <c r="DW6" s="567"/>
      <c r="DX6" s="576"/>
    </row>
    <row r="7" spans="2:138" ht="11.25" customHeight="1" x14ac:dyDescent="0.15">
      <c r="B7" s="563" t="s">
        <v>185</v>
      </c>
      <c r="C7" s="564"/>
      <c r="D7" s="564"/>
      <c r="E7" s="564"/>
      <c r="F7" s="564"/>
      <c r="G7" s="564"/>
      <c r="H7" s="564"/>
      <c r="I7" s="564"/>
      <c r="J7" s="564"/>
      <c r="K7" s="564"/>
      <c r="L7" s="564"/>
      <c r="M7" s="564"/>
      <c r="N7" s="564"/>
      <c r="O7" s="564"/>
      <c r="P7" s="564"/>
      <c r="Q7" s="565"/>
      <c r="R7" s="566">
        <v>2889312</v>
      </c>
      <c r="S7" s="567"/>
      <c r="T7" s="567"/>
      <c r="U7" s="567"/>
      <c r="V7" s="567"/>
      <c r="W7" s="567"/>
      <c r="X7" s="567"/>
      <c r="Y7" s="568"/>
      <c r="Z7" s="569">
        <v>0.4</v>
      </c>
      <c r="AA7" s="569"/>
      <c r="AB7" s="569"/>
      <c r="AC7" s="569"/>
      <c r="AD7" s="570">
        <v>2889312</v>
      </c>
      <c r="AE7" s="570"/>
      <c r="AF7" s="570"/>
      <c r="AG7" s="570"/>
      <c r="AH7" s="570"/>
      <c r="AI7" s="570"/>
      <c r="AJ7" s="570"/>
      <c r="AK7" s="570"/>
      <c r="AL7" s="571">
        <v>0.7</v>
      </c>
      <c r="AM7" s="572"/>
      <c r="AN7" s="572"/>
      <c r="AO7" s="573"/>
      <c r="AP7" s="563" t="s">
        <v>186</v>
      </c>
      <c r="AQ7" s="564"/>
      <c r="AR7" s="564"/>
      <c r="AS7" s="564"/>
      <c r="AT7" s="564"/>
      <c r="AU7" s="564"/>
      <c r="AV7" s="564"/>
      <c r="AW7" s="564"/>
      <c r="AX7" s="564"/>
      <c r="AY7" s="564"/>
      <c r="AZ7" s="564"/>
      <c r="BA7" s="564"/>
      <c r="BB7" s="564"/>
      <c r="BC7" s="565"/>
      <c r="BD7" s="566">
        <v>83498024</v>
      </c>
      <c r="BE7" s="567"/>
      <c r="BF7" s="567"/>
      <c r="BG7" s="567"/>
      <c r="BH7" s="567"/>
      <c r="BI7" s="567"/>
      <c r="BJ7" s="567"/>
      <c r="BK7" s="568"/>
      <c r="BL7" s="569">
        <v>30</v>
      </c>
      <c r="BM7" s="569"/>
      <c r="BN7" s="569"/>
      <c r="BO7" s="569"/>
      <c r="BP7" s="570">
        <v>2210084</v>
      </c>
      <c r="BQ7" s="570"/>
      <c r="BR7" s="570"/>
      <c r="BS7" s="570"/>
      <c r="BT7" s="570"/>
      <c r="BU7" s="570"/>
      <c r="BV7" s="570"/>
      <c r="BW7" s="574"/>
      <c r="BY7" s="563" t="s">
        <v>187</v>
      </c>
      <c r="BZ7" s="564"/>
      <c r="CA7" s="564"/>
      <c r="CB7" s="564"/>
      <c r="CC7" s="564"/>
      <c r="CD7" s="564"/>
      <c r="CE7" s="564"/>
      <c r="CF7" s="564"/>
      <c r="CG7" s="564"/>
      <c r="CH7" s="564"/>
      <c r="CI7" s="564"/>
      <c r="CJ7" s="564"/>
      <c r="CK7" s="564"/>
      <c r="CL7" s="565"/>
      <c r="CM7" s="566">
        <v>30482208</v>
      </c>
      <c r="CN7" s="567"/>
      <c r="CO7" s="567"/>
      <c r="CP7" s="567"/>
      <c r="CQ7" s="567"/>
      <c r="CR7" s="567"/>
      <c r="CS7" s="567"/>
      <c r="CT7" s="568"/>
      <c r="CU7" s="569">
        <v>4.0999999999999996</v>
      </c>
      <c r="CV7" s="569"/>
      <c r="CW7" s="569"/>
      <c r="CX7" s="569"/>
      <c r="CY7" s="575">
        <v>1394847</v>
      </c>
      <c r="CZ7" s="567"/>
      <c r="DA7" s="567"/>
      <c r="DB7" s="567"/>
      <c r="DC7" s="567"/>
      <c r="DD7" s="567"/>
      <c r="DE7" s="567"/>
      <c r="DF7" s="567"/>
      <c r="DG7" s="567"/>
      <c r="DH7" s="567"/>
      <c r="DI7" s="567"/>
      <c r="DJ7" s="567"/>
      <c r="DK7" s="568"/>
      <c r="DL7" s="575">
        <v>26192378</v>
      </c>
      <c r="DM7" s="567"/>
      <c r="DN7" s="567"/>
      <c r="DO7" s="567"/>
      <c r="DP7" s="567"/>
      <c r="DQ7" s="567"/>
      <c r="DR7" s="567"/>
      <c r="DS7" s="567"/>
      <c r="DT7" s="567"/>
      <c r="DU7" s="567"/>
      <c r="DV7" s="567"/>
      <c r="DW7" s="567"/>
      <c r="DX7" s="576"/>
    </row>
    <row r="8" spans="2:138" ht="11.25" customHeight="1" x14ac:dyDescent="0.15">
      <c r="B8" s="563" t="s">
        <v>188</v>
      </c>
      <c r="C8" s="564"/>
      <c r="D8" s="564"/>
      <c r="E8" s="564"/>
      <c r="F8" s="564"/>
      <c r="G8" s="564"/>
      <c r="H8" s="564"/>
      <c r="I8" s="564"/>
      <c r="J8" s="564"/>
      <c r="K8" s="564"/>
      <c r="L8" s="564"/>
      <c r="M8" s="564"/>
      <c r="N8" s="564"/>
      <c r="O8" s="564"/>
      <c r="P8" s="564"/>
      <c r="Q8" s="565"/>
      <c r="R8" s="566" t="s">
        <v>98</v>
      </c>
      <c r="S8" s="567"/>
      <c r="T8" s="567"/>
      <c r="U8" s="567"/>
      <c r="V8" s="567"/>
      <c r="W8" s="567"/>
      <c r="X8" s="567"/>
      <c r="Y8" s="568"/>
      <c r="Z8" s="569" t="s">
        <v>98</v>
      </c>
      <c r="AA8" s="569"/>
      <c r="AB8" s="569"/>
      <c r="AC8" s="569"/>
      <c r="AD8" s="570" t="s">
        <v>98</v>
      </c>
      <c r="AE8" s="570"/>
      <c r="AF8" s="570"/>
      <c r="AG8" s="570"/>
      <c r="AH8" s="570"/>
      <c r="AI8" s="570"/>
      <c r="AJ8" s="570"/>
      <c r="AK8" s="570"/>
      <c r="AL8" s="571" t="s">
        <v>98</v>
      </c>
      <c r="AM8" s="572"/>
      <c r="AN8" s="572"/>
      <c r="AO8" s="573"/>
      <c r="AP8" s="563" t="s">
        <v>189</v>
      </c>
      <c r="AQ8" s="564"/>
      <c r="AR8" s="564"/>
      <c r="AS8" s="564"/>
      <c r="AT8" s="564"/>
      <c r="AU8" s="564"/>
      <c r="AV8" s="564"/>
      <c r="AW8" s="564"/>
      <c r="AX8" s="564"/>
      <c r="AY8" s="564"/>
      <c r="AZ8" s="564"/>
      <c r="BA8" s="564"/>
      <c r="BB8" s="564"/>
      <c r="BC8" s="565"/>
      <c r="BD8" s="566">
        <v>2103785</v>
      </c>
      <c r="BE8" s="567"/>
      <c r="BF8" s="567"/>
      <c r="BG8" s="567"/>
      <c r="BH8" s="567"/>
      <c r="BI8" s="567"/>
      <c r="BJ8" s="567"/>
      <c r="BK8" s="568"/>
      <c r="BL8" s="569">
        <v>0.8</v>
      </c>
      <c r="BM8" s="569"/>
      <c r="BN8" s="569"/>
      <c r="BO8" s="569"/>
      <c r="BP8" s="570">
        <v>667858</v>
      </c>
      <c r="BQ8" s="570"/>
      <c r="BR8" s="570"/>
      <c r="BS8" s="570"/>
      <c r="BT8" s="570"/>
      <c r="BU8" s="570"/>
      <c r="BV8" s="570"/>
      <c r="BW8" s="574"/>
      <c r="BY8" s="563" t="s">
        <v>190</v>
      </c>
      <c r="BZ8" s="564"/>
      <c r="CA8" s="564"/>
      <c r="CB8" s="564"/>
      <c r="CC8" s="564"/>
      <c r="CD8" s="564"/>
      <c r="CE8" s="564"/>
      <c r="CF8" s="564"/>
      <c r="CG8" s="564"/>
      <c r="CH8" s="564"/>
      <c r="CI8" s="564"/>
      <c r="CJ8" s="564"/>
      <c r="CK8" s="564"/>
      <c r="CL8" s="565"/>
      <c r="CM8" s="566">
        <v>117430901</v>
      </c>
      <c r="CN8" s="567"/>
      <c r="CO8" s="567"/>
      <c r="CP8" s="567"/>
      <c r="CQ8" s="567"/>
      <c r="CR8" s="567"/>
      <c r="CS8" s="567"/>
      <c r="CT8" s="568"/>
      <c r="CU8" s="569">
        <v>15.6</v>
      </c>
      <c r="CV8" s="569"/>
      <c r="CW8" s="569"/>
      <c r="CX8" s="569"/>
      <c r="CY8" s="575">
        <v>5128124</v>
      </c>
      <c r="CZ8" s="567"/>
      <c r="DA8" s="567"/>
      <c r="DB8" s="567"/>
      <c r="DC8" s="567"/>
      <c r="DD8" s="567"/>
      <c r="DE8" s="567"/>
      <c r="DF8" s="567"/>
      <c r="DG8" s="567"/>
      <c r="DH8" s="567"/>
      <c r="DI8" s="567"/>
      <c r="DJ8" s="567"/>
      <c r="DK8" s="568"/>
      <c r="DL8" s="575">
        <v>103599135</v>
      </c>
      <c r="DM8" s="567"/>
      <c r="DN8" s="567"/>
      <c r="DO8" s="567"/>
      <c r="DP8" s="567"/>
      <c r="DQ8" s="567"/>
      <c r="DR8" s="567"/>
      <c r="DS8" s="567"/>
      <c r="DT8" s="567"/>
      <c r="DU8" s="567"/>
      <c r="DV8" s="567"/>
      <c r="DW8" s="567"/>
      <c r="DX8" s="576"/>
    </row>
    <row r="9" spans="2:138" ht="11.25" customHeight="1" x14ac:dyDescent="0.15">
      <c r="B9" s="563" t="s">
        <v>191</v>
      </c>
      <c r="C9" s="564"/>
      <c r="D9" s="564"/>
      <c r="E9" s="564"/>
      <c r="F9" s="564"/>
      <c r="G9" s="564"/>
      <c r="H9" s="564"/>
      <c r="I9" s="564"/>
      <c r="J9" s="564"/>
      <c r="K9" s="564"/>
      <c r="L9" s="564"/>
      <c r="M9" s="564"/>
      <c r="N9" s="564"/>
      <c r="O9" s="564"/>
      <c r="P9" s="564"/>
      <c r="Q9" s="565"/>
      <c r="R9" s="566" t="s">
        <v>98</v>
      </c>
      <c r="S9" s="567"/>
      <c r="T9" s="567"/>
      <c r="U9" s="567"/>
      <c r="V9" s="567"/>
      <c r="W9" s="567"/>
      <c r="X9" s="567"/>
      <c r="Y9" s="568"/>
      <c r="Z9" s="569" t="s">
        <v>98</v>
      </c>
      <c r="AA9" s="569"/>
      <c r="AB9" s="569"/>
      <c r="AC9" s="569"/>
      <c r="AD9" s="570" t="s">
        <v>98</v>
      </c>
      <c r="AE9" s="570"/>
      <c r="AF9" s="570"/>
      <c r="AG9" s="570"/>
      <c r="AH9" s="570"/>
      <c r="AI9" s="570"/>
      <c r="AJ9" s="570"/>
      <c r="AK9" s="570"/>
      <c r="AL9" s="571" t="s">
        <v>98</v>
      </c>
      <c r="AM9" s="572"/>
      <c r="AN9" s="572"/>
      <c r="AO9" s="573"/>
      <c r="AP9" s="563" t="s">
        <v>192</v>
      </c>
      <c r="AQ9" s="564"/>
      <c r="AR9" s="564"/>
      <c r="AS9" s="564"/>
      <c r="AT9" s="564"/>
      <c r="AU9" s="564"/>
      <c r="AV9" s="564"/>
      <c r="AW9" s="564"/>
      <c r="AX9" s="564"/>
      <c r="AY9" s="564"/>
      <c r="AZ9" s="564"/>
      <c r="BA9" s="564"/>
      <c r="BB9" s="564"/>
      <c r="BC9" s="565"/>
      <c r="BD9" s="566">
        <v>63301860</v>
      </c>
      <c r="BE9" s="567"/>
      <c r="BF9" s="567"/>
      <c r="BG9" s="567"/>
      <c r="BH9" s="567"/>
      <c r="BI9" s="567"/>
      <c r="BJ9" s="567"/>
      <c r="BK9" s="568"/>
      <c r="BL9" s="569">
        <v>22.7</v>
      </c>
      <c r="BM9" s="569"/>
      <c r="BN9" s="569"/>
      <c r="BO9" s="569"/>
      <c r="BP9" s="570" t="s">
        <v>98</v>
      </c>
      <c r="BQ9" s="570"/>
      <c r="BR9" s="570"/>
      <c r="BS9" s="570"/>
      <c r="BT9" s="570"/>
      <c r="BU9" s="570"/>
      <c r="BV9" s="570"/>
      <c r="BW9" s="574"/>
      <c r="BY9" s="563" t="s">
        <v>193</v>
      </c>
      <c r="BZ9" s="564"/>
      <c r="CA9" s="564"/>
      <c r="CB9" s="564"/>
      <c r="CC9" s="564"/>
      <c r="CD9" s="564"/>
      <c r="CE9" s="564"/>
      <c r="CF9" s="564"/>
      <c r="CG9" s="564"/>
      <c r="CH9" s="564"/>
      <c r="CI9" s="564"/>
      <c r="CJ9" s="564"/>
      <c r="CK9" s="564"/>
      <c r="CL9" s="565"/>
      <c r="CM9" s="566">
        <v>24422256</v>
      </c>
      <c r="CN9" s="567"/>
      <c r="CO9" s="567"/>
      <c r="CP9" s="567"/>
      <c r="CQ9" s="567"/>
      <c r="CR9" s="567"/>
      <c r="CS9" s="567"/>
      <c r="CT9" s="568"/>
      <c r="CU9" s="569">
        <v>3.2</v>
      </c>
      <c r="CV9" s="569"/>
      <c r="CW9" s="569"/>
      <c r="CX9" s="569"/>
      <c r="CY9" s="575">
        <v>6251763</v>
      </c>
      <c r="CZ9" s="567"/>
      <c r="DA9" s="567"/>
      <c r="DB9" s="567"/>
      <c r="DC9" s="567"/>
      <c r="DD9" s="567"/>
      <c r="DE9" s="567"/>
      <c r="DF9" s="567"/>
      <c r="DG9" s="567"/>
      <c r="DH9" s="567"/>
      <c r="DI9" s="567"/>
      <c r="DJ9" s="567"/>
      <c r="DK9" s="568"/>
      <c r="DL9" s="575">
        <v>12877536</v>
      </c>
      <c r="DM9" s="567"/>
      <c r="DN9" s="567"/>
      <c r="DO9" s="567"/>
      <c r="DP9" s="567"/>
      <c r="DQ9" s="567"/>
      <c r="DR9" s="567"/>
      <c r="DS9" s="567"/>
      <c r="DT9" s="567"/>
      <c r="DU9" s="567"/>
      <c r="DV9" s="567"/>
      <c r="DW9" s="567"/>
      <c r="DX9" s="576"/>
    </row>
    <row r="10" spans="2:138" ht="11.25" customHeight="1" x14ac:dyDescent="0.15">
      <c r="B10" s="563" t="s">
        <v>194</v>
      </c>
      <c r="C10" s="564"/>
      <c r="D10" s="564"/>
      <c r="E10" s="564"/>
      <c r="F10" s="564"/>
      <c r="G10" s="564"/>
      <c r="H10" s="564"/>
      <c r="I10" s="564"/>
      <c r="J10" s="564"/>
      <c r="K10" s="564"/>
      <c r="L10" s="564"/>
      <c r="M10" s="564"/>
      <c r="N10" s="564"/>
      <c r="O10" s="564"/>
      <c r="P10" s="564"/>
      <c r="Q10" s="565"/>
      <c r="R10" s="566">
        <v>146285</v>
      </c>
      <c r="S10" s="567"/>
      <c r="T10" s="567"/>
      <c r="U10" s="567"/>
      <c r="V10" s="567"/>
      <c r="W10" s="567"/>
      <c r="X10" s="567"/>
      <c r="Y10" s="568"/>
      <c r="Z10" s="569">
        <v>0</v>
      </c>
      <c r="AA10" s="569"/>
      <c r="AB10" s="569"/>
      <c r="AC10" s="569"/>
      <c r="AD10" s="570">
        <v>146285</v>
      </c>
      <c r="AE10" s="570"/>
      <c r="AF10" s="570"/>
      <c r="AG10" s="570"/>
      <c r="AH10" s="570"/>
      <c r="AI10" s="570"/>
      <c r="AJ10" s="570"/>
      <c r="AK10" s="570"/>
      <c r="AL10" s="571">
        <v>0</v>
      </c>
      <c r="AM10" s="572"/>
      <c r="AN10" s="572"/>
      <c r="AO10" s="573"/>
      <c r="AP10" s="563" t="s">
        <v>195</v>
      </c>
      <c r="AQ10" s="564"/>
      <c r="AR10" s="564"/>
      <c r="AS10" s="564"/>
      <c r="AT10" s="564"/>
      <c r="AU10" s="564"/>
      <c r="AV10" s="564"/>
      <c r="AW10" s="564"/>
      <c r="AX10" s="564"/>
      <c r="AY10" s="564"/>
      <c r="AZ10" s="564"/>
      <c r="BA10" s="564"/>
      <c r="BB10" s="564"/>
      <c r="BC10" s="565"/>
      <c r="BD10" s="566">
        <v>2398765</v>
      </c>
      <c r="BE10" s="567"/>
      <c r="BF10" s="567"/>
      <c r="BG10" s="567"/>
      <c r="BH10" s="567"/>
      <c r="BI10" s="567"/>
      <c r="BJ10" s="567"/>
      <c r="BK10" s="568"/>
      <c r="BL10" s="569">
        <v>0.9</v>
      </c>
      <c r="BM10" s="569"/>
      <c r="BN10" s="569"/>
      <c r="BO10" s="569"/>
      <c r="BP10" s="570">
        <v>156363</v>
      </c>
      <c r="BQ10" s="570"/>
      <c r="BR10" s="570"/>
      <c r="BS10" s="570"/>
      <c r="BT10" s="570"/>
      <c r="BU10" s="570"/>
      <c r="BV10" s="570"/>
      <c r="BW10" s="574"/>
      <c r="BY10" s="563" t="s">
        <v>196</v>
      </c>
      <c r="BZ10" s="564"/>
      <c r="CA10" s="564"/>
      <c r="CB10" s="564"/>
      <c r="CC10" s="564"/>
      <c r="CD10" s="564"/>
      <c r="CE10" s="564"/>
      <c r="CF10" s="564"/>
      <c r="CG10" s="564"/>
      <c r="CH10" s="564"/>
      <c r="CI10" s="564"/>
      <c r="CJ10" s="564"/>
      <c r="CK10" s="564"/>
      <c r="CL10" s="565"/>
      <c r="CM10" s="566">
        <v>3230084</v>
      </c>
      <c r="CN10" s="567"/>
      <c r="CO10" s="567"/>
      <c r="CP10" s="567"/>
      <c r="CQ10" s="567"/>
      <c r="CR10" s="567"/>
      <c r="CS10" s="567"/>
      <c r="CT10" s="568"/>
      <c r="CU10" s="569">
        <v>0.4</v>
      </c>
      <c r="CV10" s="569"/>
      <c r="CW10" s="569"/>
      <c r="CX10" s="569"/>
      <c r="CY10" s="575">
        <v>17925</v>
      </c>
      <c r="CZ10" s="567"/>
      <c r="DA10" s="567"/>
      <c r="DB10" s="567"/>
      <c r="DC10" s="567"/>
      <c r="DD10" s="567"/>
      <c r="DE10" s="567"/>
      <c r="DF10" s="567"/>
      <c r="DG10" s="567"/>
      <c r="DH10" s="567"/>
      <c r="DI10" s="567"/>
      <c r="DJ10" s="567"/>
      <c r="DK10" s="568"/>
      <c r="DL10" s="575">
        <v>1094718</v>
      </c>
      <c r="DM10" s="567"/>
      <c r="DN10" s="567"/>
      <c r="DO10" s="567"/>
      <c r="DP10" s="567"/>
      <c r="DQ10" s="567"/>
      <c r="DR10" s="567"/>
      <c r="DS10" s="567"/>
      <c r="DT10" s="567"/>
      <c r="DU10" s="567"/>
      <c r="DV10" s="567"/>
      <c r="DW10" s="567"/>
      <c r="DX10" s="576"/>
    </row>
    <row r="11" spans="2:138" ht="11.25" customHeight="1" x14ac:dyDescent="0.15">
      <c r="B11" s="563" t="s">
        <v>197</v>
      </c>
      <c r="C11" s="564"/>
      <c r="D11" s="564"/>
      <c r="E11" s="564"/>
      <c r="F11" s="564"/>
      <c r="G11" s="564"/>
      <c r="H11" s="564"/>
      <c r="I11" s="564"/>
      <c r="J11" s="564"/>
      <c r="K11" s="564"/>
      <c r="L11" s="564"/>
      <c r="M11" s="564"/>
      <c r="N11" s="564"/>
      <c r="O11" s="564"/>
      <c r="P11" s="564"/>
      <c r="Q11" s="565"/>
      <c r="R11" s="566" t="s">
        <v>98</v>
      </c>
      <c r="S11" s="567"/>
      <c r="T11" s="567"/>
      <c r="U11" s="567"/>
      <c r="V11" s="567"/>
      <c r="W11" s="567"/>
      <c r="X11" s="567"/>
      <c r="Y11" s="568"/>
      <c r="Z11" s="569" t="s">
        <v>98</v>
      </c>
      <c r="AA11" s="569"/>
      <c r="AB11" s="569"/>
      <c r="AC11" s="569"/>
      <c r="AD11" s="570" t="s">
        <v>98</v>
      </c>
      <c r="AE11" s="570"/>
      <c r="AF11" s="570"/>
      <c r="AG11" s="570"/>
      <c r="AH11" s="570"/>
      <c r="AI11" s="570"/>
      <c r="AJ11" s="570"/>
      <c r="AK11" s="570"/>
      <c r="AL11" s="571" t="s">
        <v>98</v>
      </c>
      <c r="AM11" s="572"/>
      <c r="AN11" s="572"/>
      <c r="AO11" s="573"/>
      <c r="AP11" s="563" t="s">
        <v>198</v>
      </c>
      <c r="AQ11" s="564"/>
      <c r="AR11" s="564"/>
      <c r="AS11" s="564"/>
      <c r="AT11" s="564"/>
      <c r="AU11" s="564"/>
      <c r="AV11" s="564"/>
      <c r="AW11" s="564"/>
      <c r="AX11" s="564"/>
      <c r="AY11" s="564"/>
      <c r="AZ11" s="564"/>
      <c r="BA11" s="564"/>
      <c r="BB11" s="564"/>
      <c r="BC11" s="565"/>
      <c r="BD11" s="566">
        <v>10473428</v>
      </c>
      <c r="BE11" s="567"/>
      <c r="BF11" s="567"/>
      <c r="BG11" s="567"/>
      <c r="BH11" s="567"/>
      <c r="BI11" s="567"/>
      <c r="BJ11" s="567"/>
      <c r="BK11" s="568"/>
      <c r="BL11" s="569">
        <v>3.8</v>
      </c>
      <c r="BM11" s="569"/>
      <c r="BN11" s="569"/>
      <c r="BO11" s="569"/>
      <c r="BP11" s="570">
        <v>1385863</v>
      </c>
      <c r="BQ11" s="570"/>
      <c r="BR11" s="570"/>
      <c r="BS11" s="570"/>
      <c r="BT11" s="570"/>
      <c r="BU11" s="570"/>
      <c r="BV11" s="570"/>
      <c r="BW11" s="574"/>
      <c r="BY11" s="563" t="s">
        <v>199</v>
      </c>
      <c r="BZ11" s="564"/>
      <c r="CA11" s="564"/>
      <c r="CB11" s="564"/>
      <c r="CC11" s="564"/>
      <c r="CD11" s="564"/>
      <c r="CE11" s="564"/>
      <c r="CF11" s="564"/>
      <c r="CG11" s="564"/>
      <c r="CH11" s="564"/>
      <c r="CI11" s="564"/>
      <c r="CJ11" s="564"/>
      <c r="CK11" s="564"/>
      <c r="CL11" s="565"/>
      <c r="CM11" s="566">
        <v>48718585</v>
      </c>
      <c r="CN11" s="567"/>
      <c r="CO11" s="567"/>
      <c r="CP11" s="567"/>
      <c r="CQ11" s="567"/>
      <c r="CR11" s="567"/>
      <c r="CS11" s="567"/>
      <c r="CT11" s="568"/>
      <c r="CU11" s="569">
        <v>6.5</v>
      </c>
      <c r="CV11" s="569"/>
      <c r="CW11" s="569"/>
      <c r="CX11" s="569"/>
      <c r="CY11" s="575">
        <v>19383862</v>
      </c>
      <c r="CZ11" s="567"/>
      <c r="DA11" s="567"/>
      <c r="DB11" s="567"/>
      <c r="DC11" s="567"/>
      <c r="DD11" s="567"/>
      <c r="DE11" s="567"/>
      <c r="DF11" s="567"/>
      <c r="DG11" s="567"/>
      <c r="DH11" s="567"/>
      <c r="DI11" s="567"/>
      <c r="DJ11" s="567"/>
      <c r="DK11" s="568"/>
      <c r="DL11" s="575">
        <v>15610199</v>
      </c>
      <c r="DM11" s="567"/>
      <c r="DN11" s="567"/>
      <c r="DO11" s="567"/>
      <c r="DP11" s="567"/>
      <c r="DQ11" s="567"/>
      <c r="DR11" s="567"/>
      <c r="DS11" s="567"/>
      <c r="DT11" s="567"/>
      <c r="DU11" s="567"/>
      <c r="DV11" s="567"/>
      <c r="DW11" s="567"/>
      <c r="DX11" s="576"/>
    </row>
    <row r="12" spans="2:138" ht="11.25" customHeight="1" x14ac:dyDescent="0.15">
      <c r="B12" s="563" t="s">
        <v>200</v>
      </c>
      <c r="C12" s="564"/>
      <c r="D12" s="564"/>
      <c r="E12" s="564"/>
      <c r="F12" s="564"/>
      <c r="G12" s="564"/>
      <c r="H12" s="564"/>
      <c r="I12" s="564"/>
      <c r="J12" s="564"/>
      <c r="K12" s="564"/>
      <c r="L12" s="564"/>
      <c r="M12" s="564"/>
      <c r="N12" s="564"/>
      <c r="O12" s="564"/>
      <c r="P12" s="564"/>
      <c r="Q12" s="565"/>
      <c r="R12" s="566">
        <v>33013957</v>
      </c>
      <c r="S12" s="567"/>
      <c r="T12" s="567"/>
      <c r="U12" s="567"/>
      <c r="V12" s="567"/>
      <c r="W12" s="567"/>
      <c r="X12" s="567"/>
      <c r="Y12" s="568"/>
      <c r="Z12" s="569">
        <v>4.3</v>
      </c>
      <c r="AA12" s="569"/>
      <c r="AB12" s="569"/>
      <c r="AC12" s="569"/>
      <c r="AD12" s="570">
        <v>33013957</v>
      </c>
      <c r="AE12" s="570"/>
      <c r="AF12" s="570"/>
      <c r="AG12" s="570"/>
      <c r="AH12" s="570"/>
      <c r="AI12" s="570"/>
      <c r="AJ12" s="570"/>
      <c r="AK12" s="570"/>
      <c r="AL12" s="571">
        <v>8.4</v>
      </c>
      <c r="AM12" s="572"/>
      <c r="AN12" s="572"/>
      <c r="AO12" s="573"/>
      <c r="AP12" s="563" t="s">
        <v>201</v>
      </c>
      <c r="AQ12" s="564"/>
      <c r="AR12" s="564"/>
      <c r="AS12" s="564"/>
      <c r="AT12" s="564"/>
      <c r="AU12" s="564"/>
      <c r="AV12" s="564"/>
      <c r="AW12" s="564"/>
      <c r="AX12" s="564"/>
      <c r="AY12" s="564"/>
      <c r="AZ12" s="564"/>
      <c r="BA12" s="564"/>
      <c r="BB12" s="564"/>
      <c r="BC12" s="565"/>
      <c r="BD12" s="566">
        <v>811106</v>
      </c>
      <c r="BE12" s="567"/>
      <c r="BF12" s="567"/>
      <c r="BG12" s="567"/>
      <c r="BH12" s="567"/>
      <c r="BI12" s="567"/>
      <c r="BJ12" s="567"/>
      <c r="BK12" s="568"/>
      <c r="BL12" s="569">
        <v>0.3</v>
      </c>
      <c r="BM12" s="569"/>
      <c r="BN12" s="569"/>
      <c r="BO12" s="569"/>
      <c r="BP12" s="570" t="s">
        <v>98</v>
      </c>
      <c r="BQ12" s="570"/>
      <c r="BR12" s="570"/>
      <c r="BS12" s="570"/>
      <c r="BT12" s="570"/>
      <c r="BU12" s="570"/>
      <c r="BV12" s="570"/>
      <c r="BW12" s="574"/>
      <c r="BY12" s="563" t="s">
        <v>202</v>
      </c>
      <c r="BZ12" s="564"/>
      <c r="CA12" s="564"/>
      <c r="CB12" s="564"/>
      <c r="CC12" s="564"/>
      <c r="CD12" s="564"/>
      <c r="CE12" s="564"/>
      <c r="CF12" s="564"/>
      <c r="CG12" s="564"/>
      <c r="CH12" s="564"/>
      <c r="CI12" s="564"/>
      <c r="CJ12" s="564"/>
      <c r="CK12" s="564"/>
      <c r="CL12" s="565"/>
      <c r="CM12" s="566">
        <v>65140454</v>
      </c>
      <c r="CN12" s="567"/>
      <c r="CO12" s="567"/>
      <c r="CP12" s="567"/>
      <c r="CQ12" s="567"/>
      <c r="CR12" s="567"/>
      <c r="CS12" s="567"/>
      <c r="CT12" s="568"/>
      <c r="CU12" s="569">
        <v>8.6999999999999993</v>
      </c>
      <c r="CV12" s="569"/>
      <c r="CW12" s="569"/>
      <c r="CX12" s="569"/>
      <c r="CY12" s="575">
        <v>698375</v>
      </c>
      <c r="CZ12" s="567"/>
      <c r="DA12" s="567"/>
      <c r="DB12" s="567"/>
      <c r="DC12" s="567"/>
      <c r="DD12" s="567"/>
      <c r="DE12" s="567"/>
      <c r="DF12" s="567"/>
      <c r="DG12" s="567"/>
      <c r="DH12" s="567"/>
      <c r="DI12" s="567"/>
      <c r="DJ12" s="567"/>
      <c r="DK12" s="568"/>
      <c r="DL12" s="575">
        <v>7828734</v>
      </c>
      <c r="DM12" s="567"/>
      <c r="DN12" s="567"/>
      <c r="DO12" s="567"/>
      <c r="DP12" s="567"/>
      <c r="DQ12" s="567"/>
      <c r="DR12" s="567"/>
      <c r="DS12" s="567"/>
      <c r="DT12" s="567"/>
      <c r="DU12" s="567"/>
      <c r="DV12" s="567"/>
      <c r="DW12" s="567"/>
      <c r="DX12" s="576"/>
    </row>
    <row r="13" spans="2:138" ht="11.25" customHeight="1" x14ac:dyDescent="0.15">
      <c r="B13" s="563" t="s">
        <v>203</v>
      </c>
      <c r="C13" s="564"/>
      <c r="D13" s="564"/>
      <c r="E13" s="564"/>
      <c r="F13" s="564"/>
      <c r="G13" s="564"/>
      <c r="H13" s="564"/>
      <c r="I13" s="564"/>
      <c r="J13" s="564"/>
      <c r="K13" s="564"/>
      <c r="L13" s="564"/>
      <c r="M13" s="564"/>
      <c r="N13" s="564"/>
      <c r="O13" s="564"/>
      <c r="P13" s="564"/>
      <c r="Q13" s="565"/>
      <c r="R13" s="566" t="s">
        <v>98</v>
      </c>
      <c r="S13" s="567"/>
      <c r="T13" s="567"/>
      <c r="U13" s="567"/>
      <c r="V13" s="567"/>
      <c r="W13" s="567"/>
      <c r="X13" s="567"/>
      <c r="Y13" s="568"/>
      <c r="Z13" s="569" t="s">
        <v>98</v>
      </c>
      <c r="AA13" s="569"/>
      <c r="AB13" s="569"/>
      <c r="AC13" s="569"/>
      <c r="AD13" s="570" t="s">
        <v>98</v>
      </c>
      <c r="AE13" s="570"/>
      <c r="AF13" s="570"/>
      <c r="AG13" s="570"/>
      <c r="AH13" s="570"/>
      <c r="AI13" s="570"/>
      <c r="AJ13" s="570"/>
      <c r="AK13" s="570"/>
      <c r="AL13" s="571" t="s">
        <v>98</v>
      </c>
      <c r="AM13" s="572"/>
      <c r="AN13" s="572"/>
      <c r="AO13" s="573"/>
      <c r="AP13" s="563" t="s">
        <v>204</v>
      </c>
      <c r="AQ13" s="564"/>
      <c r="AR13" s="564"/>
      <c r="AS13" s="564"/>
      <c r="AT13" s="564"/>
      <c r="AU13" s="564"/>
      <c r="AV13" s="564"/>
      <c r="AW13" s="564"/>
      <c r="AX13" s="564"/>
      <c r="AY13" s="564"/>
      <c r="AZ13" s="564"/>
      <c r="BA13" s="564"/>
      <c r="BB13" s="564"/>
      <c r="BC13" s="565"/>
      <c r="BD13" s="566">
        <v>2192421</v>
      </c>
      <c r="BE13" s="567"/>
      <c r="BF13" s="567"/>
      <c r="BG13" s="567"/>
      <c r="BH13" s="567"/>
      <c r="BI13" s="567"/>
      <c r="BJ13" s="567"/>
      <c r="BK13" s="568"/>
      <c r="BL13" s="569">
        <v>0.8</v>
      </c>
      <c r="BM13" s="569"/>
      <c r="BN13" s="569"/>
      <c r="BO13" s="569"/>
      <c r="BP13" s="570" t="s">
        <v>98</v>
      </c>
      <c r="BQ13" s="570"/>
      <c r="BR13" s="570"/>
      <c r="BS13" s="570"/>
      <c r="BT13" s="570"/>
      <c r="BU13" s="570"/>
      <c r="BV13" s="570"/>
      <c r="BW13" s="574"/>
      <c r="BY13" s="563" t="s">
        <v>205</v>
      </c>
      <c r="BZ13" s="564"/>
      <c r="CA13" s="564"/>
      <c r="CB13" s="564"/>
      <c r="CC13" s="564"/>
      <c r="CD13" s="564"/>
      <c r="CE13" s="564"/>
      <c r="CF13" s="564"/>
      <c r="CG13" s="564"/>
      <c r="CH13" s="564"/>
      <c r="CI13" s="564"/>
      <c r="CJ13" s="564"/>
      <c r="CK13" s="564"/>
      <c r="CL13" s="565"/>
      <c r="CM13" s="566">
        <v>88012487</v>
      </c>
      <c r="CN13" s="567"/>
      <c r="CO13" s="567"/>
      <c r="CP13" s="567"/>
      <c r="CQ13" s="567"/>
      <c r="CR13" s="567"/>
      <c r="CS13" s="567"/>
      <c r="CT13" s="568"/>
      <c r="CU13" s="569">
        <v>11.7</v>
      </c>
      <c r="CV13" s="569"/>
      <c r="CW13" s="569"/>
      <c r="CX13" s="569"/>
      <c r="CY13" s="575">
        <v>76865550</v>
      </c>
      <c r="CZ13" s="567"/>
      <c r="DA13" s="567"/>
      <c r="DB13" s="567"/>
      <c r="DC13" s="567"/>
      <c r="DD13" s="567"/>
      <c r="DE13" s="567"/>
      <c r="DF13" s="567"/>
      <c r="DG13" s="567"/>
      <c r="DH13" s="567"/>
      <c r="DI13" s="567"/>
      <c r="DJ13" s="567"/>
      <c r="DK13" s="568"/>
      <c r="DL13" s="575">
        <v>22401134</v>
      </c>
      <c r="DM13" s="567"/>
      <c r="DN13" s="567"/>
      <c r="DO13" s="567"/>
      <c r="DP13" s="567"/>
      <c r="DQ13" s="567"/>
      <c r="DR13" s="567"/>
      <c r="DS13" s="567"/>
      <c r="DT13" s="567"/>
      <c r="DU13" s="567"/>
      <c r="DV13" s="567"/>
      <c r="DW13" s="567"/>
      <c r="DX13" s="576"/>
    </row>
    <row r="14" spans="2:138" ht="11.25" customHeight="1" x14ac:dyDescent="0.15">
      <c r="B14" s="563" t="s">
        <v>206</v>
      </c>
      <c r="C14" s="564"/>
      <c r="D14" s="564"/>
      <c r="E14" s="564"/>
      <c r="F14" s="564"/>
      <c r="G14" s="564"/>
      <c r="H14" s="564"/>
      <c r="I14" s="564"/>
      <c r="J14" s="564"/>
      <c r="K14" s="564"/>
      <c r="L14" s="564"/>
      <c r="M14" s="564"/>
      <c r="N14" s="564"/>
      <c r="O14" s="564"/>
      <c r="P14" s="564"/>
      <c r="Q14" s="565"/>
      <c r="R14" s="566">
        <v>784869</v>
      </c>
      <c r="S14" s="567"/>
      <c r="T14" s="567"/>
      <c r="U14" s="567"/>
      <c r="V14" s="567"/>
      <c r="W14" s="567"/>
      <c r="X14" s="567"/>
      <c r="Y14" s="568"/>
      <c r="Z14" s="569">
        <v>0.1</v>
      </c>
      <c r="AA14" s="569"/>
      <c r="AB14" s="569"/>
      <c r="AC14" s="569"/>
      <c r="AD14" s="570">
        <v>784869</v>
      </c>
      <c r="AE14" s="570"/>
      <c r="AF14" s="570"/>
      <c r="AG14" s="570"/>
      <c r="AH14" s="570"/>
      <c r="AI14" s="570"/>
      <c r="AJ14" s="570"/>
      <c r="AK14" s="570"/>
      <c r="AL14" s="571">
        <v>0.2</v>
      </c>
      <c r="AM14" s="572"/>
      <c r="AN14" s="572"/>
      <c r="AO14" s="573"/>
      <c r="AP14" s="563" t="s">
        <v>207</v>
      </c>
      <c r="AQ14" s="564"/>
      <c r="AR14" s="564"/>
      <c r="AS14" s="564"/>
      <c r="AT14" s="564"/>
      <c r="AU14" s="564"/>
      <c r="AV14" s="564"/>
      <c r="AW14" s="564"/>
      <c r="AX14" s="564"/>
      <c r="AY14" s="564"/>
      <c r="AZ14" s="564"/>
      <c r="BA14" s="564"/>
      <c r="BB14" s="564"/>
      <c r="BC14" s="565"/>
      <c r="BD14" s="566">
        <v>2216659</v>
      </c>
      <c r="BE14" s="567"/>
      <c r="BF14" s="567"/>
      <c r="BG14" s="567"/>
      <c r="BH14" s="567"/>
      <c r="BI14" s="567"/>
      <c r="BJ14" s="567"/>
      <c r="BK14" s="568"/>
      <c r="BL14" s="569">
        <v>0.8</v>
      </c>
      <c r="BM14" s="569"/>
      <c r="BN14" s="569"/>
      <c r="BO14" s="569"/>
      <c r="BP14" s="570" t="s">
        <v>98</v>
      </c>
      <c r="BQ14" s="570"/>
      <c r="BR14" s="570"/>
      <c r="BS14" s="570"/>
      <c r="BT14" s="570"/>
      <c r="BU14" s="570"/>
      <c r="BV14" s="570"/>
      <c r="BW14" s="574"/>
      <c r="BY14" s="563" t="s">
        <v>208</v>
      </c>
      <c r="BZ14" s="564"/>
      <c r="CA14" s="564"/>
      <c r="CB14" s="564"/>
      <c r="CC14" s="564"/>
      <c r="CD14" s="564"/>
      <c r="CE14" s="564"/>
      <c r="CF14" s="564"/>
      <c r="CG14" s="564"/>
      <c r="CH14" s="564"/>
      <c r="CI14" s="564"/>
      <c r="CJ14" s="564"/>
      <c r="CK14" s="564"/>
      <c r="CL14" s="565"/>
      <c r="CM14" s="566">
        <v>41417582</v>
      </c>
      <c r="CN14" s="567"/>
      <c r="CO14" s="567"/>
      <c r="CP14" s="567"/>
      <c r="CQ14" s="567"/>
      <c r="CR14" s="567"/>
      <c r="CS14" s="567"/>
      <c r="CT14" s="568"/>
      <c r="CU14" s="569">
        <v>5.5</v>
      </c>
      <c r="CV14" s="569"/>
      <c r="CW14" s="569"/>
      <c r="CX14" s="569"/>
      <c r="CY14" s="575">
        <v>2178891</v>
      </c>
      <c r="CZ14" s="567"/>
      <c r="DA14" s="567"/>
      <c r="DB14" s="567"/>
      <c r="DC14" s="567"/>
      <c r="DD14" s="567"/>
      <c r="DE14" s="567"/>
      <c r="DF14" s="567"/>
      <c r="DG14" s="567"/>
      <c r="DH14" s="567"/>
      <c r="DI14" s="567"/>
      <c r="DJ14" s="567"/>
      <c r="DK14" s="568"/>
      <c r="DL14" s="575">
        <v>36560361</v>
      </c>
      <c r="DM14" s="567"/>
      <c r="DN14" s="567"/>
      <c r="DO14" s="567"/>
      <c r="DP14" s="567"/>
      <c r="DQ14" s="567"/>
      <c r="DR14" s="567"/>
      <c r="DS14" s="567"/>
      <c r="DT14" s="567"/>
      <c r="DU14" s="567"/>
      <c r="DV14" s="567"/>
      <c r="DW14" s="567"/>
      <c r="DX14" s="576"/>
    </row>
    <row r="15" spans="2:138" ht="11.25" customHeight="1" x14ac:dyDescent="0.15">
      <c r="B15" s="563" t="s">
        <v>209</v>
      </c>
      <c r="C15" s="564"/>
      <c r="D15" s="564"/>
      <c r="E15" s="564"/>
      <c r="F15" s="564"/>
      <c r="G15" s="564"/>
      <c r="H15" s="564"/>
      <c r="I15" s="564"/>
      <c r="J15" s="564"/>
      <c r="K15" s="564"/>
      <c r="L15" s="564"/>
      <c r="M15" s="564"/>
      <c r="N15" s="564"/>
      <c r="O15" s="564"/>
      <c r="P15" s="564"/>
      <c r="Q15" s="565"/>
      <c r="R15" s="566">
        <v>123622247</v>
      </c>
      <c r="S15" s="567"/>
      <c r="T15" s="567"/>
      <c r="U15" s="567"/>
      <c r="V15" s="567"/>
      <c r="W15" s="567"/>
      <c r="X15" s="567"/>
      <c r="Y15" s="568"/>
      <c r="Z15" s="569">
        <v>16.2</v>
      </c>
      <c r="AA15" s="569"/>
      <c r="AB15" s="569"/>
      <c r="AC15" s="569"/>
      <c r="AD15" s="570">
        <v>119800810</v>
      </c>
      <c r="AE15" s="570"/>
      <c r="AF15" s="570"/>
      <c r="AG15" s="570"/>
      <c r="AH15" s="570"/>
      <c r="AI15" s="570"/>
      <c r="AJ15" s="570"/>
      <c r="AK15" s="570"/>
      <c r="AL15" s="571">
        <v>30.6</v>
      </c>
      <c r="AM15" s="572"/>
      <c r="AN15" s="572"/>
      <c r="AO15" s="573"/>
      <c r="AP15" s="563" t="s">
        <v>210</v>
      </c>
      <c r="AQ15" s="564"/>
      <c r="AR15" s="564"/>
      <c r="AS15" s="564"/>
      <c r="AT15" s="564"/>
      <c r="AU15" s="564"/>
      <c r="AV15" s="564"/>
      <c r="AW15" s="564"/>
      <c r="AX15" s="564"/>
      <c r="AY15" s="564"/>
      <c r="AZ15" s="564"/>
      <c r="BA15" s="564"/>
      <c r="BB15" s="564"/>
      <c r="BC15" s="565"/>
      <c r="BD15" s="566">
        <v>54581093</v>
      </c>
      <c r="BE15" s="567"/>
      <c r="BF15" s="567"/>
      <c r="BG15" s="567"/>
      <c r="BH15" s="567"/>
      <c r="BI15" s="567"/>
      <c r="BJ15" s="567"/>
      <c r="BK15" s="568"/>
      <c r="BL15" s="569">
        <v>19.600000000000001</v>
      </c>
      <c r="BM15" s="569"/>
      <c r="BN15" s="569"/>
      <c r="BO15" s="569"/>
      <c r="BP15" s="570" t="s">
        <v>98</v>
      </c>
      <c r="BQ15" s="570"/>
      <c r="BR15" s="570"/>
      <c r="BS15" s="570"/>
      <c r="BT15" s="570"/>
      <c r="BU15" s="570"/>
      <c r="BV15" s="570"/>
      <c r="BW15" s="574"/>
      <c r="BY15" s="563" t="s">
        <v>211</v>
      </c>
      <c r="BZ15" s="564"/>
      <c r="CA15" s="564"/>
      <c r="CB15" s="564"/>
      <c r="CC15" s="564"/>
      <c r="CD15" s="564"/>
      <c r="CE15" s="564"/>
      <c r="CF15" s="564"/>
      <c r="CG15" s="564"/>
      <c r="CH15" s="564"/>
      <c r="CI15" s="564"/>
      <c r="CJ15" s="564"/>
      <c r="CK15" s="564"/>
      <c r="CL15" s="565"/>
      <c r="CM15" s="566" t="s">
        <v>98</v>
      </c>
      <c r="CN15" s="567"/>
      <c r="CO15" s="567"/>
      <c r="CP15" s="567"/>
      <c r="CQ15" s="567"/>
      <c r="CR15" s="567"/>
      <c r="CS15" s="567"/>
      <c r="CT15" s="568"/>
      <c r="CU15" s="569" t="s">
        <v>98</v>
      </c>
      <c r="CV15" s="569"/>
      <c r="CW15" s="569"/>
      <c r="CX15" s="569"/>
      <c r="CY15" s="575" t="s">
        <v>98</v>
      </c>
      <c r="CZ15" s="567"/>
      <c r="DA15" s="567"/>
      <c r="DB15" s="567"/>
      <c r="DC15" s="567"/>
      <c r="DD15" s="567"/>
      <c r="DE15" s="567"/>
      <c r="DF15" s="567"/>
      <c r="DG15" s="567"/>
      <c r="DH15" s="567"/>
      <c r="DI15" s="567"/>
      <c r="DJ15" s="567"/>
      <c r="DK15" s="568"/>
      <c r="DL15" s="575" t="s">
        <v>98</v>
      </c>
      <c r="DM15" s="567"/>
      <c r="DN15" s="567"/>
      <c r="DO15" s="567"/>
      <c r="DP15" s="567"/>
      <c r="DQ15" s="567"/>
      <c r="DR15" s="567"/>
      <c r="DS15" s="567"/>
      <c r="DT15" s="567"/>
      <c r="DU15" s="567"/>
      <c r="DV15" s="567"/>
      <c r="DW15" s="567"/>
      <c r="DX15" s="576"/>
    </row>
    <row r="16" spans="2:138" ht="11.25" customHeight="1" x14ac:dyDescent="0.15">
      <c r="B16" s="563" t="s">
        <v>212</v>
      </c>
      <c r="C16" s="564"/>
      <c r="D16" s="564"/>
      <c r="E16" s="564"/>
      <c r="F16" s="564"/>
      <c r="G16" s="564"/>
      <c r="H16" s="564"/>
      <c r="I16" s="564"/>
      <c r="J16" s="564"/>
      <c r="K16" s="564"/>
      <c r="L16" s="564"/>
      <c r="M16" s="564"/>
      <c r="N16" s="564"/>
      <c r="O16" s="564"/>
      <c r="P16" s="564"/>
      <c r="Q16" s="565"/>
      <c r="R16" s="566">
        <v>119800810</v>
      </c>
      <c r="S16" s="567"/>
      <c r="T16" s="567"/>
      <c r="U16" s="567"/>
      <c r="V16" s="567"/>
      <c r="W16" s="567"/>
      <c r="X16" s="567"/>
      <c r="Y16" s="568"/>
      <c r="Z16" s="571">
        <v>15.7</v>
      </c>
      <c r="AA16" s="572"/>
      <c r="AB16" s="572"/>
      <c r="AC16" s="577"/>
      <c r="AD16" s="575">
        <v>119800810</v>
      </c>
      <c r="AE16" s="567"/>
      <c r="AF16" s="567"/>
      <c r="AG16" s="567"/>
      <c r="AH16" s="567"/>
      <c r="AI16" s="567"/>
      <c r="AJ16" s="567"/>
      <c r="AK16" s="568"/>
      <c r="AL16" s="571">
        <v>30.6</v>
      </c>
      <c r="AM16" s="572"/>
      <c r="AN16" s="572"/>
      <c r="AO16" s="573"/>
      <c r="AP16" s="563" t="s">
        <v>213</v>
      </c>
      <c r="AQ16" s="564"/>
      <c r="AR16" s="564"/>
      <c r="AS16" s="564"/>
      <c r="AT16" s="564"/>
      <c r="AU16" s="564"/>
      <c r="AV16" s="564"/>
      <c r="AW16" s="564"/>
      <c r="AX16" s="564"/>
      <c r="AY16" s="564"/>
      <c r="AZ16" s="564"/>
      <c r="BA16" s="564"/>
      <c r="BB16" s="564"/>
      <c r="BC16" s="565"/>
      <c r="BD16" s="566">
        <v>1912023</v>
      </c>
      <c r="BE16" s="567"/>
      <c r="BF16" s="567"/>
      <c r="BG16" s="567"/>
      <c r="BH16" s="567"/>
      <c r="BI16" s="567"/>
      <c r="BJ16" s="567"/>
      <c r="BK16" s="568"/>
      <c r="BL16" s="569">
        <v>0.7</v>
      </c>
      <c r="BM16" s="569"/>
      <c r="BN16" s="569"/>
      <c r="BO16" s="569"/>
      <c r="BP16" s="570" t="s">
        <v>98</v>
      </c>
      <c r="BQ16" s="570"/>
      <c r="BR16" s="570"/>
      <c r="BS16" s="570"/>
      <c r="BT16" s="570"/>
      <c r="BU16" s="570"/>
      <c r="BV16" s="570"/>
      <c r="BW16" s="574"/>
      <c r="BY16" s="563" t="s">
        <v>214</v>
      </c>
      <c r="BZ16" s="564"/>
      <c r="CA16" s="564"/>
      <c r="CB16" s="564"/>
      <c r="CC16" s="564"/>
      <c r="CD16" s="564"/>
      <c r="CE16" s="564"/>
      <c r="CF16" s="564"/>
      <c r="CG16" s="564"/>
      <c r="CH16" s="564"/>
      <c r="CI16" s="564"/>
      <c r="CJ16" s="564"/>
      <c r="CK16" s="564"/>
      <c r="CL16" s="565"/>
      <c r="CM16" s="566">
        <v>182492853</v>
      </c>
      <c r="CN16" s="567"/>
      <c r="CO16" s="567"/>
      <c r="CP16" s="567"/>
      <c r="CQ16" s="567"/>
      <c r="CR16" s="567"/>
      <c r="CS16" s="567"/>
      <c r="CT16" s="568"/>
      <c r="CU16" s="569">
        <v>24.3</v>
      </c>
      <c r="CV16" s="569"/>
      <c r="CW16" s="569"/>
      <c r="CX16" s="569"/>
      <c r="CY16" s="575">
        <v>4894925</v>
      </c>
      <c r="CZ16" s="567"/>
      <c r="DA16" s="567"/>
      <c r="DB16" s="567"/>
      <c r="DC16" s="567"/>
      <c r="DD16" s="567"/>
      <c r="DE16" s="567"/>
      <c r="DF16" s="567"/>
      <c r="DG16" s="567"/>
      <c r="DH16" s="567"/>
      <c r="DI16" s="567"/>
      <c r="DJ16" s="567"/>
      <c r="DK16" s="568"/>
      <c r="DL16" s="575">
        <v>134329315</v>
      </c>
      <c r="DM16" s="567"/>
      <c r="DN16" s="567"/>
      <c r="DO16" s="567"/>
      <c r="DP16" s="567"/>
      <c r="DQ16" s="567"/>
      <c r="DR16" s="567"/>
      <c r="DS16" s="567"/>
      <c r="DT16" s="567"/>
      <c r="DU16" s="567"/>
      <c r="DV16" s="567"/>
      <c r="DW16" s="567"/>
      <c r="DX16" s="576"/>
    </row>
    <row r="17" spans="2:128" ht="11.25" customHeight="1" x14ac:dyDescent="0.15">
      <c r="B17" s="563" t="s">
        <v>215</v>
      </c>
      <c r="C17" s="564"/>
      <c r="D17" s="564"/>
      <c r="E17" s="564"/>
      <c r="F17" s="564"/>
      <c r="G17" s="564"/>
      <c r="H17" s="564"/>
      <c r="I17" s="564"/>
      <c r="J17" s="564"/>
      <c r="K17" s="564"/>
      <c r="L17" s="564"/>
      <c r="M17" s="564"/>
      <c r="N17" s="564"/>
      <c r="O17" s="564"/>
      <c r="P17" s="564"/>
      <c r="Q17" s="565"/>
      <c r="R17" s="566">
        <v>3623378</v>
      </c>
      <c r="S17" s="567"/>
      <c r="T17" s="567"/>
      <c r="U17" s="567"/>
      <c r="V17" s="567"/>
      <c r="W17" s="567"/>
      <c r="X17" s="567"/>
      <c r="Y17" s="568"/>
      <c r="Z17" s="571">
        <v>0.5</v>
      </c>
      <c r="AA17" s="572"/>
      <c r="AB17" s="572"/>
      <c r="AC17" s="577"/>
      <c r="AD17" s="575" t="s">
        <v>98</v>
      </c>
      <c r="AE17" s="567"/>
      <c r="AF17" s="567"/>
      <c r="AG17" s="567"/>
      <c r="AH17" s="567"/>
      <c r="AI17" s="567"/>
      <c r="AJ17" s="567"/>
      <c r="AK17" s="568"/>
      <c r="AL17" s="571" t="s">
        <v>98</v>
      </c>
      <c r="AM17" s="572"/>
      <c r="AN17" s="572"/>
      <c r="AO17" s="573"/>
      <c r="AP17" s="563" t="s">
        <v>216</v>
      </c>
      <c r="AQ17" s="564"/>
      <c r="AR17" s="564"/>
      <c r="AS17" s="564"/>
      <c r="AT17" s="564"/>
      <c r="AU17" s="564"/>
      <c r="AV17" s="564"/>
      <c r="AW17" s="564"/>
      <c r="AX17" s="564"/>
      <c r="AY17" s="564"/>
      <c r="AZ17" s="564"/>
      <c r="BA17" s="564"/>
      <c r="BB17" s="564"/>
      <c r="BC17" s="565"/>
      <c r="BD17" s="566">
        <v>52669070</v>
      </c>
      <c r="BE17" s="567"/>
      <c r="BF17" s="567"/>
      <c r="BG17" s="567"/>
      <c r="BH17" s="567"/>
      <c r="BI17" s="567"/>
      <c r="BJ17" s="567"/>
      <c r="BK17" s="568"/>
      <c r="BL17" s="569">
        <v>18.899999999999999</v>
      </c>
      <c r="BM17" s="569"/>
      <c r="BN17" s="569"/>
      <c r="BO17" s="569"/>
      <c r="BP17" s="570" t="s">
        <v>98</v>
      </c>
      <c r="BQ17" s="570"/>
      <c r="BR17" s="570"/>
      <c r="BS17" s="570"/>
      <c r="BT17" s="570"/>
      <c r="BU17" s="570"/>
      <c r="BV17" s="570"/>
      <c r="BW17" s="574"/>
      <c r="BY17" s="563" t="s">
        <v>217</v>
      </c>
      <c r="BZ17" s="564"/>
      <c r="CA17" s="564"/>
      <c r="CB17" s="564"/>
      <c r="CC17" s="564"/>
      <c r="CD17" s="564"/>
      <c r="CE17" s="564"/>
      <c r="CF17" s="564"/>
      <c r="CG17" s="564"/>
      <c r="CH17" s="564"/>
      <c r="CI17" s="564"/>
      <c r="CJ17" s="564"/>
      <c r="CK17" s="564"/>
      <c r="CL17" s="565"/>
      <c r="CM17" s="566">
        <v>967997</v>
      </c>
      <c r="CN17" s="567"/>
      <c r="CO17" s="567"/>
      <c r="CP17" s="567"/>
      <c r="CQ17" s="567"/>
      <c r="CR17" s="567"/>
      <c r="CS17" s="567"/>
      <c r="CT17" s="568"/>
      <c r="CU17" s="569">
        <v>0.1</v>
      </c>
      <c r="CV17" s="569"/>
      <c r="CW17" s="569"/>
      <c r="CX17" s="569"/>
      <c r="CY17" s="575" t="s">
        <v>98</v>
      </c>
      <c r="CZ17" s="567"/>
      <c r="DA17" s="567"/>
      <c r="DB17" s="567"/>
      <c r="DC17" s="567"/>
      <c r="DD17" s="567"/>
      <c r="DE17" s="567"/>
      <c r="DF17" s="567"/>
      <c r="DG17" s="567"/>
      <c r="DH17" s="567"/>
      <c r="DI17" s="567"/>
      <c r="DJ17" s="567"/>
      <c r="DK17" s="568"/>
      <c r="DL17" s="575">
        <v>302222</v>
      </c>
      <c r="DM17" s="567"/>
      <c r="DN17" s="567"/>
      <c r="DO17" s="567"/>
      <c r="DP17" s="567"/>
      <c r="DQ17" s="567"/>
      <c r="DR17" s="567"/>
      <c r="DS17" s="567"/>
      <c r="DT17" s="567"/>
      <c r="DU17" s="567"/>
      <c r="DV17" s="567"/>
      <c r="DW17" s="567"/>
      <c r="DX17" s="576"/>
    </row>
    <row r="18" spans="2:128" ht="11.25" customHeight="1" x14ac:dyDescent="0.15">
      <c r="B18" s="563" t="s">
        <v>218</v>
      </c>
      <c r="C18" s="564"/>
      <c r="D18" s="564"/>
      <c r="E18" s="564"/>
      <c r="F18" s="564"/>
      <c r="G18" s="564"/>
      <c r="H18" s="564"/>
      <c r="I18" s="564"/>
      <c r="J18" s="564"/>
      <c r="K18" s="564"/>
      <c r="L18" s="564"/>
      <c r="M18" s="564"/>
      <c r="N18" s="564"/>
      <c r="O18" s="564"/>
      <c r="P18" s="564"/>
      <c r="Q18" s="565"/>
      <c r="R18" s="566">
        <v>198059</v>
      </c>
      <c r="S18" s="567"/>
      <c r="T18" s="567"/>
      <c r="U18" s="567"/>
      <c r="V18" s="567"/>
      <c r="W18" s="567"/>
      <c r="X18" s="567"/>
      <c r="Y18" s="568"/>
      <c r="Z18" s="571">
        <v>0</v>
      </c>
      <c r="AA18" s="572"/>
      <c r="AB18" s="572"/>
      <c r="AC18" s="577"/>
      <c r="AD18" s="575" t="s">
        <v>98</v>
      </c>
      <c r="AE18" s="567"/>
      <c r="AF18" s="567"/>
      <c r="AG18" s="567"/>
      <c r="AH18" s="567"/>
      <c r="AI18" s="567"/>
      <c r="AJ18" s="567"/>
      <c r="AK18" s="568"/>
      <c r="AL18" s="571" t="s">
        <v>98</v>
      </c>
      <c r="AM18" s="572"/>
      <c r="AN18" s="572"/>
      <c r="AO18" s="573"/>
      <c r="AP18" s="563" t="s">
        <v>219</v>
      </c>
      <c r="AQ18" s="564"/>
      <c r="AR18" s="564"/>
      <c r="AS18" s="564"/>
      <c r="AT18" s="564"/>
      <c r="AU18" s="564"/>
      <c r="AV18" s="564"/>
      <c r="AW18" s="564"/>
      <c r="AX18" s="564"/>
      <c r="AY18" s="564"/>
      <c r="AZ18" s="564"/>
      <c r="BA18" s="564"/>
      <c r="BB18" s="564"/>
      <c r="BC18" s="565"/>
      <c r="BD18" s="566">
        <v>77821052</v>
      </c>
      <c r="BE18" s="567"/>
      <c r="BF18" s="567"/>
      <c r="BG18" s="567"/>
      <c r="BH18" s="567"/>
      <c r="BI18" s="567"/>
      <c r="BJ18" s="567"/>
      <c r="BK18" s="568"/>
      <c r="BL18" s="569">
        <v>28</v>
      </c>
      <c r="BM18" s="569"/>
      <c r="BN18" s="569"/>
      <c r="BO18" s="569"/>
      <c r="BP18" s="570" t="s">
        <v>98</v>
      </c>
      <c r="BQ18" s="570"/>
      <c r="BR18" s="570"/>
      <c r="BS18" s="570"/>
      <c r="BT18" s="570"/>
      <c r="BU18" s="570"/>
      <c r="BV18" s="570"/>
      <c r="BW18" s="574"/>
      <c r="BY18" s="563" t="s">
        <v>220</v>
      </c>
      <c r="BZ18" s="564"/>
      <c r="CA18" s="564"/>
      <c r="CB18" s="564"/>
      <c r="CC18" s="564"/>
      <c r="CD18" s="564"/>
      <c r="CE18" s="564"/>
      <c r="CF18" s="564"/>
      <c r="CG18" s="564"/>
      <c r="CH18" s="564"/>
      <c r="CI18" s="564"/>
      <c r="CJ18" s="564"/>
      <c r="CK18" s="564"/>
      <c r="CL18" s="565"/>
      <c r="CM18" s="566">
        <v>103764966</v>
      </c>
      <c r="CN18" s="567"/>
      <c r="CO18" s="567"/>
      <c r="CP18" s="567"/>
      <c r="CQ18" s="567"/>
      <c r="CR18" s="567"/>
      <c r="CS18" s="567"/>
      <c r="CT18" s="568"/>
      <c r="CU18" s="569">
        <v>13.8</v>
      </c>
      <c r="CV18" s="569"/>
      <c r="CW18" s="569"/>
      <c r="CX18" s="569"/>
      <c r="CY18" s="575" t="s">
        <v>98</v>
      </c>
      <c r="CZ18" s="567"/>
      <c r="DA18" s="567"/>
      <c r="DB18" s="567"/>
      <c r="DC18" s="567"/>
      <c r="DD18" s="567"/>
      <c r="DE18" s="567"/>
      <c r="DF18" s="567"/>
      <c r="DG18" s="567"/>
      <c r="DH18" s="567"/>
      <c r="DI18" s="567"/>
      <c r="DJ18" s="567"/>
      <c r="DK18" s="568"/>
      <c r="DL18" s="575">
        <v>101969828</v>
      </c>
      <c r="DM18" s="567"/>
      <c r="DN18" s="567"/>
      <c r="DO18" s="567"/>
      <c r="DP18" s="567"/>
      <c r="DQ18" s="567"/>
      <c r="DR18" s="567"/>
      <c r="DS18" s="567"/>
      <c r="DT18" s="567"/>
      <c r="DU18" s="567"/>
      <c r="DV18" s="567"/>
      <c r="DW18" s="567"/>
      <c r="DX18" s="576"/>
    </row>
    <row r="19" spans="2:128" ht="11.25" customHeight="1" x14ac:dyDescent="0.15">
      <c r="B19" s="563" t="s">
        <v>221</v>
      </c>
      <c r="C19" s="564"/>
      <c r="D19" s="564"/>
      <c r="E19" s="564"/>
      <c r="F19" s="564"/>
      <c r="G19" s="564"/>
      <c r="H19" s="564"/>
      <c r="I19" s="564"/>
      <c r="J19" s="564"/>
      <c r="K19" s="564"/>
      <c r="L19" s="564"/>
      <c r="M19" s="564"/>
      <c r="N19" s="564"/>
      <c r="O19" s="564"/>
      <c r="P19" s="564"/>
      <c r="Q19" s="565"/>
      <c r="R19" s="566">
        <v>438776940</v>
      </c>
      <c r="S19" s="567"/>
      <c r="T19" s="567"/>
      <c r="U19" s="567"/>
      <c r="V19" s="567"/>
      <c r="W19" s="567"/>
      <c r="X19" s="567"/>
      <c r="Y19" s="568"/>
      <c r="Z19" s="571">
        <v>57.6</v>
      </c>
      <c r="AA19" s="572"/>
      <c r="AB19" s="572"/>
      <c r="AC19" s="577"/>
      <c r="AD19" s="575">
        <v>388398543</v>
      </c>
      <c r="AE19" s="567"/>
      <c r="AF19" s="567"/>
      <c r="AG19" s="567"/>
      <c r="AH19" s="567"/>
      <c r="AI19" s="567"/>
      <c r="AJ19" s="567"/>
      <c r="AK19" s="568"/>
      <c r="AL19" s="571">
        <v>99.2</v>
      </c>
      <c r="AM19" s="572"/>
      <c r="AN19" s="572"/>
      <c r="AO19" s="573"/>
      <c r="AP19" s="563" t="s">
        <v>222</v>
      </c>
      <c r="AQ19" s="564"/>
      <c r="AR19" s="564"/>
      <c r="AS19" s="564"/>
      <c r="AT19" s="564"/>
      <c r="AU19" s="564"/>
      <c r="AV19" s="564"/>
      <c r="AW19" s="564"/>
      <c r="AX19" s="564"/>
      <c r="AY19" s="564"/>
      <c r="AZ19" s="564"/>
      <c r="BA19" s="564"/>
      <c r="BB19" s="564"/>
      <c r="BC19" s="565"/>
      <c r="BD19" s="566">
        <v>4975849</v>
      </c>
      <c r="BE19" s="567"/>
      <c r="BF19" s="567"/>
      <c r="BG19" s="567"/>
      <c r="BH19" s="567"/>
      <c r="BI19" s="567"/>
      <c r="BJ19" s="567"/>
      <c r="BK19" s="568"/>
      <c r="BL19" s="569">
        <v>1.8</v>
      </c>
      <c r="BM19" s="569"/>
      <c r="BN19" s="569"/>
      <c r="BO19" s="569"/>
      <c r="BP19" s="570" t="s">
        <v>98</v>
      </c>
      <c r="BQ19" s="570"/>
      <c r="BR19" s="570"/>
      <c r="BS19" s="570"/>
      <c r="BT19" s="570"/>
      <c r="BU19" s="570"/>
      <c r="BV19" s="570"/>
      <c r="BW19" s="574"/>
      <c r="BY19" s="563" t="s">
        <v>223</v>
      </c>
      <c r="BZ19" s="564"/>
      <c r="CA19" s="564"/>
      <c r="CB19" s="564"/>
      <c r="CC19" s="564"/>
      <c r="CD19" s="564"/>
      <c r="CE19" s="564"/>
      <c r="CF19" s="564"/>
      <c r="CG19" s="564"/>
      <c r="CH19" s="564"/>
      <c r="CI19" s="564"/>
      <c r="CJ19" s="564"/>
      <c r="CK19" s="564"/>
      <c r="CL19" s="565"/>
      <c r="CM19" s="566" t="s">
        <v>98</v>
      </c>
      <c r="CN19" s="567"/>
      <c r="CO19" s="567"/>
      <c r="CP19" s="567"/>
      <c r="CQ19" s="567"/>
      <c r="CR19" s="567"/>
      <c r="CS19" s="567"/>
      <c r="CT19" s="568"/>
      <c r="CU19" s="569" t="s">
        <v>98</v>
      </c>
      <c r="CV19" s="569"/>
      <c r="CW19" s="569"/>
      <c r="CX19" s="569"/>
      <c r="CY19" s="575" t="s">
        <v>98</v>
      </c>
      <c r="CZ19" s="567"/>
      <c r="DA19" s="567"/>
      <c r="DB19" s="567"/>
      <c r="DC19" s="567"/>
      <c r="DD19" s="567"/>
      <c r="DE19" s="567"/>
      <c r="DF19" s="567"/>
      <c r="DG19" s="567"/>
      <c r="DH19" s="567"/>
      <c r="DI19" s="567"/>
      <c r="DJ19" s="567"/>
      <c r="DK19" s="568"/>
      <c r="DL19" s="575" t="s">
        <v>98</v>
      </c>
      <c r="DM19" s="567"/>
      <c r="DN19" s="567"/>
      <c r="DO19" s="567"/>
      <c r="DP19" s="567"/>
      <c r="DQ19" s="567"/>
      <c r="DR19" s="567"/>
      <c r="DS19" s="567"/>
      <c r="DT19" s="567"/>
      <c r="DU19" s="567"/>
      <c r="DV19" s="567"/>
      <c r="DW19" s="567"/>
      <c r="DX19" s="576"/>
    </row>
    <row r="20" spans="2:128" ht="11.25" customHeight="1" x14ac:dyDescent="0.15">
      <c r="B20" s="563" t="s">
        <v>224</v>
      </c>
      <c r="C20" s="564"/>
      <c r="D20" s="564"/>
      <c r="E20" s="564"/>
      <c r="F20" s="564"/>
      <c r="G20" s="564"/>
      <c r="H20" s="564"/>
      <c r="I20" s="564"/>
      <c r="J20" s="564"/>
      <c r="K20" s="564"/>
      <c r="L20" s="564"/>
      <c r="M20" s="564"/>
      <c r="N20" s="564"/>
      <c r="O20" s="564"/>
      <c r="P20" s="564"/>
      <c r="Q20" s="565"/>
      <c r="R20" s="566">
        <v>914062</v>
      </c>
      <c r="S20" s="567"/>
      <c r="T20" s="567"/>
      <c r="U20" s="567"/>
      <c r="V20" s="567"/>
      <c r="W20" s="567"/>
      <c r="X20" s="567"/>
      <c r="Y20" s="568"/>
      <c r="Z20" s="571">
        <v>0.1</v>
      </c>
      <c r="AA20" s="572"/>
      <c r="AB20" s="572"/>
      <c r="AC20" s="577"/>
      <c r="AD20" s="575">
        <v>914062</v>
      </c>
      <c r="AE20" s="567"/>
      <c r="AF20" s="567"/>
      <c r="AG20" s="567"/>
      <c r="AH20" s="567"/>
      <c r="AI20" s="567"/>
      <c r="AJ20" s="567"/>
      <c r="AK20" s="568"/>
      <c r="AL20" s="571">
        <v>0.2</v>
      </c>
      <c r="AM20" s="572"/>
      <c r="AN20" s="572"/>
      <c r="AO20" s="573"/>
      <c r="AP20" s="578" t="s">
        <v>225</v>
      </c>
      <c r="AQ20" s="579"/>
      <c r="AR20" s="579"/>
      <c r="AS20" s="579"/>
      <c r="AT20" s="579"/>
      <c r="AU20" s="579"/>
      <c r="AV20" s="579"/>
      <c r="AW20" s="579"/>
      <c r="AX20" s="579"/>
      <c r="AY20" s="579"/>
      <c r="AZ20" s="579"/>
      <c r="BA20" s="579"/>
      <c r="BB20" s="579"/>
      <c r="BC20" s="580"/>
      <c r="BD20" s="566">
        <v>2428669</v>
      </c>
      <c r="BE20" s="567"/>
      <c r="BF20" s="567"/>
      <c r="BG20" s="567"/>
      <c r="BH20" s="567"/>
      <c r="BI20" s="567"/>
      <c r="BJ20" s="567"/>
      <c r="BK20" s="568"/>
      <c r="BL20" s="569">
        <v>0.9</v>
      </c>
      <c r="BM20" s="569"/>
      <c r="BN20" s="569"/>
      <c r="BO20" s="569"/>
      <c r="BP20" s="570" t="s">
        <v>98</v>
      </c>
      <c r="BQ20" s="570"/>
      <c r="BR20" s="570"/>
      <c r="BS20" s="570"/>
      <c r="BT20" s="570"/>
      <c r="BU20" s="570"/>
      <c r="BV20" s="570"/>
      <c r="BW20" s="574"/>
      <c r="BY20" s="578" t="s">
        <v>226</v>
      </c>
      <c r="BZ20" s="579"/>
      <c r="CA20" s="579"/>
      <c r="CB20" s="579"/>
      <c r="CC20" s="579"/>
      <c r="CD20" s="579"/>
      <c r="CE20" s="579"/>
      <c r="CF20" s="579"/>
      <c r="CG20" s="579"/>
      <c r="CH20" s="579"/>
      <c r="CI20" s="579"/>
      <c r="CJ20" s="579"/>
      <c r="CK20" s="579"/>
      <c r="CL20" s="580"/>
      <c r="CM20" s="566" t="s">
        <v>98</v>
      </c>
      <c r="CN20" s="567"/>
      <c r="CO20" s="567"/>
      <c r="CP20" s="567"/>
      <c r="CQ20" s="567"/>
      <c r="CR20" s="567"/>
      <c r="CS20" s="567"/>
      <c r="CT20" s="568"/>
      <c r="CU20" s="569" t="s">
        <v>98</v>
      </c>
      <c r="CV20" s="569"/>
      <c r="CW20" s="569"/>
      <c r="CX20" s="569"/>
      <c r="CY20" s="575" t="s">
        <v>98</v>
      </c>
      <c r="CZ20" s="567"/>
      <c r="DA20" s="567"/>
      <c r="DB20" s="567"/>
      <c r="DC20" s="567"/>
      <c r="DD20" s="567"/>
      <c r="DE20" s="567"/>
      <c r="DF20" s="567"/>
      <c r="DG20" s="567"/>
      <c r="DH20" s="567"/>
      <c r="DI20" s="567"/>
      <c r="DJ20" s="567"/>
      <c r="DK20" s="568"/>
      <c r="DL20" s="575" t="s">
        <v>98</v>
      </c>
      <c r="DM20" s="567"/>
      <c r="DN20" s="567"/>
      <c r="DO20" s="567"/>
      <c r="DP20" s="567"/>
      <c r="DQ20" s="567"/>
      <c r="DR20" s="567"/>
      <c r="DS20" s="567"/>
      <c r="DT20" s="567"/>
      <c r="DU20" s="567"/>
      <c r="DV20" s="567"/>
      <c r="DW20" s="567"/>
      <c r="DX20" s="576"/>
    </row>
    <row r="21" spans="2:128" ht="11.25" customHeight="1" x14ac:dyDescent="0.15">
      <c r="B21" s="563" t="s">
        <v>227</v>
      </c>
      <c r="C21" s="564"/>
      <c r="D21" s="564"/>
      <c r="E21" s="564"/>
      <c r="F21" s="564"/>
      <c r="G21" s="564"/>
      <c r="H21" s="564"/>
      <c r="I21" s="564"/>
      <c r="J21" s="564"/>
      <c r="K21" s="564"/>
      <c r="L21" s="564"/>
      <c r="M21" s="564"/>
      <c r="N21" s="564"/>
      <c r="O21" s="564"/>
      <c r="P21" s="564"/>
      <c r="Q21" s="565"/>
      <c r="R21" s="566">
        <v>3839421</v>
      </c>
      <c r="S21" s="567"/>
      <c r="T21" s="567"/>
      <c r="U21" s="567"/>
      <c r="V21" s="567"/>
      <c r="W21" s="567"/>
      <c r="X21" s="567"/>
      <c r="Y21" s="568"/>
      <c r="Z21" s="571">
        <v>0.5</v>
      </c>
      <c r="AA21" s="572"/>
      <c r="AB21" s="572"/>
      <c r="AC21" s="577"/>
      <c r="AD21" s="575" t="s">
        <v>98</v>
      </c>
      <c r="AE21" s="567"/>
      <c r="AF21" s="567"/>
      <c r="AG21" s="567"/>
      <c r="AH21" s="567"/>
      <c r="AI21" s="567"/>
      <c r="AJ21" s="567"/>
      <c r="AK21" s="568"/>
      <c r="AL21" s="571" t="s">
        <v>98</v>
      </c>
      <c r="AM21" s="572"/>
      <c r="AN21" s="572"/>
      <c r="AO21" s="573"/>
      <c r="AP21" s="578" t="s">
        <v>228</v>
      </c>
      <c r="AQ21" s="579"/>
      <c r="AR21" s="579"/>
      <c r="AS21" s="579"/>
      <c r="AT21" s="579"/>
      <c r="AU21" s="579"/>
      <c r="AV21" s="579"/>
      <c r="AW21" s="579"/>
      <c r="AX21" s="579"/>
      <c r="AY21" s="579"/>
      <c r="AZ21" s="579"/>
      <c r="BA21" s="579"/>
      <c r="BB21" s="579"/>
      <c r="BC21" s="580"/>
      <c r="BD21" s="566">
        <v>1319365</v>
      </c>
      <c r="BE21" s="567"/>
      <c r="BF21" s="567"/>
      <c r="BG21" s="567"/>
      <c r="BH21" s="567"/>
      <c r="BI21" s="567"/>
      <c r="BJ21" s="567"/>
      <c r="BK21" s="568"/>
      <c r="BL21" s="569">
        <v>0.5</v>
      </c>
      <c r="BM21" s="569"/>
      <c r="BN21" s="569"/>
      <c r="BO21" s="569"/>
      <c r="BP21" s="570" t="s">
        <v>98</v>
      </c>
      <c r="BQ21" s="570"/>
      <c r="BR21" s="570"/>
      <c r="BS21" s="570"/>
      <c r="BT21" s="570"/>
      <c r="BU21" s="570"/>
      <c r="BV21" s="570"/>
      <c r="BW21" s="574"/>
      <c r="BY21" s="578" t="s">
        <v>229</v>
      </c>
      <c r="BZ21" s="579"/>
      <c r="CA21" s="579"/>
      <c r="CB21" s="579"/>
      <c r="CC21" s="579"/>
      <c r="CD21" s="579"/>
      <c r="CE21" s="579"/>
      <c r="CF21" s="579"/>
      <c r="CG21" s="579"/>
      <c r="CH21" s="579"/>
      <c r="CI21" s="579"/>
      <c r="CJ21" s="579"/>
      <c r="CK21" s="579"/>
      <c r="CL21" s="580"/>
      <c r="CM21" s="566">
        <v>415337</v>
      </c>
      <c r="CN21" s="567"/>
      <c r="CO21" s="567"/>
      <c r="CP21" s="567"/>
      <c r="CQ21" s="567"/>
      <c r="CR21" s="567"/>
      <c r="CS21" s="567"/>
      <c r="CT21" s="568"/>
      <c r="CU21" s="569">
        <v>0.1</v>
      </c>
      <c r="CV21" s="569"/>
      <c r="CW21" s="569"/>
      <c r="CX21" s="569"/>
      <c r="CY21" s="575" t="s">
        <v>98</v>
      </c>
      <c r="CZ21" s="567"/>
      <c r="DA21" s="567"/>
      <c r="DB21" s="567"/>
      <c r="DC21" s="567"/>
      <c r="DD21" s="567"/>
      <c r="DE21" s="567"/>
      <c r="DF21" s="567"/>
      <c r="DG21" s="567"/>
      <c r="DH21" s="567"/>
      <c r="DI21" s="567"/>
      <c r="DJ21" s="567"/>
      <c r="DK21" s="568"/>
      <c r="DL21" s="575">
        <v>415337</v>
      </c>
      <c r="DM21" s="567"/>
      <c r="DN21" s="567"/>
      <c r="DO21" s="567"/>
      <c r="DP21" s="567"/>
      <c r="DQ21" s="567"/>
      <c r="DR21" s="567"/>
      <c r="DS21" s="567"/>
      <c r="DT21" s="567"/>
      <c r="DU21" s="567"/>
      <c r="DV21" s="567"/>
      <c r="DW21" s="567"/>
      <c r="DX21" s="576"/>
    </row>
    <row r="22" spans="2:128" ht="11.25" customHeight="1" x14ac:dyDescent="0.15">
      <c r="B22" s="563" t="s">
        <v>230</v>
      </c>
      <c r="C22" s="564"/>
      <c r="D22" s="564"/>
      <c r="E22" s="564"/>
      <c r="F22" s="564"/>
      <c r="G22" s="564"/>
      <c r="H22" s="564"/>
      <c r="I22" s="564"/>
      <c r="J22" s="564"/>
      <c r="K22" s="564"/>
      <c r="L22" s="564"/>
      <c r="M22" s="564"/>
      <c r="N22" s="564"/>
      <c r="O22" s="564"/>
      <c r="P22" s="564"/>
      <c r="Q22" s="565"/>
      <c r="R22" s="566">
        <v>8579248</v>
      </c>
      <c r="S22" s="567"/>
      <c r="T22" s="567"/>
      <c r="U22" s="567"/>
      <c r="V22" s="567"/>
      <c r="W22" s="567"/>
      <c r="X22" s="567"/>
      <c r="Y22" s="568"/>
      <c r="Z22" s="571">
        <v>1.1000000000000001</v>
      </c>
      <c r="AA22" s="572"/>
      <c r="AB22" s="572"/>
      <c r="AC22" s="577"/>
      <c r="AD22" s="575">
        <v>1662070</v>
      </c>
      <c r="AE22" s="567"/>
      <c r="AF22" s="567"/>
      <c r="AG22" s="567"/>
      <c r="AH22" s="567"/>
      <c r="AI22" s="567"/>
      <c r="AJ22" s="567"/>
      <c r="AK22" s="568"/>
      <c r="AL22" s="571">
        <v>0.4</v>
      </c>
      <c r="AM22" s="572"/>
      <c r="AN22" s="572"/>
      <c r="AO22" s="573"/>
      <c r="AP22" s="578" t="s">
        <v>231</v>
      </c>
      <c r="AQ22" s="579"/>
      <c r="AR22" s="579"/>
      <c r="AS22" s="579"/>
      <c r="AT22" s="579"/>
      <c r="AU22" s="579"/>
      <c r="AV22" s="579"/>
      <c r="AW22" s="579"/>
      <c r="AX22" s="579"/>
      <c r="AY22" s="579"/>
      <c r="AZ22" s="579"/>
      <c r="BA22" s="579"/>
      <c r="BB22" s="579"/>
      <c r="BC22" s="580"/>
      <c r="BD22" s="566">
        <v>2716057</v>
      </c>
      <c r="BE22" s="567"/>
      <c r="BF22" s="567"/>
      <c r="BG22" s="567"/>
      <c r="BH22" s="567"/>
      <c r="BI22" s="567"/>
      <c r="BJ22" s="567"/>
      <c r="BK22" s="568"/>
      <c r="BL22" s="569">
        <v>1</v>
      </c>
      <c r="BM22" s="569"/>
      <c r="BN22" s="569"/>
      <c r="BO22" s="569"/>
      <c r="BP22" s="570" t="s">
        <v>98</v>
      </c>
      <c r="BQ22" s="570"/>
      <c r="BR22" s="570"/>
      <c r="BS22" s="570"/>
      <c r="BT22" s="570"/>
      <c r="BU22" s="570"/>
      <c r="BV22" s="570"/>
      <c r="BW22" s="574"/>
      <c r="BY22" s="578" t="s">
        <v>232</v>
      </c>
      <c r="BZ22" s="579"/>
      <c r="CA22" s="579"/>
      <c r="CB22" s="579"/>
      <c r="CC22" s="579"/>
      <c r="CD22" s="579"/>
      <c r="CE22" s="579"/>
      <c r="CF22" s="579"/>
      <c r="CG22" s="579"/>
      <c r="CH22" s="579"/>
      <c r="CI22" s="579"/>
      <c r="CJ22" s="579"/>
      <c r="CK22" s="579"/>
      <c r="CL22" s="580"/>
      <c r="CM22" s="566">
        <v>1304705</v>
      </c>
      <c r="CN22" s="567"/>
      <c r="CO22" s="567"/>
      <c r="CP22" s="567"/>
      <c r="CQ22" s="567"/>
      <c r="CR22" s="567"/>
      <c r="CS22" s="567"/>
      <c r="CT22" s="568"/>
      <c r="CU22" s="569">
        <v>0.2</v>
      </c>
      <c r="CV22" s="569"/>
      <c r="CW22" s="569"/>
      <c r="CX22" s="569"/>
      <c r="CY22" s="575" t="s">
        <v>98</v>
      </c>
      <c r="CZ22" s="567"/>
      <c r="DA22" s="567"/>
      <c r="DB22" s="567"/>
      <c r="DC22" s="567"/>
      <c r="DD22" s="567"/>
      <c r="DE22" s="567"/>
      <c r="DF22" s="567"/>
      <c r="DG22" s="567"/>
      <c r="DH22" s="567"/>
      <c r="DI22" s="567"/>
      <c r="DJ22" s="567"/>
      <c r="DK22" s="568"/>
      <c r="DL22" s="575">
        <v>1304705</v>
      </c>
      <c r="DM22" s="567"/>
      <c r="DN22" s="567"/>
      <c r="DO22" s="567"/>
      <c r="DP22" s="567"/>
      <c r="DQ22" s="567"/>
      <c r="DR22" s="567"/>
      <c r="DS22" s="567"/>
      <c r="DT22" s="567"/>
      <c r="DU22" s="567"/>
      <c r="DV22" s="567"/>
      <c r="DW22" s="567"/>
      <c r="DX22" s="576"/>
    </row>
    <row r="23" spans="2:128" ht="11.25" customHeight="1" x14ac:dyDescent="0.15">
      <c r="B23" s="563" t="s">
        <v>233</v>
      </c>
      <c r="C23" s="564"/>
      <c r="D23" s="564"/>
      <c r="E23" s="564"/>
      <c r="F23" s="564"/>
      <c r="G23" s="564"/>
      <c r="H23" s="564"/>
      <c r="I23" s="564"/>
      <c r="J23" s="564"/>
      <c r="K23" s="564"/>
      <c r="L23" s="564"/>
      <c r="M23" s="564"/>
      <c r="N23" s="564"/>
      <c r="O23" s="564"/>
      <c r="P23" s="564"/>
      <c r="Q23" s="565"/>
      <c r="R23" s="566">
        <v>3581262</v>
      </c>
      <c r="S23" s="567"/>
      <c r="T23" s="567"/>
      <c r="U23" s="567"/>
      <c r="V23" s="567"/>
      <c r="W23" s="567"/>
      <c r="X23" s="567"/>
      <c r="Y23" s="568"/>
      <c r="Z23" s="571">
        <v>0.5</v>
      </c>
      <c r="AA23" s="572"/>
      <c r="AB23" s="572"/>
      <c r="AC23" s="577"/>
      <c r="AD23" s="575" t="s">
        <v>98</v>
      </c>
      <c r="AE23" s="567"/>
      <c r="AF23" s="567"/>
      <c r="AG23" s="567"/>
      <c r="AH23" s="567"/>
      <c r="AI23" s="567"/>
      <c r="AJ23" s="567"/>
      <c r="AK23" s="568"/>
      <c r="AL23" s="571" t="s">
        <v>98</v>
      </c>
      <c r="AM23" s="572"/>
      <c r="AN23" s="572"/>
      <c r="AO23" s="573"/>
      <c r="AP23" s="578" t="s">
        <v>234</v>
      </c>
      <c r="AQ23" s="579"/>
      <c r="AR23" s="579"/>
      <c r="AS23" s="579"/>
      <c r="AT23" s="579"/>
      <c r="AU23" s="579"/>
      <c r="AV23" s="579"/>
      <c r="AW23" s="579"/>
      <c r="AX23" s="579"/>
      <c r="AY23" s="579"/>
      <c r="AZ23" s="579"/>
      <c r="BA23" s="579"/>
      <c r="BB23" s="579"/>
      <c r="BC23" s="580"/>
      <c r="BD23" s="566">
        <v>16699409</v>
      </c>
      <c r="BE23" s="567"/>
      <c r="BF23" s="567"/>
      <c r="BG23" s="567"/>
      <c r="BH23" s="567"/>
      <c r="BI23" s="567"/>
      <c r="BJ23" s="567"/>
      <c r="BK23" s="568"/>
      <c r="BL23" s="569">
        <v>6</v>
      </c>
      <c r="BM23" s="569"/>
      <c r="BN23" s="569"/>
      <c r="BO23" s="569"/>
      <c r="BP23" s="570" t="s">
        <v>98</v>
      </c>
      <c r="BQ23" s="570"/>
      <c r="BR23" s="570"/>
      <c r="BS23" s="570"/>
      <c r="BT23" s="570"/>
      <c r="BU23" s="570"/>
      <c r="BV23" s="570"/>
      <c r="BW23" s="574"/>
      <c r="BY23" s="578" t="s">
        <v>235</v>
      </c>
      <c r="BZ23" s="579"/>
      <c r="CA23" s="579"/>
      <c r="CB23" s="579"/>
      <c r="CC23" s="579"/>
      <c r="CD23" s="579"/>
      <c r="CE23" s="579"/>
      <c r="CF23" s="579"/>
      <c r="CG23" s="579"/>
      <c r="CH23" s="579"/>
      <c r="CI23" s="579"/>
      <c r="CJ23" s="579"/>
      <c r="CK23" s="579"/>
      <c r="CL23" s="580"/>
      <c r="CM23" s="566">
        <v>1317560</v>
      </c>
      <c r="CN23" s="567"/>
      <c r="CO23" s="567"/>
      <c r="CP23" s="567"/>
      <c r="CQ23" s="567"/>
      <c r="CR23" s="567"/>
      <c r="CS23" s="567"/>
      <c r="CT23" s="568"/>
      <c r="CU23" s="569">
        <v>0.2</v>
      </c>
      <c r="CV23" s="569"/>
      <c r="CW23" s="569"/>
      <c r="CX23" s="569"/>
      <c r="CY23" s="575" t="s">
        <v>98</v>
      </c>
      <c r="CZ23" s="567"/>
      <c r="DA23" s="567"/>
      <c r="DB23" s="567"/>
      <c r="DC23" s="567"/>
      <c r="DD23" s="567"/>
      <c r="DE23" s="567"/>
      <c r="DF23" s="567"/>
      <c r="DG23" s="567"/>
      <c r="DH23" s="567"/>
      <c r="DI23" s="567"/>
      <c r="DJ23" s="567"/>
      <c r="DK23" s="568"/>
      <c r="DL23" s="575">
        <v>1317560</v>
      </c>
      <c r="DM23" s="567"/>
      <c r="DN23" s="567"/>
      <c r="DO23" s="567"/>
      <c r="DP23" s="567"/>
      <c r="DQ23" s="567"/>
      <c r="DR23" s="567"/>
      <c r="DS23" s="567"/>
      <c r="DT23" s="567"/>
      <c r="DU23" s="567"/>
      <c r="DV23" s="567"/>
      <c r="DW23" s="567"/>
      <c r="DX23" s="576"/>
    </row>
    <row r="24" spans="2:128" ht="11.25" customHeight="1" x14ac:dyDescent="0.15">
      <c r="B24" s="563" t="s">
        <v>236</v>
      </c>
      <c r="C24" s="564"/>
      <c r="D24" s="564"/>
      <c r="E24" s="564"/>
      <c r="F24" s="564"/>
      <c r="G24" s="564"/>
      <c r="H24" s="564"/>
      <c r="I24" s="564"/>
      <c r="J24" s="564"/>
      <c r="K24" s="564"/>
      <c r="L24" s="564"/>
      <c r="M24" s="564"/>
      <c r="N24" s="564"/>
      <c r="O24" s="564"/>
      <c r="P24" s="564"/>
      <c r="Q24" s="565"/>
      <c r="R24" s="566">
        <v>93521930</v>
      </c>
      <c r="S24" s="567"/>
      <c r="T24" s="567"/>
      <c r="U24" s="567"/>
      <c r="V24" s="567"/>
      <c r="W24" s="567"/>
      <c r="X24" s="567"/>
      <c r="Y24" s="568"/>
      <c r="Z24" s="571">
        <v>12.3</v>
      </c>
      <c r="AA24" s="572"/>
      <c r="AB24" s="572"/>
      <c r="AC24" s="577"/>
      <c r="AD24" s="575" t="s">
        <v>98</v>
      </c>
      <c r="AE24" s="567"/>
      <c r="AF24" s="567"/>
      <c r="AG24" s="567"/>
      <c r="AH24" s="567"/>
      <c r="AI24" s="567"/>
      <c r="AJ24" s="567"/>
      <c r="AK24" s="568"/>
      <c r="AL24" s="571" t="s">
        <v>98</v>
      </c>
      <c r="AM24" s="572"/>
      <c r="AN24" s="572"/>
      <c r="AO24" s="573"/>
      <c r="AP24" s="578" t="s">
        <v>237</v>
      </c>
      <c r="AQ24" s="579"/>
      <c r="AR24" s="579"/>
      <c r="AS24" s="579"/>
      <c r="AT24" s="579"/>
      <c r="AU24" s="579"/>
      <c r="AV24" s="579"/>
      <c r="AW24" s="579"/>
      <c r="AX24" s="579"/>
      <c r="AY24" s="579"/>
      <c r="AZ24" s="579"/>
      <c r="BA24" s="579"/>
      <c r="BB24" s="579"/>
      <c r="BC24" s="580"/>
      <c r="BD24" s="566">
        <v>34253506</v>
      </c>
      <c r="BE24" s="567"/>
      <c r="BF24" s="567"/>
      <c r="BG24" s="567"/>
      <c r="BH24" s="567"/>
      <c r="BI24" s="567"/>
      <c r="BJ24" s="567"/>
      <c r="BK24" s="568"/>
      <c r="BL24" s="569">
        <v>12.3</v>
      </c>
      <c r="BM24" s="569"/>
      <c r="BN24" s="569"/>
      <c r="BO24" s="569"/>
      <c r="BP24" s="570" t="s">
        <v>98</v>
      </c>
      <c r="BQ24" s="570"/>
      <c r="BR24" s="570"/>
      <c r="BS24" s="570"/>
      <c r="BT24" s="570"/>
      <c r="BU24" s="570"/>
      <c r="BV24" s="570"/>
      <c r="BW24" s="574"/>
      <c r="BY24" s="578" t="s">
        <v>238</v>
      </c>
      <c r="BZ24" s="579"/>
      <c r="CA24" s="579"/>
      <c r="CB24" s="579"/>
      <c r="CC24" s="579"/>
      <c r="CD24" s="579"/>
      <c r="CE24" s="579"/>
      <c r="CF24" s="579"/>
      <c r="CG24" s="579"/>
      <c r="CH24" s="579"/>
      <c r="CI24" s="579"/>
      <c r="CJ24" s="579"/>
      <c r="CK24" s="579"/>
      <c r="CL24" s="580"/>
      <c r="CM24" s="566">
        <v>38611747</v>
      </c>
      <c r="CN24" s="567"/>
      <c r="CO24" s="567"/>
      <c r="CP24" s="567"/>
      <c r="CQ24" s="567"/>
      <c r="CR24" s="567"/>
      <c r="CS24" s="567"/>
      <c r="CT24" s="568"/>
      <c r="CU24" s="569">
        <v>5.0999999999999996</v>
      </c>
      <c r="CV24" s="569"/>
      <c r="CW24" s="569"/>
      <c r="CX24" s="569"/>
      <c r="CY24" s="575" t="s">
        <v>98</v>
      </c>
      <c r="CZ24" s="567"/>
      <c r="DA24" s="567"/>
      <c r="DB24" s="567"/>
      <c r="DC24" s="567"/>
      <c r="DD24" s="567"/>
      <c r="DE24" s="567"/>
      <c r="DF24" s="567"/>
      <c r="DG24" s="567"/>
      <c r="DH24" s="567"/>
      <c r="DI24" s="567"/>
      <c r="DJ24" s="567"/>
      <c r="DK24" s="568"/>
      <c r="DL24" s="575">
        <v>38611747</v>
      </c>
      <c r="DM24" s="567"/>
      <c r="DN24" s="567"/>
      <c r="DO24" s="567"/>
      <c r="DP24" s="567"/>
      <c r="DQ24" s="567"/>
      <c r="DR24" s="567"/>
      <c r="DS24" s="567"/>
      <c r="DT24" s="567"/>
      <c r="DU24" s="567"/>
      <c r="DV24" s="567"/>
      <c r="DW24" s="567"/>
      <c r="DX24" s="576"/>
    </row>
    <row r="25" spans="2:128" ht="11.25" customHeight="1" x14ac:dyDescent="0.15">
      <c r="B25" s="563" t="s">
        <v>239</v>
      </c>
      <c r="C25" s="564"/>
      <c r="D25" s="564"/>
      <c r="E25" s="564"/>
      <c r="F25" s="564"/>
      <c r="G25" s="564"/>
      <c r="H25" s="564"/>
      <c r="I25" s="564"/>
      <c r="J25" s="564"/>
      <c r="K25" s="564"/>
      <c r="L25" s="564"/>
      <c r="M25" s="564"/>
      <c r="N25" s="564"/>
      <c r="O25" s="564"/>
      <c r="P25" s="564"/>
      <c r="Q25" s="565"/>
      <c r="R25" s="566" t="s">
        <v>98</v>
      </c>
      <c r="S25" s="567"/>
      <c r="T25" s="567"/>
      <c r="U25" s="567"/>
      <c r="V25" s="567"/>
      <c r="W25" s="567"/>
      <c r="X25" s="567"/>
      <c r="Y25" s="568"/>
      <c r="Z25" s="571" t="s">
        <v>98</v>
      </c>
      <c r="AA25" s="572"/>
      <c r="AB25" s="572"/>
      <c r="AC25" s="577"/>
      <c r="AD25" s="575" t="s">
        <v>98</v>
      </c>
      <c r="AE25" s="567"/>
      <c r="AF25" s="567"/>
      <c r="AG25" s="567"/>
      <c r="AH25" s="567"/>
      <c r="AI25" s="567"/>
      <c r="AJ25" s="567"/>
      <c r="AK25" s="568"/>
      <c r="AL25" s="571" t="s">
        <v>98</v>
      </c>
      <c r="AM25" s="572"/>
      <c r="AN25" s="572"/>
      <c r="AO25" s="573"/>
      <c r="AP25" s="578" t="s">
        <v>240</v>
      </c>
      <c r="AQ25" s="579"/>
      <c r="AR25" s="579"/>
      <c r="AS25" s="579"/>
      <c r="AT25" s="579"/>
      <c r="AU25" s="579"/>
      <c r="AV25" s="579"/>
      <c r="AW25" s="579"/>
      <c r="AX25" s="579"/>
      <c r="AY25" s="579"/>
      <c r="AZ25" s="579"/>
      <c r="BA25" s="579"/>
      <c r="BB25" s="579"/>
      <c r="BC25" s="580"/>
      <c r="BD25" s="566">
        <v>1742</v>
      </c>
      <c r="BE25" s="567"/>
      <c r="BF25" s="567"/>
      <c r="BG25" s="567"/>
      <c r="BH25" s="567"/>
      <c r="BI25" s="567"/>
      <c r="BJ25" s="567"/>
      <c r="BK25" s="568"/>
      <c r="BL25" s="569">
        <v>0</v>
      </c>
      <c r="BM25" s="569"/>
      <c r="BN25" s="569"/>
      <c r="BO25" s="569"/>
      <c r="BP25" s="570" t="s">
        <v>98</v>
      </c>
      <c r="BQ25" s="570"/>
      <c r="BR25" s="570"/>
      <c r="BS25" s="570"/>
      <c r="BT25" s="570"/>
      <c r="BU25" s="570"/>
      <c r="BV25" s="570"/>
      <c r="BW25" s="574"/>
      <c r="BY25" s="578" t="s">
        <v>241</v>
      </c>
      <c r="BZ25" s="579"/>
      <c r="CA25" s="579"/>
      <c r="CB25" s="579"/>
      <c r="CC25" s="579"/>
      <c r="CD25" s="579"/>
      <c r="CE25" s="579"/>
      <c r="CF25" s="579"/>
      <c r="CG25" s="579"/>
      <c r="CH25" s="579"/>
      <c r="CI25" s="579"/>
      <c r="CJ25" s="579"/>
      <c r="CK25" s="579"/>
      <c r="CL25" s="580"/>
      <c r="CM25" s="566">
        <v>918532</v>
      </c>
      <c r="CN25" s="567"/>
      <c r="CO25" s="567"/>
      <c r="CP25" s="567"/>
      <c r="CQ25" s="567"/>
      <c r="CR25" s="567"/>
      <c r="CS25" s="567"/>
      <c r="CT25" s="568"/>
      <c r="CU25" s="569">
        <v>0.1</v>
      </c>
      <c r="CV25" s="569"/>
      <c r="CW25" s="569"/>
      <c r="CX25" s="569"/>
      <c r="CY25" s="575" t="s">
        <v>98</v>
      </c>
      <c r="CZ25" s="567"/>
      <c r="DA25" s="567"/>
      <c r="DB25" s="567"/>
      <c r="DC25" s="567"/>
      <c r="DD25" s="567"/>
      <c r="DE25" s="567"/>
      <c r="DF25" s="567"/>
      <c r="DG25" s="567"/>
      <c r="DH25" s="567"/>
      <c r="DI25" s="567"/>
      <c r="DJ25" s="567"/>
      <c r="DK25" s="568"/>
      <c r="DL25" s="575">
        <v>918532</v>
      </c>
      <c r="DM25" s="567"/>
      <c r="DN25" s="567"/>
      <c r="DO25" s="567"/>
      <c r="DP25" s="567"/>
      <c r="DQ25" s="567"/>
      <c r="DR25" s="567"/>
      <c r="DS25" s="567"/>
      <c r="DT25" s="567"/>
      <c r="DU25" s="567"/>
      <c r="DV25" s="567"/>
      <c r="DW25" s="567"/>
      <c r="DX25" s="576"/>
    </row>
    <row r="26" spans="2:128" ht="11.25" customHeight="1" x14ac:dyDescent="0.15">
      <c r="B26" s="563" t="s">
        <v>242</v>
      </c>
      <c r="C26" s="564"/>
      <c r="D26" s="564"/>
      <c r="E26" s="564"/>
      <c r="F26" s="564"/>
      <c r="G26" s="564"/>
      <c r="H26" s="564"/>
      <c r="I26" s="564"/>
      <c r="J26" s="564"/>
      <c r="K26" s="564"/>
      <c r="L26" s="564"/>
      <c r="M26" s="564"/>
      <c r="N26" s="564"/>
      <c r="O26" s="564"/>
      <c r="P26" s="564"/>
      <c r="Q26" s="565"/>
      <c r="R26" s="566">
        <v>1977413</v>
      </c>
      <c r="S26" s="567"/>
      <c r="T26" s="567"/>
      <c r="U26" s="567"/>
      <c r="V26" s="567"/>
      <c r="W26" s="567"/>
      <c r="X26" s="567"/>
      <c r="Y26" s="568"/>
      <c r="Z26" s="571">
        <v>0.3</v>
      </c>
      <c r="AA26" s="572"/>
      <c r="AB26" s="572"/>
      <c r="AC26" s="577"/>
      <c r="AD26" s="575">
        <v>311621</v>
      </c>
      <c r="AE26" s="567"/>
      <c r="AF26" s="567"/>
      <c r="AG26" s="567"/>
      <c r="AH26" s="567"/>
      <c r="AI26" s="567"/>
      <c r="AJ26" s="567"/>
      <c r="AK26" s="568"/>
      <c r="AL26" s="571">
        <v>0.1</v>
      </c>
      <c r="AM26" s="572"/>
      <c r="AN26" s="572"/>
      <c r="AO26" s="573"/>
      <c r="AP26" s="578" t="s">
        <v>243</v>
      </c>
      <c r="AQ26" s="579"/>
      <c r="AR26" s="579"/>
      <c r="AS26" s="579"/>
      <c r="AT26" s="579"/>
      <c r="AU26" s="579"/>
      <c r="AV26" s="579"/>
      <c r="AW26" s="579"/>
      <c r="AX26" s="579"/>
      <c r="AY26" s="579"/>
      <c r="AZ26" s="579"/>
      <c r="BA26" s="579"/>
      <c r="BB26" s="579"/>
      <c r="BC26" s="580"/>
      <c r="BD26" s="566" t="s">
        <v>98</v>
      </c>
      <c r="BE26" s="567"/>
      <c r="BF26" s="567"/>
      <c r="BG26" s="567"/>
      <c r="BH26" s="567"/>
      <c r="BI26" s="567"/>
      <c r="BJ26" s="567"/>
      <c r="BK26" s="568"/>
      <c r="BL26" s="569" t="s">
        <v>98</v>
      </c>
      <c r="BM26" s="569"/>
      <c r="BN26" s="569"/>
      <c r="BO26" s="569"/>
      <c r="BP26" s="570" t="s">
        <v>98</v>
      </c>
      <c r="BQ26" s="570"/>
      <c r="BR26" s="570"/>
      <c r="BS26" s="570"/>
      <c r="BT26" s="570"/>
      <c r="BU26" s="570"/>
      <c r="BV26" s="570"/>
      <c r="BW26" s="574"/>
      <c r="BY26" s="578" t="s">
        <v>244</v>
      </c>
      <c r="BZ26" s="579"/>
      <c r="CA26" s="579"/>
      <c r="CB26" s="579"/>
      <c r="CC26" s="579"/>
      <c r="CD26" s="579"/>
      <c r="CE26" s="579"/>
      <c r="CF26" s="579"/>
      <c r="CG26" s="579"/>
      <c r="CH26" s="579"/>
      <c r="CI26" s="579"/>
      <c r="CJ26" s="579"/>
      <c r="CK26" s="579"/>
      <c r="CL26" s="580"/>
      <c r="CM26" s="566" t="s">
        <v>98</v>
      </c>
      <c r="CN26" s="567"/>
      <c r="CO26" s="567"/>
      <c r="CP26" s="567"/>
      <c r="CQ26" s="567"/>
      <c r="CR26" s="567"/>
      <c r="CS26" s="567"/>
      <c r="CT26" s="568"/>
      <c r="CU26" s="569" t="s">
        <v>98</v>
      </c>
      <c r="CV26" s="569"/>
      <c r="CW26" s="569"/>
      <c r="CX26" s="569"/>
      <c r="CY26" s="575" t="s">
        <v>98</v>
      </c>
      <c r="CZ26" s="567"/>
      <c r="DA26" s="567"/>
      <c r="DB26" s="567"/>
      <c r="DC26" s="567"/>
      <c r="DD26" s="567"/>
      <c r="DE26" s="567"/>
      <c r="DF26" s="567"/>
      <c r="DG26" s="567"/>
      <c r="DH26" s="567"/>
      <c r="DI26" s="567"/>
      <c r="DJ26" s="567"/>
      <c r="DK26" s="568"/>
      <c r="DL26" s="575" t="s">
        <v>98</v>
      </c>
      <c r="DM26" s="567"/>
      <c r="DN26" s="567"/>
      <c r="DO26" s="567"/>
      <c r="DP26" s="567"/>
      <c r="DQ26" s="567"/>
      <c r="DR26" s="567"/>
      <c r="DS26" s="567"/>
      <c r="DT26" s="567"/>
      <c r="DU26" s="567"/>
      <c r="DV26" s="567"/>
      <c r="DW26" s="567"/>
      <c r="DX26" s="576"/>
    </row>
    <row r="27" spans="2:128" ht="11.25" customHeight="1" x14ac:dyDescent="0.15">
      <c r="B27" s="563" t="s">
        <v>245</v>
      </c>
      <c r="C27" s="564"/>
      <c r="D27" s="564"/>
      <c r="E27" s="564"/>
      <c r="F27" s="564"/>
      <c r="G27" s="564"/>
      <c r="H27" s="564"/>
      <c r="I27" s="564"/>
      <c r="J27" s="564"/>
      <c r="K27" s="564"/>
      <c r="L27" s="564"/>
      <c r="M27" s="564"/>
      <c r="N27" s="564"/>
      <c r="O27" s="564"/>
      <c r="P27" s="564"/>
      <c r="Q27" s="565"/>
      <c r="R27" s="566">
        <v>34463</v>
      </c>
      <c r="S27" s="567"/>
      <c r="T27" s="567"/>
      <c r="U27" s="567"/>
      <c r="V27" s="567"/>
      <c r="W27" s="567"/>
      <c r="X27" s="567"/>
      <c r="Y27" s="568"/>
      <c r="Z27" s="571">
        <v>0</v>
      </c>
      <c r="AA27" s="572"/>
      <c r="AB27" s="572"/>
      <c r="AC27" s="577"/>
      <c r="AD27" s="575" t="s">
        <v>98</v>
      </c>
      <c r="AE27" s="567"/>
      <c r="AF27" s="567"/>
      <c r="AG27" s="567"/>
      <c r="AH27" s="567"/>
      <c r="AI27" s="567"/>
      <c r="AJ27" s="567"/>
      <c r="AK27" s="568"/>
      <c r="AL27" s="571" t="s">
        <v>98</v>
      </c>
      <c r="AM27" s="572"/>
      <c r="AN27" s="572"/>
      <c r="AO27" s="573"/>
      <c r="AP27" s="578" t="s">
        <v>246</v>
      </c>
      <c r="AQ27" s="579"/>
      <c r="AR27" s="579"/>
      <c r="AS27" s="579"/>
      <c r="AT27" s="579"/>
      <c r="AU27" s="579"/>
      <c r="AV27" s="579"/>
      <c r="AW27" s="579"/>
      <c r="AX27" s="579"/>
      <c r="AY27" s="579"/>
      <c r="AZ27" s="579"/>
      <c r="BA27" s="579"/>
      <c r="BB27" s="579"/>
      <c r="BC27" s="580"/>
      <c r="BD27" s="566" t="s">
        <v>98</v>
      </c>
      <c r="BE27" s="567"/>
      <c r="BF27" s="567"/>
      <c r="BG27" s="567"/>
      <c r="BH27" s="567"/>
      <c r="BI27" s="567"/>
      <c r="BJ27" s="567"/>
      <c r="BK27" s="568"/>
      <c r="BL27" s="569" t="s">
        <v>98</v>
      </c>
      <c r="BM27" s="569"/>
      <c r="BN27" s="569"/>
      <c r="BO27" s="569"/>
      <c r="BP27" s="570" t="s">
        <v>98</v>
      </c>
      <c r="BQ27" s="570"/>
      <c r="BR27" s="570"/>
      <c r="BS27" s="570"/>
      <c r="BT27" s="570"/>
      <c r="BU27" s="570"/>
      <c r="BV27" s="570"/>
      <c r="BW27" s="574"/>
      <c r="BY27" s="578" t="s">
        <v>247</v>
      </c>
      <c r="BZ27" s="579"/>
      <c r="CA27" s="579"/>
      <c r="CB27" s="579"/>
      <c r="CC27" s="579"/>
      <c r="CD27" s="579"/>
      <c r="CE27" s="579"/>
      <c r="CF27" s="579"/>
      <c r="CG27" s="579"/>
      <c r="CH27" s="579"/>
      <c r="CI27" s="579"/>
      <c r="CJ27" s="579"/>
      <c r="CK27" s="579"/>
      <c r="CL27" s="580"/>
      <c r="CM27" s="566">
        <v>1779273</v>
      </c>
      <c r="CN27" s="567"/>
      <c r="CO27" s="567"/>
      <c r="CP27" s="567"/>
      <c r="CQ27" s="567"/>
      <c r="CR27" s="567"/>
      <c r="CS27" s="567"/>
      <c r="CT27" s="568"/>
      <c r="CU27" s="569">
        <v>0.2</v>
      </c>
      <c r="CV27" s="569"/>
      <c r="CW27" s="569"/>
      <c r="CX27" s="569"/>
      <c r="CY27" s="575" t="s">
        <v>98</v>
      </c>
      <c r="CZ27" s="567"/>
      <c r="DA27" s="567"/>
      <c r="DB27" s="567"/>
      <c r="DC27" s="567"/>
      <c r="DD27" s="567"/>
      <c r="DE27" s="567"/>
      <c r="DF27" s="567"/>
      <c r="DG27" s="567"/>
      <c r="DH27" s="567"/>
      <c r="DI27" s="567"/>
      <c r="DJ27" s="567"/>
      <c r="DK27" s="568"/>
      <c r="DL27" s="575">
        <v>1779273</v>
      </c>
      <c r="DM27" s="567"/>
      <c r="DN27" s="567"/>
      <c r="DO27" s="567"/>
      <c r="DP27" s="567"/>
      <c r="DQ27" s="567"/>
      <c r="DR27" s="567"/>
      <c r="DS27" s="567"/>
      <c r="DT27" s="567"/>
      <c r="DU27" s="567"/>
      <c r="DV27" s="567"/>
      <c r="DW27" s="567"/>
      <c r="DX27" s="576"/>
    </row>
    <row r="28" spans="2:128" ht="11.25" customHeight="1" x14ac:dyDescent="0.15">
      <c r="B28" s="563" t="s">
        <v>248</v>
      </c>
      <c r="C28" s="564"/>
      <c r="D28" s="564"/>
      <c r="E28" s="564"/>
      <c r="F28" s="564"/>
      <c r="G28" s="564"/>
      <c r="H28" s="564"/>
      <c r="I28" s="564"/>
      <c r="J28" s="564"/>
      <c r="K28" s="564"/>
      <c r="L28" s="564"/>
      <c r="M28" s="564"/>
      <c r="N28" s="564"/>
      <c r="O28" s="564"/>
      <c r="P28" s="564"/>
      <c r="Q28" s="565"/>
      <c r="R28" s="566">
        <v>19774352</v>
      </c>
      <c r="S28" s="567"/>
      <c r="T28" s="567"/>
      <c r="U28" s="567"/>
      <c r="V28" s="567"/>
      <c r="W28" s="567"/>
      <c r="X28" s="567"/>
      <c r="Y28" s="568"/>
      <c r="Z28" s="571">
        <v>2.6</v>
      </c>
      <c r="AA28" s="572"/>
      <c r="AB28" s="572"/>
      <c r="AC28" s="577"/>
      <c r="AD28" s="575" t="s">
        <v>98</v>
      </c>
      <c r="AE28" s="567"/>
      <c r="AF28" s="567"/>
      <c r="AG28" s="567"/>
      <c r="AH28" s="567"/>
      <c r="AI28" s="567"/>
      <c r="AJ28" s="567"/>
      <c r="AK28" s="568"/>
      <c r="AL28" s="571" t="s">
        <v>98</v>
      </c>
      <c r="AM28" s="572"/>
      <c r="AN28" s="572"/>
      <c r="AO28" s="573"/>
      <c r="AP28" s="578" t="s">
        <v>249</v>
      </c>
      <c r="AQ28" s="579"/>
      <c r="AR28" s="579"/>
      <c r="AS28" s="579"/>
      <c r="AT28" s="579"/>
      <c r="AU28" s="579"/>
      <c r="AV28" s="579"/>
      <c r="AW28" s="579"/>
      <c r="AX28" s="579"/>
      <c r="AY28" s="579"/>
      <c r="AZ28" s="579"/>
      <c r="BA28" s="579"/>
      <c r="BB28" s="579"/>
      <c r="BC28" s="580"/>
      <c r="BD28" s="566">
        <v>25504</v>
      </c>
      <c r="BE28" s="567"/>
      <c r="BF28" s="567"/>
      <c r="BG28" s="567"/>
      <c r="BH28" s="567"/>
      <c r="BI28" s="567"/>
      <c r="BJ28" s="567"/>
      <c r="BK28" s="568"/>
      <c r="BL28" s="569">
        <v>0</v>
      </c>
      <c r="BM28" s="569"/>
      <c r="BN28" s="569"/>
      <c r="BO28" s="569"/>
      <c r="BP28" s="570" t="s">
        <v>98</v>
      </c>
      <c r="BQ28" s="570"/>
      <c r="BR28" s="570"/>
      <c r="BS28" s="570"/>
      <c r="BT28" s="570"/>
      <c r="BU28" s="570"/>
      <c r="BV28" s="570"/>
      <c r="BW28" s="574"/>
      <c r="BY28" s="578" t="s">
        <v>250</v>
      </c>
      <c r="BZ28" s="579"/>
      <c r="CA28" s="579"/>
      <c r="CB28" s="579"/>
      <c r="CC28" s="579"/>
      <c r="CD28" s="579"/>
      <c r="CE28" s="579"/>
      <c r="CF28" s="579"/>
      <c r="CG28" s="579"/>
      <c r="CH28" s="579"/>
      <c r="CI28" s="579"/>
      <c r="CJ28" s="579"/>
      <c r="CK28" s="579"/>
      <c r="CL28" s="580"/>
      <c r="CM28" s="566" t="s">
        <v>98</v>
      </c>
      <c r="CN28" s="567"/>
      <c r="CO28" s="567"/>
      <c r="CP28" s="567"/>
      <c r="CQ28" s="567"/>
      <c r="CR28" s="567"/>
      <c r="CS28" s="567"/>
      <c r="CT28" s="568"/>
      <c r="CU28" s="569" t="s">
        <v>98</v>
      </c>
      <c r="CV28" s="569"/>
      <c r="CW28" s="569"/>
      <c r="CX28" s="569"/>
      <c r="CY28" s="575" t="s">
        <v>98</v>
      </c>
      <c r="CZ28" s="567"/>
      <c r="DA28" s="567"/>
      <c r="DB28" s="567"/>
      <c r="DC28" s="567"/>
      <c r="DD28" s="567"/>
      <c r="DE28" s="567"/>
      <c r="DF28" s="567"/>
      <c r="DG28" s="567"/>
      <c r="DH28" s="567"/>
      <c r="DI28" s="567"/>
      <c r="DJ28" s="567"/>
      <c r="DK28" s="568"/>
      <c r="DL28" s="575" t="s">
        <v>98</v>
      </c>
      <c r="DM28" s="567"/>
      <c r="DN28" s="567"/>
      <c r="DO28" s="567"/>
      <c r="DP28" s="567"/>
      <c r="DQ28" s="567"/>
      <c r="DR28" s="567"/>
      <c r="DS28" s="567"/>
      <c r="DT28" s="567"/>
      <c r="DU28" s="567"/>
      <c r="DV28" s="567"/>
      <c r="DW28" s="567"/>
      <c r="DX28" s="576"/>
    </row>
    <row r="29" spans="2:128" ht="11.25" customHeight="1" x14ac:dyDescent="0.15">
      <c r="B29" s="563" t="s">
        <v>251</v>
      </c>
      <c r="C29" s="564"/>
      <c r="D29" s="564"/>
      <c r="E29" s="564"/>
      <c r="F29" s="564"/>
      <c r="G29" s="564"/>
      <c r="H29" s="564"/>
      <c r="I29" s="564"/>
      <c r="J29" s="564"/>
      <c r="K29" s="564"/>
      <c r="L29" s="564"/>
      <c r="M29" s="564"/>
      <c r="N29" s="564"/>
      <c r="O29" s="564"/>
      <c r="P29" s="564"/>
      <c r="Q29" s="565"/>
      <c r="R29" s="566">
        <v>17127877</v>
      </c>
      <c r="S29" s="567"/>
      <c r="T29" s="567"/>
      <c r="U29" s="567"/>
      <c r="V29" s="567"/>
      <c r="W29" s="567"/>
      <c r="X29" s="567"/>
      <c r="Y29" s="568"/>
      <c r="Z29" s="571">
        <v>2.2000000000000002</v>
      </c>
      <c r="AA29" s="572"/>
      <c r="AB29" s="572"/>
      <c r="AC29" s="577"/>
      <c r="AD29" s="575" t="s">
        <v>98</v>
      </c>
      <c r="AE29" s="567"/>
      <c r="AF29" s="567"/>
      <c r="AG29" s="567"/>
      <c r="AH29" s="567"/>
      <c r="AI29" s="567"/>
      <c r="AJ29" s="567"/>
      <c r="AK29" s="568"/>
      <c r="AL29" s="571" t="s">
        <v>98</v>
      </c>
      <c r="AM29" s="572"/>
      <c r="AN29" s="572"/>
      <c r="AO29" s="573"/>
      <c r="AP29" s="578" t="s">
        <v>252</v>
      </c>
      <c r="AQ29" s="579"/>
      <c r="AR29" s="579"/>
      <c r="AS29" s="579"/>
      <c r="AT29" s="579"/>
      <c r="AU29" s="579"/>
      <c r="AV29" s="579"/>
      <c r="AW29" s="579"/>
      <c r="AX29" s="579"/>
      <c r="AY29" s="579"/>
      <c r="AZ29" s="579"/>
      <c r="BA29" s="579"/>
      <c r="BB29" s="579"/>
      <c r="BC29" s="580"/>
      <c r="BD29" s="566">
        <v>25504</v>
      </c>
      <c r="BE29" s="567"/>
      <c r="BF29" s="567"/>
      <c r="BG29" s="567"/>
      <c r="BH29" s="567"/>
      <c r="BI29" s="567"/>
      <c r="BJ29" s="567"/>
      <c r="BK29" s="568"/>
      <c r="BL29" s="569">
        <v>0</v>
      </c>
      <c r="BM29" s="569"/>
      <c r="BN29" s="569"/>
      <c r="BO29" s="569"/>
      <c r="BP29" s="570" t="s">
        <v>98</v>
      </c>
      <c r="BQ29" s="570"/>
      <c r="BR29" s="570"/>
      <c r="BS29" s="570"/>
      <c r="BT29" s="570"/>
      <c r="BU29" s="570"/>
      <c r="BV29" s="570"/>
      <c r="BW29" s="574"/>
      <c r="BY29" s="578" t="s">
        <v>253</v>
      </c>
      <c r="BZ29" s="581"/>
      <c r="CA29" s="581"/>
      <c r="CB29" s="581"/>
      <c r="CC29" s="581"/>
      <c r="CD29" s="581"/>
      <c r="CE29" s="581"/>
      <c r="CF29" s="581"/>
      <c r="CG29" s="581"/>
      <c r="CH29" s="581"/>
      <c r="CI29" s="581"/>
      <c r="CJ29" s="581"/>
      <c r="CK29" s="581"/>
      <c r="CL29" s="580"/>
      <c r="CM29" s="566" t="s">
        <v>98</v>
      </c>
      <c r="CN29" s="567"/>
      <c r="CO29" s="567"/>
      <c r="CP29" s="567"/>
      <c r="CQ29" s="567"/>
      <c r="CR29" s="567"/>
      <c r="CS29" s="567"/>
      <c r="CT29" s="568"/>
      <c r="CU29" s="569" t="s">
        <v>98</v>
      </c>
      <c r="CV29" s="569"/>
      <c r="CW29" s="569"/>
      <c r="CX29" s="569"/>
      <c r="CY29" s="575" t="s">
        <v>98</v>
      </c>
      <c r="CZ29" s="567"/>
      <c r="DA29" s="567"/>
      <c r="DB29" s="567"/>
      <c r="DC29" s="567"/>
      <c r="DD29" s="567"/>
      <c r="DE29" s="567"/>
      <c r="DF29" s="567"/>
      <c r="DG29" s="567"/>
      <c r="DH29" s="567"/>
      <c r="DI29" s="567"/>
      <c r="DJ29" s="567"/>
      <c r="DK29" s="568"/>
      <c r="DL29" s="575" t="s">
        <v>98</v>
      </c>
      <c r="DM29" s="567"/>
      <c r="DN29" s="567"/>
      <c r="DO29" s="567"/>
      <c r="DP29" s="567"/>
      <c r="DQ29" s="567"/>
      <c r="DR29" s="567"/>
      <c r="DS29" s="567"/>
      <c r="DT29" s="567"/>
      <c r="DU29" s="567"/>
      <c r="DV29" s="567"/>
      <c r="DW29" s="567"/>
      <c r="DX29" s="576"/>
    </row>
    <row r="30" spans="2:128" ht="11.25" customHeight="1" x14ac:dyDescent="0.15">
      <c r="B30" s="563" t="s">
        <v>254</v>
      </c>
      <c r="C30" s="564"/>
      <c r="D30" s="564"/>
      <c r="E30" s="564"/>
      <c r="F30" s="564"/>
      <c r="G30" s="564"/>
      <c r="H30" s="564"/>
      <c r="I30" s="564"/>
      <c r="J30" s="564"/>
      <c r="K30" s="564"/>
      <c r="L30" s="564"/>
      <c r="M30" s="564"/>
      <c r="N30" s="564"/>
      <c r="O30" s="564"/>
      <c r="P30" s="564"/>
      <c r="Q30" s="565"/>
      <c r="R30" s="566">
        <v>73113438</v>
      </c>
      <c r="S30" s="567"/>
      <c r="T30" s="567"/>
      <c r="U30" s="567"/>
      <c r="V30" s="567"/>
      <c r="W30" s="567"/>
      <c r="X30" s="567"/>
      <c r="Y30" s="568"/>
      <c r="Z30" s="571">
        <v>9.6</v>
      </c>
      <c r="AA30" s="572"/>
      <c r="AB30" s="572"/>
      <c r="AC30" s="577"/>
      <c r="AD30" s="575">
        <v>342746</v>
      </c>
      <c r="AE30" s="567"/>
      <c r="AF30" s="567"/>
      <c r="AG30" s="567"/>
      <c r="AH30" s="567"/>
      <c r="AI30" s="567"/>
      <c r="AJ30" s="567"/>
      <c r="AK30" s="568"/>
      <c r="AL30" s="571">
        <v>0.1</v>
      </c>
      <c r="AM30" s="572"/>
      <c r="AN30" s="572"/>
      <c r="AO30" s="573"/>
      <c r="AP30" s="578" t="s">
        <v>255</v>
      </c>
      <c r="AQ30" s="579"/>
      <c r="AR30" s="579"/>
      <c r="AS30" s="579"/>
      <c r="AT30" s="579"/>
      <c r="AU30" s="579"/>
      <c r="AV30" s="579"/>
      <c r="AW30" s="579"/>
      <c r="AX30" s="579"/>
      <c r="AY30" s="579"/>
      <c r="AZ30" s="579"/>
      <c r="BA30" s="579"/>
      <c r="BB30" s="579"/>
      <c r="BC30" s="580"/>
      <c r="BD30" s="566">
        <v>25504</v>
      </c>
      <c r="BE30" s="567"/>
      <c r="BF30" s="567"/>
      <c r="BG30" s="567"/>
      <c r="BH30" s="567"/>
      <c r="BI30" s="567"/>
      <c r="BJ30" s="567"/>
      <c r="BK30" s="568"/>
      <c r="BL30" s="569">
        <v>0</v>
      </c>
      <c r="BM30" s="569"/>
      <c r="BN30" s="569"/>
      <c r="BO30" s="569"/>
      <c r="BP30" s="570" t="s">
        <v>98</v>
      </c>
      <c r="BQ30" s="570"/>
      <c r="BR30" s="570"/>
      <c r="BS30" s="570"/>
      <c r="BT30" s="570"/>
      <c r="BU30" s="570"/>
      <c r="BV30" s="570"/>
      <c r="BW30" s="574"/>
      <c r="BY30" s="563" t="s">
        <v>256</v>
      </c>
      <c r="BZ30" s="564"/>
      <c r="CA30" s="564"/>
      <c r="CB30" s="564"/>
      <c r="CC30" s="564"/>
      <c r="CD30" s="564"/>
      <c r="CE30" s="564"/>
      <c r="CF30" s="564"/>
      <c r="CG30" s="564"/>
      <c r="CH30" s="564"/>
      <c r="CI30" s="564"/>
      <c r="CJ30" s="564"/>
      <c r="CK30" s="564"/>
      <c r="CL30" s="565"/>
      <c r="CM30" s="566">
        <v>751895021</v>
      </c>
      <c r="CN30" s="567"/>
      <c r="CO30" s="567"/>
      <c r="CP30" s="567"/>
      <c r="CQ30" s="567"/>
      <c r="CR30" s="567"/>
      <c r="CS30" s="567"/>
      <c r="CT30" s="568"/>
      <c r="CU30" s="569">
        <v>100</v>
      </c>
      <c r="CV30" s="569"/>
      <c r="CW30" s="569"/>
      <c r="CX30" s="569"/>
      <c r="CY30" s="575">
        <v>116814262</v>
      </c>
      <c r="CZ30" s="567"/>
      <c r="DA30" s="567"/>
      <c r="DB30" s="567"/>
      <c r="DC30" s="567"/>
      <c r="DD30" s="567"/>
      <c r="DE30" s="567"/>
      <c r="DF30" s="567"/>
      <c r="DG30" s="567"/>
      <c r="DH30" s="567"/>
      <c r="DI30" s="567"/>
      <c r="DJ30" s="567"/>
      <c r="DK30" s="568"/>
      <c r="DL30" s="575">
        <v>508580067</v>
      </c>
      <c r="DM30" s="567"/>
      <c r="DN30" s="567"/>
      <c r="DO30" s="567"/>
      <c r="DP30" s="567"/>
      <c r="DQ30" s="567"/>
      <c r="DR30" s="567"/>
      <c r="DS30" s="567"/>
      <c r="DT30" s="567"/>
      <c r="DU30" s="567"/>
      <c r="DV30" s="567"/>
      <c r="DW30" s="567"/>
      <c r="DX30" s="576"/>
    </row>
    <row r="31" spans="2:128" ht="11.25" customHeight="1" x14ac:dyDescent="0.15">
      <c r="B31" s="563" t="s">
        <v>257</v>
      </c>
      <c r="C31" s="564"/>
      <c r="D31" s="564"/>
      <c r="E31" s="564"/>
      <c r="F31" s="564"/>
      <c r="G31" s="564"/>
      <c r="H31" s="564"/>
      <c r="I31" s="564"/>
      <c r="J31" s="564"/>
      <c r="K31" s="564"/>
      <c r="L31" s="564"/>
      <c r="M31" s="564"/>
      <c r="N31" s="564"/>
      <c r="O31" s="564"/>
      <c r="P31" s="564"/>
      <c r="Q31" s="565"/>
      <c r="R31" s="566">
        <v>100364800</v>
      </c>
      <c r="S31" s="567"/>
      <c r="T31" s="567"/>
      <c r="U31" s="567"/>
      <c r="V31" s="567"/>
      <c r="W31" s="567"/>
      <c r="X31" s="567"/>
      <c r="Y31" s="568"/>
      <c r="Z31" s="571">
        <v>13.2</v>
      </c>
      <c r="AA31" s="572"/>
      <c r="AB31" s="572"/>
      <c r="AC31" s="577"/>
      <c r="AD31" s="575" t="s">
        <v>98</v>
      </c>
      <c r="AE31" s="567"/>
      <c r="AF31" s="567"/>
      <c r="AG31" s="567"/>
      <c r="AH31" s="567"/>
      <c r="AI31" s="567"/>
      <c r="AJ31" s="567"/>
      <c r="AK31" s="568"/>
      <c r="AL31" s="571" t="s">
        <v>98</v>
      </c>
      <c r="AM31" s="572"/>
      <c r="AN31" s="572"/>
      <c r="AO31" s="573"/>
      <c r="AP31" s="578" t="s">
        <v>258</v>
      </c>
      <c r="AQ31" s="579"/>
      <c r="AR31" s="579"/>
      <c r="AS31" s="579"/>
      <c r="AT31" s="579"/>
      <c r="AU31" s="579"/>
      <c r="AV31" s="579"/>
      <c r="AW31" s="579"/>
      <c r="AX31" s="579"/>
      <c r="AY31" s="579"/>
      <c r="AZ31" s="579"/>
      <c r="BA31" s="579"/>
      <c r="BB31" s="579"/>
      <c r="BC31" s="580"/>
      <c r="BD31" s="566" t="s">
        <v>98</v>
      </c>
      <c r="BE31" s="567"/>
      <c r="BF31" s="567"/>
      <c r="BG31" s="567"/>
      <c r="BH31" s="567"/>
      <c r="BI31" s="567"/>
      <c r="BJ31" s="567"/>
      <c r="BK31" s="568"/>
      <c r="BL31" s="569" t="s">
        <v>98</v>
      </c>
      <c r="BM31" s="569"/>
      <c r="BN31" s="569"/>
      <c r="BO31" s="569"/>
      <c r="BP31" s="570" t="s">
        <v>98</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x14ac:dyDescent="0.15">
      <c r="B32" s="563" t="s">
        <v>259</v>
      </c>
      <c r="C32" s="564"/>
      <c r="D32" s="564"/>
      <c r="E32" s="564"/>
      <c r="F32" s="564"/>
      <c r="G32" s="564"/>
      <c r="H32" s="564"/>
      <c r="I32" s="564"/>
      <c r="J32" s="564"/>
      <c r="K32" s="564"/>
      <c r="L32" s="564"/>
      <c r="M32" s="564"/>
      <c r="N32" s="564"/>
      <c r="O32" s="564"/>
      <c r="P32" s="564"/>
      <c r="Q32" s="565"/>
      <c r="R32" s="566">
        <v>5000000</v>
      </c>
      <c r="S32" s="567"/>
      <c r="T32" s="567"/>
      <c r="U32" s="567"/>
      <c r="V32" s="567"/>
      <c r="W32" s="567"/>
      <c r="X32" s="567"/>
      <c r="Y32" s="568"/>
      <c r="Z32" s="571">
        <v>0.7</v>
      </c>
      <c r="AA32" s="572"/>
      <c r="AB32" s="572"/>
      <c r="AC32" s="577"/>
      <c r="AD32" s="575" t="s">
        <v>98</v>
      </c>
      <c r="AE32" s="567"/>
      <c r="AF32" s="567"/>
      <c r="AG32" s="567"/>
      <c r="AH32" s="567"/>
      <c r="AI32" s="567"/>
      <c r="AJ32" s="567"/>
      <c r="AK32" s="568"/>
      <c r="AL32" s="571" t="s">
        <v>98</v>
      </c>
      <c r="AM32" s="572"/>
      <c r="AN32" s="572"/>
      <c r="AO32" s="573"/>
      <c r="AP32" s="578" t="s">
        <v>260</v>
      </c>
      <c r="AQ32" s="579"/>
      <c r="AR32" s="579"/>
      <c r="AS32" s="579"/>
      <c r="AT32" s="579"/>
      <c r="AU32" s="579"/>
      <c r="AV32" s="579"/>
      <c r="AW32" s="579"/>
      <c r="AX32" s="579"/>
      <c r="AY32" s="579"/>
      <c r="AZ32" s="579"/>
      <c r="BA32" s="579"/>
      <c r="BB32" s="579"/>
      <c r="BC32" s="580"/>
      <c r="BD32" s="566" t="s">
        <v>98</v>
      </c>
      <c r="BE32" s="567"/>
      <c r="BF32" s="567"/>
      <c r="BG32" s="567"/>
      <c r="BH32" s="567"/>
      <c r="BI32" s="567"/>
      <c r="BJ32" s="567"/>
      <c r="BK32" s="568"/>
      <c r="BL32" s="569" t="s">
        <v>98</v>
      </c>
      <c r="BM32" s="569"/>
      <c r="BN32" s="569"/>
      <c r="BO32" s="569"/>
      <c r="BP32" s="570" t="s">
        <v>98</v>
      </c>
      <c r="BQ32" s="570"/>
      <c r="BR32" s="570"/>
      <c r="BS32" s="570"/>
      <c r="BT32" s="570"/>
      <c r="BU32" s="570"/>
      <c r="BV32" s="570"/>
      <c r="BW32" s="574"/>
      <c r="BY32" s="548" t="s">
        <v>261</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x14ac:dyDescent="0.15">
      <c r="B33" s="563" t="s">
        <v>262</v>
      </c>
      <c r="C33" s="564"/>
      <c r="D33" s="564"/>
      <c r="E33" s="564"/>
      <c r="F33" s="564"/>
      <c r="G33" s="564"/>
      <c r="H33" s="564"/>
      <c r="I33" s="564"/>
      <c r="J33" s="564"/>
      <c r="K33" s="564"/>
      <c r="L33" s="564"/>
      <c r="M33" s="564"/>
      <c r="N33" s="564"/>
      <c r="O33" s="564"/>
      <c r="P33" s="564"/>
      <c r="Q33" s="565"/>
      <c r="R33" s="566">
        <v>45662800</v>
      </c>
      <c r="S33" s="567"/>
      <c r="T33" s="567"/>
      <c r="U33" s="567"/>
      <c r="V33" s="567"/>
      <c r="W33" s="567"/>
      <c r="X33" s="567"/>
      <c r="Y33" s="568"/>
      <c r="Z33" s="571">
        <v>6</v>
      </c>
      <c r="AA33" s="572"/>
      <c r="AB33" s="572"/>
      <c r="AC33" s="577"/>
      <c r="AD33" s="575" t="s">
        <v>98</v>
      </c>
      <c r="AE33" s="567"/>
      <c r="AF33" s="567"/>
      <c r="AG33" s="567"/>
      <c r="AH33" s="567"/>
      <c r="AI33" s="567"/>
      <c r="AJ33" s="567"/>
      <c r="AK33" s="568"/>
      <c r="AL33" s="571" t="s">
        <v>98</v>
      </c>
      <c r="AM33" s="572"/>
      <c r="AN33" s="572"/>
      <c r="AO33" s="573"/>
      <c r="AP33" s="563" t="s">
        <v>134</v>
      </c>
      <c r="AQ33" s="564"/>
      <c r="AR33" s="564"/>
      <c r="AS33" s="564"/>
      <c r="AT33" s="564"/>
      <c r="AU33" s="564"/>
      <c r="AV33" s="564"/>
      <c r="AW33" s="564"/>
      <c r="AX33" s="564"/>
      <c r="AY33" s="564"/>
      <c r="AZ33" s="564"/>
      <c r="BA33" s="564"/>
      <c r="BB33" s="564"/>
      <c r="BC33" s="565"/>
      <c r="BD33" s="566">
        <v>278320270</v>
      </c>
      <c r="BE33" s="567"/>
      <c r="BF33" s="567"/>
      <c r="BG33" s="567"/>
      <c r="BH33" s="567"/>
      <c r="BI33" s="567"/>
      <c r="BJ33" s="567"/>
      <c r="BK33" s="568"/>
      <c r="BL33" s="569">
        <v>100</v>
      </c>
      <c r="BM33" s="569"/>
      <c r="BN33" s="569"/>
      <c r="BO33" s="569"/>
      <c r="BP33" s="570">
        <v>2210084</v>
      </c>
      <c r="BQ33" s="570"/>
      <c r="BR33" s="570"/>
      <c r="BS33" s="570"/>
      <c r="BT33" s="570"/>
      <c r="BU33" s="570"/>
      <c r="BV33" s="570"/>
      <c r="BW33" s="574"/>
      <c r="BY33" s="548" t="s">
        <v>172</v>
      </c>
      <c r="BZ33" s="549"/>
      <c r="CA33" s="549"/>
      <c r="CB33" s="549"/>
      <c r="CC33" s="549"/>
      <c r="CD33" s="549"/>
      <c r="CE33" s="549"/>
      <c r="CF33" s="549"/>
      <c r="CG33" s="549"/>
      <c r="CH33" s="549"/>
      <c r="CI33" s="549"/>
      <c r="CJ33" s="549"/>
      <c r="CK33" s="549"/>
      <c r="CL33" s="550"/>
      <c r="CM33" s="548" t="s">
        <v>263</v>
      </c>
      <c r="CN33" s="549"/>
      <c r="CO33" s="549"/>
      <c r="CP33" s="549"/>
      <c r="CQ33" s="549"/>
      <c r="CR33" s="549"/>
      <c r="CS33" s="549"/>
      <c r="CT33" s="550"/>
      <c r="CU33" s="548" t="s">
        <v>264</v>
      </c>
      <c r="CV33" s="549"/>
      <c r="CW33" s="549"/>
      <c r="CX33" s="550"/>
      <c r="CY33" s="548" t="s">
        <v>265</v>
      </c>
      <c r="CZ33" s="549"/>
      <c r="DA33" s="549"/>
      <c r="DB33" s="549"/>
      <c r="DC33" s="549"/>
      <c r="DD33" s="549"/>
      <c r="DE33" s="549"/>
      <c r="DF33" s="550"/>
      <c r="DG33" s="585" t="s">
        <v>266</v>
      </c>
      <c r="DH33" s="586"/>
      <c r="DI33" s="586"/>
      <c r="DJ33" s="586"/>
      <c r="DK33" s="586"/>
      <c r="DL33" s="586"/>
      <c r="DM33" s="586"/>
      <c r="DN33" s="586"/>
      <c r="DO33" s="586"/>
      <c r="DP33" s="586"/>
      <c r="DQ33" s="587"/>
      <c r="DR33" s="548" t="s">
        <v>267</v>
      </c>
      <c r="DS33" s="549"/>
      <c r="DT33" s="549"/>
      <c r="DU33" s="549"/>
      <c r="DV33" s="549"/>
      <c r="DW33" s="549"/>
      <c r="DX33" s="550"/>
    </row>
    <row r="34" spans="2:128" ht="11.25" customHeight="1" x14ac:dyDescent="0.15">
      <c r="B34" s="582" t="s">
        <v>268</v>
      </c>
      <c r="C34" s="583"/>
      <c r="D34" s="583"/>
      <c r="E34" s="583"/>
      <c r="F34" s="583"/>
      <c r="G34" s="583"/>
      <c r="H34" s="583"/>
      <c r="I34" s="583"/>
      <c r="J34" s="583"/>
      <c r="K34" s="583"/>
      <c r="L34" s="583"/>
      <c r="M34" s="583"/>
      <c r="N34" s="583"/>
      <c r="O34" s="583"/>
      <c r="P34" s="583"/>
      <c r="Q34" s="584"/>
      <c r="R34" s="566">
        <v>761605206</v>
      </c>
      <c r="S34" s="567"/>
      <c r="T34" s="567"/>
      <c r="U34" s="567"/>
      <c r="V34" s="567"/>
      <c r="W34" s="567"/>
      <c r="X34" s="567"/>
      <c r="Y34" s="568"/>
      <c r="Z34" s="569">
        <v>100</v>
      </c>
      <c r="AA34" s="569"/>
      <c r="AB34" s="569"/>
      <c r="AC34" s="569"/>
      <c r="AD34" s="570">
        <v>391629042</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269</v>
      </c>
      <c r="BZ34" s="553"/>
      <c r="CA34" s="553"/>
      <c r="CB34" s="553"/>
      <c r="CC34" s="553"/>
      <c r="CD34" s="553"/>
      <c r="CE34" s="553"/>
      <c r="CF34" s="553"/>
      <c r="CG34" s="553"/>
      <c r="CH34" s="553"/>
      <c r="CI34" s="553"/>
      <c r="CJ34" s="553"/>
      <c r="CK34" s="553"/>
      <c r="CL34" s="554"/>
      <c r="CM34" s="555">
        <v>353927091</v>
      </c>
      <c r="CN34" s="556"/>
      <c r="CO34" s="556"/>
      <c r="CP34" s="556"/>
      <c r="CQ34" s="556"/>
      <c r="CR34" s="556"/>
      <c r="CS34" s="556"/>
      <c r="CT34" s="557"/>
      <c r="CU34" s="596">
        <v>47.1</v>
      </c>
      <c r="CV34" s="597"/>
      <c r="CW34" s="597"/>
      <c r="CX34" s="599"/>
      <c r="CY34" s="595">
        <v>304270906</v>
      </c>
      <c r="CZ34" s="556"/>
      <c r="DA34" s="556"/>
      <c r="DB34" s="556"/>
      <c r="DC34" s="556"/>
      <c r="DD34" s="556"/>
      <c r="DE34" s="556"/>
      <c r="DF34" s="557"/>
      <c r="DG34" s="595">
        <v>302033194</v>
      </c>
      <c r="DH34" s="556"/>
      <c r="DI34" s="556"/>
      <c r="DJ34" s="556"/>
      <c r="DK34" s="556"/>
      <c r="DL34" s="556"/>
      <c r="DM34" s="556"/>
      <c r="DN34" s="556"/>
      <c r="DO34" s="556"/>
      <c r="DP34" s="556"/>
      <c r="DQ34" s="557"/>
      <c r="DR34" s="596">
        <v>68.3</v>
      </c>
      <c r="DS34" s="597"/>
      <c r="DT34" s="597"/>
      <c r="DU34" s="597"/>
      <c r="DV34" s="597"/>
      <c r="DW34" s="597"/>
      <c r="DX34" s="598"/>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270</v>
      </c>
      <c r="BZ35" s="564"/>
      <c r="CA35" s="564"/>
      <c r="CB35" s="564"/>
      <c r="CC35" s="564"/>
      <c r="CD35" s="564"/>
      <c r="CE35" s="564"/>
      <c r="CF35" s="564"/>
      <c r="CG35" s="564"/>
      <c r="CH35" s="564"/>
      <c r="CI35" s="564"/>
      <c r="CJ35" s="564"/>
      <c r="CK35" s="564"/>
      <c r="CL35" s="565"/>
      <c r="CM35" s="566">
        <v>224612103</v>
      </c>
      <c r="CN35" s="591"/>
      <c r="CO35" s="591"/>
      <c r="CP35" s="591"/>
      <c r="CQ35" s="591"/>
      <c r="CR35" s="591"/>
      <c r="CS35" s="591"/>
      <c r="CT35" s="592"/>
      <c r="CU35" s="588">
        <v>29.9</v>
      </c>
      <c r="CV35" s="589"/>
      <c r="CW35" s="589"/>
      <c r="CX35" s="590"/>
      <c r="CY35" s="575">
        <v>183514776</v>
      </c>
      <c r="CZ35" s="591"/>
      <c r="DA35" s="591"/>
      <c r="DB35" s="591"/>
      <c r="DC35" s="591"/>
      <c r="DD35" s="591"/>
      <c r="DE35" s="591"/>
      <c r="DF35" s="592"/>
      <c r="DG35" s="575">
        <v>181277969</v>
      </c>
      <c r="DH35" s="591"/>
      <c r="DI35" s="591"/>
      <c r="DJ35" s="591"/>
      <c r="DK35" s="591"/>
      <c r="DL35" s="591"/>
      <c r="DM35" s="591"/>
      <c r="DN35" s="591"/>
      <c r="DO35" s="591"/>
      <c r="DP35" s="591"/>
      <c r="DQ35" s="592"/>
      <c r="DR35" s="588">
        <v>41</v>
      </c>
      <c r="DS35" s="589"/>
      <c r="DT35" s="589"/>
      <c r="DU35" s="589"/>
      <c r="DV35" s="589"/>
      <c r="DW35" s="589"/>
      <c r="DX35" s="594"/>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271</v>
      </c>
      <c r="BZ36" s="564"/>
      <c r="CA36" s="564"/>
      <c r="CB36" s="564"/>
      <c r="CC36" s="564"/>
      <c r="CD36" s="564"/>
      <c r="CE36" s="564"/>
      <c r="CF36" s="564"/>
      <c r="CG36" s="564"/>
      <c r="CH36" s="564"/>
      <c r="CI36" s="564"/>
      <c r="CJ36" s="564"/>
      <c r="CK36" s="564"/>
      <c r="CL36" s="565"/>
      <c r="CM36" s="566">
        <v>163232902</v>
      </c>
      <c r="CN36" s="567"/>
      <c r="CO36" s="567"/>
      <c r="CP36" s="567"/>
      <c r="CQ36" s="567"/>
      <c r="CR36" s="567"/>
      <c r="CS36" s="567"/>
      <c r="CT36" s="568"/>
      <c r="CU36" s="588">
        <v>21.7</v>
      </c>
      <c r="CV36" s="589"/>
      <c r="CW36" s="589"/>
      <c r="CX36" s="590"/>
      <c r="CY36" s="575">
        <v>130835247</v>
      </c>
      <c r="CZ36" s="591"/>
      <c r="DA36" s="591"/>
      <c r="DB36" s="591"/>
      <c r="DC36" s="591"/>
      <c r="DD36" s="591"/>
      <c r="DE36" s="591"/>
      <c r="DF36" s="592"/>
      <c r="DG36" s="575">
        <v>130825559</v>
      </c>
      <c r="DH36" s="591"/>
      <c r="DI36" s="591"/>
      <c r="DJ36" s="591"/>
      <c r="DK36" s="591"/>
      <c r="DL36" s="591"/>
      <c r="DM36" s="591"/>
      <c r="DN36" s="591"/>
      <c r="DO36" s="591"/>
      <c r="DP36" s="591"/>
      <c r="DQ36" s="592"/>
      <c r="DR36" s="588">
        <v>29.6</v>
      </c>
      <c r="DS36" s="589"/>
      <c r="DT36" s="589"/>
      <c r="DU36" s="589"/>
      <c r="DV36" s="589"/>
      <c r="DW36" s="589"/>
      <c r="DX36" s="594"/>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272</v>
      </c>
      <c r="AQ37" s="549"/>
      <c r="AR37" s="549"/>
      <c r="AS37" s="549"/>
      <c r="AT37" s="549"/>
      <c r="AU37" s="549"/>
      <c r="AV37" s="549"/>
      <c r="AW37" s="549"/>
      <c r="AX37" s="549"/>
      <c r="AY37" s="549"/>
      <c r="AZ37" s="549"/>
      <c r="BA37" s="549"/>
      <c r="BB37" s="549"/>
      <c r="BC37" s="550"/>
      <c r="BD37" s="548" t="s">
        <v>273</v>
      </c>
      <c r="BE37" s="549"/>
      <c r="BF37" s="549"/>
      <c r="BG37" s="549"/>
      <c r="BH37" s="549"/>
      <c r="BI37" s="549"/>
      <c r="BJ37" s="549"/>
      <c r="BK37" s="549"/>
      <c r="BL37" s="549"/>
      <c r="BM37" s="550"/>
      <c r="BN37" s="548" t="s">
        <v>274</v>
      </c>
      <c r="BO37" s="549"/>
      <c r="BP37" s="549"/>
      <c r="BQ37" s="549"/>
      <c r="BR37" s="549"/>
      <c r="BS37" s="549"/>
      <c r="BT37" s="549"/>
      <c r="BU37" s="549"/>
      <c r="BV37" s="549"/>
      <c r="BW37" s="550"/>
      <c r="BY37" s="563" t="s">
        <v>275</v>
      </c>
      <c r="BZ37" s="564"/>
      <c r="CA37" s="564"/>
      <c r="CB37" s="564"/>
      <c r="CC37" s="564"/>
      <c r="CD37" s="564"/>
      <c r="CE37" s="564"/>
      <c r="CF37" s="564"/>
      <c r="CG37" s="564"/>
      <c r="CH37" s="564"/>
      <c r="CI37" s="564"/>
      <c r="CJ37" s="564"/>
      <c r="CK37" s="564"/>
      <c r="CL37" s="565"/>
      <c r="CM37" s="566">
        <v>25809966</v>
      </c>
      <c r="CN37" s="591"/>
      <c r="CO37" s="591"/>
      <c r="CP37" s="591"/>
      <c r="CQ37" s="591"/>
      <c r="CR37" s="591"/>
      <c r="CS37" s="591"/>
      <c r="CT37" s="592"/>
      <c r="CU37" s="588">
        <v>3.4</v>
      </c>
      <c r="CV37" s="589"/>
      <c r="CW37" s="589"/>
      <c r="CX37" s="590"/>
      <c r="CY37" s="575">
        <v>19046246</v>
      </c>
      <c r="CZ37" s="591"/>
      <c r="DA37" s="591"/>
      <c r="DB37" s="591"/>
      <c r="DC37" s="591"/>
      <c r="DD37" s="591"/>
      <c r="DE37" s="591"/>
      <c r="DF37" s="592"/>
      <c r="DG37" s="575">
        <v>19045341</v>
      </c>
      <c r="DH37" s="591"/>
      <c r="DI37" s="591"/>
      <c r="DJ37" s="591"/>
      <c r="DK37" s="591"/>
      <c r="DL37" s="591"/>
      <c r="DM37" s="591"/>
      <c r="DN37" s="591"/>
      <c r="DO37" s="591"/>
      <c r="DP37" s="591"/>
      <c r="DQ37" s="592"/>
      <c r="DR37" s="588">
        <v>4.3</v>
      </c>
      <c r="DS37" s="589"/>
      <c r="DT37" s="589"/>
      <c r="DU37" s="589"/>
      <c r="DV37" s="589"/>
      <c r="DW37" s="589"/>
      <c r="DX37" s="594"/>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276</v>
      </c>
      <c r="AQ38" s="613"/>
      <c r="AR38" s="613"/>
      <c r="AS38" s="613"/>
      <c r="AT38" s="618" t="s">
        <v>277</v>
      </c>
      <c r="AU38" s="178"/>
      <c r="AV38" s="178"/>
      <c r="AW38" s="178"/>
      <c r="AX38" s="552" t="s">
        <v>134</v>
      </c>
      <c r="AY38" s="553"/>
      <c r="AZ38" s="553"/>
      <c r="BA38" s="553"/>
      <c r="BB38" s="553"/>
      <c r="BC38" s="554"/>
      <c r="BD38" s="593">
        <v>99.4</v>
      </c>
      <c r="BE38" s="561"/>
      <c r="BF38" s="561"/>
      <c r="BG38" s="561"/>
      <c r="BH38" s="561"/>
      <c r="BI38" s="561">
        <v>97.9</v>
      </c>
      <c r="BJ38" s="561"/>
      <c r="BK38" s="561"/>
      <c r="BL38" s="561"/>
      <c r="BM38" s="562"/>
      <c r="BN38" s="593">
        <v>99.3</v>
      </c>
      <c r="BO38" s="561"/>
      <c r="BP38" s="561"/>
      <c r="BQ38" s="561"/>
      <c r="BR38" s="561"/>
      <c r="BS38" s="561">
        <v>97.4</v>
      </c>
      <c r="BT38" s="561"/>
      <c r="BU38" s="561"/>
      <c r="BV38" s="561"/>
      <c r="BW38" s="562"/>
      <c r="BY38" s="563" t="s">
        <v>278</v>
      </c>
      <c r="BZ38" s="564"/>
      <c r="CA38" s="564"/>
      <c r="CB38" s="564"/>
      <c r="CC38" s="564"/>
      <c r="CD38" s="564"/>
      <c r="CE38" s="564"/>
      <c r="CF38" s="564"/>
      <c r="CG38" s="564"/>
      <c r="CH38" s="564"/>
      <c r="CI38" s="564"/>
      <c r="CJ38" s="564"/>
      <c r="CK38" s="564"/>
      <c r="CL38" s="565"/>
      <c r="CM38" s="566">
        <v>103505022</v>
      </c>
      <c r="CN38" s="567"/>
      <c r="CO38" s="567"/>
      <c r="CP38" s="567"/>
      <c r="CQ38" s="567"/>
      <c r="CR38" s="567"/>
      <c r="CS38" s="567"/>
      <c r="CT38" s="568"/>
      <c r="CU38" s="588">
        <v>13.8</v>
      </c>
      <c r="CV38" s="589"/>
      <c r="CW38" s="589"/>
      <c r="CX38" s="590"/>
      <c r="CY38" s="575">
        <v>101709884</v>
      </c>
      <c r="CZ38" s="591"/>
      <c r="DA38" s="591"/>
      <c r="DB38" s="591"/>
      <c r="DC38" s="591"/>
      <c r="DD38" s="591"/>
      <c r="DE38" s="591"/>
      <c r="DF38" s="592"/>
      <c r="DG38" s="575">
        <v>101709884</v>
      </c>
      <c r="DH38" s="591"/>
      <c r="DI38" s="591"/>
      <c r="DJ38" s="591"/>
      <c r="DK38" s="591"/>
      <c r="DL38" s="591"/>
      <c r="DM38" s="591"/>
      <c r="DN38" s="591"/>
      <c r="DO38" s="591"/>
      <c r="DP38" s="591"/>
      <c r="DQ38" s="592"/>
      <c r="DR38" s="588">
        <v>23</v>
      </c>
      <c r="DS38" s="589"/>
      <c r="DT38" s="589"/>
      <c r="DU38" s="589"/>
      <c r="DV38" s="589"/>
      <c r="DW38" s="589"/>
      <c r="DX38" s="594"/>
    </row>
    <row r="39" spans="2:128" ht="11.25" customHeight="1" x14ac:dyDescent="0.15">
      <c r="AP39" s="614"/>
      <c r="AQ39" s="615"/>
      <c r="AR39" s="615"/>
      <c r="AS39" s="615"/>
      <c r="AT39" s="619"/>
      <c r="AU39" s="167" t="s">
        <v>279</v>
      </c>
      <c r="AV39" s="167"/>
      <c r="AW39" s="167"/>
      <c r="AX39" s="563" t="s">
        <v>280</v>
      </c>
      <c r="AY39" s="564"/>
      <c r="AZ39" s="564"/>
      <c r="BA39" s="564"/>
      <c r="BB39" s="564"/>
      <c r="BC39" s="565"/>
      <c r="BD39" s="600">
        <v>98.7</v>
      </c>
      <c r="BE39" s="572"/>
      <c r="BF39" s="572"/>
      <c r="BG39" s="572"/>
      <c r="BH39" s="572"/>
      <c r="BI39" s="572">
        <v>94.8</v>
      </c>
      <c r="BJ39" s="572"/>
      <c r="BK39" s="572"/>
      <c r="BL39" s="572"/>
      <c r="BM39" s="573"/>
      <c r="BN39" s="600">
        <v>98.7</v>
      </c>
      <c r="BO39" s="572"/>
      <c r="BP39" s="572"/>
      <c r="BQ39" s="572"/>
      <c r="BR39" s="572"/>
      <c r="BS39" s="572">
        <v>94.4</v>
      </c>
      <c r="BT39" s="572"/>
      <c r="BU39" s="572"/>
      <c r="BV39" s="572"/>
      <c r="BW39" s="573"/>
      <c r="BY39" s="601" t="s">
        <v>281</v>
      </c>
      <c r="BZ39" s="602"/>
      <c r="CA39" s="563" t="s">
        <v>282</v>
      </c>
      <c r="CB39" s="564"/>
      <c r="CC39" s="564"/>
      <c r="CD39" s="564"/>
      <c r="CE39" s="564"/>
      <c r="CF39" s="564"/>
      <c r="CG39" s="564"/>
      <c r="CH39" s="564"/>
      <c r="CI39" s="564"/>
      <c r="CJ39" s="564"/>
      <c r="CK39" s="564"/>
      <c r="CL39" s="565"/>
      <c r="CM39" s="566">
        <v>103500844</v>
      </c>
      <c r="CN39" s="591"/>
      <c r="CO39" s="591"/>
      <c r="CP39" s="591"/>
      <c r="CQ39" s="591"/>
      <c r="CR39" s="591"/>
      <c r="CS39" s="591"/>
      <c r="CT39" s="592"/>
      <c r="CU39" s="588">
        <v>13.8</v>
      </c>
      <c r="CV39" s="589"/>
      <c r="CW39" s="589"/>
      <c r="CX39" s="590"/>
      <c r="CY39" s="575">
        <v>101705706</v>
      </c>
      <c r="CZ39" s="591"/>
      <c r="DA39" s="591"/>
      <c r="DB39" s="591"/>
      <c r="DC39" s="591"/>
      <c r="DD39" s="591"/>
      <c r="DE39" s="591"/>
      <c r="DF39" s="592"/>
      <c r="DG39" s="575">
        <v>101705706</v>
      </c>
      <c r="DH39" s="591"/>
      <c r="DI39" s="591"/>
      <c r="DJ39" s="591"/>
      <c r="DK39" s="591"/>
      <c r="DL39" s="591"/>
      <c r="DM39" s="591"/>
      <c r="DN39" s="591"/>
      <c r="DO39" s="591"/>
      <c r="DP39" s="591"/>
      <c r="DQ39" s="592"/>
      <c r="DR39" s="588">
        <v>23</v>
      </c>
      <c r="DS39" s="589"/>
      <c r="DT39" s="589"/>
      <c r="DU39" s="589"/>
      <c r="DV39" s="589"/>
      <c r="DW39" s="589"/>
      <c r="DX39" s="594"/>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283</v>
      </c>
      <c r="AY40" s="583"/>
      <c r="AZ40" s="583"/>
      <c r="BA40" s="583"/>
      <c r="BB40" s="583"/>
      <c r="BC40" s="584"/>
      <c r="BD40" s="607">
        <v>99.9</v>
      </c>
      <c r="BE40" s="608"/>
      <c r="BF40" s="608"/>
      <c r="BG40" s="608"/>
      <c r="BH40" s="608"/>
      <c r="BI40" s="608">
        <v>99.7</v>
      </c>
      <c r="BJ40" s="608"/>
      <c r="BK40" s="608"/>
      <c r="BL40" s="608"/>
      <c r="BM40" s="609"/>
      <c r="BN40" s="607">
        <v>99.9</v>
      </c>
      <c r="BO40" s="608"/>
      <c r="BP40" s="608"/>
      <c r="BQ40" s="608"/>
      <c r="BR40" s="608"/>
      <c r="BS40" s="608">
        <v>99.7</v>
      </c>
      <c r="BT40" s="608"/>
      <c r="BU40" s="608"/>
      <c r="BV40" s="608"/>
      <c r="BW40" s="609"/>
      <c r="BY40" s="603"/>
      <c r="BZ40" s="604"/>
      <c r="CA40" s="563" t="s">
        <v>284</v>
      </c>
      <c r="CB40" s="564"/>
      <c r="CC40" s="564"/>
      <c r="CD40" s="564"/>
      <c r="CE40" s="564"/>
      <c r="CF40" s="564"/>
      <c r="CG40" s="564"/>
      <c r="CH40" s="564"/>
      <c r="CI40" s="564"/>
      <c r="CJ40" s="564"/>
      <c r="CK40" s="564"/>
      <c r="CL40" s="565"/>
      <c r="CM40" s="566">
        <v>89669501</v>
      </c>
      <c r="CN40" s="567"/>
      <c r="CO40" s="567"/>
      <c r="CP40" s="567"/>
      <c r="CQ40" s="567"/>
      <c r="CR40" s="567"/>
      <c r="CS40" s="567"/>
      <c r="CT40" s="568"/>
      <c r="CU40" s="588">
        <v>11.9</v>
      </c>
      <c r="CV40" s="589"/>
      <c r="CW40" s="589"/>
      <c r="CX40" s="590"/>
      <c r="CY40" s="575">
        <v>88087929</v>
      </c>
      <c r="CZ40" s="591"/>
      <c r="DA40" s="591"/>
      <c r="DB40" s="591"/>
      <c r="DC40" s="591"/>
      <c r="DD40" s="591"/>
      <c r="DE40" s="591"/>
      <c r="DF40" s="592"/>
      <c r="DG40" s="575">
        <v>88087929</v>
      </c>
      <c r="DH40" s="591"/>
      <c r="DI40" s="591"/>
      <c r="DJ40" s="591"/>
      <c r="DK40" s="591"/>
      <c r="DL40" s="591"/>
      <c r="DM40" s="591"/>
      <c r="DN40" s="591"/>
      <c r="DO40" s="591"/>
      <c r="DP40" s="591"/>
      <c r="DQ40" s="592"/>
      <c r="DR40" s="588">
        <v>19.899999999999999</v>
      </c>
      <c r="DS40" s="589"/>
      <c r="DT40" s="589"/>
      <c r="DU40" s="589"/>
      <c r="DV40" s="589"/>
      <c r="DW40" s="589"/>
      <c r="DX40" s="594"/>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285</v>
      </c>
      <c r="CB41" s="564"/>
      <c r="CC41" s="564"/>
      <c r="CD41" s="564"/>
      <c r="CE41" s="564"/>
      <c r="CF41" s="564"/>
      <c r="CG41" s="564"/>
      <c r="CH41" s="564"/>
      <c r="CI41" s="564"/>
      <c r="CJ41" s="564"/>
      <c r="CK41" s="564"/>
      <c r="CL41" s="565"/>
      <c r="CM41" s="566">
        <v>13831343</v>
      </c>
      <c r="CN41" s="591"/>
      <c r="CO41" s="591"/>
      <c r="CP41" s="591"/>
      <c r="CQ41" s="591"/>
      <c r="CR41" s="591"/>
      <c r="CS41" s="591"/>
      <c r="CT41" s="592"/>
      <c r="CU41" s="588">
        <v>1.8</v>
      </c>
      <c r="CV41" s="589"/>
      <c r="CW41" s="589"/>
      <c r="CX41" s="590"/>
      <c r="CY41" s="575">
        <v>13617777</v>
      </c>
      <c r="CZ41" s="591"/>
      <c r="DA41" s="591"/>
      <c r="DB41" s="591"/>
      <c r="DC41" s="591"/>
      <c r="DD41" s="591"/>
      <c r="DE41" s="591"/>
      <c r="DF41" s="592"/>
      <c r="DG41" s="575">
        <v>13617777</v>
      </c>
      <c r="DH41" s="591"/>
      <c r="DI41" s="591"/>
      <c r="DJ41" s="591"/>
      <c r="DK41" s="591"/>
      <c r="DL41" s="591"/>
      <c r="DM41" s="591"/>
      <c r="DN41" s="591"/>
      <c r="DO41" s="591"/>
      <c r="DP41" s="591"/>
      <c r="DQ41" s="592"/>
      <c r="DR41" s="588">
        <v>3.1</v>
      </c>
      <c r="DS41" s="589"/>
      <c r="DT41" s="589"/>
      <c r="DU41" s="589"/>
      <c r="DV41" s="589"/>
      <c r="DW41" s="589"/>
      <c r="DX41" s="594"/>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286</v>
      </c>
      <c r="CB42" s="564"/>
      <c r="CC42" s="564"/>
      <c r="CD42" s="564"/>
      <c r="CE42" s="564"/>
      <c r="CF42" s="564"/>
      <c r="CG42" s="564"/>
      <c r="CH42" s="564"/>
      <c r="CI42" s="564"/>
      <c r="CJ42" s="564"/>
      <c r="CK42" s="564"/>
      <c r="CL42" s="565"/>
      <c r="CM42" s="566">
        <v>4178</v>
      </c>
      <c r="CN42" s="567"/>
      <c r="CO42" s="567"/>
      <c r="CP42" s="567"/>
      <c r="CQ42" s="567"/>
      <c r="CR42" s="567"/>
      <c r="CS42" s="567"/>
      <c r="CT42" s="568"/>
      <c r="CU42" s="588">
        <v>0</v>
      </c>
      <c r="CV42" s="589"/>
      <c r="CW42" s="589"/>
      <c r="CX42" s="590"/>
      <c r="CY42" s="575">
        <v>4178</v>
      </c>
      <c r="CZ42" s="591"/>
      <c r="DA42" s="591"/>
      <c r="DB42" s="591"/>
      <c r="DC42" s="591"/>
      <c r="DD42" s="591"/>
      <c r="DE42" s="591"/>
      <c r="DF42" s="592"/>
      <c r="DG42" s="575">
        <v>4178</v>
      </c>
      <c r="DH42" s="591"/>
      <c r="DI42" s="591"/>
      <c r="DJ42" s="591"/>
      <c r="DK42" s="591"/>
      <c r="DL42" s="591"/>
      <c r="DM42" s="591"/>
      <c r="DN42" s="591"/>
      <c r="DO42" s="591"/>
      <c r="DP42" s="591"/>
      <c r="DQ42" s="592"/>
      <c r="DR42" s="588">
        <v>0</v>
      </c>
      <c r="DS42" s="589"/>
      <c r="DT42" s="589"/>
      <c r="DU42" s="589"/>
      <c r="DV42" s="589"/>
      <c r="DW42" s="589"/>
      <c r="DX42" s="594"/>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287</v>
      </c>
      <c r="BZ43" s="564"/>
      <c r="CA43" s="564"/>
      <c r="CB43" s="564"/>
      <c r="CC43" s="564"/>
      <c r="CD43" s="564"/>
      <c r="CE43" s="564"/>
      <c r="CF43" s="564"/>
      <c r="CG43" s="564"/>
      <c r="CH43" s="564"/>
      <c r="CI43" s="564"/>
      <c r="CJ43" s="564"/>
      <c r="CK43" s="564"/>
      <c r="CL43" s="565"/>
      <c r="CM43" s="566">
        <v>280185671</v>
      </c>
      <c r="CN43" s="591"/>
      <c r="CO43" s="591"/>
      <c r="CP43" s="591"/>
      <c r="CQ43" s="591"/>
      <c r="CR43" s="591"/>
      <c r="CS43" s="591"/>
      <c r="CT43" s="592"/>
      <c r="CU43" s="588">
        <v>37.299999999999997</v>
      </c>
      <c r="CV43" s="589"/>
      <c r="CW43" s="589"/>
      <c r="CX43" s="590"/>
      <c r="CY43" s="575">
        <v>179502510</v>
      </c>
      <c r="CZ43" s="591"/>
      <c r="DA43" s="591"/>
      <c r="DB43" s="591"/>
      <c r="DC43" s="591"/>
      <c r="DD43" s="591"/>
      <c r="DE43" s="591"/>
      <c r="DF43" s="592"/>
      <c r="DG43" s="575">
        <v>121532694</v>
      </c>
      <c r="DH43" s="591"/>
      <c r="DI43" s="591"/>
      <c r="DJ43" s="591"/>
      <c r="DK43" s="591"/>
      <c r="DL43" s="591"/>
      <c r="DM43" s="591"/>
      <c r="DN43" s="591"/>
      <c r="DO43" s="591"/>
      <c r="DP43" s="591"/>
      <c r="DQ43" s="592"/>
      <c r="DR43" s="588">
        <v>27.5</v>
      </c>
      <c r="DS43" s="589"/>
      <c r="DT43" s="589"/>
      <c r="DU43" s="589"/>
      <c r="DV43" s="589"/>
      <c r="DW43" s="589"/>
      <c r="DX43" s="594"/>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288</v>
      </c>
      <c r="BZ44" s="564"/>
      <c r="CA44" s="564"/>
      <c r="CB44" s="564"/>
      <c r="CC44" s="564"/>
      <c r="CD44" s="564"/>
      <c r="CE44" s="564"/>
      <c r="CF44" s="564"/>
      <c r="CG44" s="564"/>
      <c r="CH44" s="564"/>
      <c r="CI44" s="564"/>
      <c r="CJ44" s="564"/>
      <c r="CK44" s="564"/>
      <c r="CL44" s="565"/>
      <c r="CM44" s="566">
        <v>24903330</v>
      </c>
      <c r="CN44" s="567"/>
      <c r="CO44" s="567"/>
      <c r="CP44" s="567"/>
      <c r="CQ44" s="567"/>
      <c r="CR44" s="567"/>
      <c r="CS44" s="567"/>
      <c r="CT44" s="568"/>
      <c r="CU44" s="588">
        <v>3.3</v>
      </c>
      <c r="CV44" s="589"/>
      <c r="CW44" s="589"/>
      <c r="CX44" s="590"/>
      <c r="CY44" s="575">
        <v>18180522</v>
      </c>
      <c r="CZ44" s="591"/>
      <c r="DA44" s="591"/>
      <c r="DB44" s="591"/>
      <c r="DC44" s="591"/>
      <c r="DD44" s="591"/>
      <c r="DE44" s="591"/>
      <c r="DF44" s="592"/>
      <c r="DG44" s="575">
        <v>15960997</v>
      </c>
      <c r="DH44" s="591"/>
      <c r="DI44" s="591"/>
      <c r="DJ44" s="591"/>
      <c r="DK44" s="591"/>
      <c r="DL44" s="591"/>
      <c r="DM44" s="591"/>
      <c r="DN44" s="591"/>
      <c r="DO44" s="591"/>
      <c r="DP44" s="591"/>
      <c r="DQ44" s="592"/>
      <c r="DR44" s="588">
        <v>3.6</v>
      </c>
      <c r="DS44" s="589"/>
      <c r="DT44" s="589"/>
      <c r="DU44" s="589"/>
      <c r="DV44" s="589"/>
      <c r="DW44" s="589"/>
      <c r="DX44" s="594"/>
    </row>
    <row r="45" spans="2:128" ht="11.25" customHeight="1" x14ac:dyDescent="0.15">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290</v>
      </c>
      <c r="BZ45" s="564"/>
      <c r="CA45" s="564"/>
      <c r="CB45" s="564"/>
      <c r="CC45" s="564"/>
      <c r="CD45" s="564"/>
      <c r="CE45" s="564"/>
      <c r="CF45" s="564"/>
      <c r="CG45" s="564"/>
      <c r="CH45" s="564"/>
      <c r="CI45" s="564"/>
      <c r="CJ45" s="564"/>
      <c r="CK45" s="564"/>
      <c r="CL45" s="565"/>
      <c r="CM45" s="566">
        <v>3032858</v>
      </c>
      <c r="CN45" s="591"/>
      <c r="CO45" s="591"/>
      <c r="CP45" s="591"/>
      <c r="CQ45" s="591"/>
      <c r="CR45" s="591"/>
      <c r="CS45" s="591"/>
      <c r="CT45" s="592"/>
      <c r="CU45" s="588">
        <v>0.4</v>
      </c>
      <c r="CV45" s="589"/>
      <c r="CW45" s="589"/>
      <c r="CX45" s="590"/>
      <c r="CY45" s="575">
        <v>1730476</v>
      </c>
      <c r="CZ45" s="591"/>
      <c r="DA45" s="591"/>
      <c r="DB45" s="591"/>
      <c r="DC45" s="591"/>
      <c r="DD45" s="591"/>
      <c r="DE45" s="591"/>
      <c r="DF45" s="592"/>
      <c r="DG45" s="575">
        <v>1676270</v>
      </c>
      <c r="DH45" s="591"/>
      <c r="DI45" s="591"/>
      <c r="DJ45" s="591"/>
      <c r="DK45" s="591"/>
      <c r="DL45" s="591"/>
      <c r="DM45" s="591"/>
      <c r="DN45" s="591"/>
      <c r="DO45" s="591"/>
      <c r="DP45" s="591"/>
      <c r="DQ45" s="592"/>
      <c r="DR45" s="588">
        <v>0.4</v>
      </c>
      <c r="DS45" s="589"/>
      <c r="DT45" s="589"/>
      <c r="DU45" s="589"/>
      <c r="DV45" s="589"/>
      <c r="DW45" s="589"/>
      <c r="DX45" s="594"/>
    </row>
    <row r="46" spans="2:128" ht="11.25" customHeight="1" x14ac:dyDescent="0.15">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292</v>
      </c>
      <c r="BZ46" s="564"/>
      <c r="CA46" s="564"/>
      <c r="CB46" s="564"/>
      <c r="CC46" s="564"/>
      <c r="CD46" s="564"/>
      <c r="CE46" s="564"/>
      <c r="CF46" s="564"/>
      <c r="CG46" s="564"/>
      <c r="CH46" s="564"/>
      <c r="CI46" s="564"/>
      <c r="CJ46" s="564"/>
      <c r="CK46" s="564"/>
      <c r="CL46" s="565"/>
      <c r="CM46" s="566">
        <v>181311631</v>
      </c>
      <c r="CN46" s="567"/>
      <c r="CO46" s="567"/>
      <c r="CP46" s="567"/>
      <c r="CQ46" s="567"/>
      <c r="CR46" s="567"/>
      <c r="CS46" s="567"/>
      <c r="CT46" s="568"/>
      <c r="CU46" s="588">
        <v>24.1</v>
      </c>
      <c r="CV46" s="589"/>
      <c r="CW46" s="589"/>
      <c r="CX46" s="590"/>
      <c r="CY46" s="575">
        <v>152918837</v>
      </c>
      <c r="CZ46" s="591"/>
      <c r="DA46" s="591"/>
      <c r="DB46" s="591"/>
      <c r="DC46" s="591"/>
      <c r="DD46" s="591"/>
      <c r="DE46" s="591"/>
      <c r="DF46" s="592"/>
      <c r="DG46" s="575">
        <v>103772895</v>
      </c>
      <c r="DH46" s="591"/>
      <c r="DI46" s="591"/>
      <c r="DJ46" s="591"/>
      <c r="DK46" s="591"/>
      <c r="DL46" s="591"/>
      <c r="DM46" s="591"/>
      <c r="DN46" s="591"/>
      <c r="DO46" s="591"/>
      <c r="DP46" s="591"/>
      <c r="DQ46" s="592"/>
      <c r="DR46" s="588">
        <v>23.5</v>
      </c>
      <c r="DS46" s="589"/>
      <c r="DT46" s="589"/>
      <c r="DU46" s="589"/>
      <c r="DV46" s="589"/>
      <c r="DW46" s="589"/>
      <c r="DX46" s="594"/>
    </row>
    <row r="47" spans="2:128" ht="11.25" customHeight="1" x14ac:dyDescent="0.15">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294</v>
      </c>
      <c r="BZ47" s="564"/>
      <c r="CA47" s="564"/>
      <c r="CB47" s="564"/>
      <c r="CC47" s="564"/>
      <c r="CD47" s="564"/>
      <c r="CE47" s="564"/>
      <c r="CF47" s="564"/>
      <c r="CG47" s="564"/>
      <c r="CH47" s="564"/>
      <c r="CI47" s="564"/>
      <c r="CJ47" s="564"/>
      <c r="CK47" s="564"/>
      <c r="CL47" s="565"/>
      <c r="CM47" s="566">
        <v>2244812</v>
      </c>
      <c r="CN47" s="591"/>
      <c r="CO47" s="591"/>
      <c r="CP47" s="591"/>
      <c r="CQ47" s="591"/>
      <c r="CR47" s="591"/>
      <c r="CS47" s="591"/>
      <c r="CT47" s="592"/>
      <c r="CU47" s="588">
        <v>0.3</v>
      </c>
      <c r="CV47" s="589"/>
      <c r="CW47" s="589"/>
      <c r="CX47" s="590"/>
      <c r="CY47" s="575">
        <v>2244812</v>
      </c>
      <c r="CZ47" s="591"/>
      <c r="DA47" s="591"/>
      <c r="DB47" s="591"/>
      <c r="DC47" s="591"/>
      <c r="DD47" s="591"/>
      <c r="DE47" s="591"/>
      <c r="DF47" s="592"/>
      <c r="DG47" s="575" t="s">
        <v>98</v>
      </c>
      <c r="DH47" s="591"/>
      <c r="DI47" s="591"/>
      <c r="DJ47" s="591"/>
      <c r="DK47" s="591"/>
      <c r="DL47" s="591"/>
      <c r="DM47" s="591"/>
      <c r="DN47" s="591"/>
      <c r="DO47" s="591"/>
      <c r="DP47" s="591"/>
      <c r="DQ47" s="592"/>
      <c r="DR47" s="588" t="s">
        <v>98</v>
      </c>
      <c r="DS47" s="589"/>
      <c r="DT47" s="589"/>
      <c r="DU47" s="589"/>
      <c r="DV47" s="589"/>
      <c r="DW47" s="589"/>
      <c r="DX47" s="594"/>
    </row>
    <row r="48" spans="2:128" ht="11.25" customHeight="1" x14ac:dyDescent="0.15">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295</v>
      </c>
      <c r="BZ48" s="564"/>
      <c r="CA48" s="564"/>
      <c r="CB48" s="564"/>
      <c r="CC48" s="564"/>
      <c r="CD48" s="564"/>
      <c r="CE48" s="564"/>
      <c r="CF48" s="564"/>
      <c r="CG48" s="564"/>
      <c r="CH48" s="564"/>
      <c r="CI48" s="564"/>
      <c r="CJ48" s="564"/>
      <c r="CK48" s="564"/>
      <c r="CL48" s="565"/>
      <c r="CM48" s="566">
        <v>8314923</v>
      </c>
      <c r="CN48" s="567"/>
      <c r="CO48" s="567"/>
      <c r="CP48" s="567"/>
      <c r="CQ48" s="567"/>
      <c r="CR48" s="567"/>
      <c r="CS48" s="567"/>
      <c r="CT48" s="568"/>
      <c r="CU48" s="588">
        <v>1.1000000000000001</v>
      </c>
      <c r="CV48" s="589"/>
      <c r="CW48" s="589"/>
      <c r="CX48" s="590"/>
      <c r="CY48" s="575">
        <v>4266312</v>
      </c>
      <c r="CZ48" s="591"/>
      <c r="DA48" s="591"/>
      <c r="DB48" s="591"/>
      <c r="DC48" s="591"/>
      <c r="DD48" s="591"/>
      <c r="DE48" s="591"/>
      <c r="DF48" s="592"/>
      <c r="DG48" s="575" t="s">
        <v>98</v>
      </c>
      <c r="DH48" s="591"/>
      <c r="DI48" s="591"/>
      <c r="DJ48" s="591"/>
      <c r="DK48" s="591"/>
      <c r="DL48" s="591"/>
      <c r="DM48" s="591"/>
      <c r="DN48" s="591"/>
      <c r="DO48" s="591"/>
      <c r="DP48" s="591"/>
      <c r="DQ48" s="592"/>
      <c r="DR48" s="588" t="s">
        <v>98</v>
      </c>
      <c r="DS48" s="589"/>
      <c r="DT48" s="589"/>
      <c r="DU48" s="589"/>
      <c r="DV48" s="589"/>
      <c r="DW48" s="589"/>
      <c r="DX48" s="594"/>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296</v>
      </c>
      <c r="BZ49" s="564"/>
      <c r="CA49" s="564"/>
      <c r="CB49" s="564"/>
      <c r="CC49" s="564"/>
      <c r="CD49" s="564"/>
      <c r="CE49" s="564"/>
      <c r="CF49" s="564"/>
      <c r="CG49" s="564"/>
      <c r="CH49" s="564"/>
      <c r="CI49" s="564"/>
      <c r="CJ49" s="564"/>
      <c r="CK49" s="564"/>
      <c r="CL49" s="565"/>
      <c r="CM49" s="566">
        <v>89</v>
      </c>
      <c r="CN49" s="591"/>
      <c r="CO49" s="591"/>
      <c r="CP49" s="591"/>
      <c r="CQ49" s="591"/>
      <c r="CR49" s="591"/>
      <c r="CS49" s="591"/>
      <c r="CT49" s="592"/>
      <c r="CU49" s="588">
        <v>0</v>
      </c>
      <c r="CV49" s="589"/>
      <c r="CW49" s="589"/>
      <c r="CX49" s="590"/>
      <c r="CY49" s="575">
        <v>89</v>
      </c>
      <c r="CZ49" s="591"/>
      <c r="DA49" s="591"/>
      <c r="DB49" s="591"/>
      <c r="DC49" s="591"/>
      <c r="DD49" s="591"/>
      <c r="DE49" s="591"/>
      <c r="DF49" s="592"/>
      <c r="DG49" s="575" t="s">
        <v>98</v>
      </c>
      <c r="DH49" s="591"/>
      <c r="DI49" s="591"/>
      <c r="DJ49" s="591"/>
      <c r="DK49" s="591"/>
      <c r="DL49" s="591"/>
      <c r="DM49" s="591"/>
      <c r="DN49" s="591"/>
      <c r="DO49" s="591"/>
      <c r="DP49" s="591"/>
      <c r="DQ49" s="592"/>
      <c r="DR49" s="588" t="s">
        <v>98</v>
      </c>
      <c r="DS49" s="589"/>
      <c r="DT49" s="589"/>
      <c r="DU49" s="589"/>
      <c r="DV49" s="589"/>
      <c r="DW49" s="589"/>
      <c r="DX49" s="594"/>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297</v>
      </c>
      <c r="BZ50" s="564"/>
      <c r="CA50" s="564"/>
      <c r="CB50" s="564"/>
      <c r="CC50" s="564"/>
      <c r="CD50" s="564"/>
      <c r="CE50" s="564"/>
      <c r="CF50" s="564"/>
      <c r="CG50" s="564"/>
      <c r="CH50" s="564"/>
      <c r="CI50" s="564"/>
      <c r="CJ50" s="564"/>
      <c r="CK50" s="564"/>
      <c r="CL50" s="565"/>
      <c r="CM50" s="566">
        <v>60378028</v>
      </c>
      <c r="CN50" s="567"/>
      <c r="CO50" s="567"/>
      <c r="CP50" s="567"/>
      <c r="CQ50" s="567"/>
      <c r="CR50" s="567"/>
      <c r="CS50" s="567"/>
      <c r="CT50" s="568"/>
      <c r="CU50" s="588">
        <v>8</v>
      </c>
      <c r="CV50" s="589"/>
      <c r="CW50" s="589"/>
      <c r="CX50" s="590"/>
      <c r="CY50" s="575">
        <v>161462</v>
      </c>
      <c r="CZ50" s="591"/>
      <c r="DA50" s="591"/>
      <c r="DB50" s="591"/>
      <c r="DC50" s="591"/>
      <c r="DD50" s="591"/>
      <c r="DE50" s="591"/>
      <c r="DF50" s="592"/>
      <c r="DG50" s="575">
        <v>122532</v>
      </c>
      <c r="DH50" s="591"/>
      <c r="DI50" s="591"/>
      <c r="DJ50" s="591"/>
      <c r="DK50" s="591"/>
      <c r="DL50" s="591"/>
      <c r="DM50" s="591"/>
      <c r="DN50" s="591"/>
      <c r="DO50" s="591"/>
      <c r="DP50" s="591"/>
      <c r="DQ50" s="592"/>
      <c r="DR50" s="588">
        <v>0</v>
      </c>
      <c r="DS50" s="589"/>
      <c r="DT50" s="589"/>
      <c r="DU50" s="589"/>
      <c r="DV50" s="589"/>
      <c r="DW50" s="589"/>
      <c r="DX50" s="594"/>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298</v>
      </c>
      <c r="BZ51" s="564"/>
      <c r="CA51" s="564"/>
      <c r="CB51" s="564"/>
      <c r="CC51" s="564"/>
      <c r="CD51" s="564"/>
      <c r="CE51" s="564"/>
      <c r="CF51" s="564"/>
      <c r="CG51" s="564"/>
      <c r="CH51" s="564"/>
      <c r="CI51" s="564"/>
      <c r="CJ51" s="564"/>
      <c r="CK51" s="564"/>
      <c r="CL51" s="565"/>
      <c r="CM51" s="566" t="s">
        <v>98</v>
      </c>
      <c r="CN51" s="591"/>
      <c r="CO51" s="591"/>
      <c r="CP51" s="591"/>
      <c r="CQ51" s="591"/>
      <c r="CR51" s="591"/>
      <c r="CS51" s="591"/>
      <c r="CT51" s="592"/>
      <c r="CU51" s="588" t="s">
        <v>98</v>
      </c>
      <c r="CV51" s="589"/>
      <c r="CW51" s="589"/>
      <c r="CX51" s="590"/>
      <c r="CY51" s="575" t="s">
        <v>98</v>
      </c>
      <c r="CZ51" s="591"/>
      <c r="DA51" s="591"/>
      <c r="DB51" s="591"/>
      <c r="DC51" s="591"/>
      <c r="DD51" s="591"/>
      <c r="DE51" s="591"/>
      <c r="DF51" s="592"/>
      <c r="DG51" s="575" t="s">
        <v>98</v>
      </c>
      <c r="DH51" s="591"/>
      <c r="DI51" s="591"/>
      <c r="DJ51" s="591"/>
      <c r="DK51" s="591"/>
      <c r="DL51" s="591"/>
      <c r="DM51" s="591"/>
      <c r="DN51" s="591"/>
      <c r="DO51" s="591"/>
      <c r="DP51" s="591"/>
      <c r="DQ51" s="592"/>
      <c r="DR51" s="588" t="s">
        <v>98</v>
      </c>
      <c r="DS51" s="589"/>
      <c r="DT51" s="589"/>
      <c r="DU51" s="589"/>
      <c r="DV51" s="589"/>
      <c r="DW51" s="589"/>
      <c r="DX51" s="594"/>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299</v>
      </c>
      <c r="BZ52" s="564"/>
      <c r="CA52" s="564"/>
      <c r="CB52" s="564"/>
      <c r="CC52" s="564"/>
      <c r="CD52" s="564"/>
      <c r="CE52" s="564"/>
      <c r="CF52" s="564"/>
      <c r="CG52" s="564"/>
      <c r="CH52" s="564"/>
      <c r="CI52" s="564"/>
      <c r="CJ52" s="564"/>
      <c r="CK52" s="564"/>
      <c r="CL52" s="565"/>
      <c r="CM52" s="566">
        <v>117782259</v>
      </c>
      <c r="CN52" s="567"/>
      <c r="CO52" s="567"/>
      <c r="CP52" s="567"/>
      <c r="CQ52" s="567"/>
      <c r="CR52" s="567"/>
      <c r="CS52" s="567"/>
      <c r="CT52" s="568"/>
      <c r="CU52" s="588">
        <v>15.7</v>
      </c>
      <c r="CV52" s="589"/>
      <c r="CW52" s="589"/>
      <c r="CX52" s="590"/>
      <c r="CY52" s="575">
        <v>24806651</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x14ac:dyDescent="0.15">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300</v>
      </c>
      <c r="BZ53" s="564"/>
      <c r="CA53" s="564"/>
      <c r="CB53" s="564"/>
      <c r="CC53" s="564"/>
      <c r="CD53" s="564"/>
      <c r="CE53" s="564"/>
      <c r="CF53" s="564"/>
      <c r="CG53" s="564"/>
      <c r="CH53" s="564"/>
      <c r="CI53" s="564"/>
      <c r="CJ53" s="564"/>
      <c r="CK53" s="564"/>
      <c r="CL53" s="565"/>
      <c r="CM53" s="566">
        <v>2501959</v>
      </c>
      <c r="CN53" s="567"/>
      <c r="CO53" s="567"/>
      <c r="CP53" s="567"/>
      <c r="CQ53" s="567"/>
      <c r="CR53" s="567"/>
      <c r="CS53" s="567"/>
      <c r="CT53" s="568"/>
      <c r="CU53" s="588">
        <v>0.3</v>
      </c>
      <c r="CV53" s="589"/>
      <c r="CW53" s="589"/>
      <c r="CX53" s="590"/>
      <c r="CY53" s="575">
        <v>1906491</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15">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281</v>
      </c>
      <c r="BZ54" s="602"/>
      <c r="CA54" s="563" t="s">
        <v>301</v>
      </c>
      <c r="CB54" s="564"/>
      <c r="CC54" s="564"/>
      <c r="CD54" s="564"/>
      <c r="CE54" s="564"/>
      <c r="CF54" s="564"/>
      <c r="CG54" s="564"/>
      <c r="CH54" s="564"/>
      <c r="CI54" s="564"/>
      <c r="CJ54" s="564"/>
      <c r="CK54" s="564"/>
      <c r="CL54" s="565"/>
      <c r="CM54" s="566">
        <v>116814262</v>
      </c>
      <c r="CN54" s="567"/>
      <c r="CO54" s="567"/>
      <c r="CP54" s="567"/>
      <c r="CQ54" s="567"/>
      <c r="CR54" s="567"/>
      <c r="CS54" s="567"/>
      <c r="CT54" s="568"/>
      <c r="CU54" s="588">
        <v>15.5</v>
      </c>
      <c r="CV54" s="589"/>
      <c r="CW54" s="589"/>
      <c r="CX54" s="590"/>
      <c r="CY54" s="575">
        <v>24504429</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15">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302</v>
      </c>
      <c r="CB55" s="564"/>
      <c r="CC55" s="564"/>
      <c r="CD55" s="564"/>
      <c r="CE55" s="564"/>
      <c r="CF55" s="564"/>
      <c r="CG55" s="564"/>
      <c r="CH55" s="564"/>
      <c r="CI55" s="564"/>
      <c r="CJ55" s="564"/>
      <c r="CK55" s="564"/>
      <c r="CL55" s="565"/>
      <c r="CM55" s="566">
        <v>71921469</v>
      </c>
      <c r="CN55" s="567"/>
      <c r="CO55" s="567"/>
      <c r="CP55" s="567"/>
      <c r="CQ55" s="567"/>
      <c r="CR55" s="567"/>
      <c r="CS55" s="567"/>
      <c r="CT55" s="568"/>
      <c r="CU55" s="588">
        <v>9.6</v>
      </c>
      <c r="CV55" s="589"/>
      <c r="CW55" s="589"/>
      <c r="CX55" s="590"/>
      <c r="CY55" s="575">
        <v>3310709</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303</v>
      </c>
      <c r="CB56" s="564"/>
      <c r="CC56" s="564"/>
      <c r="CD56" s="564"/>
      <c r="CE56" s="564"/>
      <c r="CF56" s="564"/>
      <c r="CG56" s="564"/>
      <c r="CH56" s="564"/>
      <c r="CI56" s="564"/>
      <c r="CJ56" s="564"/>
      <c r="CK56" s="564"/>
      <c r="CL56" s="565"/>
      <c r="CM56" s="566">
        <v>40749543</v>
      </c>
      <c r="CN56" s="567"/>
      <c r="CO56" s="567"/>
      <c r="CP56" s="567"/>
      <c r="CQ56" s="567"/>
      <c r="CR56" s="567"/>
      <c r="CS56" s="567"/>
      <c r="CT56" s="568"/>
      <c r="CU56" s="588">
        <v>5.4</v>
      </c>
      <c r="CV56" s="589"/>
      <c r="CW56" s="589"/>
      <c r="CX56" s="590"/>
      <c r="CY56" s="575">
        <v>21191470</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304</v>
      </c>
      <c r="CB57" s="564"/>
      <c r="CC57" s="564"/>
      <c r="CD57" s="564"/>
      <c r="CE57" s="564"/>
      <c r="CF57" s="564"/>
      <c r="CG57" s="564"/>
      <c r="CH57" s="564"/>
      <c r="CI57" s="564"/>
      <c r="CJ57" s="564"/>
      <c r="CK57" s="564"/>
      <c r="CL57" s="565"/>
      <c r="CM57" s="566">
        <v>967997</v>
      </c>
      <c r="CN57" s="567"/>
      <c r="CO57" s="567"/>
      <c r="CP57" s="567"/>
      <c r="CQ57" s="567"/>
      <c r="CR57" s="567"/>
      <c r="CS57" s="567"/>
      <c r="CT57" s="568"/>
      <c r="CU57" s="588">
        <v>0.1</v>
      </c>
      <c r="CV57" s="589"/>
      <c r="CW57" s="589"/>
      <c r="CX57" s="590"/>
      <c r="CY57" s="575">
        <v>302222</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305</v>
      </c>
      <c r="CB58" s="564"/>
      <c r="CC58" s="564"/>
      <c r="CD58" s="564"/>
      <c r="CE58" s="564"/>
      <c r="CF58" s="564"/>
      <c r="CG58" s="564"/>
      <c r="CH58" s="564"/>
      <c r="CI58" s="564"/>
      <c r="CJ58" s="564"/>
      <c r="CK58" s="564"/>
      <c r="CL58" s="565"/>
      <c r="CM58" s="566" t="s">
        <v>98</v>
      </c>
      <c r="CN58" s="567"/>
      <c r="CO58" s="567"/>
      <c r="CP58" s="567"/>
      <c r="CQ58" s="567"/>
      <c r="CR58" s="567"/>
      <c r="CS58" s="567"/>
      <c r="CT58" s="568"/>
      <c r="CU58" s="588" t="s">
        <v>98</v>
      </c>
      <c r="CV58" s="589"/>
      <c r="CW58" s="589"/>
      <c r="CX58" s="590"/>
      <c r="CY58" s="575" t="s">
        <v>98</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306</v>
      </c>
      <c r="BZ59" s="583"/>
      <c r="CA59" s="583"/>
      <c r="CB59" s="583"/>
      <c r="CC59" s="583"/>
      <c r="CD59" s="583"/>
      <c r="CE59" s="583"/>
      <c r="CF59" s="583"/>
      <c r="CG59" s="583"/>
      <c r="CH59" s="583"/>
      <c r="CI59" s="583"/>
      <c r="CJ59" s="583"/>
      <c r="CK59" s="583"/>
      <c r="CL59" s="584"/>
      <c r="CM59" s="627">
        <v>751895021</v>
      </c>
      <c r="CN59" s="628"/>
      <c r="CO59" s="628"/>
      <c r="CP59" s="628"/>
      <c r="CQ59" s="628"/>
      <c r="CR59" s="628"/>
      <c r="CS59" s="628"/>
      <c r="CT59" s="629"/>
      <c r="CU59" s="630">
        <v>100</v>
      </c>
      <c r="CV59" s="631"/>
      <c r="CW59" s="631"/>
      <c r="CX59" s="632"/>
      <c r="CY59" s="633">
        <v>508580067</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308</v>
      </c>
      <c r="DK2" s="672"/>
      <c r="DL2" s="672"/>
      <c r="DM2" s="672"/>
      <c r="DN2" s="672"/>
      <c r="DO2" s="673"/>
      <c r="DP2" s="192"/>
      <c r="DQ2" s="671" t="s">
        <v>309</v>
      </c>
      <c r="DR2" s="672"/>
      <c r="DS2" s="672"/>
      <c r="DT2" s="672"/>
      <c r="DU2" s="672"/>
      <c r="DV2" s="672"/>
      <c r="DW2" s="672"/>
      <c r="DX2" s="672"/>
      <c r="DY2" s="672"/>
      <c r="DZ2" s="673"/>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74" t="s">
        <v>310</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65" t="s">
        <v>312</v>
      </c>
      <c r="B5" s="666"/>
      <c r="C5" s="666"/>
      <c r="D5" s="666"/>
      <c r="E5" s="666"/>
      <c r="F5" s="666"/>
      <c r="G5" s="666"/>
      <c r="H5" s="666"/>
      <c r="I5" s="666"/>
      <c r="J5" s="666"/>
      <c r="K5" s="666"/>
      <c r="L5" s="666"/>
      <c r="M5" s="666"/>
      <c r="N5" s="666"/>
      <c r="O5" s="666"/>
      <c r="P5" s="667"/>
      <c r="Q5" s="642" t="s">
        <v>313</v>
      </c>
      <c r="R5" s="643"/>
      <c r="S5" s="643"/>
      <c r="T5" s="643"/>
      <c r="U5" s="644"/>
      <c r="V5" s="642" t="s">
        <v>314</v>
      </c>
      <c r="W5" s="643"/>
      <c r="X5" s="643"/>
      <c r="Y5" s="643"/>
      <c r="Z5" s="644"/>
      <c r="AA5" s="642" t="s">
        <v>315</v>
      </c>
      <c r="AB5" s="643"/>
      <c r="AC5" s="643"/>
      <c r="AD5" s="643"/>
      <c r="AE5" s="643"/>
      <c r="AF5" s="675" t="s">
        <v>316</v>
      </c>
      <c r="AG5" s="643"/>
      <c r="AH5" s="643"/>
      <c r="AI5" s="643"/>
      <c r="AJ5" s="654"/>
      <c r="AK5" s="643" t="s">
        <v>317</v>
      </c>
      <c r="AL5" s="643"/>
      <c r="AM5" s="643"/>
      <c r="AN5" s="643"/>
      <c r="AO5" s="644"/>
      <c r="AP5" s="642" t="s">
        <v>318</v>
      </c>
      <c r="AQ5" s="643"/>
      <c r="AR5" s="643"/>
      <c r="AS5" s="643"/>
      <c r="AT5" s="644"/>
      <c r="AU5" s="642" t="s">
        <v>319</v>
      </c>
      <c r="AV5" s="643"/>
      <c r="AW5" s="643"/>
      <c r="AX5" s="643"/>
      <c r="AY5" s="654"/>
      <c r="AZ5" s="199"/>
      <c r="BA5" s="199"/>
      <c r="BB5" s="199"/>
      <c r="BC5" s="199"/>
      <c r="BD5" s="199"/>
      <c r="BE5" s="200"/>
      <c r="BF5" s="200"/>
      <c r="BG5" s="200"/>
      <c r="BH5" s="200"/>
      <c r="BI5" s="200"/>
      <c r="BJ5" s="200"/>
      <c r="BK5" s="200"/>
      <c r="BL5" s="200"/>
      <c r="BM5" s="200"/>
      <c r="BN5" s="200"/>
      <c r="BO5" s="200"/>
      <c r="BP5" s="200"/>
      <c r="BQ5" s="665" t="s">
        <v>320</v>
      </c>
      <c r="BR5" s="666"/>
      <c r="BS5" s="666"/>
      <c r="BT5" s="666"/>
      <c r="BU5" s="666"/>
      <c r="BV5" s="666"/>
      <c r="BW5" s="666"/>
      <c r="BX5" s="666"/>
      <c r="BY5" s="666"/>
      <c r="BZ5" s="666"/>
      <c r="CA5" s="666"/>
      <c r="CB5" s="666"/>
      <c r="CC5" s="666"/>
      <c r="CD5" s="666"/>
      <c r="CE5" s="666"/>
      <c r="CF5" s="666"/>
      <c r="CG5" s="667"/>
      <c r="CH5" s="642" t="s">
        <v>321</v>
      </c>
      <c r="CI5" s="643"/>
      <c r="CJ5" s="643"/>
      <c r="CK5" s="643"/>
      <c r="CL5" s="644"/>
      <c r="CM5" s="642" t="s">
        <v>322</v>
      </c>
      <c r="CN5" s="643"/>
      <c r="CO5" s="643"/>
      <c r="CP5" s="643"/>
      <c r="CQ5" s="644"/>
      <c r="CR5" s="642" t="s">
        <v>323</v>
      </c>
      <c r="CS5" s="643"/>
      <c r="CT5" s="643"/>
      <c r="CU5" s="643"/>
      <c r="CV5" s="644"/>
      <c r="CW5" s="642" t="s">
        <v>324</v>
      </c>
      <c r="CX5" s="643"/>
      <c r="CY5" s="643"/>
      <c r="CZ5" s="643"/>
      <c r="DA5" s="644"/>
      <c r="DB5" s="642" t="s">
        <v>325</v>
      </c>
      <c r="DC5" s="643"/>
      <c r="DD5" s="643"/>
      <c r="DE5" s="643"/>
      <c r="DF5" s="644"/>
      <c r="DG5" s="648" t="s">
        <v>326</v>
      </c>
      <c r="DH5" s="649"/>
      <c r="DI5" s="649"/>
      <c r="DJ5" s="649"/>
      <c r="DK5" s="650"/>
      <c r="DL5" s="648" t="s">
        <v>327</v>
      </c>
      <c r="DM5" s="649"/>
      <c r="DN5" s="649"/>
      <c r="DO5" s="649"/>
      <c r="DP5" s="650"/>
      <c r="DQ5" s="642" t="s">
        <v>328</v>
      </c>
      <c r="DR5" s="643"/>
      <c r="DS5" s="643"/>
      <c r="DT5" s="643"/>
      <c r="DU5" s="644"/>
      <c r="DV5" s="642" t="s">
        <v>319</v>
      </c>
      <c r="DW5" s="643"/>
      <c r="DX5" s="643"/>
      <c r="DY5" s="643"/>
      <c r="DZ5" s="654"/>
      <c r="EA5" s="197"/>
    </row>
    <row r="6" spans="1:131" s="198" customFormat="1" ht="26.25" customHeight="1" thickBot="1" x14ac:dyDescent="0.2">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x14ac:dyDescent="0.15">
      <c r="A7" s="201">
        <v>1</v>
      </c>
      <c r="B7" s="656" t="s">
        <v>329</v>
      </c>
      <c r="C7" s="657"/>
      <c r="D7" s="657"/>
      <c r="E7" s="657"/>
      <c r="F7" s="657"/>
      <c r="G7" s="657"/>
      <c r="H7" s="657"/>
      <c r="I7" s="657"/>
      <c r="J7" s="657"/>
      <c r="K7" s="657"/>
      <c r="L7" s="657"/>
      <c r="M7" s="657"/>
      <c r="N7" s="657"/>
      <c r="O7" s="657"/>
      <c r="P7" s="658"/>
      <c r="Q7" s="659">
        <v>744551</v>
      </c>
      <c r="R7" s="660"/>
      <c r="S7" s="660"/>
      <c r="T7" s="660"/>
      <c r="U7" s="660"/>
      <c r="V7" s="660">
        <v>736823</v>
      </c>
      <c r="W7" s="660"/>
      <c r="X7" s="660"/>
      <c r="Y7" s="660"/>
      <c r="Z7" s="660"/>
      <c r="AA7" s="660">
        <v>7728</v>
      </c>
      <c r="AB7" s="660"/>
      <c r="AC7" s="660"/>
      <c r="AD7" s="660"/>
      <c r="AE7" s="661"/>
      <c r="AF7" s="662">
        <v>3425</v>
      </c>
      <c r="AG7" s="663"/>
      <c r="AH7" s="663"/>
      <c r="AI7" s="663"/>
      <c r="AJ7" s="664"/>
      <c r="AK7" s="699">
        <v>529</v>
      </c>
      <c r="AL7" s="700"/>
      <c r="AM7" s="700"/>
      <c r="AN7" s="700"/>
      <c r="AO7" s="700"/>
      <c r="AP7" s="700">
        <v>881460</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513</v>
      </c>
      <c r="BT7" s="704"/>
      <c r="BU7" s="704"/>
      <c r="BV7" s="704"/>
      <c r="BW7" s="704"/>
      <c r="BX7" s="704"/>
      <c r="BY7" s="704"/>
      <c r="BZ7" s="704"/>
      <c r="CA7" s="704"/>
      <c r="CB7" s="704"/>
      <c r="CC7" s="704"/>
      <c r="CD7" s="704"/>
      <c r="CE7" s="704"/>
      <c r="CF7" s="704"/>
      <c r="CG7" s="705"/>
      <c r="CH7" s="696">
        <v>3</v>
      </c>
      <c r="CI7" s="697"/>
      <c r="CJ7" s="697"/>
      <c r="CK7" s="697"/>
      <c r="CL7" s="698"/>
      <c r="CM7" s="696">
        <v>277</v>
      </c>
      <c r="CN7" s="697"/>
      <c r="CO7" s="697"/>
      <c r="CP7" s="697"/>
      <c r="CQ7" s="698"/>
      <c r="CR7" s="696">
        <v>100</v>
      </c>
      <c r="CS7" s="697"/>
      <c r="CT7" s="697"/>
      <c r="CU7" s="697"/>
      <c r="CV7" s="698"/>
      <c r="CW7" s="696">
        <v>182</v>
      </c>
      <c r="CX7" s="697"/>
      <c r="CY7" s="697"/>
      <c r="CZ7" s="697"/>
      <c r="DA7" s="698"/>
      <c r="DB7" s="696" t="s">
        <v>509</v>
      </c>
      <c r="DC7" s="697"/>
      <c r="DD7" s="697"/>
      <c r="DE7" s="697"/>
      <c r="DF7" s="698"/>
      <c r="DG7" s="696" t="s">
        <v>509</v>
      </c>
      <c r="DH7" s="697"/>
      <c r="DI7" s="697"/>
      <c r="DJ7" s="697"/>
      <c r="DK7" s="698"/>
      <c r="DL7" s="696" t="s">
        <v>509</v>
      </c>
      <c r="DM7" s="697"/>
      <c r="DN7" s="697"/>
      <c r="DO7" s="697"/>
      <c r="DP7" s="698"/>
      <c r="DQ7" s="696" t="s">
        <v>509</v>
      </c>
      <c r="DR7" s="697"/>
      <c r="DS7" s="697"/>
      <c r="DT7" s="697"/>
      <c r="DU7" s="698"/>
      <c r="DV7" s="677"/>
      <c r="DW7" s="678"/>
      <c r="DX7" s="678"/>
      <c r="DY7" s="678"/>
      <c r="DZ7" s="679"/>
      <c r="EA7" s="197"/>
    </row>
    <row r="8" spans="1:131" s="198" customFormat="1" ht="26.25" customHeight="1" x14ac:dyDescent="0.15">
      <c r="A8" s="204">
        <v>2</v>
      </c>
      <c r="B8" s="680" t="s">
        <v>330</v>
      </c>
      <c r="C8" s="681"/>
      <c r="D8" s="681"/>
      <c r="E8" s="681"/>
      <c r="F8" s="681"/>
      <c r="G8" s="681"/>
      <c r="H8" s="681"/>
      <c r="I8" s="681"/>
      <c r="J8" s="681"/>
      <c r="K8" s="681"/>
      <c r="L8" s="681"/>
      <c r="M8" s="681"/>
      <c r="N8" s="681"/>
      <c r="O8" s="681"/>
      <c r="P8" s="682"/>
      <c r="Q8" s="683">
        <v>465</v>
      </c>
      <c r="R8" s="684"/>
      <c r="S8" s="684"/>
      <c r="T8" s="684"/>
      <c r="U8" s="684"/>
      <c r="V8" s="684">
        <v>286</v>
      </c>
      <c r="W8" s="684"/>
      <c r="X8" s="684"/>
      <c r="Y8" s="684"/>
      <c r="Z8" s="684"/>
      <c r="AA8" s="684">
        <v>179</v>
      </c>
      <c r="AB8" s="684"/>
      <c r="AC8" s="684"/>
      <c r="AD8" s="684"/>
      <c r="AE8" s="685"/>
      <c r="AF8" s="686" t="s">
        <v>98</v>
      </c>
      <c r="AG8" s="687"/>
      <c r="AH8" s="687"/>
      <c r="AI8" s="687"/>
      <c r="AJ8" s="688"/>
      <c r="AK8" s="689" t="s">
        <v>509</v>
      </c>
      <c r="AL8" s="690"/>
      <c r="AM8" s="690"/>
      <c r="AN8" s="690"/>
      <c r="AO8" s="690"/>
      <c r="AP8" s="690">
        <v>754</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514</v>
      </c>
      <c r="BT8" s="694"/>
      <c r="BU8" s="694"/>
      <c r="BV8" s="694"/>
      <c r="BW8" s="694"/>
      <c r="BX8" s="694"/>
      <c r="BY8" s="694"/>
      <c r="BZ8" s="694"/>
      <c r="CA8" s="694"/>
      <c r="CB8" s="694"/>
      <c r="CC8" s="694"/>
      <c r="CD8" s="694"/>
      <c r="CE8" s="694"/>
      <c r="CF8" s="694"/>
      <c r="CG8" s="695"/>
      <c r="CH8" s="706">
        <v>3</v>
      </c>
      <c r="CI8" s="707"/>
      <c r="CJ8" s="707"/>
      <c r="CK8" s="707"/>
      <c r="CL8" s="708"/>
      <c r="CM8" s="706">
        <v>800</v>
      </c>
      <c r="CN8" s="707"/>
      <c r="CO8" s="707"/>
      <c r="CP8" s="707"/>
      <c r="CQ8" s="708"/>
      <c r="CR8" s="706">
        <v>300</v>
      </c>
      <c r="CS8" s="707"/>
      <c r="CT8" s="707"/>
      <c r="CU8" s="707"/>
      <c r="CV8" s="708"/>
      <c r="CW8" s="706">
        <v>4</v>
      </c>
      <c r="CX8" s="707"/>
      <c r="CY8" s="707"/>
      <c r="CZ8" s="707"/>
      <c r="DA8" s="708"/>
      <c r="DB8" s="706" t="s">
        <v>509</v>
      </c>
      <c r="DC8" s="707"/>
      <c r="DD8" s="707"/>
      <c r="DE8" s="707"/>
      <c r="DF8" s="708"/>
      <c r="DG8" s="706" t="s">
        <v>509</v>
      </c>
      <c r="DH8" s="707"/>
      <c r="DI8" s="707"/>
      <c r="DJ8" s="707"/>
      <c r="DK8" s="708"/>
      <c r="DL8" s="706" t="s">
        <v>509</v>
      </c>
      <c r="DM8" s="707"/>
      <c r="DN8" s="707"/>
      <c r="DO8" s="707"/>
      <c r="DP8" s="708"/>
      <c r="DQ8" s="706" t="s">
        <v>509</v>
      </c>
      <c r="DR8" s="707"/>
      <c r="DS8" s="707"/>
      <c r="DT8" s="707"/>
      <c r="DU8" s="708"/>
      <c r="DV8" s="709"/>
      <c r="DW8" s="710"/>
      <c r="DX8" s="710"/>
      <c r="DY8" s="710"/>
      <c r="DZ8" s="711"/>
      <c r="EA8" s="197"/>
    </row>
    <row r="9" spans="1:131" s="198" customFormat="1" ht="26.25" customHeight="1" x14ac:dyDescent="0.15">
      <c r="A9" s="204">
        <v>3</v>
      </c>
      <c r="B9" s="680" t="s">
        <v>331</v>
      </c>
      <c r="C9" s="681"/>
      <c r="D9" s="681"/>
      <c r="E9" s="681"/>
      <c r="F9" s="681"/>
      <c r="G9" s="681"/>
      <c r="H9" s="681"/>
      <c r="I9" s="681"/>
      <c r="J9" s="681"/>
      <c r="K9" s="681"/>
      <c r="L9" s="681"/>
      <c r="M9" s="681"/>
      <c r="N9" s="681"/>
      <c r="O9" s="681"/>
      <c r="P9" s="682"/>
      <c r="Q9" s="683">
        <v>92</v>
      </c>
      <c r="R9" s="684"/>
      <c r="S9" s="684"/>
      <c r="T9" s="684"/>
      <c r="U9" s="684"/>
      <c r="V9" s="684">
        <v>38</v>
      </c>
      <c r="W9" s="684"/>
      <c r="X9" s="684"/>
      <c r="Y9" s="684"/>
      <c r="Z9" s="684"/>
      <c r="AA9" s="684">
        <v>54</v>
      </c>
      <c r="AB9" s="684"/>
      <c r="AC9" s="684"/>
      <c r="AD9" s="684"/>
      <c r="AE9" s="685"/>
      <c r="AF9" s="686" t="s">
        <v>98</v>
      </c>
      <c r="AG9" s="687"/>
      <c r="AH9" s="687"/>
      <c r="AI9" s="687"/>
      <c r="AJ9" s="688"/>
      <c r="AK9" s="689" t="s">
        <v>509</v>
      </c>
      <c r="AL9" s="690"/>
      <c r="AM9" s="690"/>
      <c r="AN9" s="690"/>
      <c r="AO9" s="690"/>
      <c r="AP9" s="690">
        <v>237</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515</v>
      </c>
      <c r="BT9" s="694"/>
      <c r="BU9" s="694"/>
      <c r="BV9" s="694"/>
      <c r="BW9" s="694"/>
      <c r="BX9" s="694"/>
      <c r="BY9" s="694"/>
      <c r="BZ9" s="694"/>
      <c r="CA9" s="694"/>
      <c r="CB9" s="694"/>
      <c r="CC9" s="694"/>
      <c r="CD9" s="694"/>
      <c r="CE9" s="694"/>
      <c r="CF9" s="694"/>
      <c r="CG9" s="695"/>
      <c r="CH9" s="706">
        <v>46</v>
      </c>
      <c r="CI9" s="707"/>
      <c r="CJ9" s="707"/>
      <c r="CK9" s="707"/>
      <c r="CL9" s="708"/>
      <c r="CM9" s="706">
        <v>1051</v>
      </c>
      <c r="CN9" s="707"/>
      <c r="CO9" s="707"/>
      <c r="CP9" s="707"/>
      <c r="CQ9" s="708"/>
      <c r="CR9" s="706">
        <v>146</v>
      </c>
      <c r="CS9" s="707"/>
      <c r="CT9" s="707"/>
      <c r="CU9" s="707"/>
      <c r="CV9" s="708"/>
      <c r="CW9" s="706" t="s">
        <v>509</v>
      </c>
      <c r="CX9" s="707"/>
      <c r="CY9" s="707"/>
      <c r="CZ9" s="707"/>
      <c r="DA9" s="708"/>
      <c r="DB9" s="706" t="s">
        <v>509</v>
      </c>
      <c r="DC9" s="707"/>
      <c r="DD9" s="707"/>
      <c r="DE9" s="707"/>
      <c r="DF9" s="708"/>
      <c r="DG9" s="706" t="s">
        <v>509</v>
      </c>
      <c r="DH9" s="707"/>
      <c r="DI9" s="707"/>
      <c r="DJ9" s="707"/>
      <c r="DK9" s="708"/>
      <c r="DL9" s="706" t="s">
        <v>509</v>
      </c>
      <c r="DM9" s="707"/>
      <c r="DN9" s="707"/>
      <c r="DO9" s="707"/>
      <c r="DP9" s="708"/>
      <c r="DQ9" s="706" t="s">
        <v>509</v>
      </c>
      <c r="DR9" s="707"/>
      <c r="DS9" s="707"/>
      <c r="DT9" s="707"/>
      <c r="DU9" s="708"/>
      <c r="DV9" s="709"/>
      <c r="DW9" s="710"/>
      <c r="DX9" s="710"/>
      <c r="DY9" s="710"/>
      <c r="DZ9" s="711"/>
      <c r="EA9" s="197"/>
    </row>
    <row r="10" spans="1:131" s="198" customFormat="1" ht="26.25" customHeight="1" x14ac:dyDescent="0.15">
      <c r="A10" s="204">
        <v>4</v>
      </c>
      <c r="B10" s="680" t="s">
        <v>332</v>
      </c>
      <c r="C10" s="681"/>
      <c r="D10" s="681"/>
      <c r="E10" s="681"/>
      <c r="F10" s="681"/>
      <c r="G10" s="681"/>
      <c r="H10" s="681"/>
      <c r="I10" s="681"/>
      <c r="J10" s="681"/>
      <c r="K10" s="681"/>
      <c r="L10" s="681"/>
      <c r="M10" s="681"/>
      <c r="N10" s="681"/>
      <c r="O10" s="681"/>
      <c r="P10" s="682"/>
      <c r="Q10" s="683">
        <v>95</v>
      </c>
      <c r="R10" s="684"/>
      <c r="S10" s="684"/>
      <c r="T10" s="684"/>
      <c r="U10" s="684"/>
      <c r="V10" s="684">
        <v>65</v>
      </c>
      <c r="W10" s="684"/>
      <c r="X10" s="684"/>
      <c r="Y10" s="684"/>
      <c r="Z10" s="684"/>
      <c r="AA10" s="684">
        <v>30</v>
      </c>
      <c r="AB10" s="684"/>
      <c r="AC10" s="684"/>
      <c r="AD10" s="684"/>
      <c r="AE10" s="685"/>
      <c r="AF10" s="686">
        <v>30</v>
      </c>
      <c r="AG10" s="687"/>
      <c r="AH10" s="687"/>
      <c r="AI10" s="687"/>
      <c r="AJ10" s="688"/>
      <c r="AK10" s="689">
        <v>45</v>
      </c>
      <c r="AL10" s="690"/>
      <c r="AM10" s="690"/>
      <c r="AN10" s="690"/>
      <c r="AO10" s="690"/>
      <c r="AP10" s="690">
        <v>313</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516</v>
      </c>
      <c r="BT10" s="694"/>
      <c r="BU10" s="694"/>
      <c r="BV10" s="694"/>
      <c r="BW10" s="694"/>
      <c r="BX10" s="694"/>
      <c r="BY10" s="694"/>
      <c r="BZ10" s="694"/>
      <c r="CA10" s="694"/>
      <c r="CB10" s="694"/>
      <c r="CC10" s="694"/>
      <c r="CD10" s="694"/>
      <c r="CE10" s="694"/>
      <c r="CF10" s="694"/>
      <c r="CG10" s="695"/>
      <c r="CH10" s="706">
        <v>0</v>
      </c>
      <c r="CI10" s="707"/>
      <c r="CJ10" s="707"/>
      <c r="CK10" s="707"/>
      <c r="CL10" s="708"/>
      <c r="CM10" s="706">
        <v>19</v>
      </c>
      <c r="CN10" s="707"/>
      <c r="CO10" s="707"/>
      <c r="CP10" s="707"/>
      <c r="CQ10" s="708"/>
      <c r="CR10" s="706">
        <v>9</v>
      </c>
      <c r="CS10" s="707"/>
      <c r="CT10" s="707"/>
      <c r="CU10" s="707"/>
      <c r="CV10" s="708"/>
      <c r="CW10" s="706" t="s">
        <v>509</v>
      </c>
      <c r="CX10" s="707"/>
      <c r="CY10" s="707"/>
      <c r="CZ10" s="707"/>
      <c r="DA10" s="708"/>
      <c r="DB10" s="706" t="s">
        <v>509</v>
      </c>
      <c r="DC10" s="707"/>
      <c r="DD10" s="707"/>
      <c r="DE10" s="707"/>
      <c r="DF10" s="708"/>
      <c r="DG10" s="706" t="s">
        <v>509</v>
      </c>
      <c r="DH10" s="707"/>
      <c r="DI10" s="707"/>
      <c r="DJ10" s="707"/>
      <c r="DK10" s="708"/>
      <c r="DL10" s="706" t="s">
        <v>509</v>
      </c>
      <c r="DM10" s="707"/>
      <c r="DN10" s="707"/>
      <c r="DO10" s="707"/>
      <c r="DP10" s="708"/>
      <c r="DQ10" s="706" t="s">
        <v>509</v>
      </c>
      <c r="DR10" s="707"/>
      <c r="DS10" s="707"/>
      <c r="DT10" s="707"/>
      <c r="DU10" s="708"/>
      <c r="DV10" s="709"/>
      <c r="DW10" s="710"/>
      <c r="DX10" s="710"/>
      <c r="DY10" s="710"/>
      <c r="DZ10" s="711"/>
      <c r="EA10" s="197"/>
    </row>
    <row r="11" spans="1:131" s="198" customFormat="1" ht="26.25" customHeight="1" x14ac:dyDescent="0.15">
      <c r="A11" s="204">
        <v>5</v>
      </c>
      <c r="B11" s="680" t="s">
        <v>333</v>
      </c>
      <c r="C11" s="681"/>
      <c r="D11" s="681"/>
      <c r="E11" s="681"/>
      <c r="F11" s="681"/>
      <c r="G11" s="681"/>
      <c r="H11" s="681"/>
      <c r="I11" s="681"/>
      <c r="J11" s="681"/>
      <c r="K11" s="681"/>
      <c r="L11" s="681"/>
      <c r="M11" s="681"/>
      <c r="N11" s="681"/>
      <c r="O11" s="681"/>
      <c r="P11" s="682"/>
      <c r="Q11" s="683">
        <v>501</v>
      </c>
      <c r="R11" s="684"/>
      <c r="S11" s="684"/>
      <c r="T11" s="684"/>
      <c r="U11" s="684"/>
      <c r="V11" s="684">
        <v>347</v>
      </c>
      <c r="W11" s="684"/>
      <c r="X11" s="684"/>
      <c r="Y11" s="684"/>
      <c r="Z11" s="684"/>
      <c r="AA11" s="684">
        <v>154</v>
      </c>
      <c r="AB11" s="684"/>
      <c r="AC11" s="684"/>
      <c r="AD11" s="684"/>
      <c r="AE11" s="685"/>
      <c r="AF11" s="686" t="s">
        <v>98</v>
      </c>
      <c r="AG11" s="687"/>
      <c r="AH11" s="687"/>
      <c r="AI11" s="687"/>
      <c r="AJ11" s="688"/>
      <c r="AK11" s="689" t="s">
        <v>509</v>
      </c>
      <c r="AL11" s="690"/>
      <c r="AM11" s="690"/>
      <c r="AN11" s="690"/>
      <c r="AO11" s="690"/>
      <c r="AP11" s="690">
        <v>1897</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517</v>
      </c>
      <c r="BT11" s="694"/>
      <c r="BU11" s="694"/>
      <c r="BV11" s="694"/>
      <c r="BW11" s="694"/>
      <c r="BX11" s="694"/>
      <c r="BY11" s="694"/>
      <c r="BZ11" s="694"/>
      <c r="CA11" s="694"/>
      <c r="CB11" s="694"/>
      <c r="CC11" s="694"/>
      <c r="CD11" s="694"/>
      <c r="CE11" s="694"/>
      <c r="CF11" s="694"/>
      <c r="CG11" s="695"/>
      <c r="CH11" s="706">
        <v>3</v>
      </c>
      <c r="CI11" s="707"/>
      <c r="CJ11" s="707"/>
      <c r="CK11" s="707"/>
      <c r="CL11" s="708"/>
      <c r="CM11" s="706">
        <v>170</v>
      </c>
      <c r="CN11" s="707"/>
      <c r="CO11" s="707"/>
      <c r="CP11" s="707"/>
      <c r="CQ11" s="708"/>
      <c r="CR11" s="706">
        <v>100</v>
      </c>
      <c r="CS11" s="707"/>
      <c r="CT11" s="707"/>
      <c r="CU11" s="707"/>
      <c r="CV11" s="708"/>
      <c r="CW11" s="706">
        <v>87</v>
      </c>
      <c r="CX11" s="707"/>
      <c r="CY11" s="707"/>
      <c r="CZ11" s="707"/>
      <c r="DA11" s="708"/>
      <c r="DB11" s="706" t="s">
        <v>509</v>
      </c>
      <c r="DC11" s="707"/>
      <c r="DD11" s="707"/>
      <c r="DE11" s="707"/>
      <c r="DF11" s="708"/>
      <c r="DG11" s="706" t="s">
        <v>509</v>
      </c>
      <c r="DH11" s="707"/>
      <c r="DI11" s="707"/>
      <c r="DJ11" s="707"/>
      <c r="DK11" s="708"/>
      <c r="DL11" s="706" t="s">
        <v>509</v>
      </c>
      <c r="DM11" s="707"/>
      <c r="DN11" s="707"/>
      <c r="DO11" s="707"/>
      <c r="DP11" s="708"/>
      <c r="DQ11" s="706" t="s">
        <v>509</v>
      </c>
      <c r="DR11" s="707"/>
      <c r="DS11" s="707"/>
      <c r="DT11" s="707"/>
      <c r="DU11" s="708"/>
      <c r="DV11" s="709"/>
      <c r="DW11" s="710"/>
      <c r="DX11" s="710"/>
      <c r="DY11" s="710"/>
      <c r="DZ11" s="711"/>
      <c r="EA11" s="197"/>
    </row>
    <row r="12" spans="1:131" s="198" customFormat="1" ht="26.25" customHeight="1" x14ac:dyDescent="0.15">
      <c r="A12" s="204">
        <v>6</v>
      </c>
      <c r="B12" s="680" t="s">
        <v>334</v>
      </c>
      <c r="C12" s="681"/>
      <c r="D12" s="681"/>
      <c r="E12" s="681"/>
      <c r="F12" s="681"/>
      <c r="G12" s="681"/>
      <c r="H12" s="681"/>
      <c r="I12" s="681"/>
      <c r="J12" s="681"/>
      <c r="K12" s="681"/>
      <c r="L12" s="681"/>
      <c r="M12" s="681"/>
      <c r="N12" s="681"/>
      <c r="O12" s="681"/>
      <c r="P12" s="682"/>
      <c r="Q12" s="683">
        <v>510</v>
      </c>
      <c r="R12" s="684"/>
      <c r="S12" s="684"/>
      <c r="T12" s="684"/>
      <c r="U12" s="684"/>
      <c r="V12" s="684">
        <v>1</v>
      </c>
      <c r="W12" s="684"/>
      <c r="X12" s="684"/>
      <c r="Y12" s="684"/>
      <c r="Z12" s="684"/>
      <c r="AA12" s="684">
        <v>508</v>
      </c>
      <c r="AB12" s="684"/>
      <c r="AC12" s="684"/>
      <c r="AD12" s="684"/>
      <c r="AE12" s="685"/>
      <c r="AF12" s="686">
        <v>508</v>
      </c>
      <c r="AG12" s="687"/>
      <c r="AH12" s="687"/>
      <c r="AI12" s="687"/>
      <c r="AJ12" s="688"/>
      <c r="AK12" s="689">
        <v>1</v>
      </c>
      <c r="AL12" s="690"/>
      <c r="AM12" s="690"/>
      <c r="AN12" s="690"/>
      <c r="AO12" s="690"/>
      <c r="AP12" s="690">
        <v>393</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518</v>
      </c>
      <c r="BT12" s="694"/>
      <c r="BU12" s="694"/>
      <c r="BV12" s="694"/>
      <c r="BW12" s="694"/>
      <c r="BX12" s="694"/>
      <c r="BY12" s="694"/>
      <c r="BZ12" s="694"/>
      <c r="CA12" s="694"/>
      <c r="CB12" s="694"/>
      <c r="CC12" s="694"/>
      <c r="CD12" s="694"/>
      <c r="CE12" s="694"/>
      <c r="CF12" s="694"/>
      <c r="CG12" s="695"/>
      <c r="CH12" s="706">
        <v>-4</v>
      </c>
      <c r="CI12" s="707"/>
      <c r="CJ12" s="707"/>
      <c r="CK12" s="707"/>
      <c r="CL12" s="708"/>
      <c r="CM12" s="706">
        <v>51</v>
      </c>
      <c r="CN12" s="707"/>
      <c r="CO12" s="707"/>
      <c r="CP12" s="707"/>
      <c r="CQ12" s="708"/>
      <c r="CR12" s="706">
        <v>30</v>
      </c>
      <c r="CS12" s="707"/>
      <c r="CT12" s="707"/>
      <c r="CU12" s="707"/>
      <c r="CV12" s="708"/>
      <c r="CW12" s="706" t="s">
        <v>509</v>
      </c>
      <c r="CX12" s="707"/>
      <c r="CY12" s="707"/>
      <c r="CZ12" s="707"/>
      <c r="DA12" s="708"/>
      <c r="DB12" s="706" t="s">
        <v>509</v>
      </c>
      <c r="DC12" s="707"/>
      <c r="DD12" s="707"/>
      <c r="DE12" s="707"/>
      <c r="DF12" s="708"/>
      <c r="DG12" s="706" t="s">
        <v>509</v>
      </c>
      <c r="DH12" s="707"/>
      <c r="DI12" s="707"/>
      <c r="DJ12" s="707"/>
      <c r="DK12" s="708"/>
      <c r="DL12" s="706" t="s">
        <v>509</v>
      </c>
      <c r="DM12" s="707"/>
      <c r="DN12" s="707"/>
      <c r="DO12" s="707"/>
      <c r="DP12" s="708"/>
      <c r="DQ12" s="706" t="s">
        <v>509</v>
      </c>
      <c r="DR12" s="707"/>
      <c r="DS12" s="707"/>
      <c r="DT12" s="707"/>
      <c r="DU12" s="708"/>
      <c r="DV12" s="709"/>
      <c r="DW12" s="710"/>
      <c r="DX12" s="710"/>
      <c r="DY12" s="710"/>
      <c r="DZ12" s="711"/>
      <c r="EA12" s="197"/>
    </row>
    <row r="13" spans="1:131" s="198" customFormat="1" ht="26.25" customHeight="1" x14ac:dyDescent="0.15">
      <c r="A13" s="204">
        <v>7</v>
      </c>
      <c r="B13" s="680" t="s">
        <v>335</v>
      </c>
      <c r="C13" s="681"/>
      <c r="D13" s="681"/>
      <c r="E13" s="681"/>
      <c r="F13" s="681"/>
      <c r="G13" s="681"/>
      <c r="H13" s="681"/>
      <c r="I13" s="681"/>
      <c r="J13" s="681"/>
      <c r="K13" s="681"/>
      <c r="L13" s="681"/>
      <c r="M13" s="681"/>
      <c r="N13" s="681"/>
      <c r="O13" s="681"/>
      <c r="P13" s="682"/>
      <c r="Q13" s="683">
        <v>6378</v>
      </c>
      <c r="R13" s="684"/>
      <c r="S13" s="684"/>
      <c r="T13" s="684"/>
      <c r="U13" s="684"/>
      <c r="V13" s="684">
        <v>6024</v>
      </c>
      <c r="W13" s="684"/>
      <c r="X13" s="684"/>
      <c r="Y13" s="684"/>
      <c r="Z13" s="684"/>
      <c r="AA13" s="684">
        <v>354</v>
      </c>
      <c r="AB13" s="684"/>
      <c r="AC13" s="684"/>
      <c r="AD13" s="684"/>
      <c r="AE13" s="685"/>
      <c r="AF13" s="686">
        <v>354</v>
      </c>
      <c r="AG13" s="687"/>
      <c r="AH13" s="687"/>
      <c r="AI13" s="687"/>
      <c r="AJ13" s="688"/>
      <c r="AK13" s="689" t="s">
        <v>509</v>
      </c>
      <c r="AL13" s="690"/>
      <c r="AM13" s="690"/>
      <c r="AN13" s="690"/>
      <c r="AO13" s="690"/>
      <c r="AP13" s="690" t="s">
        <v>509</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519</v>
      </c>
      <c r="BT13" s="694"/>
      <c r="BU13" s="694"/>
      <c r="BV13" s="694"/>
      <c r="BW13" s="694"/>
      <c r="BX13" s="694"/>
      <c r="BY13" s="694"/>
      <c r="BZ13" s="694"/>
      <c r="CA13" s="694"/>
      <c r="CB13" s="694"/>
      <c r="CC13" s="694"/>
      <c r="CD13" s="694"/>
      <c r="CE13" s="694"/>
      <c r="CF13" s="694"/>
      <c r="CG13" s="695"/>
      <c r="CH13" s="706">
        <v>0</v>
      </c>
      <c r="CI13" s="707"/>
      <c r="CJ13" s="707"/>
      <c r="CK13" s="707"/>
      <c r="CL13" s="708"/>
      <c r="CM13" s="706">
        <v>17</v>
      </c>
      <c r="CN13" s="707"/>
      <c r="CO13" s="707"/>
      <c r="CP13" s="707"/>
      <c r="CQ13" s="708"/>
      <c r="CR13" s="706">
        <v>2</v>
      </c>
      <c r="CS13" s="707"/>
      <c r="CT13" s="707"/>
      <c r="CU13" s="707"/>
      <c r="CV13" s="708"/>
      <c r="CW13" s="706">
        <v>18</v>
      </c>
      <c r="CX13" s="707"/>
      <c r="CY13" s="707"/>
      <c r="CZ13" s="707"/>
      <c r="DA13" s="708"/>
      <c r="DB13" s="706" t="s">
        <v>509</v>
      </c>
      <c r="DC13" s="707"/>
      <c r="DD13" s="707"/>
      <c r="DE13" s="707"/>
      <c r="DF13" s="708"/>
      <c r="DG13" s="706" t="s">
        <v>509</v>
      </c>
      <c r="DH13" s="707"/>
      <c r="DI13" s="707"/>
      <c r="DJ13" s="707"/>
      <c r="DK13" s="708"/>
      <c r="DL13" s="706" t="s">
        <v>509</v>
      </c>
      <c r="DM13" s="707"/>
      <c r="DN13" s="707"/>
      <c r="DO13" s="707"/>
      <c r="DP13" s="708"/>
      <c r="DQ13" s="706" t="s">
        <v>509</v>
      </c>
      <c r="DR13" s="707"/>
      <c r="DS13" s="707"/>
      <c r="DT13" s="707"/>
      <c r="DU13" s="708"/>
      <c r="DV13" s="709"/>
      <c r="DW13" s="710"/>
      <c r="DX13" s="710"/>
      <c r="DY13" s="710"/>
      <c r="DZ13" s="711"/>
      <c r="EA13" s="197"/>
    </row>
    <row r="14" spans="1:131" s="198" customFormat="1" ht="26.25" customHeight="1" x14ac:dyDescent="0.15">
      <c r="A14" s="204">
        <v>8</v>
      </c>
      <c r="B14" s="680" t="s">
        <v>336</v>
      </c>
      <c r="C14" s="681"/>
      <c r="D14" s="681"/>
      <c r="E14" s="681"/>
      <c r="F14" s="681"/>
      <c r="G14" s="681"/>
      <c r="H14" s="681"/>
      <c r="I14" s="681"/>
      <c r="J14" s="681"/>
      <c r="K14" s="681"/>
      <c r="L14" s="681"/>
      <c r="M14" s="681"/>
      <c r="N14" s="681"/>
      <c r="O14" s="681"/>
      <c r="P14" s="682"/>
      <c r="Q14" s="683">
        <v>1167</v>
      </c>
      <c r="R14" s="684"/>
      <c r="S14" s="684"/>
      <c r="T14" s="684"/>
      <c r="U14" s="684"/>
      <c r="V14" s="684">
        <v>470</v>
      </c>
      <c r="W14" s="684"/>
      <c r="X14" s="684"/>
      <c r="Y14" s="684"/>
      <c r="Z14" s="684"/>
      <c r="AA14" s="684">
        <v>697</v>
      </c>
      <c r="AB14" s="684"/>
      <c r="AC14" s="684"/>
      <c r="AD14" s="684"/>
      <c r="AE14" s="685"/>
      <c r="AF14" s="686" t="s">
        <v>98</v>
      </c>
      <c r="AG14" s="687"/>
      <c r="AH14" s="687"/>
      <c r="AI14" s="687"/>
      <c r="AJ14" s="688"/>
      <c r="AK14" s="689">
        <v>1</v>
      </c>
      <c r="AL14" s="690"/>
      <c r="AM14" s="690"/>
      <c r="AN14" s="690"/>
      <c r="AO14" s="690"/>
      <c r="AP14" s="690" t="s">
        <v>509</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520</v>
      </c>
      <c r="BT14" s="694"/>
      <c r="BU14" s="694"/>
      <c r="BV14" s="694"/>
      <c r="BW14" s="694"/>
      <c r="BX14" s="694"/>
      <c r="BY14" s="694"/>
      <c r="BZ14" s="694"/>
      <c r="CA14" s="694"/>
      <c r="CB14" s="694"/>
      <c r="CC14" s="694"/>
      <c r="CD14" s="694"/>
      <c r="CE14" s="694"/>
      <c r="CF14" s="694"/>
      <c r="CG14" s="695"/>
      <c r="CH14" s="706">
        <v>6</v>
      </c>
      <c r="CI14" s="707"/>
      <c r="CJ14" s="707"/>
      <c r="CK14" s="707"/>
      <c r="CL14" s="708"/>
      <c r="CM14" s="706">
        <v>1567</v>
      </c>
      <c r="CN14" s="707"/>
      <c r="CO14" s="707"/>
      <c r="CP14" s="707"/>
      <c r="CQ14" s="708"/>
      <c r="CR14" s="706">
        <v>580</v>
      </c>
      <c r="CS14" s="707"/>
      <c r="CT14" s="707"/>
      <c r="CU14" s="707"/>
      <c r="CV14" s="708"/>
      <c r="CW14" s="706">
        <v>209</v>
      </c>
      <c r="CX14" s="707"/>
      <c r="CY14" s="707"/>
      <c r="CZ14" s="707"/>
      <c r="DA14" s="708"/>
      <c r="DB14" s="706">
        <v>530</v>
      </c>
      <c r="DC14" s="707"/>
      <c r="DD14" s="707"/>
      <c r="DE14" s="707"/>
      <c r="DF14" s="708"/>
      <c r="DG14" s="706" t="s">
        <v>509</v>
      </c>
      <c r="DH14" s="707"/>
      <c r="DI14" s="707"/>
      <c r="DJ14" s="707"/>
      <c r="DK14" s="708"/>
      <c r="DL14" s="706" t="s">
        <v>509</v>
      </c>
      <c r="DM14" s="707"/>
      <c r="DN14" s="707"/>
      <c r="DO14" s="707"/>
      <c r="DP14" s="708"/>
      <c r="DQ14" s="706" t="s">
        <v>509</v>
      </c>
      <c r="DR14" s="707"/>
      <c r="DS14" s="707"/>
      <c r="DT14" s="707"/>
      <c r="DU14" s="708"/>
      <c r="DV14" s="709"/>
      <c r="DW14" s="710"/>
      <c r="DX14" s="710"/>
      <c r="DY14" s="710"/>
      <c r="DZ14" s="711"/>
      <c r="EA14" s="197"/>
    </row>
    <row r="15" spans="1:131" s="198" customFormat="1" ht="26.25" customHeight="1" x14ac:dyDescent="0.15">
      <c r="A15" s="204">
        <v>9</v>
      </c>
      <c r="B15" s="680" t="s">
        <v>337</v>
      </c>
      <c r="C15" s="681"/>
      <c r="D15" s="681"/>
      <c r="E15" s="681"/>
      <c r="F15" s="681"/>
      <c r="G15" s="681"/>
      <c r="H15" s="681"/>
      <c r="I15" s="681"/>
      <c r="J15" s="681"/>
      <c r="K15" s="681"/>
      <c r="L15" s="681"/>
      <c r="M15" s="681"/>
      <c r="N15" s="681"/>
      <c r="O15" s="681"/>
      <c r="P15" s="682"/>
      <c r="Q15" s="683">
        <v>88748</v>
      </c>
      <c r="R15" s="684"/>
      <c r="S15" s="684"/>
      <c r="T15" s="684"/>
      <c r="U15" s="684"/>
      <c r="V15" s="684">
        <v>88748</v>
      </c>
      <c r="W15" s="684"/>
      <c r="X15" s="684"/>
      <c r="Y15" s="684"/>
      <c r="Z15" s="684"/>
      <c r="AA15" s="684" t="s">
        <v>509</v>
      </c>
      <c r="AB15" s="684"/>
      <c r="AC15" s="684"/>
      <c r="AD15" s="684"/>
      <c r="AE15" s="685"/>
      <c r="AF15" s="686" t="s">
        <v>98</v>
      </c>
      <c r="AG15" s="687"/>
      <c r="AH15" s="687"/>
      <c r="AI15" s="687"/>
      <c r="AJ15" s="688"/>
      <c r="AK15" s="689">
        <v>14580</v>
      </c>
      <c r="AL15" s="690"/>
      <c r="AM15" s="690"/>
      <c r="AN15" s="690"/>
      <c r="AO15" s="690"/>
      <c r="AP15" s="690">
        <v>354747</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521</v>
      </c>
      <c r="BT15" s="694"/>
      <c r="BU15" s="694"/>
      <c r="BV15" s="694"/>
      <c r="BW15" s="694"/>
      <c r="BX15" s="694"/>
      <c r="BY15" s="694"/>
      <c r="BZ15" s="694"/>
      <c r="CA15" s="694"/>
      <c r="CB15" s="694"/>
      <c r="CC15" s="694"/>
      <c r="CD15" s="694"/>
      <c r="CE15" s="694"/>
      <c r="CF15" s="694"/>
      <c r="CG15" s="695"/>
      <c r="CH15" s="706">
        <v>-11</v>
      </c>
      <c r="CI15" s="707"/>
      <c r="CJ15" s="707"/>
      <c r="CK15" s="707"/>
      <c r="CL15" s="708"/>
      <c r="CM15" s="706">
        <v>1660</v>
      </c>
      <c r="CN15" s="707"/>
      <c r="CO15" s="707"/>
      <c r="CP15" s="707"/>
      <c r="CQ15" s="708"/>
      <c r="CR15" s="706">
        <v>545</v>
      </c>
      <c r="CS15" s="707"/>
      <c r="CT15" s="707"/>
      <c r="CU15" s="707"/>
      <c r="CV15" s="708"/>
      <c r="CW15" s="706" t="s">
        <v>509</v>
      </c>
      <c r="CX15" s="707"/>
      <c r="CY15" s="707"/>
      <c r="CZ15" s="707"/>
      <c r="DA15" s="708"/>
      <c r="DB15" s="706" t="s">
        <v>509</v>
      </c>
      <c r="DC15" s="707"/>
      <c r="DD15" s="707"/>
      <c r="DE15" s="707"/>
      <c r="DF15" s="708"/>
      <c r="DG15" s="706" t="s">
        <v>509</v>
      </c>
      <c r="DH15" s="707"/>
      <c r="DI15" s="707"/>
      <c r="DJ15" s="707"/>
      <c r="DK15" s="708"/>
      <c r="DL15" s="706" t="s">
        <v>509</v>
      </c>
      <c r="DM15" s="707"/>
      <c r="DN15" s="707"/>
      <c r="DO15" s="707"/>
      <c r="DP15" s="708"/>
      <c r="DQ15" s="706" t="s">
        <v>509</v>
      </c>
      <c r="DR15" s="707"/>
      <c r="DS15" s="707"/>
      <c r="DT15" s="707"/>
      <c r="DU15" s="708"/>
      <c r="DV15" s="709"/>
      <c r="DW15" s="710"/>
      <c r="DX15" s="710"/>
      <c r="DY15" s="710"/>
      <c r="DZ15" s="711"/>
      <c r="EA15" s="197"/>
    </row>
    <row r="16" spans="1:131" s="198" customFormat="1" ht="26.25" customHeight="1" x14ac:dyDescent="0.15">
      <c r="A16" s="204">
        <v>10</v>
      </c>
      <c r="B16" s="680" t="s">
        <v>338</v>
      </c>
      <c r="C16" s="681"/>
      <c r="D16" s="681"/>
      <c r="E16" s="681"/>
      <c r="F16" s="681"/>
      <c r="G16" s="681"/>
      <c r="H16" s="681"/>
      <c r="I16" s="681"/>
      <c r="J16" s="681"/>
      <c r="K16" s="681"/>
      <c r="L16" s="681"/>
      <c r="M16" s="681"/>
      <c r="N16" s="681"/>
      <c r="O16" s="681"/>
      <c r="P16" s="682"/>
      <c r="Q16" s="683">
        <v>56821</v>
      </c>
      <c r="R16" s="684"/>
      <c r="S16" s="684"/>
      <c r="T16" s="684"/>
      <c r="U16" s="684"/>
      <c r="V16" s="684">
        <v>56821</v>
      </c>
      <c r="W16" s="684"/>
      <c r="X16" s="684"/>
      <c r="Y16" s="684"/>
      <c r="Z16" s="684"/>
      <c r="AA16" s="684" t="s">
        <v>509</v>
      </c>
      <c r="AB16" s="684"/>
      <c r="AC16" s="684"/>
      <c r="AD16" s="684"/>
      <c r="AE16" s="685"/>
      <c r="AF16" s="686" t="s">
        <v>98</v>
      </c>
      <c r="AG16" s="687"/>
      <c r="AH16" s="687"/>
      <c r="AI16" s="687"/>
      <c r="AJ16" s="688"/>
      <c r="AK16" s="689">
        <v>393</v>
      </c>
      <c r="AL16" s="690"/>
      <c r="AM16" s="690"/>
      <c r="AN16" s="690"/>
      <c r="AO16" s="690"/>
      <c r="AP16" s="690" t="s">
        <v>509</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t="s">
        <v>512</v>
      </c>
      <c r="BS16" s="693" t="s">
        <v>522</v>
      </c>
      <c r="BT16" s="694"/>
      <c r="BU16" s="694"/>
      <c r="BV16" s="694"/>
      <c r="BW16" s="694"/>
      <c r="BX16" s="694"/>
      <c r="BY16" s="694"/>
      <c r="BZ16" s="694"/>
      <c r="CA16" s="694"/>
      <c r="CB16" s="694"/>
      <c r="CC16" s="694"/>
      <c r="CD16" s="694"/>
      <c r="CE16" s="694"/>
      <c r="CF16" s="694"/>
      <c r="CG16" s="695"/>
      <c r="CH16" s="706">
        <v>-7</v>
      </c>
      <c r="CI16" s="707"/>
      <c r="CJ16" s="707"/>
      <c r="CK16" s="707"/>
      <c r="CL16" s="708"/>
      <c r="CM16" s="706">
        <v>683</v>
      </c>
      <c r="CN16" s="707"/>
      <c r="CO16" s="707"/>
      <c r="CP16" s="707"/>
      <c r="CQ16" s="708"/>
      <c r="CR16" s="706">
        <v>314</v>
      </c>
      <c r="CS16" s="707"/>
      <c r="CT16" s="707"/>
      <c r="CU16" s="707"/>
      <c r="CV16" s="708"/>
      <c r="CW16" s="706">
        <v>9</v>
      </c>
      <c r="CX16" s="707"/>
      <c r="CY16" s="707"/>
      <c r="CZ16" s="707"/>
      <c r="DA16" s="708"/>
      <c r="DB16" s="706">
        <v>2</v>
      </c>
      <c r="DC16" s="707"/>
      <c r="DD16" s="707"/>
      <c r="DE16" s="707"/>
      <c r="DF16" s="708"/>
      <c r="DG16" s="706" t="s">
        <v>509</v>
      </c>
      <c r="DH16" s="707"/>
      <c r="DI16" s="707"/>
      <c r="DJ16" s="707"/>
      <c r="DK16" s="708"/>
      <c r="DL16" s="706">
        <v>81</v>
      </c>
      <c r="DM16" s="707"/>
      <c r="DN16" s="707"/>
      <c r="DO16" s="707"/>
      <c r="DP16" s="708"/>
      <c r="DQ16" s="706">
        <v>24</v>
      </c>
      <c r="DR16" s="707"/>
      <c r="DS16" s="707"/>
      <c r="DT16" s="707"/>
      <c r="DU16" s="708"/>
      <c r="DV16" s="709"/>
      <c r="DW16" s="710"/>
      <c r="DX16" s="710"/>
      <c r="DY16" s="710"/>
      <c r="DZ16" s="711"/>
      <c r="EA16" s="197"/>
    </row>
    <row r="17" spans="1:131" s="198" customFormat="1" ht="26.25" customHeight="1" x14ac:dyDescent="0.15">
      <c r="A17" s="204">
        <v>11</v>
      </c>
      <c r="B17" s="680" t="s">
        <v>339</v>
      </c>
      <c r="C17" s="681"/>
      <c r="D17" s="681"/>
      <c r="E17" s="681"/>
      <c r="F17" s="681"/>
      <c r="G17" s="681"/>
      <c r="H17" s="681"/>
      <c r="I17" s="681"/>
      <c r="J17" s="681"/>
      <c r="K17" s="681"/>
      <c r="L17" s="681"/>
      <c r="M17" s="681"/>
      <c r="N17" s="681"/>
      <c r="O17" s="681"/>
      <c r="P17" s="682"/>
      <c r="Q17" s="683">
        <v>7</v>
      </c>
      <c r="R17" s="684"/>
      <c r="S17" s="684"/>
      <c r="T17" s="684"/>
      <c r="U17" s="684"/>
      <c r="V17" s="684">
        <v>1</v>
      </c>
      <c r="W17" s="684"/>
      <c r="X17" s="684"/>
      <c r="Y17" s="684"/>
      <c r="Z17" s="684"/>
      <c r="AA17" s="684">
        <v>6</v>
      </c>
      <c r="AB17" s="684"/>
      <c r="AC17" s="684"/>
      <c r="AD17" s="684"/>
      <c r="AE17" s="685"/>
      <c r="AF17" s="686">
        <v>6</v>
      </c>
      <c r="AG17" s="687"/>
      <c r="AH17" s="687"/>
      <c r="AI17" s="687"/>
      <c r="AJ17" s="688"/>
      <c r="AK17" s="689" t="s">
        <v>509</v>
      </c>
      <c r="AL17" s="690"/>
      <c r="AM17" s="690"/>
      <c r="AN17" s="690"/>
      <c r="AO17" s="690"/>
      <c r="AP17" s="690" t="s">
        <v>509</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523</v>
      </c>
      <c r="BT17" s="694"/>
      <c r="BU17" s="694"/>
      <c r="BV17" s="694"/>
      <c r="BW17" s="694"/>
      <c r="BX17" s="694"/>
      <c r="BY17" s="694"/>
      <c r="BZ17" s="694"/>
      <c r="CA17" s="694"/>
      <c r="CB17" s="694"/>
      <c r="CC17" s="694"/>
      <c r="CD17" s="694"/>
      <c r="CE17" s="694"/>
      <c r="CF17" s="694"/>
      <c r="CG17" s="695"/>
      <c r="CH17" s="706">
        <v>-4</v>
      </c>
      <c r="CI17" s="707"/>
      <c r="CJ17" s="707"/>
      <c r="CK17" s="707"/>
      <c r="CL17" s="708"/>
      <c r="CM17" s="706">
        <v>1254</v>
      </c>
      <c r="CN17" s="707"/>
      <c r="CO17" s="707"/>
      <c r="CP17" s="707"/>
      <c r="CQ17" s="708"/>
      <c r="CR17" s="706">
        <v>663</v>
      </c>
      <c r="CS17" s="707"/>
      <c r="CT17" s="707"/>
      <c r="CU17" s="707"/>
      <c r="CV17" s="708"/>
      <c r="CW17" s="706" t="s">
        <v>509</v>
      </c>
      <c r="CX17" s="707"/>
      <c r="CY17" s="707"/>
      <c r="CZ17" s="707"/>
      <c r="DA17" s="708"/>
      <c r="DB17" s="706" t="s">
        <v>509</v>
      </c>
      <c r="DC17" s="707"/>
      <c r="DD17" s="707"/>
      <c r="DE17" s="707"/>
      <c r="DF17" s="708"/>
      <c r="DG17" s="706" t="s">
        <v>509</v>
      </c>
      <c r="DH17" s="707"/>
      <c r="DI17" s="707"/>
      <c r="DJ17" s="707"/>
      <c r="DK17" s="708"/>
      <c r="DL17" s="706" t="s">
        <v>509</v>
      </c>
      <c r="DM17" s="707"/>
      <c r="DN17" s="707"/>
      <c r="DO17" s="707"/>
      <c r="DP17" s="708"/>
      <c r="DQ17" s="706" t="s">
        <v>509</v>
      </c>
      <c r="DR17" s="707"/>
      <c r="DS17" s="707"/>
      <c r="DT17" s="707"/>
      <c r="DU17" s="708"/>
      <c r="DV17" s="709"/>
      <c r="DW17" s="710"/>
      <c r="DX17" s="710"/>
      <c r="DY17" s="710"/>
      <c r="DZ17" s="711"/>
      <c r="EA17" s="197"/>
    </row>
    <row r="18" spans="1:131" s="198" customFormat="1" ht="26.25" customHeight="1" x14ac:dyDescent="0.15">
      <c r="A18" s="204">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524</v>
      </c>
      <c r="BT18" s="694"/>
      <c r="BU18" s="694"/>
      <c r="BV18" s="694"/>
      <c r="BW18" s="694"/>
      <c r="BX18" s="694"/>
      <c r="BY18" s="694"/>
      <c r="BZ18" s="694"/>
      <c r="CA18" s="694"/>
      <c r="CB18" s="694"/>
      <c r="CC18" s="694"/>
      <c r="CD18" s="694"/>
      <c r="CE18" s="694"/>
      <c r="CF18" s="694"/>
      <c r="CG18" s="695"/>
      <c r="CH18" s="706">
        <v>0</v>
      </c>
      <c r="CI18" s="707"/>
      <c r="CJ18" s="707"/>
      <c r="CK18" s="707"/>
      <c r="CL18" s="708"/>
      <c r="CM18" s="706">
        <v>21</v>
      </c>
      <c r="CN18" s="707"/>
      <c r="CO18" s="707"/>
      <c r="CP18" s="707"/>
      <c r="CQ18" s="708"/>
      <c r="CR18" s="706">
        <v>15</v>
      </c>
      <c r="CS18" s="707"/>
      <c r="CT18" s="707"/>
      <c r="CU18" s="707"/>
      <c r="CV18" s="708"/>
      <c r="CW18" s="706">
        <v>204</v>
      </c>
      <c r="CX18" s="707"/>
      <c r="CY18" s="707"/>
      <c r="CZ18" s="707"/>
      <c r="DA18" s="708"/>
      <c r="DB18" s="706" t="s">
        <v>509</v>
      </c>
      <c r="DC18" s="707"/>
      <c r="DD18" s="707"/>
      <c r="DE18" s="707"/>
      <c r="DF18" s="708"/>
      <c r="DG18" s="706" t="s">
        <v>509</v>
      </c>
      <c r="DH18" s="707"/>
      <c r="DI18" s="707"/>
      <c r="DJ18" s="707"/>
      <c r="DK18" s="708"/>
      <c r="DL18" s="706" t="s">
        <v>509</v>
      </c>
      <c r="DM18" s="707"/>
      <c r="DN18" s="707"/>
      <c r="DO18" s="707"/>
      <c r="DP18" s="708"/>
      <c r="DQ18" s="706" t="s">
        <v>509</v>
      </c>
      <c r="DR18" s="707"/>
      <c r="DS18" s="707"/>
      <c r="DT18" s="707"/>
      <c r="DU18" s="708"/>
      <c r="DV18" s="709"/>
      <c r="DW18" s="710"/>
      <c r="DX18" s="710"/>
      <c r="DY18" s="710"/>
      <c r="DZ18" s="711"/>
      <c r="EA18" s="197"/>
    </row>
    <row r="19" spans="1:131" s="198" customFormat="1" ht="26.25" customHeight="1" x14ac:dyDescent="0.15">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525</v>
      </c>
      <c r="BT19" s="694"/>
      <c r="BU19" s="694"/>
      <c r="BV19" s="694"/>
      <c r="BW19" s="694"/>
      <c r="BX19" s="694"/>
      <c r="BY19" s="694"/>
      <c r="BZ19" s="694"/>
      <c r="CA19" s="694"/>
      <c r="CB19" s="694"/>
      <c r="CC19" s="694"/>
      <c r="CD19" s="694"/>
      <c r="CE19" s="694"/>
      <c r="CF19" s="694"/>
      <c r="CG19" s="695"/>
      <c r="CH19" s="706">
        <v>1</v>
      </c>
      <c r="CI19" s="707"/>
      <c r="CJ19" s="707"/>
      <c r="CK19" s="707"/>
      <c r="CL19" s="708"/>
      <c r="CM19" s="706">
        <v>275</v>
      </c>
      <c r="CN19" s="707"/>
      <c r="CO19" s="707"/>
      <c r="CP19" s="707"/>
      <c r="CQ19" s="708"/>
      <c r="CR19" s="706">
        <v>249</v>
      </c>
      <c r="CS19" s="707"/>
      <c r="CT19" s="707"/>
      <c r="CU19" s="707"/>
      <c r="CV19" s="708"/>
      <c r="CW19" s="706">
        <v>0</v>
      </c>
      <c r="CX19" s="707"/>
      <c r="CY19" s="707"/>
      <c r="CZ19" s="707"/>
      <c r="DA19" s="708"/>
      <c r="DB19" s="706" t="s">
        <v>509</v>
      </c>
      <c r="DC19" s="707"/>
      <c r="DD19" s="707"/>
      <c r="DE19" s="707"/>
      <c r="DF19" s="708"/>
      <c r="DG19" s="706" t="s">
        <v>509</v>
      </c>
      <c r="DH19" s="707"/>
      <c r="DI19" s="707"/>
      <c r="DJ19" s="707"/>
      <c r="DK19" s="708"/>
      <c r="DL19" s="706" t="s">
        <v>509</v>
      </c>
      <c r="DM19" s="707"/>
      <c r="DN19" s="707"/>
      <c r="DO19" s="707"/>
      <c r="DP19" s="708"/>
      <c r="DQ19" s="706" t="s">
        <v>509</v>
      </c>
      <c r="DR19" s="707"/>
      <c r="DS19" s="707"/>
      <c r="DT19" s="707"/>
      <c r="DU19" s="708"/>
      <c r="DV19" s="709"/>
      <c r="DW19" s="710"/>
      <c r="DX19" s="710"/>
      <c r="DY19" s="710"/>
      <c r="DZ19" s="711"/>
      <c r="EA19" s="197"/>
    </row>
    <row r="20" spans="1:131" s="198" customFormat="1" ht="26.25" customHeight="1" x14ac:dyDescent="0.15">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526</v>
      </c>
      <c r="BT20" s="694"/>
      <c r="BU20" s="694"/>
      <c r="BV20" s="694"/>
      <c r="BW20" s="694"/>
      <c r="BX20" s="694"/>
      <c r="BY20" s="694"/>
      <c r="BZ20" s="694"/>
      <c r="CA20" s="694"/>
      <c r="CB20" s="694"/>
      <c r="CC20" s="694"/>
      <c r="CD20" s="694"/>
      <c r="CE20" s="694"/>
      <c r="CF20" s="694"/>
      <c r="CG20" s="695"/>
      <c r="CH20" s="706">
        <v>1</v>
      </c>
      <c r="CI20" s="707"/>
      <c r="CJ20" s="707"/>
      <c r="CK20" s="707"/>
      <c r="CL20" s="708"/>
      <c r="CM20" s="706">
        <v>205</v>
      </c>
      <c r="CN20" s="707"/>
      <c r="CO20" s="707"/>
      <c r="CP20" s="707"/>
      <c r="CQ20" s="708"/>
      <c r="CR20" s="706">
        <v>200</v>
      </c>
      <c r="CS20" s="707"/>
      <c r="CT20" s="707"/>
      <c r="CU20" s="707"/>
      <c r="CV20" s="708"/>
      <c r="CW20" s="706" t="s">
        <v>509</v>
      </c>
      <c r="CX20" s="707"/>
      <c r="CY20" s="707"/>
      <c r="CZ20" s="707"/>
      <c r="DA20" s="708"/>
      <c r="DB20" s="706" t="s">
        <v>509</v>
      </c>
      <c r="DC20" s="707"/>
      <c r="DD20" s="707"/>
      <c r="DE20" s="707"/>
      <c r="DF20" s="708"/>
      <c r="DG20" s="706" t="s">
        <v>509</v>
      </c>
      <c r="DH20" s="707"/>
      <c r="DI20" s="707"/>
      <c r="DJ20" s="707"/>
      <c r="DK20" s="708"/>
      <c r="DL20" s="706" t="s">
        <v>509</v>
      </c>
      <c r="DM20" s="707"/>
      <c r="DN20" s="707"/>
      <c r="DO20" s="707"/>
      <c r="DP20" s="708"/>
      <c r="DQ20" s="706" t="s">
        <v>509</v>
      </c>
      <c r="DR20" s="707"/>
      <c r="DS20" s="707"/>
      <c r="DT20" s="707"/>
      <c r="DU20" s="708"/>
      <c r="DV20" s="709"/>
      <c r="DW20" s="710"/>
      <c r="DX20" s="710"/>
      <c r="DY20" s="710"/>
      <c r="DZ20" s="711"/>
      <c r="EA20" s="197"/>
    </row>
    <row r="21" spans="1:131" s="198" customFormat="1" ht="26.25" customHeight="1" thickBot="1" x14ac:dyDescent="0.2">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t="s">
        <v>512</v>
      </c>
      <c r="BS21" s="693" t="s">
        <v>527</v>
      </c>
      <c r="BT21" s="694"/>
      <c r="BU21" s="694"/>
      <c r="BV21" s="694"/>
      <c r="BW21" s="694"/>
      <c r="BX21" s="694"/>
      <c r="BY21" s="694"/>
      <c r="BZ21" s="694"/>
      <c r="CA21" s="694"/>
      <c r="CB21" s="694"/>
      <c r="CC21" s="694"/>
      <c r="CD21" s="694"/>
      <c r="CE21" s="694"/>
      <c r="CF21" s="694"/>
      <c r="CG21" s="695"/>
      <c r="CH21" s="706">
        <v>-1</v>
      </c>
      <c r="CI21" s="707"/>
      <c r="CJ21" s="707"/>
      <c r="CK21" s="707"/>
      <c r="CL21" s="708"/>
      <c r="CM21" s="706">
        <v>1389</v>
      </c>
      <c r="CN21" s="707"/>
      <c r="CO21" s="707"/>
      <c r="CP21" s="707"/>
      <c r="CQ21" s="708"/>
      <c r="CR21" s="706">
        <v>913</v>
      </c>
      <c r="CS21" s="707"/>
      <c r="CT21" s="707"/>
      <c r="CU21" s="707"/>
      <c r="CV21" s="708"/>
      <c r="CW21" s="706">
        <v>206</v>
      </c>
      <c r="CX21" s="707"/>
      <c r="CY21" s="707"/>
      <c r="CZ21" s="707"/>
      <c r="DA21" s="708"/>
      <c r="DB21" s="706">
        <v>28</v>
      </c>
      <c r="DC21" s="707"/>
      <c r="DD21" s="707"/>
      <c r="DE21" s="707"/>
      <c r="DF21" s="708"/>
      <c r="DG21" s="706" t="s">
        <v>509</v>
      </c>
      <c r="DH21" s="707"/>
      <c r="DI21" s="707"/>
      <c r="DJ21" s="707"/>
      <c r="DK21" s="708"/>
      <c r="DL21" s="706" t="s">
        <v>509</v>
      </c>
      <c r="DM21" s="707"/>
      <c r="DN21" s="707"/>
      <c r="DO21" s="707"/>
      <c r="DP21" s="708"/>
      <c r="DQ21" s="706" t="s">
        <v>509</v>
      </c>
      <c r="DR21" s="707"/>
      <c r="DS21" s="707"/>
      <c r="DT21" s="707"/>
      <c r="DU21" s="708"/>
      <c r="DV21" s="709"/>
      <c r="DW21" s="710"/>
      <c r="DX21" s="710"/>
      <c r="DY21" s="710"/>
      <c r="DZ21" s="711"/>
      <c r="EA21" s="197"/>
    </row>
    <row r="22" spans="1:131" s="198" customFormat="1" ht="26.25" customHeight="1" x14ac:dyDescent="0.15">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340</v>
      </c>
      <c r="BA22" s="737"/>
      <c r="BB22" s="737"/>
      <c r="BC22" s="737"/>
      <c r="BD22" s="738"/>
      <c r="BE22" s="196"/>
      <c r="BF22" s="196"/>
      <c r="BG22" s="196"/>
      <c r="BH22" s="196"/>
      <c r="BI22" s="196"/>
      <c r="BJ22" s="196"/>
      <c r="BK22" s="196"/>
      <c r="BL22" s="196"/>
      <c r="BM22" s="196"/>
      <c r="BN22" s="196"/>
      <c r="BO22" s="196"/>
      <c r="BP22" s="196"/>
      <c r="BQ22" s="205">
        <v>16</v>
      </c>
      <c r="BR22" s="206"/>
      <c r="BS22" s="693" t="s">
        <v>528</v>
      </c>
      <c r="BT22" s="694"/>
      <c r="BU22" s="694"/>
      <c r="BV22" s="694"/>
      <c r="BW22" s="694"/>
      <c r="BX22" s="694"/>
      <c r="BY22" s="694"/>
      <c r="BZ22" s="694"/>
      <c r="CA22" s="694"/>
      <c r="CB22" s="694"/>
      <c r="CC22" s="694"/>
      <c r="CD22" s="694"/>
      <c r="CE22" s="694"/>
      <c r="CF22" s="694"/>
      <c r="CG22" s="695"/>
      <c r="CH22" s="706">
        <v>-1</v>
      </c>
      <c r="CI22" s="707"/>
      <c r="CJ22" s="707"/>
      <c r="CK22" s="707"/>
      <c r="CL22" s="708"/>
      <c r="CM22" s="706">
        <v>273</v>
      </c>
      <c r="CN22" s="707"/>
      <c r="CO22" s="707"/>
      <c r="CP22" s="707"/>
      <c r="CQ22" s="708"/>
      <c r="CR22" s="706">
        <v>176</v>
      </c>
      <c r="CS22" s="707"/>
      <c r="CT22" s="707"/>
      <c r="CU22" s="707"/>
      <c r="CV22" s="708"/>
      <c r="CW22" s="706" t="s">
        <v>509</v>
      </c>
      <c r="CX22" s="707"/>
      <c r="CY22" s="707"/>
      <c r="CZ22" s="707"/>
      <c r="DA22" s="708"/>
      <c r="DB22" s="706" t="s">
        <v>509</v>
      </c>
      <c r="DC22" s="707"/>
      <c r="DD22" s="707"/>
      <c r="DE22" s="707"/>
      <c r="DF22" s="708"/>
      <c r="DG22" s="706" t="s">
        <v>509</v>
      </c>
      <c r="DH22" s="707"/>
      <c r="DI22" s="707"/>
      <c r="DJ22" s="707"/>
      <c r="DK22" s="708"/>
      <c r="DL22" s="706" t="s">
        <v>509</v>
      </c>
      <c r="DM22" s="707"/>
      <c r="DN22" s="707"/>
      <c r="DO22" s="707"/>
      <c r="DP22" s="708"/>
      <c r="DQ22" s="706" t="s">
        <v>509</v>
      </c>
      <c r="DR22" s="707"/>
      <c r="DS22" s="707"/>
      <c r="DT22" s="707"/>
      <c r="DU22" s="708"/>
      <c r="DV22" s="709"/>
      <c r="DW22" s="710"/>
      <c r="DX22" s="710"/>
      <c r="DY22" s="710"/>
      <c r="DZ22" s="711"/>
      <c r="EA22" s="197"/>
    </row>
    <row r="23" spans="1:131" s="198" customFormat="1" ht="26.25" customHeight="1" thickBot="1" x14ac:dyDescent="0.2">
      <c r="A23" s="207" t="s">
        <v>341</v>
      </c>
      <c r="B23" s="721" t="s">
        <v>342</v>
      </c>
      <c r="C23" s="722"/>
      <c r="D23" s="722"/>
      <c r="E23" s="722"/>
      <c r="F23" s="722"/>
      <c r="G23" s="722"/>
      <c r="H23" s="722"/>
      <c r="I23" s="722"/>
      <c r="J23" s="722"/>
      <c r="K23" s="722"/>
      <c r="L23" s="722"/>
      <c r="M23" s="722"/>
      <c r="N23" s="722"/>
      <c r="O23" s="722"/>
      <c r="P23" s="723"/>
      <c r="Q23" s="724">
        <v>761605</v>
      </c>
      <c r="R23" s="725"/>
      <c r="S23" s="725"/>
      <c r="T23" s="725"/>
      <c r="U23" s="725"/>
      <c r="V23" s="725">
        <v>751895</v>
      </c>
      <c r="W23" s="725"/>
      <c r="X23" s="725"/>
      <c r="Y23" s="725"/>
      <c r="Z23" s="725"/>
      <c r="AA23" s="725">
        <v>9710</v>
      </c>
      <c r="AB23" s="725"/>
      <c r="AC23" s="725"/>
      <c r="AD23" s="725"/>
      <c r="AE23" s="726"/>
      <c r="AF23" s="727">
        <v>4324</v>
      </c>
      <c r="AG23" s="725"/>
      <c r="AH23" s="725"/>
      <c r="AI23" s="725"/>
      <c r="AJ23" s="728"/>
      <c r="AK23" s="729"/>
      <c r="AL23" s="730"/>
      <c r="AM23" s="730"/>
      <c r="AN23" s="730"/>
      <c r="AO23" s="730"/>
      <c r="AP23" s="725">
        <v>1239801</v>
      </c>
      <c r="AQ23" s="725"/>
      <c r="AR23" s="725"/>
      <c r="AS23" s="725"/>
      <c r="AT23" s="725"/>
      <c r="AU23" s="731"/>
      <c r="AV23" s="731"/>
      <c r="AW23" s="731"/>
      <c r="AX23" s="731"/>
      <c r="AY23" s="732"/>
      <c r="AZ23" s="740" t="s">
        <v>98</v>
      </c>
      <c r="BA23" s="741"/>
      <c r="BB23" s="741"/>
      <c r="BC23" s="741"/>
      <c r="BD23" s="742"/>
      <c r="BE23" s="196"/>
      <c r="BF23" s="196"/>
      <c r="BG23" s="196"/>
      <c r="BH23" s="196"/>
      <c r="BI23" s="196"/>
      <c r="BJ23" s="196"/>
      <c r="BK23" s="196"/>
      <c r="BL23" s="196"/>
      <c r="BM23" s="196"/>
      <c r="BN23" s="196"/>
      <c r="BO23" s="196"/>
      <c r="BP23" s="196"/>
      <c r="BQ23" s="205">
        <v>17</v>
      </c>
      <c r="BR23" s="206"/>
      <c r="BS23" s="693" t="s">
        <v>529</v>
      </c>
      <c r="BT23" s="694"/>
      <c r="BU23" s="694"/>
      <c r="BV23" s="694"/>
      <c r="BW23" s="694"/>
      <c r="BX23" s="694"/>
      <c r="BY23" s="694"/>
      <c r="BZ23" s="694"/>
      <c r="CA23" s="694"/>
      <c r="CB23" s="694"/>
      <c r="CC23" s="694"/>
      <c r="CD23" s="694"/>
      <c r="CE23" s="694"/>
      <c r="CF23" s="694"/>
      <c r="CG23" s="695"/>
      <c r="CH23" s="706">
        <v>-1</v>
      </c>
      <c r="CI23" s="707"/>
      <c r="CJ23" s="707"/>
      <c r="CK23" s="707"/>
      <c r="CL23" s="708"/>
      <c r="CM23" s="706">
        <v>1196</v>
      </c>
      <c r="CN23" s="707"/>
      <c r="CO23" s="707"/>
      <c r="CP23" s="707"/>
      <c r="CQ23" s="708"/>
      <c r="CR23" s="706">
        <v>864</v>
      </c>
      <c r="CS23" s="707"/>
      <c r="CT23" s="707"/>
      <c r="CU23" s="707"/>
      <c r="CV23" s="708"/>
      <c r="CW23" s="706">
        <v>45</v>
      </c>
      <c r="CX23" s="707"/>
      <c r="CY23" s="707"/>
      <c r="CZ23" s="707"/>
      <c r="DA23" s="708"/>
      <c r="DB23" s="706" t="s">
        <v>509</v>
      </c>
      <c r="DC23" s="707"/>
      <c r="DD23" s="707"/>
      <c r="DE23" s="707"/>
      <c r="DF23" s="708"/>
      <c r="DG23" s="706" t="s">
        <v>509</v>
      </c>
      <c r="DH23" s="707"/>
      <c r="DI23" s="707"/>
      <c r="DJ23" s="707"/>
      <c r="DK23" s="708"/>
      <c r="DL23" s="706" t="s">
        <v>509</v>
      </c>
      <c r="DM23" s="707"/>
      <c r="DN23" s="707"/>
      <c r="DO23" s="707"/>
      <c r="DP23" s="708"/>
      <c r="DQ23" s="706" t="s">
        <v>509</v>
      </c>
      <c r="DR23" s="707"/>
      <c r="DS23" s="707"/>
      <c r="DT23" s="707"/>
      <c r="DU23" s="708"/>
      <c r="DV23" s="709"/>
      <c r="DW23" s="710"/>
      <c r="DX23" s="710"/>
      <c r="DY23" s="710"/>
      <c r="DZ23" s="711"/>
      <c r="EA23" s="197"/>
    </row>
    <row r="24" spans="1:131" s="198" customFormat="1" ht="26.25" customHeight="1" x14ac:dyDescent="0.15">
      <c r="A24" s="739" t="s">
        <v>343</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530</v>
      </c>
      <c r="BT24" s="694"/>
      <c r="BU24" s="694"/>
      <c r="BV24" s="694"/>
      <c r="BW24" s="694"/>
      <c r="BX24" s="694"/>
      <c r="BY24" s="694"/>
      <c r="BZ24" s="694"/>
      <c r="CA24" s="694"/>
      <c r="CB24" s="694"/>
      <c r="CC24" s="694"/>
      <c r="CD24" s="694"/>
      <c r="CE24" s="694"/>
      <c r="CF24" s="694"/>
      <c r="CG24" s="695"/>
      <c r="CH24" s="706">
        <v>13</v>
      </c>
      <c r="CI24" s="707"/>
      <c r="CJ24" s="707"/>
      <c r="CK24" s="707"/>
      <c r="CL24" s="708"/>
      <c r="CM24" s="706">
        <v>584</v>
      </c>
      <c r="CN24" s="707"/>
      <c r="CO24" s="707"/>
      <c r="CP24" s="707"/>
      <c r="CQ24" s="708"/>
      <c r="CR24" s="706">
        <v>119</v>
      </c>
      <c r="CS24" s="707"/>
      <c r="CT24" s="707"/>
      <c r="CU24" s="707"/>
      <c r="CV24" s="708"/>
      <c r="CW24" s="706" t="s">
        <v>509</v>
      </c>
      <c r="CX24" s="707"/>
      <c r="CY24" s="707"/>
      <c r="CZ24" s="707"/>
      <c r="DA24" s="708"/>
      <c r="DB24" s="706" t="s">
        <v>509</v>
      </c>
      <c r="DC24" s="707"/>
      <c r="DD24" s="707"/>
      <c r="DE24" s="707"/>
      <c r="DF24" s="708"/>
      <c r="DG24" s="706" t="s">
        <v>509</v>
      </c>
      <c r="DH24" s="707"/>
      <c r="DI24" s="707"/>
      <c r="DJ24" s="707"/>
      <c r="DK24" s="708"/>
      <c r="DL24" s="706" t="s">
        <v>509</v>
      </c>
      <c r="DM24" s="707"/>
      <c r="DN24" s="707"/>
      <c r="DO24" s="707"/>
      <c r="DP24" s="708"/>
      <c r="DQ24" s="706" t="s">
        <v>509</v>
      </c>
      <c r="DR24" s="707"/>
      <c r="DS24" s="707"/>
      <c r="DT24" s="707"/>
      <c r="DU24" s="708"/>
      <c r="DV24" s="709"/>
      <c r="DW24" s="710"/>
      <c r="DX24" s="710"/>
      <c r="DY24" s="710"/>
      <c r="DZ24" s="711"/>
      <c r="EA24" s="197"/>
    </row>
    <row r="25" spans="1:131" s="190" customFormat="1" ht="26.25" customHeight="1" thickBot="1" x14ac:dyDescent="0.2">
      <c r="A25" s="674" t="s">
        <v>344</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531</v>
      </c>
      <c r="BT25" s="694"/>
      <c r="BU25" s="694"/>
      <c r="BV25" s="694"/>
      <c r="BW25" s="694"/>
      <c r="BX25" s="694"/>
      <c r="BY25" s="694"/>
      <c r="BZ25" s="694"/>
      <c r="CA25" s="694"/>
      <c r="CB25" s="694"/>
      <c r="CC25" s="694"/>
      <c r="CD25" s="694"/>
      <c r="CE25" s="694"/>
      <c r="CF25" s="694"/>
      <c r="CG25" s="695"/>
      <c r="CH25" s="706">
        <v>-143</v>
      </c>
      <c r="CI25" s="707"/>
      <c r="CJ25" s="707"/>
      <c r="CK25" s="707"/>
      <c r="CL25" s="708"/>
      <c r="CM25" s="706">
        <v>133</v>
      </c>
      <c r="CN25" s="707"/>
      <c r="CO25" s="707"/>
      <c r="CP25" s="707"/>
      <c r="CQ25" s="708"/>
      <c r="CR25" s="706">
        <v>54</v>
      </c>
      <c r="CS25" s="707"/>
      <c r="CT25" s="707"/>
      <c r="CU25" s="707"/>
      <c r="CV25" s="708"/>
      <c r="CW25" s="706" t="s">
        <v>509</v>
      </c>
      <c r="CX25" s="707"/>
      <c r="CY25" s="707"/>
      <c r="CZ25" s="707"/>
      <c r="DA25" s="708"/>
      <c r="DB25" s="706" t="s">
        <v>509</v>
      </c>
      <c r="DC25" s="707"/>
      <c r="DD25" s="707"/>
      <c r="DE25" s="707"/>
      <c r="DF25" s="708"/>
      <c r="DG25" s="706" t="s">
        <v>509</v>
      </c>
      <c r="DH25" s="707"/>
      <c r="DI25" s="707"/>
      <c r="DJ25" s="707"/>
      <c r="DK25" s="708"/>
      <c r="DL25" s="706" t="s">
        <v>509</v>
      </c>
      <c r="DM25" s="707"/>
      <c r="DN25" s="707"/>
      <c r="DO25" s="707"/>
      <c r="DP25" s="708"/>
      <c r="DQ25" s="706" t="s">
        <v>509</v>
      </c>
      <c r="DR25" s="707"/>
      <c r="DS25" s="707"/>
      <c r="DT25" s="707"/>
      <c r="DU25" s="708"/>
      <c r="DV25" s="709"/>
      <c r="DW25" s="710"/>
      <c r="DX25" s="710"/>
      <c r="DY25" s="710"/>
      <c r="DZ25" s="711"/>
      <c r="EA25" s="189"/>
    </row>
    <row r="26" spans="1:131" s="190" customFormat="1" ht="26.25" customHeight="1" x14ac:dyDescent="0.15">
      <c r="A26" s="665" t="s">
        <v>312</v>
      </c>
      <c r="B26" s="666"/>
      <c r="C26" s="666"/>
      <c r="D26" s="666"/>
      <c r="E26" s="666"/>
      <c r="F26" s="666"/>
      <c r="G26" s="666"/>
      <c r="H26" s="666"/>
      <c r="I26" s="666"/>
      <c r="J26" s="666"/>
      <c r="K26" s="666"/>
      <c r="L26" s="666"/>
      <c r="M26" s="666"/>
      <c r="N26" s="666"/>
      <c r="O26" s="666"/>
      <c r="P26" s="667"/>
      <c r="Q26" s="642" t="s">
        <v>345</v>
      </c>
      <c r="R26" s="643"/>
      <c r="S26" s="643"/>
      <c r="T26" s="643"/>
      <c r="U26" s="644"/>
      <c r="V26" s="642" t="s">
        <v>346</v>
      </c>
      <c r="W26" s="643"/>
      <c r="X26" s="643"/>
      <c r="Y26" s="643"/>
      <c r="Z26" s="644"/>
      <c r="AA26" s="642" t="s">
        <v>347</v>
      </c>
      <c r="AB26" s="643"/>
      <c r="AC26" s="643"/>
      <c r="AD26" s="643"/>
      <c r="AE26" s="643"/>
      <c r="AF26" s="743" t="s">
        <v>348</v>
      </c>
      <c r="AG26" s="744"/>
      <c r="AH26" s="744"/>
      <c r="AI26" s="744"/>
      <c r="AJ26" s="745"/>
      <c r="AK26" s="643" t="s">
        <v>349</v>
      </c>
      <c r="AL26" s="643"/>
      <c r="AM26" s="643"/>
      <c r="AN26" s="643"/>
      <c r="AO26" s="644"/>
      <c r="AP26" s="642" t="s">
        <v>350</v>
      </c>
      <c r="AQ26" s="643"/>
      <c r="AR26" s="643"/>
      <c r="AS26" s="643"/>
      <c r="AT26" s="644"/>
      <c r="AU26" s="642" t="s">
        <v>351</v>
      </c>
      <c r="AV26" s="643"/>
      <c r="AW26" s="643"/>
      <c r="AX26" s="643"/>
      <c r="AY26" s="644"/>
      <c r="AZ26" s="642" t="s">
        <v>352</v>
      </c>
      <c r="BA26" s="643"/>
      <c r="BB26" s="643"/>
      <c r="BC26" s="643"/>
      <c r="BD26" s="644"/>
      <c r="BE26" s="642" t="s">
        <v>319</v>
      </c>
      <c r="BF26" s="643"/>
      <c r="BG26" s="643"/>
      <c r="BH26" s="643"/>
      <c r="BI26" s="654"/>
      <c r="BJ26" s="195"/>
      <c r="BK26" s="195"/>
      <c r="BL26" s="195"/>
      <c r="BM26" s="195"/>
      <c r="BN26" s="195"/>
      <c r="BO26" s="208"/>
      <c r="BP26" s="208"/>
      <c r="BQ26" s="205">
        <v>20</v>
      </c>
      <c r="BR26" s="206"/>
      <c r="BS26" s="693" t="s">
        <v>532</v>
      </c>
      <c r="BT26" s="694"/>
      <c r="BU26" s="694"/>
      <c r="BV26" s="694"/>
      <c r="BW26" s="694"/>
      <c r="BX26" s="694"/>
      <c r="BY26" s="694"/>
      <c r="BZ26" s="694"/>
      <c r="CA26" s="694"/>
      <c r="CB26" s="694"/>
      <c r="CC26" s="694"/>
      <c r="CD26" s="694"/>
      <c r="CE26" s="694"/>
      <c r="CF26" s="694"/>
      <c r="CG26" s="695"/>
      <c r="CH26" s="706">
        <v>21</v>
      </c>
      <c r="CI26" s="707"/>
      <c r="CJ26" s="707"/>
      <c r="CK26" s="707"/>
      <c r="CL26" s="708"/>
      <c r="CM26" s="706">
        <v>3356</v>
      </c>
      <c r="CN26" s="707"/>
      <c r="CO26" s="707"/>
      <c r="CP26" s="707"/>
      <c r="CQ26" s="708"/>
      <c r="CR26" s="706">
        <v>30</v>
      </c>
      <c r="CS26" s="707"/>
      <c r="CT26" s="707"/>
      <c r="CU26" s="707"/>
      <c r="CV26" s="708"/>
      <c r="CW26" s="706" t="s">
        <v>509</v>
      </c>
      <c r="CX26" s="707"/>
      <c r="CY26" s="707"/>
      <c r="CZ26" s="707"/>
      <c r="DA26" s="708"/>
      <c r="DB26" s="706" t="s">
        <v>509</v>
      </c>
      <c r="DC26" s="707"/>
      <c r="DD26" s="707"/>
      <c r="DE26" s="707"/>
      <c r="DF26" s="708"/>
      <c r="DG26" s="706" t="s">
        <v>509</v>
      </c>
      <c r="DH26" s="707"/>
      <c r="DI26" s="707"/>
      <c r="DJ26" s="707"/>
      <c r="DK26" s="708"/>
      <c r="DL26" s="706" t="s">
        <v>509</v>
      </c>
      <c r="DM26" s="707"/>
      <c r="DN26" s="707"/>
      <c r="DO26" s="707"/>
      <c r="DP26" s="708"/>
      <c r="DQ26" s="706" t="s">
        <v>509</v>
      </c>
      <c r="DR26" s="707"/>
      <c r="DS26" s="707"/>
      <c r="DT26" s="707"/>
      <c r="DU26" s="708"/>
      <c r="DV26" s="709"/>
      <c r="DW26" s="710"/>
      <c r="DX26" s="710"/>
      <c r="DY26" s="710"/>
      <c r="DZ26" s="711"/>
      <c r="EA26" s="189"/>
    </row>
    <row r="27" spans="1:131" s="190" customFormat="1" ht="26.25" customHeight="1" thickBot="1" x14ac:dyDescent="0.2">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533</v>
      </c>
      <c r="BT27" s="694"/>
      <c r="BU27" s="694"/>
      <c r="BV27" s="694"/>
      <c r="BW27" s="694"/>
      <c r="BX27" s="694"/>
      <c r="BY27" s="694"/>
      <c r="BZ27" s="694"/>
      <c r="CA27" s="694"/>
      <c r="CB27" s="694"/>
      <c r="CC27" s="694"/>
      <c r="CD27" s="694"/>
      <c r="CE27" s="694"/>
      <c r="CF27" s="694"/>
      <c r="CG27" s="695"/>
      <c r="CH27" s="706">
        <v>2</v>
      </c>
      <c r="CI27" s="707"/>
      <c r="CJ27" s="707"/>
      <c r="CK27" s="707"/>
      <c r="CL27" s="708"/>
      <c r="CM27" s="706">
        <v>1915</v>
      </c>
      <c r="CN27" s="707"/>
      <c r="CO27" s="707"/>
      <c r="CP27" s="707"/>
      <c r="CQ27" s="708"/>
      <c r="CR27" s="706">
        <v>259</v>
      </c>
      <c r="CS27" s="707"/>
      <c r="CT27" s="707"/>
      <c r="CU27" s="707"/>
      <c r="CV27" s="708"/>
      <c r="CW27" s="706" t="s">
        <v>509</v>
      </c>
      <c r="CX27" s="707"/>
      <c r="CY27" s="707"/>
      <c r="CZ27" s="707"/>
      <c r="DA27" s="708"/>
      <c r="DB27" s="706" t="s">
        <v>509</v>
      </c>
      <c r="DC27" s="707"/>
      <c r="DD27" s="707"/>
      <c r="DE27" s="707"/>
      <c r="DF27" s="708"/>
      <c r="DG27" s="706" t="s">
        <v>509</v>
      </c>
      <c r="DH27" s="707"/>
      <c r="DI27" s="707"/>
      <c r="DJ27" s="707"/>
      <c r="DK27" s="708"/>
      <c r="DL27" s="706" t="s">
        <v>509</v>
      </c>
      <c r="DM27" s="707"/>
      <c r="DN27" s="707"/>
      <c r="DO27" s="707"/>
      <c r="DP27" s="708"/>
      <c r="DQ27" s="706" t="s">
        <v>509</v>
      </c>
      <c r="DR27" s="707"/>
      <c r="DS27" s="707"/>
      <c r="DT27" s="707"/>
      <c r="DU27" s="708"/>
      <c r="DV27" s="709"/>
      <c r="DW27" s="710"/>
      <c r="DX27" s="710"/>
      <c r="DY27" s="710"/>
      <c r="DZ27" s="711"/>
      <c r="EA27" s="189"/>
    </row>
    <row r="28" spans="1:131" s="190" customFormat="1" ht="26.25" customHeight="1" thickTop="1" x14ac:dyDescent="0.15">
      <c r="A28" s="209">
        <v>1</v>
      </c>
      <c r="B28" s="656" t="s">
        <v>353</v>
      </c>
      <c r="C28" s="657"/>
      <c r="D28" s="657"/>
      <c r="E28" s="657"/>
      <c r="F28" s="657"/>
      <c r="G28" s="657"/>
      <c r="H28" s="657"/>
      <c r="I28" s="657"/>
      <c r="J28" s="657"/>
      <c r="K28" s="657"/>
      <c r="L28" s="657"/>
      <c r="M28" s="657"/>
      <c r="N28" s="657"/>
      <c r="O28" s="657"/>
      <c r="P28" s="658"/>
      <c r="Q28" s="753">
        <v>6836</v>
      </c>
      <c r="R28" s="754"/>
      <c r="S28" s="754"/>
      <c r="T28" s="754"/>
      <c r="U28" s="754"/>
      <c r="V28" s="754">
        <v>5416</v>
      </c>
      <c r="W28" s="754"/>
      <c r="X28" s="754"/>
      <c r="Y28" s="754"/>
      <c r="Z28" s="754"/>
      <c r="AA28" s="754">
        <v>1420</v>
      </c>
      <c r="AB28" s="754"/>
      <c r="AC28" s="754"/>
      <c r="AD28" s="754"/>
      <c r="AE28" s="755"/>
      <c r="AF28" s="756">
        <v>30888</v>
      </c>
      <c r="AG28" s="754"/>
      <c r="AH28" s="754"/>
      <c r="AI28" s="754"/>
      <c r="AJ28" s="757"/>
      <c r="AK28" s="758" t="s">
        <v>509</v>
      </c>
      <c r="AL28" s="749"/>
      <c r="AM28" s="749"/>
      <c r="AN28" s="749"/>
      <c r="AO28" s="749"/>
      <c r="AP28" s="749">
        <v>1648</v>
      </c>
      <c r="AQ28" s="749"/>
      <c r="AR28" s="749"/>
      <c r="AS28" s="749"/>
      <c r="AT28" s="749"/>
      <c r="AU28" s="749" t="s">
        <v>509</v>
      </c>
      <c r="AV28" s="749"/>
      <c r="AW28" s="749"/>
      <c r="AX28" s="749"/>
      <c r="AY28" s="749"/>
      <c r="AZ28" s="750">
        <v>462.2</v>
      </c>
      <c r="BA28" s="750"/>
      <c r="BB28" s="750"/>
      <c r="BC28" s="750"/>
      <c r="BD28" s="750"/>
      <c r="BE28" s="751" t="s">
        <v>354</v>
      </c>
      <c r="BF28" s="751"/>
      <c r="BG28" s="751"/>
      <c r="BH28" s="751"/>
      <c r="BI28" s="752"/>
      <c r="BJ28" s="195"/>
      <c r="BK28" s="195"/>
      <c r="BL28" s="195"/>
      <c r="BM28" s="195"/>
      <c r="BN28" s="195"/>
      <c r="BO28" s="208"/>
      <c r="BP28" s="208"/>
      <c r="BQ28" s="205">
        <v>22</v>
      </c>
      <c r="BR28" s="206"/>
      <c r="BS28" s="693" t="s">
        <v>534</v>
      </c>
      <c r="BT28" s="694"/>
      <c r="BU28" s="694"/>
      <c r="BV28" s="694"/>
      <c r="BW28" s="694"/>
      <c r="BX28" s="694"/>
      <c r="BY28" s="694"/>
      <c r="BZ28" s="694"/>
      <c r="CA28" s="694"/>
      <c r="CB28" s="694"/>
      <c r="CC28" s="694"/>
      <c r="CD28" s="694"/>
      <c r="CE28" s="694"/>
      <c r="CF28" s="694"/>
      <c r="CG28" s="695"/>
      <c r="CH28" s="706">
        <v>2</v>
      </c>
      <c r="CI28" s="707"/>
      <c r="CJ28" s="707"/>
      <c r="CK28" s="707"/>
      <c r="CL28" s="708"/>
      <c r="CM28" s="706">
        <v>229</v>
      </c>
      <c r="CN28" s="707"/>
      <c r="CO28" s="707"/>
      <c r="CP28" s="707"/>
      <c r="CQ28" s="708"/>
      <c r="CR28" s="706">
        <v>104</v>
      </c>
      <c r="CS28" s="707"/>
      <c r="CT28" s="707"/>
      <c r="CU28" s="707"/>
      <c r="CV28" s="708"/>
      <c r="CW28" s="706" t="s">
        <v>509</v>
      </c>
      <c r="CX28" s="707"/>
      <c r="CY28" s="707"/>
      <c r="CZ28" s="707"/>
      <c r="DA28" s="708"/>
      <c r="DB28" s="706" t="s">
        <v>509</v>
      </c>
      <c r="DC28" s="707"/>
      <c r="DD28" s="707"/>
      <c r="DE28" s="707"/>
      <c r="DF28" s="708"/>
      <c r="DG28" s="706" t="s">
        <v>509</v>
      </c>
      <c r="DH28" s="707"/>
      <c r="DI28" s="707"/>
      <c r="DJ28" s="707"/>
      <c r="DK28" s="708"/>
      <c r="DL28" s="706" t="s">
        <v>509</v>
      </c>
      <c r="DM28" s="707"/>
      <c r="DN28" s="707"/>
      <c r="DO28" s="707"/>
      <c r="DP28" s="708"/>
      <c r="DQ28" s="706" t="s">
        <v>509</v>
      </c>
      <c r="DR28" s="707"/>
      <c r="DS28" s="707"/>
      <c r="DT28" s="707"/>
      <c r="DU28" s="708"/>
      <c r="DV28" s="709"/>
      <c r="DW28" s="710"/>
      <c r="DX28" s="710"/>
      <c r="DY28" s="710"/>
      <c r="DZ28" s="711"/>
      <c r="EA28" s="189"/>
    </row>
    <row r="29" spans="1:131" s="190" customFormat="1" ht="26.25" customHeight="1" x14ac:dyDescent="0.15">
      <c r="A29" s="209">
        <v>2</v>
      </c>
      <c r="B29" s="680" t="s">
        <v>355</v>
      </c>
      <c r="C29" s="681"/>
      <c r="D29" s="681"/>
      <c r="E29" s="681"/>
      <c r="F29" s="681"/>
      <c r="G29" s="681"/>
      <c r="H29" s="681"/>
      <c r="I29" s="681"/>
      <c r="J29" s="681"/>
      <c r="K29" s="681"/>
      <c r="L29" s="681"/>
      <c r="M29" s="681"/>
      <c r="N29" s="681"/>
      <c r="O29" s="681"/>
      <c r="P29" s="682"/>
      <c r="Q29" s="683">
        <v>2143</v>
      </c>
      <c r="R29" s="684"/>
      <c r="S29" s="684"/>
      <c r="T29" s="684"/>
      <c r="U29" s="684"/>
      <c r="V29" s="684">
        <v>1872</v>
      </c>
      <c r="W29" s="684"/>
      <c r="X29" s="684"/>
      <c r="Y29" s="684"/>
      <c r="Z29" s="684"/>
      <c r="AA29" s="684">
        <v>271</v>
      </c>
      <c r="AB29" s="684"/>
      <c r="AC29" s="684"/>
      <c r="AD29" s="684"/>
      <c r="AE29" s="685"/>
      <c r="AF29" s="759">
        <v>761</v>
      </c>
      <c r="AG29" s="684"/>
      <c r="AH29" s="684"/>
      <c r="AI29" s="684"/>
      <c r="AJ29" s="760"/>
      <c r="AK29" s="763" t="s">
        <v>509</v>
      </c>
      <c r="AL29" s="764"/>
      <c r="AM29" s="764"/>
      <c r="AN29" s="764"/>
      <c r="AO29" s="764"/>
      <c r="AP29" s="764">
        <v>8164</v>
      </c>
      <c r="AQ29" s="764"/>
      <c r="AR29" s="764"/>
      <c r="AS29" s="764"/>
      <c r="AT29" s="764"/>
      <c r="AU29" s="764" t="s">
        <v>509</v>
      </c>
      <c r="AV29" s="764"/>
      <c r="AW29" s="764"/>
      <c r="AX29" s="764"/>
      <c r="AY29" s="764"/>
      <c r="AZ29" s="765">
        <v>45.4</v>
      </c>
      <c r="BA29" s="765"/>
      <c r="BB29" s="765"/>
      <c r="BC29" s="765"/>
      <c r="BD29" s="765"/>
      <c r="BE29" s="761" t="s">
        <v>354</v>
      </c>
      <c r="BF29" s="761"/>
      <c r="BG29" s="761"/>
      <c r="BH29" s="761"/>
      <c r="BI29" s="762"/>
      <c r="BJ29" s="195"/>
      <c r="BK29" s="195"/>
      <c r="BL29" s="195"/>
      <c r="BM29" s="195"/>
      <c r="BN29" s="195"/>
      <c r="BO29" s="208"/>
      <c r="BP29" s="208"/>
      <c r="BQ29" s="205">
        <v>23</v>
      </c>
      <c r="BR29" s="206"/>
      <c r="BS29" s="693" t="s">
        <v>535</v>
      </c>
      <c r="BT29" s="694"/>
      <c r="BU29" s="694"/>
      <c r="BV29" s="694"/>
      <c r="BW29" s="694"/>
      <c r="BX29" s="694"/>
      <c r="BY29" s="694"/>
      <c r="BZ29" s="694"/>
      <c r="CA29" s="694"/>
      <c r="CB29" s="694"/>
      <c r="CC29" s="694"/>
      <c r="CD29" s="694"/>
      <c r="CE29" s="694"/>
      <c r="CF29" s="694"/>
      <c r="CG29" s="695"/>
      <c r="CH29" s="706">
        <v>1</v>
      </c>
      <c r="CI29" s="707"/>
      <c r="CJ29" s="707"/>
      <c r="CK29" s="707"/>
      <c r="CL29" s="708"/>
      <c r="CM29" s="706">
        <v>1275</v>
      </c>
      <c r="CN29" s="707"/>
      <c r="CO29" s="707"/>
      <c r="CP29" s="707"/>
      <c r="CQ29" s="708"/>
      <c r="CR29" s="706">
        <v>261</v>
      </c>
      <c r="CS29" s="707"/>
      <c r="CT29" s="707"/>
      <c r="CU29" s="707"/>
      <c r="CV29" s="708"/>
      <c r="CW29" s="706">
        <v>84</v>
      </c>
      <c r="CX29" s="707"/>
      <c r="CY29" s="707"/>
      <c r="CZ29" s="707"/>
      <c r="DA29" s="708"/>
      <c r="DB29" s="706" t="s">
        <v>509</v>
      </c>
      <c r="DC29" s="707"/>
      <c r="DD29" s="707"/>
      <c r="DE29" s="707"/>
      <c r="DF29" s="708"/>
      <c r="DG29" s="706" t="s">
        <v>509</v>
      </c>
      <c r="DH29" s="707"/>
      <c r="DI29" s="707"/>
      <c r="DJ29" s="707"/>
      <c r="DK29" s="708"/>
      <c r="DL29" s="706" t="s">
        <v>509</v>
      </c>
      <c r="DM29" s="707"/>
      <c r="DN29" s="707"/>
      <c r="DO29" s="707"/>
      <c r="DP29" s="708"/>
      <c r="DQ29" s="706" t="s">
        <v>509</v>
      </c>
      <c r="DR29" s="707"/>
      <c r="DS29" s="707"/>
      <c r="DT29" s="707"/>
      <c r="DU29" s="708"/>
      <c r="DV29" s="709"/>
      <c r="DW29" s="710"/>
      <c r="DX29" s="710"/>
      <c r="DY29" s="710"/>
      <c r="DZ29" s="711"/>
      <c r="EA29" s="189"/>
    </row>
    <row r="30" spans="1:131" s="190" customFormat="1" ht="26.25" customHeight="1" x14ac:dyDescent="0.15">
      <c r="A30" s="209">
        <v>3</v>
      </c>
      <c r="B30" s="680" t="s">
        <v>356</v>
      </c>
      <c r="C30" s="681"/>
      <c r="D30" s="681"/>
      <c r="E30" s="681"/>
      <c r="F30" s="681"/>
      <c r="G30" s="681"/>
      <c r="H30" s="681"/>
      <c r="I30" s="681"/>
      <c r="J30" s="681"/>
      <c r="K30" s="681"/>
      <c r="L30" s="681"/>
      <c r="M30" s="681"/>
      <c r="N30" s="681"/>
      <c r="O30" s="681"/>
      <c r="P30" s="682"/>
      <c r="Q30" s="683">
        <v>7179</v>
      </c>
      <c r="R30" s="684"/>
      <c r="S30" s="684"/>
      <c r="T30" s="684"/>
      <c r="U30" s="684"/>
      <c r="V30" s="684">
        <v>5173</v>
      </c>
      <c r="W30" s="684"/>
      <c r="X30" s="684"/>
      <c r="Y30" s="684"/>
      <c r="Z30" s="684"/>
      <c r="AA30" s="684">
        <v>2006</v>
      </c>
      <c r="AB30" s="684"/>
      <c r="AC30" s="684"/>
      <c r="AD30" s="684"/>
      <c r="AE30" s="685"/>
      <c r="AF30" s="759">
        <v>16285</v>
      </c>
      <c r="AG30" s="684"/>
      <c r="AH30" s="684"/>
      <c r="AI30" s="684"/>
      <c r="AJ30" s="760"/>
      <c r="AK30" s="763" t="s">
        <v>509</v>
      </c>
      <c r="AL30" s="764"/>
      <c r="AM30" s="764"/>
      <c r="AN30" s="764"/>
      <c r="AO30" s="764"/>
      <c r="AP30" s="764">
        <v>19724</v>
      </c>
      <c r="AQ30" s="764"/>
      <c r="AR30" s="764"/>
      <c r="AS30" s="764"/>
      <c r="AT30" s="764"/>
      <c r="AU30" s="764" t="s">
        <v>509</v>
      </c>
      <c r="AV30" s="764"/>
      <c r="AW30" s="764"/>
      <c r="AX30" s="764"/>
      <c r="AY30" s="764"/>
      <c r="AZ30" s="765">
        <v>254.5</v>
      </c>
      <c r="BA30" s="765"/>
      <c r="BB30" s="765"/>
      <c r="BC30" s="765"/>
      <c r="BD30" s="765"/>
      <c r="BE30" s="761" t="s">
        <v>354</v>
      </c>
      <c r="BF30" s="761"/>
      <c r="BG30" s="761"/>
      <c r="BH30" s="761"/>
      <c r="BI30" s="762"/>
      <c r="BJ30" s="195"/>
      <c r="BK30" s="195"/>
      <c r="BL30" s="195"/>
      <c r="BM30" s="195"/>
      <c r="BN30" s="195"/>
      <c r="BO30" s="208"/>
      <c r="BP30" s="208"/>
      <c r="BQ30" s="205">
        <v>24</v>
      </c>
      <c r="BR30" s="206"/>
      <c r="BS30" s="693" t="s">
        <v>536</v>
      </c>
      <c r="BT30" s="694"/>
      <c r="BU30" s="694"/>
      <c r="BV30" s="694"/>
      <c r="BW30" s="694"/>
      <c r="BX30" s="694"/>
      <c r="BY30" s="694"/>
      <c r="BZ30" s="694"/>
      <c r="CA30" s="694"/>
      <c r="CB30" s="694"/>
      <c r="CC30" s="694"/>
      <c r="CD30" s="694"/>
      <c r="CE30" s="694"/>
      <c r="CF30" s="694"/>
      <c r="CG30" s="695"/>
      <c r="CH30" s="706">
        <v>4</v>
      </c>
      <c r="CI30" s="707"/>
      <c r="CJ30" s="707"/>
      <c r="CK30" s="707"/>
      <c r="CL30" s="708"/>
      <c r="CM30" s="706">
        <v>1094</v>
      </c>
      <c r="CN30" s="707"/>
      <c r="CO30" s="707"/>
      <c r="CP30" s="707"/>
      <c r="CQ30" s="708"/>
      <c r="CR30" s="706">
        <v>503</v>
      </c>
      <c r="CS30" s="707"/>
      <c r="CT30" s="707"/>
      <c r="CU30" s="707"/>
      <c r="CV30" s="708"/>
      <c r="CW30" s="706">
        <v>365</v>
      </c>
      <c r="CX30" s="707"/>
      <c r="CY30" s="707"/>
      <c r="CZ30" s="707"/>
      <c r="DA30" s="708"/>
      <c r="DB30" s="706" t="s">
        <v>509</v>
      </c>
      <c r="DC30" s="707"/>
      <c r="DD30" s="707"/>
      <c r="DE30" s="707"/>
      <c r="DF30" s="708"/>
      <c r="DG30" s="706" t="s">
        <v>509</v>
      </c>
      <c r="DH30" s="707"/>
      <c r="DI30" s="707"/>
      <c r="DJ30" s="707"/>
      <c r="DK30" s="708"/>
      <c r="DL30" s="706" t="s">
        <v>509</v>
      </c>
      <c r="DM30" s="707"/>
      <c r="DN30" s="707"/>
      <c r="DO30" s="707"/>
      <c r="DP30" s="708"/>
      <c r="DQ30" s="706" t="s">
        <v>509</v>
      </c>
      <c r="DR30" s="707"/>
      <c r="DS30" s="707"/>
      <c r="DT30" s="707"/>
      <c r="DU30" s="708"/>
      <c r="DV30" s="709"/>
      <c r="DW30" s="710"/>
      <c r="DX30" s="710"/>
      <c r="DY30" s="710"/>
      <c r="DZ30" s="711"/>
      <c r="EA30" s="189"/>
    </row>
    <row r="31" spans="1:131" s="190" customFormat="1" ht="26.25" customHeight="1" x14ac:dyDescent="0.15">
      <c r="A31" s="209">
        <v>4</v>
      </c>
      <c r="B31" s="680" t="s">
        <v>357</v>
      </c>
      <c r="C31" s="681"/>
      <c r="D31" s="681"/>
      <c r="E31" s="681"/>
      <c r="F31" s="681"/>
      <c r="G31" s="681"/>
      <c r="H31" s="681"/>
      <c r="I31" s="681"/>
      <c r="J31" s="681"/>
      <c r="K31" s="681"/>
      <c r="L31" s="681"/>
      <c r="M31" s="681"/>
      <c r="N31" s="681"/>
      <c r="O31" s="681"/>
      <c r="P31" s="682"/>
      <c r="Q31" s="683">
        <v>130</v>
      </c>
      <c r="R31" s="684"/>
      <c r="S31" s="684"/>
      <c r="T31" s="684"/>
      <c r="U31" s="684"/>
      <c r="V31" s="684">
        <v>130</v>
      </c>
      <c r="W31" s="684"/>
      <c r="X31" s="684"/>
      <c r="Y31" s="684"/>
      <c r="Z31" s="684"/>
      <c r="AA31" s="684">
        <v>0</v>
      </c>
      <c r="AB31" s="684"/>
      <c r="AC31" s="684"/>
      <c r="AD31" s="684"/>
      <c r="AE31" s="685"/>
      <c r="AF31" s="759">
        <v>24</v>
      </c>
      <c r="AG31" s="684"/>
      <c r="AH31" s="684"/>
      <c r="AI31" s="684"/>
      <c r="AJ31" s="760"/>
      <c r="AK31" s="763" t="s">
        <v>509</v>
      </c>
      <c r="AL31" s="764"/>
      <c r="AM31" s="764"/>
      <c r="AN31" s="764"/>
      <c r="AO31" s="764"/>
      <c r="AP31" s="764" t="s">
        <v>509</v>
      </c>
      <c r="AQ31" s="764"/>
      <c r="AR31" s="764"/>
      <c r="AS31" s="764"/>
      <c r="AT31" s="764"/>
      <c r="AU31" s="764" t="s">
        <v>509</v>
      </c>
      <c r="AV31" s="764"/>
      <c r="AW31" s="764"/>
      <c r="AX31" s="764"/>
      <c r="AY31" s="764"/>
      <c r="AZ31" s="765">
        <v>27.5</v>
      </c>
      <c r="BA31" s="765"/>
      <c r="BB31" s="765"/>
      <c r="BC31" s="765"/>
      <c r="BD31" s="765"/>
      <c r="BE31" s="761" t="s">
        <v>354</v>
      </c>
      <c r="BF31" s="761"/>
      <c r="BG31" s="761"/>
      <c r="BH31" s="761"/>
      <c r="BI31" s="762"/>
      <c r="BJ31" s="195"/>
      <c r="BK31" s="195"/>
      <c r="BL31" s="195"/>
      <c r="BM31" s="195"/>
      <c r="BN31" s="195"/>
      <c r="BO31" s="208"/>
      <c r="BP31" s="208"/>
      <c r="BQ31" s="205">
        <v>25</v>
      </c>
      <c r="BR31" s="206"/>
      <c r="BS31" s="693" t="s">
        <v>537</v>
      </c>
      <c r="BT31" s="694"/>
      <c r="BU31" s="694"/>
      <c r="BV31" s="694"/>
      <c r="BW31" s="694"/>
      <c r="BX31" s="694"/>
      <c r="BY31" s="694"/>
      <c r="BZ31" s="694"/>
      <c r="CA31" s="694"/>
      <c r="CB31" s="694"/>
      <c r="CC31" s="694"/>
      <c r="CD31" s="694"/>
      <c r="CE31" s="694"/>
      <c r="CF31" s="694"/>
      <c r="CG31" s="695"/>
      <c r="CH31" s="706">
        <v>-0.26700000000000002</v>
      </c>
      <c r="CI31" s="707"/>
      <c r="CJ31" s="707"/>
      <c r="CK31" s="707"/>
      <c r="CL31" s="708"/>
      <c r="CM31" s="706">
        <v>102</v>
      </c>
      <c r="CN31" s="707"/>
      <c r="CO31" s="707"/>
      <c r="CP31" s="707"/>
      <c r="CQ31" s="708"/>
      <c r="CR31" s="706">
        <v>84</v>
      </c>
      <c r="CS31" s="707"/>
      <c r="CT31" s="707"/>
      <c r="CU31" s="707"/>
      <c r="CV31" s="708"/>
      <c r="CW31" s="706">
        <v>4</v>
      </c>
      <c r="CX31" s="707"/>
      <c r="CY31" s="707"/>
      <c r="CZ31" s="707"/>
      <c r="DA31" s="708"/>
      <c r="DB31" s="706" t="s">
        <v>509</v>
      </c>
      <c r="DC31" s="707"/>
      <c r="DD31" s="707"/>
      <c r="DE31" s="707"/>
      <c r="DF31" s="708"/>
      <c r="DG31" s="706" t="s">
        <v>509</v>
      </c>
      <c r="DH31" s="707"/>
      <c r="DI31" s="707"/>
      <c r="DJ31" s="707"/>
      <c r="DK31" s="708"/>
      <c r="DL31" s="706" t="s">
        <v>509</v>
      </c>
      <c r="DM31" s="707"/>
      <c r="DN31" s="707"/>
      <c r="DO31" s="707"/>
      <c r="DP31" s="708"/>
      <c r="DQ31" s="706" t="s">
        <v>509</v>
      </c>
      <c r="DR31" s="707"/>
      <c r="DS31" s="707"/>
      <c r="DT31" s="707"/>
      <c r="DU31" s="708"/>
      <c r="DV31" s="709"/>
      <c r="DW31" s="710"/>
      <c r="DX31" s="710"/>
      <c r="DY31" s="710"/>
      <c r="DZ31" s="711"/>
      <c r="EA31" s="189"/>
    </row>
    <row r="32" spans="1:131" s="190" customFormat="1" ht="26.25" customHeight="1" x14ac:dyDescent="0.15">
      <c r="A32" s="209">
        <v>5</v>
      </c>
      <c r="B32" s="680" t="s">
        <v>358</v>
      </c>
      <c r="C32" s="681"/>
      <c r="D32" s="681"/>
      <c r="E32" s="681"/>
      <c r="F32" s="681"/>
      <c r="G32" s="681"/>
      <c r="H32" s="681"/>
      <c r="I32" s="681"/>
      <c r="J32" s="681"/>
      <c r="K32" s="681"/>
      <c r="L32" s="681"/>
      <c r="M32" s="681"/>
      <c r="N32" s="681"/>
      <c r="O32" s="681"/>
      <c r="P32" s="682"/>
      <c r="Q32" s="683">
        <v>905</v>
      </c>
      <c r="R32" s="684"/>
      <c r="S32" s="684"/>
      <c r="T32" s="684"/>
      <c r="U32" s="684"/>
      <c r="V32" s="684">
        <v>700</v>
      </c>
      <c r="W32" s="684"/>
      <c r="X32" s="684"/>
      <c r="Y32" s="684"/>
      <c r="Z32" s="684"/>
      <c r="AA32" s="684">
        <v>205</v>
      </c>
      <c r="AB32" s="684"/>
      <c r="AC32" s="684"/>
      <c r="AD32" s="684"/>
      <c r="AE32" s="685"/>
      <c r="AF32" s="759">
        <v>598</v>
      </c>
      <c r="AG32" s="684"/>
      <c r="AH32" s="684"/>
      <c r="AI32" s="684"/>
      <c r="AJ32" s="760"/>
      <c r="AK32" s="763" t="s">
        <v>509</v>
      </c>
      <c r="AL32" s="764"/>
      <c r="AM32" s="764"/>
      <c r="AN32" s="764"/>
      <c r="AO32" s="764"/>
      <c r="AP32" s="764" t="s">
        <v>509</v>
      </c>
      <c r="AQ32" s="764"/>
      <c r="AR32" s="764"/>
      <c r="AS32" s="764"/>
      <c r="AT32" s="764"/>
      <c r="AU32" s="764" t="s">
        <v>509</v>
      </c>
      <c r="AV32" s="764"/>
      <c r="AW32" s="764"/>
      <c r="AX32" s="764"/>
      <c r="AY32" s="764"/>
      <c r="AZ32" s="765">
        <v>36.4</v>
      </c>
      <c r="BA32" s="765"/>
      <c r="BB32" s="765"/>
      <c r="BC32" s="765"/>
      <c r="BD32" s="765"/>
      <c r="BE32" s="761" t="s">
        <v>354</v>
      </c>
      <c r="BF32" s="761"/>
      <c r="BG32" s="761"/>
      <c r="BH32" s="761"/>
      <c r="BI32" s="762"/>
      <c r="BJ32" s="195"/>
      <c r="BK32" s="195"/>
      <c r="BL32" s="195"/>
      <c r="BM32" s="195"/>
      <c r="BN32" s="195"/>
      <c r="BO32" s="208"/>
      <c r="BP32" s="208"/>
      <c r="BQ32" s="205">
        <v>26</v>
      </c>
      <c r="BR32" s="206"/>
      <c r="BS32" s="693" t="s">
        <v>538</v>
      </c>
      <c r="BT32" s="694"/>
      <c r="BU32" s="694"/>
      <c r="BV32" s="694"/>
      <c r="BW32" s="694"/>
      <c r="BX32" s="694"/>
      <c r="BY32" s="694"/>
      <c r="BZ32" s="694"/>
      <c r="CA32" s="694"/>
      <c r="CB32" s="694"/>
      <c r="CC32" s="694"/>
      <c r="CD32" s="694"/>
      <c r="CE32" s="694"/>
      <c r="CF32" s="694"/>
      <c r="CG32" s="695"/>
      <c r="CH32" s="706">
        <v>-1</v>
      </c>
      <c r="CI32" s="707"/>
      <c r="CJ32" s="707"/>
      <c r="CK32" s="707"/>
      <c r="CL32" s="708"/>
      <c r="CM32" s="706">
        <v>655</v>
      </c>
      <c r="CN32" s="707"/>
      <c r="CO32" s="707"/>
      <c r="CP32" s="707"/>
      <c r="CQ32" s="708"/>
      <c r="CR32" s="706">
        <v>512</v>
      </c>
      <c r="CS32" s="707"/>
      <c r="CT32" s="707"/>
      <c r="CU32" s="707"/>
      <c r="CV32" s="708"/>
      <c r="CW32" s="706">
        <v>5</v>
      </c>
      <c r="CX32" s="707"/>
      <c r="CY32" s="707"/>
      <c r="CZ32" s="707"/>
      <c r="DA32" s="708"/>
      <c r="DB32" s="706" t="s">
        <v>509</v>
      </c>
      <c r="DC32" s="707"/>
      <c r="DD32" s="707"/>
      <c r="DE32" s="707"/>
      <c r="DF32" s="708"/>
      <c r="DG32" s="706" t="s">
        <v>509</v>
      </c>
      <c r="DH32" s="707"/>
      <c r="DI32" s="707"/>
      <c r="DJ32" s="707"/>
      <c r="DK32" s="708"/>
      <c r="DL32" s="706" t="s">
        <v>509</v>
      </c>
      <c r="DM32" s="707"/>
      <c r="DN32" s="707"/>
      <c r="DO32" s="707"/>
      <c r="DP32" s="708"/>
      <c r="DQ32" s="706" t="s">
        <v>509</v>
      </c>
      <c r="DR32" s="707"/>
      <c r="DS32" s="707"/>
      <c r="DT32" s="707"/>
      <c r="DU32" s="708"/>
      <c r="DV32" s="709"/>
      <c r="DW32" s="710"/>
      <c r="DX32" s="710"/>
      <c r="DY32" s="710"/>
      <c r="DZ32" s="711"/>
      <c r="EA32" s="189"/>
    </row>
    <row r="33" spans="1:131" s="190" customFormat="1" ht="26.25" customHeight="1" x14ac:dyDescent="0.15">
      <c r="A33" s="209">
        <v>6</v>
      </c>
      <c r="B33" s="680" t="s">
        <v>359</v>
      </c>
      <c r="C33" s="681"/>
      <c r="D33" s="681"/>
      <c r="E33" s="681"/>
      <c r="F33" s="681"/>
      <c r="G33" s="681"/>
      <c r="H33" s="681"/>
      <c r="I33" s="681"/>
      <c r="J33" s="681"/>
      <c r="K33" s="681"/>
      <c r="L33" s="681"/>
      <c r="M33" s="681"/>
      <c r="N33" s="681"/>
      <c r="O33" s="681"/>
      <c r="P33" s="682"/>
      <c r="Q33" s="683">
        <v>26884</v>
      </c>
      <c r="R33" s="684"/>
      <c r="S33" s="684"/>
      <c r="T33" s="684"/>
      <c r="U33" s="684"/>
      <c r="V33" s="684">
        <v>27050</v>
      </c>
      <c r="W33" s="684"/>
      <c r="X33" s="684"/>
      <c r="Y33" s="684"/>
      <c r="Z33" s="684"/>
      <c r="AA33" s="684">
        <v>-166</v>
      </c>
      <c r="AB33" s="684"/>
      <c r="AC33" s="684"/>
      <c r="AD33" s="684"/>
      <c r="AE33" s="685"/>
      <c r="AF33" s="759">
        <v>7360</v>
      </c>
      <c r="AG33" s="684"/>
      <c r="AH33" s="684"/>
      <c r="AI33" s="684"/>
      <c r="AJ33" s="760"/>
      <c r="AK33" s="763">
        <v>4961</v>
      </c>
      <c r="AL33" s="764"/>
      <c r="AM33" s="764"/>
      <c r="AN33" s="764"/>
      <c r="AO33" s="764"/>
      <c r="AP33" s="764">
        <v>21890</v>
      </c>
      <c r="AQ33" s="764"/>
      <c r="AR33" s="764"/>
      <c r="AS33" s="764"/>
      <c r="AT33" s="764"/>
      <c r="AU33" s="764">
        <v>12178</v>
      </c>
      <c r="AV33" s="764"/>
      <c r="AW33" s="764"/>
      <c r="AX33" s="764"/>
      <c r="AY33" s="764"/>
      <c r="AZ33" s="765">
        <v>33.799999999999997</v>
      </c>
      <c r="BA33" s="765"/>
      <c r="BB33" s="765"/>
      <c r="BC33" s="765"/>
      <c r="BD33" s="765"/>
      <c r="BE33" s="761" t="s">
        <v>354</v>
      </c>
      <c r="BF33" s="761"/>
      <c r="BG33" s="761"/>
      <c r="BH33" s="761"/>
      <c r="BI33" s="762"/>
      <c r="BJ33" s="195"/>
      <c r="BK33" s="195"/>
      <c r="BL33" s="195"/>
      <c r="BM33" s="195"/>
      <c r="BN33" s="195"/>
      <c r="BO33" s="208"/>
      <c r="BP33" s="208"/>
      <c r="BQ33" s="205">
        <v>27</v>
      </c>
      <c r="BR33" s="206"/>
      <c r="BS33" s="693"/>
      <c r="BT33" s="694"/>
      <c r="BU33" s="694"/>
      <c r="BV33" s="694"/>
      <c r="BW33" s="694"/>
      <c r="BX33" s="694"/>
      <c r="BY33" s="694"/>
      <c r="BZ33" s="694"/>
      <c r="CA33" s="694"/>
      <c r="CB33" s="694"/>
      <c r="CC33" s="694"/>
      <c r="CD33" s="694"/>
      <c r="CE33" s="694"/>
      <c r="CF33" s="694"/>
      <c r="CG33" s="695"/>
      <c r="CH33" s="706"/>
      <c r="CI33" s="707"/>
      <c r="CJ33" s="707"/>
      <c r="CK33" s="707"/>
      <c r="CL33" s="708"/>
      <c r="CM33" s="706"/>
      <c r="CN33" s="707"/>
      <c r="CO33" s="707"/>
      <c r="CP33" s="707"/>
      <c r="CQ33" s="708"/>
      <c r="CR33" s="706"/>
      <c r="CS33" s="707"/>
      <c r="CT33" s="707"/>
      <c r="CU33" s="707"/>
      <c r="CV33" s="708"/>
      <c r="CW33" s="706"/>
      <c r="CX33" s="707"/>
      <c r="CY33" s="707"/>
      <c r="CZ33" s="707"/>
      <c r="DA33" s="708"/>
      <c r="DB33" s="706"/>
      <c r="DC33" s="707"/>
      <c r="DD33" s="707"/>
      <c r="DE33" s="707"/>
      <c r="DF33" s="708"/>
      <c r="DG33" s="706"/>
      <c r="DH33" s="707"/>
      <c r="DI33" s="707"/>
      <c r="DJ33" s="707"/>
      <c r="DK33" s="708"/>
      <c r="DL33" s="706"/>
      <c r="DM33" s="707"/>
      <c r="DN33" s="707"/>
      <c r="DO33" s="707"/>
      <c r="DP33" s="708"/>
      <c r="DQ33" s="706"/>
      <c r="DR33" s="707"/>
      <c r="DS33" s="707"/>
      <c r="DT33" s="707"/>
      <c r="DU33" s="708"/>
      <c r="DV33" s="709"/>
      <c r="DW33" s="710"/>
      <c r="DX33" s="710"/>
      <c r="DY33" s="710"/>
      <c r="DZ33" s="711"/>
      <c r="EA33" s="189"/>
    </row>
    <row r="34" spans="1:131" s="190" customFormat="1" ht="26.25" customHeight="1" x14ac:dyDescent="0.15">
      <c r="A34" s="209">
        <v>7</v>
      </c>
      <c r="B34" s="680" t="s">
        <v>360</v>
      </c>
      <c r="C34" s="681"/>
      <c r="D34" s="681"/>
      <c r="E34" s="681"/>
      <c r="F34" s="681"/>
      <c r="G34" s="681"/>
      <c r="H34" s="681"/>
      <c r="I34" s="681"/>
      <c r="J34" s="681"/>
      <c r="K34" s="681"/>
      <c r="L34" s="681"/>
      <c r="M34" s="681"/>
      <c r="N34" s="681"/>
      <c r="O34" s="681"/>
      <c r="P34" s="682"/>
      <c r="Q34" s="683">
        <v>3149</v>
      </c>
      <c r="R34" s="684"/>
      <c r="S34" s="684"/>
      <c r="T34" s="684"/>
      <c r="U34" s="684"/>
      <c r="V34" s="684">
        <v>2663</v>
      </c>
      <c r="W34" s="684"/>
      <c r="X34" s="684"/>
      <c r="Y34" s="684"/>
      <c r="Z34" s="684"/>
      <c r="AA34" s="684">
        <v>486</v>
      </c>
      <c r="AB34" s="684"/>
      <c r="AC34" s="684"/>
      <c r="AD34" s="684"/>
      <c r="AE34" s="685"/>
      <c r="AF34" s="759">
        <v>14330</v>
      </c>
      <c r="AG34" s="684"/>
      <c r="AH34" s="684"/>
      <c r="AI34" s="684"/>
      <c r="AJ34" s="760"/>
      <c r="AK34" s="763" t="s">
        <v>511</v>
      </c>
      <c r="AL34" s="764"/>
      <c r="AM34" s="764"/>
      <c r="AN34" s="764"/>
      <c r="AO34" s="764"/>
      <c r="AP34" s="764">
        <v>2213</v>
      </c>
      <c r="AQ34" s="764"/>
      <c r="AR34" s="764"/>
      <c r="AS34" s="764"/>
      <c r="AT34" s="764"/>
      <c r="AU34" s="764" t="s">
        <v>511</v>
      </c>
      <c r="AV34" s="764"/>
      <c r="AW34" s="764"/>
      <c r="AX34" s="764"/>
      <c r="AY34" s="764"/>
      <c r="AZ34" s="765">
        <v>459.6</v>
      </c>
      <c r="BA34" s="765"/>
      <c r="BB34" s="765"/>
      <c r="BC34" s="765"/>
      <c r="BD34" s="765"/>
      <c r="BE34" s="761" t="s">
        <v>354</v>
      </c>
      <c r="BF34" s="761"/>
      <c r="BG34" s="761"/>
      <c r="BH34" s="761"/>
      <c r="BI34" s="762"/>
      <c r="BJ34" s="195"/>
      <c r="BK34" s="195"/>
      <c r="BL34" s="195"/>
      <c r="BM34" s="195"/>
      <c r="BN34" s="195"/>
      <c r="BO34" s="208"/>
      <c r="BP34" s="208"/>
      <c r="BQ34" s="205">
        <v>28</v>
      </c>
      <c r="BR34" s="206"/>
      <c r="BS34" s="693"/>
      <c r="BT34" s="694"/>
      <c r="BU34" s="694"/>
      <c r="BV34" s="694"/>
      <c r="BW34" s="694"/>
      <c r="BX34" s="694"/>
      <c r="BY34" s="694"/>
      <c r="BZ34" s="694"/>
      <c r="CA34" s="694"/>
      <c r="CB34" s="694"/>
      <c r="CC34" s="694"/>
      <c r="CD34" s="694"/>
      <c r="CE34" s="694"/>
      <c r="CF34" s="694"/>
      <c r="CG34" s="695"/>
      <c r="CH34" s="706"/>
      <c r="CI34" s="707"/>
      <c r="CJ34" s="707"/>
      <c r="CK34" s="707"/>
      <c r="CL34" s="708"/>
      <c r="CM34" s="706"/>
      <c r="CN34" s="707"/>
      <c r="CO34" s="707"/>
      <c r="CP34" s="707"/>
      <c r="CQ34" s="708"/>
      <c r="CR34" s="706"/>
      <c r="CS34" s="707"/>
      <c r="CT34" s="707"/>
      <c r="CU34" s="707"/>
      <c r="CV34" s="708"/>
      <c r="CW34" s="706"/>
      <c r="CX34" s="707"/>
      <c r="CY34" s="707"/>
      <c r="CZ34" s="707"/>
      <c r="DA34" s="708"/>
      <c r="DB34" s="706"/>
      <c r="DC34" s="707"/>
      <c r="DD34" s="707"/>
      <c r="DE34" s="707"/>
      <c r="DF34" s="708"/>
      <c r="DG34" s="706"/>
      <c r="DH34" s="707"/>
      <c r="DI34" s="707"/>
      <c r="DJ34" s="707"/>
      <c r="DK34" s="708"/>
      <c r="DL34" s="706"/>
      <c r="DM34" s="707"/>
      <c r="DN34" s="707"/>
      <c r="DO34" s="707"/>
      <c r="DP34" s="708"/>
      <c r="DQ34" s="706"/>
      <c r="DR34" s="707"/>
      <c r="DS34" s="707"/>
      <c r="DT34" s="707"/>
      <c r="DU34" s="708"/>
      <c r="DV34" s="709"/>
      <c r="DW34" s="710"/>
      <c r="DX34" s="710"/>
      <c r="DY34" s="710"/>
      <c r="DZ34" s="711"/>
      <c r="EA34" s="189"/>
    </row>
    <row r="35" spans="1:131" s="190" customFormat="1" ht="26.25" customHeight="1" x14ac:dyDescent="0.15">
      <c r="A35" s="209">
        <v>8</v>
      </c>
      <c r="B35" s="680" t="s">
        <v>361</v>
      </c>
      <c r="C35" s="681"/>
      <c r="D35" s="681"/>
      <c r="E35" s="681"/>
      <c r="F35" s="681"/>
      <c r="G35" s="681"/>
      <c r="H35" s="681"/>
      <c r="I35" s="681"/>
      <c r="J35" s="681"/>
      <c r="K35" s="681"/>
      <c r="L35" s="681"/>
      <c r="M35" s="681"/>
      <c r="N35" s="681"/>
      <c r="O35" s="681"/>
      <c r="P35" s="682"/>
      <c r="Q35" s="683">
        <v>3977</v>
      </c>
      <c r="R35" s="684"/>
      <c r="S35" s="684"/>
      <c r="T35" s="684"/>
      <c r="U35" s="684"/>
      <c r="V35" s="684">
        <v>3998</v>
      </c>
      <c r="W35" s="684"/>
      <c r="X35" s="684"/>
      <c r="Y35" s="684"/>
      <c r="Z35" s="684"/>
      <c r="AA35" s="684">
        <v>-21</v>
      </c>
      <c r="AB35" s="684"/>
      <c r="AC35" s="684"/>
      <c r="AD35" s="684"/>
      <c r="AE35" s="685"/>
      <c r="AF35" s="759">
        <v>86</v>
      </c>
      <c r="AG35" s="684"/>
      <c r="AH35" s="684"/>
      <c r="AI35" s="684"/>
      <c r="AJ35" s="760"/>
      <c r="AK35" s="763">
        <v>2245</v>
      </c>
      <c r="AL35" s="764"/>
      <c r="AM35" s="764"/>
      <c r="AN35" s="764"/>
      <c r="AO35" s="764"/>
      <c r="AP35" s="764">
        <v>22857</v>
      </c>
      <c r="AQ35" s="764"/>
      <c r="AR35" s="764"/>
      <c r="AS35" s="764"/>
      <c r="AT35" s="764"/>
      <c r="AU35" s="764">
        <v>10834</v>
      </c>
      <c r="AV35" s="764"/>
      <c r="AW35" s="764"/>
      <c r="AX35" s="764"/>
      <c r="AY35" s="764"/>
      <c r="AZ35" s="765">
        <v>2.5</v>
      </c>
      <c r="BA35" s="765"/>
      <c r="BB35" s="765"/>
      <c r="BC35" s="765"/>
      <c r="BD35" s="765"/>
      <c r="BE35" s="761" t="s">
        <v>362</v>
      </c>
      <c r="BF35" s="761"/>
      <c r="BG35" s="761"/>
      <c r="BH35" s="761"/>
      <c r="BI35" s="762"/>
      <c r="BJ35" s="195"/>
      <c r="BK35" s="195"/>
      <c r="BL35" s="195"/>
      <c r="BM35" s="195"/>
      <c r="BN35" s="195"/>
      <c r="BO35" s="208"/>
      <c r="BP35" s="208"/>
      <c r="BQ35" s="205">
        <v>29</v>
      </c>
      <c r="BR35" s="206"/>
      <c r="BS35" s="693"/>
      <c r="BT35" s="694"/>
      <c r="BU35" s="694"/>
      <c r="BV35" s="694"/>
      <c r="BW35" s="694"/>
      <c r="BX35" s="694"/>
      <c r="BY35" s="694"/>
      <c r="BZ35" s="694"/>
      <c r="CA35" s="694"/>
      <c r="CB35" s="694"/>
      <c r="CC35" s="694"/>
      <c r="CD35" s="694"/>
      <c r="CE35" s="694"/>
      <c r="CF35" s="694"/>
      <c r="CG35" s="695"/>
      <c r="CH35" s="706"/>
      <c r="CI35" s="707"/>
      <c r="CJ35" s="707"/>
      <c r="CK35" s="707"/>
      <c r="CL35" s="708"/>
      <c r="CM35" s="706"/>
      <c r="CN35" s="707"/>
      <c r="CO35" s="707"/>
      <c r="CP35" s="707"/>
      <c r="CQ35" s="708"/>
      <c r="CR35" s="706"/>
      <c r="CS35" s="707"/>
      <c r="CT35" s="707"/>
      <c r="CU35" s="707"/>
      <c r="CV35" s="708"/>
      <c r="CW35" s="706"/>
      <c r="CX35" s="707"/>
      <c r="CY35" s="707"/>
      <c r="CZ35" s="707"/>
      <c r="DA35" s="708"/>
      <c r="DB35" s="706"/>
      <c r="DC35" s="707"/>
      <c r="DD35" s="707"/>
      <c r="DE35" s="707"/>
      <c r="DF35" s="708"/>
      <c r="DG35" s="706"/>
      <c r="DH35" s="707"/>
      <c r="DI35" s="707"/>
      <c r="DJ35" s="707"/>
      <c r="DK35" s="708"/>
      <c r="DL35" s="706"/>
      <c r="DM35" s="707"/>
      <c r="DN35" s="707"/>
      <c r="DO35" s="707"/>
      <c r="DP35" s="708"/>
      <c r="DQ35" s="706"/>
      <c r="DR35" s="707"/>
      <c r="DS35" s="707"/>
      <c r="DT35" s="707"/>
      <c r="DU35" s="708"/>
      <c r="DV35" s="709"/>
      <c r="DW35" s="710"/>
      <c r="DX35" s="710"/>
      <c r="DY35" s="710"/>
      <c r="DZ35" s="711"/>
      <c r="EA35" s="189"/>
    </row>
    <row r="36" spans="1:131" s="190" customFormat="1" ht="26.25" customHeight="1" x14ac:dyDescent="0.15">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9"/>
      <c r="AG36" s="684"/>
      <c r="AH36" s="684"/>
      <c r="AI36" s="684"/>
      <c r="AJ36" s="760"/>
      <c r="AK36" s="763"/>
      <c r="AL36" s="764"/>
      <c r="AM36" s="764"/>
      <c r="AN36" s="764"/>
      <c r="AO36" s="764"/>
      <c r="AP36" s="764"/>
      <c r="AQ36" s="764"/>
      <c r="AR36" s="764"/>
      <c r="AS36" s="764"/>
      <c r="AT36" s="764"/>
      <c r="AU36" s="764"/>
      <c r="AV36" s="764"/>
      <c r="AW36" s="764"/>
      <c r="AX36" s="764"/>
      <c r="AY36" s="764"/>
      <c r="AZ36" s="765"/>
      <c r="BA36" s="765"/>
      <c r="BB36" s="765"/>
      <c r="BC36" s="765"/>
      <c r="BD36" s="765"/>
      <c r="BE36" s="761"/>
      <c r="BF36" s="761"/>
      <c r="BG36" s="761"/>
      <c r="BH36" s="761"/>
      <c r="BI36" s="762"/>
      <c r="BJ36" s="195"/>
      <c r="BK36" s="195"/>
      <c r="BL36" s="195"/>
      <c r="BM36" s="195"/>
      <c r="BN36" s="195"/>
      <c r="BO36" s="208"/>
      <c r="BP36" s="208"/>
      <c r="BQ36" s="205">
        <v>30</v>
      </c>
      <c r="BR36" s="206"/>
      <c r="BS36" s="693"/>
      <c r="BT36" s="694"/>
      <c r="BU36" s="694"/>
      <c r="BV36" s="694"/>
      <c r="BW36" s="694"/>
      <c r="BX36" s="694"/>
      <c r="BY36" s="694"/>
      <c r="BZ36" s="694"/>
      <c r="CA36" s="694"/>
      <c r="CB36" s="694"/>
      <c r="CC36" s="694"/>
      <c r="CD36" s="694"/>
      <c r="CE36" s="694"/>
      <c r="CF36" s="694"/>
      <c r="CG36" s="695"/>
      <c r="CH36" s="706"/>
      <c r="CI36" s="707"/>
      <c r="CJ36" s="707"/>
      <c r="CK36" s="707"/>
      <c r="CL36" s="708"/>
      <c r="CM36" s="706"/>
      <c r="CN36" s="707"/>
      <c r="CO36" s="707"/>
      <c r="CP36" s="707"/>
      <c r="CQ36" s="708"/>
      <c r="CR36" s="706"/>
      <c r="CS36" s="707"/>
      <c r="CT36" s="707"/>
      <c r="CU36" s="707"/>
      <c r="CV36" s="708"/>
      <c r="CW36" s="706"/>
      <c r="CX36" s="707"/>
      <c r="CY36" s="707"/>
      <c r="CZ36" s="707"/>
      <c r="DA36" s="708"/>
      <c r="DB36" s="706"/>
      <c r="DC36" s="707"/>
      <c r="DD36" s="707"/>
      <c r="DE36" s="707"/>
      <c r="DF36" s="708"/>
      <c r="DG36" s="706"/>
      <c r="DH36" s="707"/>
      <c r="DI36" s="707"/>
      <c r="DJ36" s="707"/>
      <c r="DK36" s="708"/>
      <c r="DL36" s="706"/>
      <c r="DM36" s="707"/>
      <c r="DN36" s="707"/>
      <c r="DO36" s="707"/>
      <c r="DP36" s="708"/>
      <c r="DQ36" s="706"/>
      <c r="DR36" s="707"/>
      <c r="DS36" s="707"/>
      <c r="DT36" s="707"/>
      <c r="DU36" s="708"/>
      <c r="DV36" s="709"/>
      <c r="DW36" s="710"/>
      <c r="DX36" s="710"/>
      <c r="DY36" s="710"/>
      <c r="DZ36" s="711"/>
      <c r="EA36" s="189"/>
    </row>
    <row r="37" spans="1:131" s="190" customFormat="1" ht="26.25" customHeight="1" x14ac:dyDescent="0.15">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9"/>
      <c r="AG37" s="684"/>
      <c r="AH37" s="684"/>
      <c r="AI37" s="684"/>
      <c r="AJ37" s="760"/>
      <c r="AK37" s="763"/>
      <c r="AL37" s="764"/>
      <c r="AM37" s="764"/>
      <c r="AN37" s="764"/>
      <c r="AO37" s="764"/>
      <c r="AP37" s="764"/>
      <c r="AQ37" s="764"/>
      <c r="AR37" s="764"/>
      <c r="AS37" s="764"/>
      <c r="AT37" s="764"/>
      <c r="AU37" s="764"/>
      <c r="AV37" s="764"/>
      <c r="AW37" s="764"/>
      <c r="AX37" s="764"/>
      <c r="AY37" s="764"/>
      <c r="AZ37" s="765"/>
      <c r="BA37" s="765"/>
      <c r="BB37" s="765"/>
      <c r="BC37" s="765"/>
      <c r="BD37" s="765"/>
      <c r="BE37" s="761"/>
      <c r="BF37" s="761"/>
      <c r="BG37" s="761"/>
      <c r="BH37" s="761"/>
      <c r="BI37" s="762"/>
      <c r="BJ37" s="195"/>
      <c r="BK37" s="195"/>
      <c r="BL37" s="195"/>
      <c r="BM37" s="195"/>
      <c r="BN37" s="195"/>
      <c r="BO37" s="208"/>
      <c r="BP37" s="208"/>
      <c r="BQ37" s="205">
        <v>31</v>
      </c>
      <c r="BR37" s="206"/>
      <c r="BS37" s="693"/>
      <c r="BT37" s="694"/>
      <c r="BU37" s="694"/>
      <c r="BV37" s="694"/>
      <c r="BW37" s="694"/>
      <c r="BX37" s="694"/>
      <c r="BY37" s="694"/>
      <c r="BZ37" s="694"/>
      <c r="CA37" s="694"/>
      <c r="CB37" s="694"/>
      <c r="CC37" s="694"/>
      <c r="CD37" s="694"/>
      <c r="CE37" s="694"/>
      <c r="CF37" s="694"/>
      <c r="CG37" s="695"/>
      <c r="CH37" s="706"/>
      <c r="CI37" s="707"/>
      <c r="CJ37" s="707"/>
      <c r="CK37" s="707"/>
      <c r="CL37" s="708"/>
      <c r="CM37" s="706"/>
      <c r="CN37" s="707"/>
      <c r="CO37" s="707"/>
      <c r="CP37" s="707"/>
      <c r="CQ37" s="708"/>
      <c r="CR37" s="706"/>
      <c r="CS37" s="707"/>
      <c r="CT37" s="707"/>
      <c r="CU37" s="707"/>
      <c r="CV37" s="708"/>
      <c r="CW37" s="706"/>
      <c r="CX37" s="707"/>
      <c r="CY37" s="707"/>
      <c r="CZ37" s="707"/>
      <c r="DA37" s="708"/>
      <c r="DB37" s="706"/>
      <c r="DC37" s="707"/>
      <c r="DD37" s="707"/>
      <c r="DE37" s="707"/>
      <c r="DF37" s="708"/>
      <c r="DG37" s="706"/>
      <c r="DH37" s="707"/>
      <c r="DI37" s="707"/>
      <c r="DJ37" s="707"/>
      <c r="DK37" s="708"/>
      <c r="DL37" s="706"/>
      <c r="DM37" s="707"/>
      <c r="DN37" s="707"/>
      <c r="DO37" s="707"/>
      <c r="DP37" s="708"/>
      <c r="DQ37" s="706"/>
      <c r="DR37" s="707"/>
      <c r="DS37" s="707"/>
      <c r="DT37" s="707"/>
      <c r="DU37" s="708"/>
      <c r="DV37" s="709"/>
      <c r="DW37" s="710"/>
      <c r="DX37" s="710"/>
      <c r="DY37" s="710"/>
      <c r="DZ37" s="711"/>
      <c r="EA37" s="189"/>
    </row>
    <row r="38" spans="1:131" s="190" customFormat="1" ht="26.25" customHeight="1" x14ac:dyDescent="0.15">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9"/>
      <c r="AG38" s="684"/>
      <c r="AH38" s="684"/>
      <c r="AI38" s="684"/>
      <c r="AJ38" s="760"/>
      <c r="AK38" s="763"/>
      <c r="AL38" s="764"/>
      <c r="AM38" s="764"/>
      <c r="AN38" s="764"/>
      <c r="AO38" s="764"/>
      <c r="AP38" s="764"/>
      <c r="AQ38" s="764"/>
      <c r="AR38" s="764"/>
      <c r="AS38" s="764"/>
      <c r="AT38" s="764"/>
      <c r="AU38" s="764"/>
      <c r="AV38" s="764"/>
      <c r="AW38" s="764"/>
      <c r="AX38" s="764"/>
      <c r="AY38" s="764"/>
      <c r="AZ38" s="765"/>
      <c r="BA38" s="765"/>
      <c r="BB38" s="765"/>
      <c r="BC38" s="765"/>
      <c r="BD38" s="765"/>
      <c r="BE38" s="761"/>
      <c r="BF38" s="761"/>
      <c r="BG38" s="761"/>
      <c r="BH38" s="761"/>
      <c r="BI38" s="762"/>
      <c r="BJ38" s="195"/>
      <c r="BK38" s="195"/>
      <c r="BL38" s="195"/>
      <c r="BM38" s="195"/>
      <c r="BN38" s="195"/>
      <c r="BO38" s="208"/>
      <c r="BP38" s="208"/>
      <c r="BQ38" s="205">
        <v>32</v>
      </c>
      <c r="BR38" s="206"/>
      <c r="BS38" s="693"/>
      <c r="BT38" s="694"/>
      <c r="BU38" s="694"/>
      <c r="BV38" s="694"/>
      <c r="BW38" s="694"/>
      <c r="BX38" s="694"/>
      <c r="BY38" s="694"/>
      <c r="BZ38" s="694"/>
      <c r="CA38" s="694"/>
      <c r="CB38" s="694"/>
      <c r="CC38" s="694"/>
      <c r="CD38" s="694"/>
      <c r="CE38" s="694"/>
      <c r="CF38" s="694"/>
      <c r="CG38" s="695"/>
      <c r="CH38" s="706"/>
      <c r="CI38" s="707"/>
      <c r="CJ38" s="707"/>
      <c r="CK38" s="707"/>
      <c r="CL38" s="708"/>
      <c r="CM38" s="706"/>
      <c r="CN38" s="707"/>
      <c r="CO38" s="707"/>
      <c r="CP38" s="707"/>
      <c r="CQ38" s="708"/>
      <c r="CR38" s="706"/>
      <c r="CS38" s="707"/>
      <c r="CT38" s="707"/>
      <c r="CU38" s="707"/>
      <c r="CV38" s="708"/>
      <c r="CW38" s="706"/>
      <c r="CX38" s="707"/>
      <c r="CY38" s="707"/>
      <c r="CZ38" s="707"/>
      <c r="DA38" s="708"/>
      <c r="DB38" s="706"/>
      <c r="DC38" s="707"/>
      <c r="DD38" s="707"/>
      <c r="DE38" s="707"/>
      <c r="DF38" s="708"/>
      <c r="DG38" s="706"/>
      <c r="DH38" s="707"/>
      <c r="DI38" s="707"/>
      <c r="DJ38" s="707"/>
      <c r="DK38" s="708"/>
      <c r="DL38" s="706"/>
      <c r="DM38" s="707"/>
      <c r="DN38" s="707"/>
      <c r="DO38" s="707"/>
      <c r="DP38" s="708"/>
      <c r="DQ38" s="706"/>
      <c r="DR38" s="707"/>
      <c r="DS38" s="707"/>
      <c r="DT38" s="707"/>
      <c r="DU38" s="708"/>
      <c r="DV38" s="709"/>
      <c r="DW38" s="710"/>
      <c r="DX38" s="710"/>
      <c r="DY38" s="710"/>
      <c r="DZ38" s="711"/>
      <c r="EA38" s="189"/>
    </row>
    <row r="39" spans="1:131" s="190" customFormat="1" ht="26.25" customHeight="1" x14ac:dyDescent="0.15">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9"/>
      <c r="AG39" s="684"/>
      <c r="AH39" s="684"/>
      <c r="AI39" s="684"/>
      <c r="AJ39" s="760"/>
      <c r="AK39" s="763"/>
      <c r="AL39" s="764"/>
      <c r="AM39" s="764"/>
      <c r="AN39" s="764"/>
      <c r="AO39" s="764"/>
      <c r="AP39" s="764"/>
      <c r="AQ39" s="764"/>
      <c r="AR39" s="764"/>
      <c r="AS39" s="764"/>
      <c r="AT39" s="764"/>
      <c r="AU39" s="764"/>
      <c r="AV39" s="764"/>
      <c r="AW39" s="764"/>
      <c r="AX39" s="764"/>
      <c r="AY39" s="764"/>
      <c r="AZ39" s="765"/>
      <c r="BA39" s="765"/>
      <c r="BB39" s="765"/>
      <c r="BC39" s="765"/>
      <c r="BD39" s="765"/>
      <c r="BE39" s="761"/>
      <c r="BF39" s="761"/>
      <c r="BG39" s="761"/>
      <c r="BH39" s="761"/>
      <c r="BI39" s="762"/>
      <c r="BJ39" s="195"/>
      <c r="BK39" s="195"/>
      <c r="BL39" s="195"/>
      <c r="BM39" s="195"/>
      <c r="BN39" s="195"/>
      <c r="BO39" s="208"/>
      <c r="BP39" s="208"/>
      <c r="BQ39" s="205">
        <v>33</v>
      </c>
      <c r="BR39" s="206"/>
      <c r="BS39" s="693"/>
      <c r="BT39" s="694"/>
      <c r="BU39" s="694"/>
      <c r="BV39" s="694"/>
      <c r="BW39" s="694"/>
      <c r="BX39" s="694"/>
      <c r="BY39" s="694"/>
      <c r="BZ39" s="694"/>
      <c r="CA39" s="694"/>
      <c r="CB39" s="694"/>
      <c r="CC39" s="694"/>
      <c r="CD39" s="694"/>
      <c r="CE39" s="694"/>
      <c r="CF39" s="694"/>
      <c r="CG39" s="695"/>
      <c r="CH39" s="706"/>
      <c r="CI39" s="707"/>
      <c r="CJ39" s="707"/>
      <c r="CK39" s="707"/>
      <c r="CL39" s="708"/>
      <c r="CM39" s="706"/>
      <c r="CN39" s="707"/>
      <c r="CO39" s="707"/>
      <c r="CP39" s="707"/>
      <c r="CQ39" s="708"/>
      <c r="CR39" s="706"/>
      <c r="CS39" s="707"/>
      <c r="CT39" s="707"/>
      <c r="CU39" s="707"/>
      <c r="CV39" s="708"/>
      <c r="CW39" s="706"/>
      <c r="CX39" s="707"/>
      <c r="CY39" s="707"/>
      <c r="CZ39" s="707"/>
      <c r="DA39" s="708"/>
      <c r="DB39" s="706"/>
      <c r="DC39" s="707"/>
      <c r="DD39" s="707"/>
      <c r="DE39" s="707"/>
      <c r="DF39" s="708"/>
      <c r="DG39" s="706"/>
      <c r="DH39" s="707"/>
      <c r="DI39" s="707"/>
      <c r="DJ39" s="707"/>
      <c r="DK39" s="708"/>
      <c r="DL39" s="706"/>
      <c r="DM39" s="707"/>
      <c r="DN39" s="707"/>
      <c r="DO39" s="707"/>
      <c r="DP39" s="708"/>
      <c r="DQ39" s="706"/>
      <c r="DR39" s="707"/>
      <c r="DS39" s="707"/>
      <c r="DT39" s="707"/>
      <c r="DU39" s="708"/>
      <c r="DV39" s="709"/>
      <c r="DW39" s="710"/>
      <c r="DX39" s="710"/>
      <c r="DY39" s="710"/>
      <c r="DZ39" s="711"/>
      <c r="EA39" s="189"/>
    </row>
    <row r="40" spans="1:131" s="190" customFormat="1" ht="26.25" customHeight="1" x14ac:dyDescent="0.15">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9"/>
      <c r="AG40" s="684"/>
      <c r="AH40" s="684"/>
      <c r="AI40" s="684"/>
      <c r="AJ40" s="760"/>
      <c r="AK40" s="763"/>
      <c r="AL40" s="764"/>
      <c r="AM40" s="764"/>
      <c r="AN40" s="764"/>
      <c r="AO40" s="764"/>
      <c r="AP40" s="764"/>
      <c r="AQ40" s="764"/>
      <c r="AR40" s="764"/>
      <c r="AS40" s="764"/>
      <c r="AT40" s="764"/>
      <c r="AU40" s="764"/>
      <c r="AV40" s="764"/>
      <c r="AW40" s="764"/>
      <c r="AX40" s="764"/>
      <c r="AY40" s="764"/>
      <c r="AZ40" s="765"/>
      <c r="BA40" s="765"/>
      <c r="BB40" s="765"/>
      <c r="BC40" s="765"/>
      <c r="BD40" s="765"/>
      <c r="BE40" s="761"/>
      <c r="BF40" s="761"/>
      <c r="BG40" s="761"/>
      <c r="BH40" s="761"/>
      <c r="BI40" s="762"/>
      <c r="BJ40" s="195"/>
      <c r="BK40" s="195"/>
      <c r="BL40" s="195"/>
      <c r="BM40" s="195"/>
      <c r="BN40" s="195"/>
      <c r="BO40" s="208"/>
      <c r="BP40" s="208"/>
      <c r="BQ40" s="205">
        <v>34</v>
      </c>
      <c r="BR40" s="206"/>
      <c r="BS40" s="693"/>
      <c r="BT40" s="694"/>
      <c r="BU40" s="694"/>
      <c r="BV40" s="694"/>
      <c r="BW40" s="694"/>
      <c r="BX40" s="694"/>
      <c r="BY40" s="694"/>
      <c r="BZ40" s="694"/>
      <c r="CA40" s="694"/>
      <c r="CB40" s="694"/>
      <c r="CC40" s="694"/>
      <c r="CD40" s="694"/>
      <c r="CE40" s="694"/>
      <c r="CF40" s="694"/>
      <c r="CG40" s="695"/>
      <c r="CH40" s="706"/>
      <c r="CI40" s="707"/>
      <c r="CJ40" s="707"/>
      <c r="CK40" s="707"/>
      <c r="CL40" s="708"/>
      <c r="CM40" s="706"/>
      <c r="CN40" s="707"/>
      <c r="CO40" s="707"/>
      <c r="CP40" s="707"/>
      <c r="CQ40" s="708"/>
      <c r="CR40" s="706"/>
      <c r="CS40" s="707"/>
      <c r="CT40" s="707"/>
      <c r="CU40" s="707"/>
      <c r="CV40" s="708"/>
      <c r="CW40" s="706"/>
      <c r="CX40" s="707"/>
      <c r="CY40" s="707"/>
      <c r="CZ40" s="707"/>
      <c r="DA40" s="708"/>
      <c r="DB40" s="706"/>
      <c r="DC40" s="707"/>
      <c r="DD40" s="707"/>
      <c r="DE40" s="707"/>
      <c r="DF40" s="708"/>
      <c r="DG40" s="706"/>
      <c r="DH40" s="707"/>
      <c r="DI40" s="707"/>
      <c r="DJ40" s="707"/>
      <c r="DK40" s="708"/>
      <c r="DL40" s="706"/>
      <c r="DM40" s="707"/>
      <c r="DN40" s="707"/>
      <c r="DO40" s="707"/>
      <c r="DP40" s="708"/>
      <c r="DQ40" s="706"/>
      <c r="DR40" s="707"/>
      <c r="DS40" s="707"/>
      <c r="DT40" s="707"/>
      <c r="DU40" s="708"/>
      <c r="DV40" s="709"/>
      <c r="DW40" s="710"/>
      <c r="DX40" s="710"/>
      <c r="DY40" s="710"/>
      <c r="DZ40" s="711"/>
      <c r="EA40" s="189"/>
    </row>
    <row r="41" spans="1:131" s="190" customFormat="1" ht="26.25" customHeight="1" x14ac:dyDescent="0.15">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9"/>
      <c r="AG41" s="684"/>
      <c r="AH41" s="684"/>
      <c r="AI41" s="684"/>
      <c r="AJ41" s="760"/>
      <c r="AK41" s="763"/>
      <c r="AL41" s="764"/>
      <c r="AM41" s="764"/>
      <c r="AN41" s="764"/>
      <c r="AO41" s="764"/>
      <c r="AP41" s="764"/>
      <c r="AQ41" s="764"/>
      <c r="AR41" s="764"/>
      <c r="AS41" s="764"/>
      <c r="AT41" s="764"/>
      <c r="AU41" s="764"/>
      <c r="AV41" s="764"/>
      <c r="AW41" s="764"/>
      <c r="AX41" s="764"/>
      <c r="AY41" s="764"/>
      <c r="AZ41" s="765"/>
      <c r="BA41" s="765"/>
      <c r="BB41" s="765"/>
      <c r="BC41" s="765"/>
      <c r="BD41" s="765"/>
      <c r="BE41" s="761"/>
      <c r="BF41" s="761"/>
      <c r="BG41" s="761"/>
      <c r="BH41" s="761"/>
      <c r="BI41" s="762"/>
      <c r="BJ41" s="195"/>
      <c r="BK41" s="195"/>
      <c r="BL41" s="195"/>
      <c r="BM41" s="195"/>
      <c r="BN41" s="195"/>
      <c r="BO41" s="208"/>
      <c r="BP41" s="208"/>
      <c r="BQ41" s="205">
        <v>35</v>
      </c>
      <c r="BR41" s="206"/>
      <c r="BS41" s="693"/>
      <c r="BT41" s="694"/>
      <c r="BU41" s="694"/>
      <c r="BV41" s="694"/>
      <c r="BW41" s="694"/>
      <c r="BX41" s="694"/>
      <c r="BY41" s="694"/>
      <c r="BZ41" s="694"/>
      <c r="CA41" s="694"/>
      <c r="CB41" s="694"/>
      <c r="CC41" s="694"/>
      <c r="CD41" s="694"/>
      <c r="CE41" s="694"/>
      <c r="CF41" s="694"/>
      <c r="CG41" s="695"/>
      <c r="CH41" s="706"/>
      <c r="CI41" s="707"/>
      <c r="CJ41" s="707"/>
      <c r="CK41" s="707"/>
      <c r="CL41" s="708"/>
      <c r="CM41" s="706"/>
      <c r="CN41" s="707"/>
      <c r="CO41" s="707"/>
      <c r="CP41" s="707"/>
      <c r="CQ41" s="708"/>
      <c r="CR41" s="706"/>
      <c r="CS41" s="707"/>
      <c r="CT41" s="707"/>
      <c r="CU41" s="707"/>
      <c r="CV41" s="708"/>
      <c r="CW41" s="706"/>
      <c r="CX41" s="707"/>
      <c r="CY41" s="707"/>
      <c r="CZ41" s="707"/>
      <c r="DA41" s="708"/>
      <c r="DB41" s="706"/>
      <c r="DC41" s="707"/>
      <c r="DD41" s="707"/>
      <c r="DE41" s="707"/>
      <c r="DF41" s="708"/>
      <c r="DG41" s="706"/>
      <c r="DH41" s="707"/>
      <c r="DI41" s="707"/>
      <c r="DJ41" s="707"/>
      <c r="DK41" s="708"/>
      <c r="DL41" s="706"/>
      <c r="DM41" s="707"/>
      <c r="DN41" s="707"/>
      <c r="DO41" s="707"/>
      <c r="DP41" s="708"/>
      <c r="DQ41" s="706"/>
      <c r="DR41" s="707"/>
      <c r="DS41" s="707"/>
      <c r="DT41" s="707"/>
      <c r="DU41" s="708"/>
      <c r="DV41" s="709"/>
      <c r="DW41" s="710"/>
      <c r="DX41" s="710"/>
      <c r="DY41" s="710"/>
      <c r="DZ41" s="711"/>
      <c r="EA41" s="189"/>
    </row>
    <row r="42" spans="1:131" s="190" customFormat="1" ht="26.25" customHeight="1" x14ac:dyDescent="0.15">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9"/>
      <c r="AG42" s="684"/>
      <c r="AH42" s="684"/>
      <c r="AI42" s="684"/>
      <c r="AJ42" s="760"/>
      <c r="AK42" s="763"/>
      <c r="AL42" s="764"/>
      <c r="AM42" s="764"/>
      <c r="AN42" s="764"/>
      <c r="AO42" s="764"/>
      <c r="AP42" s="764"/>
      <c r="AQ42" s="764"/>
      <c r="AR42" s="764"/>
      <c r="AS42" s="764"/>
      <c r="AT42" s="764"/>
      <c r="AU42" s="764"/>
      <c r="AV42" s="764"/>
      <c r="AW42" s="764"/>
      <c r="AX42" s="764"/>
      <c r="AY42" s="764"/>
      <c r="AZ42" s="765"/>
      <c r="BA42" s="765"/>
      <c r="BB42" s="765"/>
      <c r="BC42" s="765"/>
      <c r="BD42" s="765"/>
      <c r="BE42" s="761"/>
      <c r="BF42" s="761"/>
      <c r="BG42" s="761"/>
      <c r="BH42" s="761"/>
      <c r="BI42" s="762"/>
      <c r="BJ42" s="195"/>
      <c r="BK42" s="195"/>
      <c r="BL42" s="195"/>
      <c r="BM42" s="195"/>
      <c r="BN42" s="195"/>
      <c r="BO42" s="208"/>
      <c r="BP42" s="208"/>
      <c r="BQ42" s="205">
        <v>36</v>
      </c>
      <c r="BR42" s="206"/>
      <c r="BS42" s="693"/>
      <c r="BT42" s="694"/>
      <c r="BU42" s="694"/>
      <c r="BV42" s="694"/>
      <c r="BW42" s="694"/>
      <c r="BX42" s="694"/>
      <c r="BY42" s="694"/>
      <c r="BZ42" s="694"/>
      <c r="CA42" s="694"/>
      <c r="CB42" s="694"/>
      <c r="CC42" s="694"/>
      <c r="CD42" s="694"/>
      <c r="CE42" s="694"/>
      <c r="CF42" s="694"/>
      <c r="CG42" s="695"/>
      <c r="CH42" s="706"/>
      <c r="CI42" s="707"/>
      <c r="CJ42" s="707"/>
      <c r="CK42" s="707"/>
      <c r="CL42" s="708"/>
      <c r="CM42" s="706"/>
      <c r="CN42" s="707"/>
      <c r="CO42" s="707"/>
      <c r="CP42" s="707"/>
      <c r="CQ42" s="708"/>
      <c r="CR42" s="706"/>
      <c r="CS42" s="707"/>
      <c r="CT42" s="707"/>
      <c r="CU42" s="707"/>
      <c r="CV42" s="708"/>
      <c r="CW42" s="706"/>
      <c r="CX42" s="707"/>
      <c r="CY42" s="707"/>
      <c r="CZ42" s="707"/>
      <c r="DA42" s="708"/>
      <c r="DB42" s="706"/>
      <c r="DC42" s="707"/>
      <c r="DD42" s="707"/>
      <c r="DE42" s="707"/>
      <c r="DF42" s="708"/>
      <c r="DG42" s="706"/>
      <c r="DH42" s="707"/>
      <c r="DI42" s="707"/>
      <c r="DJ42" s="707"/>
      <c r="DK42" s="708"/>
      <c r="DL42" s="706"/>
      <c r="DM42" s="707"/>
      <c r="DN42" s="707"/>
      <c r="DO42" s="707"/>
      <c r="DP42" s="708"/>
      <c r="DQ42" s="706"/>
      <c r="DR42" s="707"/>
      <c r="DS42" s="707"/>
      <c r="DT42" s="707"/>
      <c r="DU42" s="708"/>
      <c r="DV42" s="709"/>
      <c r="DW42" s="710"/>
      <c r="DX42" s="710"/>
      <c r="DY42" s="710"/>
      <c r="DZ42" s="711"/>
      <c r="EA42" s="189"/>
    </row>
    <row r="43" spans="1:131" s="190" customFormat="1" ht="26.25" customHeight="1" x14ac:dyDescent="0.15">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9"/>
      <c r="AG43" s="684"/>
      <c r="AH43" s="684"/>
      <c r="AI43" s="684"/>
      <c r="AJ43" s="760"/>
      <c r="AK43" s="763"/>
      <c r="AL43" s="764"/>
      <c r="AM43" s="764"/>
      <c r="AN43" s="764"/>
      <c r="AO43" s="764"/>
      <c r="AP43" s="764"/>
      <c r="AQ43" s="764"/>
      <c r="AR43" s="764"/>
      <c r="AS43" s="764"/>
      <c r="AT43" s="764"/>
      <c r="AU43" s="764"/>
      <c r="AV43" s="764"/>
      <c r="AW43" s="764"/>
      <c r="AX43" s="764"/>
      <c r="AY43" s="764"/>
      <c r="AZ43" s="765"/>
      <c r="BA43" s="765"/>
      <c r="BB43" s="765"/>
      <c r="BC43" s="765"/>
      <c r="BD43" s="765"/>
      <c r="BE43" s="761"/>
      <c r="BF43" s="761"/>
      <c r="BG43" s="761"/>
      <c r="BH43" s="761"/>
      <c r="BI43" s="762"/>
      <c r="BJ43" s="195"/>
      <c r="BK43" s="195"/>
      <c r="BL43" s="195"/>
      <c r="BM43" s="195"/>
      <c r="BN43" s="195"/>
      <c r="BO43" s="208"/>
      <c r="BP43" s="208"/>
      <c r="BQ43" s="205">
        <v>37</v>
      </c>
      <c r="BR43" s="206"/>
      <c r="BS43" s="693"/>
      <c r="BT43" s="694"/>
      <c r="BU43" s="694"/>
      <c r="BV43" s="694"/>
      <c r="BW43" s="694"/>
      <c r="BX43" s="694"/>
      <c r="BY43" s="694"/>
      <c r="BZ43" s="694"/>
      <c r="CA43" s="694"/>
      <c r="CB43" s="694"/>
      <c r="CC43" s="694"/>
      <c r="CD43" s="694"/>
      <c r="CE43" s="694"/>
      <c r="CF43" s="694"/>
      <c r="CG43" s="695"/>
      <c r="CH43" s="706"/>
      <c r="CI43" s="707"/>
      <c r="CJ43" s="707"/>
      <c r="CK43" s="707"/>
      <c r="CL43" s="708"/>
      <c r="CM43" s="706"/>
      <c r="CN43" s="707"/>
      <c r="CO43" s="707"/>
      <c r="CP43" s="707"/>
      <c r="CQ43" s="708"/>
      <c r="CR43" s="706"/>
      <c r="CS43" s="707"/>
      <c r="CT43" s="707"/>
      <c r="CU43" s="707"/>
      <c r="CV43" s="708"/>
      <c r="CW43" s="706"/>
      <c r="CX43" s="707"/>
      <c r="CY43" s="707"/>
      <c r="CZ43" s="707"/>
      <c r="DA43" s="708"/>
      <c r="DB43" s="706"/>
      <c r="DC43" s="707"/>
      <c r="DD43" s="707"/>
      <c r="DE43" s="707"/>
      <c r="DF43" s="708"/>
      <c r="DG43" s="706"/>
      <c r="DH43" s="707"/>
      <c r="DI43" s="707"/>
      <c r="DJ43" s="707"/>
      <c r="DK43" s="708"/>
      <c r="DL43" s="706"/>
      <c r="DM43" s="707"/>
      <c r="DN43" s="707"/>
      <c r="DO43" s="707"/>
      <c r="DP43" s="708"/>
      <c r="DQ43" s="706"/>
      <c r="DR43" s="707"/>
      <c r="DS43" s="707"/>
      <c r="DT43" s="707"/>
      <c r="DU43" s="708"/>
      <c r="DV43" s="709"/>
      <c r="DW43" s="710"/>
      <c r="DX43" s="710"/>
      <c r="DY43" s="710"/>
      <c r="DZ43" s="711"/>
      <c r="EA43" s="189"/>
    </row>
    <row r="44" spans="1:131" s="190" customFormat="1" ht="26.25" customHeight="1" x14ac:dyDescent="0.15">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9"/>
      <c r="AG44" s="684"/>
      <c r="AH44" s="684"/>
      <c r="AI44" s="684"/>
      <c r="AJ44" s="760"/>
      <c r="AK44" s="763"/>
      <c r="AL44" s="764"/>
      <c r="AM44" s="764"/>
      <c r="AN44" s="764"/>
      <c r="AO44" s="764"/>
      <c r="AP44" s="764"/>
      <c r="AQ44" s="764"/>
      <c r="AR44" s="764"/>
      <c r="AS44" s="764"/>
      <c r="AT44" s="764"/>
      <c r="AU44" s="764"/>
      <c r="AV44" s="764"/>
      <c r="AW44" s="764"/>
      <c r="AX44" s="764"/>
      <c r="AY44" s="764"/>
      <c r="AZ44" s="765"/>
      <c r="BA44" s="765"/>
      <c r="BB44" s="765"/>
      <c r="BC44" s="765"/>
      <c r="BD44" s="765"/>
      <c r="BE44" s="761"/>
      <c r="BF44" s="761"/>
      <c r="BG44" s="761"/>
      <c r="BH44" s="761"/>
      <c r="BI44" s="762"/>
      <c r="BJ44" s="195"/>
      <c r="BK44" s="195"/>
      <c r="BL44" s="195"/>
      <c r="BM44" s="195"/>
      <c r="BN44" s="195"/>
      <c r="BO44" s="208"/>
      <c r="BP44" s="208"/>
      <c r="BQ44" s="205">
        <v>38</v>
      </c>
      <c r="BR44" s="206"/>
      <c r="BS44" s="693"/>
      <c r="BT44" s="694"/>
      <c r="BU44" s="694"/>
      <c r="BV44" s="694"/>
      <c r="BW44" s="694"/>
      <c r="BX44" s="694"/>
      <c r="BY44" s="694"/>
      <c r="BZ44" s="694"/>
      <c r="CA44" s="694"/>
      <c r="CB44" s="694"/>
      <c r="CC44" s="694"/>
      <c r="CD44" s="694"/>
      <c r="CE44" s="694"/>
      <c r="CF44" s="694"/>
      <c r="CG44" s="695"/>
      <c r="CH44" s="706"/>
      <c r="CI44" s="707"/>
      <c r="CJ44" s="707"/>
      <c r="CK44" s="707"/>
      <c r="CL44" s="708"/>
      <c r="CM44" s="706"/>
      <c r="CN44" s="707"/>
      <c r="CO44" s="707"/>
      <c r="CP44" s="707"/>
      <c r="CQ44" s="708"/>
      <c r="CR44" s="706"/>
      <c r="CS44" s="707"/>
      <c r="CT44" s="707"/>
      <c r="CU44" s="707"/>
      <c r="CV44" s="708"/>
      <c r="CW44" s="706"/>
      <c r="CX44" s="707"/>
      <c r="CY44" s="707"/>
      <c r="CZ44" s="707"/>
      <c r="DA44" s="708"/>
      <c r="DB44" s="706"/>
      <c r="DC44" s="707"/>
      <c r="DD44" s="707"/>
      <c r="DE44" s="707"/>
      <c r="DF44" s="708"/>
      <c r="DG44" s="706"/>
      <c r="DH44" s="707"/>
      <c r="DI44" s="707"/>
      <c r="DJ44" s="707"/>
      <c r="DK44" s="708"/>
      <c r="DL44" s="706"/>
      <c r="DM44" s="707"/>
      <c r="DN44" s="707"/>
      <c r="DO44" s="707"/>
      <c r="DP44" s="708"/>
      <c r="DQ44" s="706"/>
      <c r="DR44" s="707"/>
      <c r="DS44" s="707"/>
      <c r="DT44" s="707"/>
      <c r="DU44" s="708"/>
      <c r="DV44" s="709"/>
      <c r="DW44" s="710"/>
      <c r="DX44" s="710"/>
      <c r="DY44" s="710"/>
      <c r="DZ44" s="711"/>
      <c r="EA44" s="189"/>
    </row>
    <row r="45" spans="1:131" s="190" customFormat="1" ht="26.25" customHeight="1" x14ac:dyDescent="0.15">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9"/>
      <c r="AG45" s="684"/>
      <c r="AH45" s="684"/>
      <c r="AI45" s="684"/>
      <c r="AJ45" s="760"/>
      <c r="AK45" s="763"/>
      <c r="AL45" s="764"/>
      <c r="AM45" s="764"/>
      <c r="AN45" s="764"/>
      <c r="AO45" s="764"/>
      <c r="AP45" s="764"/>
      <c r="AQ45" s="764"/>
      <c r="AR45" s="764"/>
      <c r="AS45" s="764"/>
      <c r="AT45" s="764"/>
      <c r="AU45" s="764"/>
      <c r="AV45" s="764"/>
      <c r="AW45" s="764"/>
      <c r="AX45" s="764"/>
      <c r="AY45" s="764"/>
      <c r="AZ45" s="765"/>
      <c r="BA45" s="765"/>
      <c r="BB45" s="765"/>
      <c r="BC45" s="765"/>
      <c r="BD45" s="765"/>
      <c r="BE45" s="761"/>
      <c r="BF45" s="761"/>
      <c r="BG45" s="761"/>
      <c r="BH45" s="761"/>
      <c r="BI45" s="762"/>
      <c r="BJ45" s="195"/>
      <c r="BK45" s="195"/>
      <c r="BL45" s="195"/>
      <c r="BM45" s="195"/>
      <c r="BN45" s="195"/>
      <c r="BO45" s="208"/>
      <c r="BP45" s="208"/>
      <c r="BQ45" s="205">
        <v>39</v>
      </c>
      <c r="BR45" s="206"/>
      <c r="BS45" s="693"/>
      <c r="BT45" s="694"/>
      <c r="BU45" s="694"/>
      <c r="BV45" s="694"/>
      <c r="BW45" s="694"/>
      <c r="BX45" s="694"/>
      <c r="BY45" s="694"/>
      <c r="BZ45" s="694"/>
      <c r="CA45" s="694"/>
      <c r="CB45" s="694"/>
      <c r="CC45" s="694"/>
      <c r="CD45" s="694"/>
      <c r="CE45" s="694"/>
      <c r="CF45" s="694"/>
      <c r="CG45" s="695"/>
      <c r="CH45" s="706"/>
      <c r="CI45" s="707"/>
      <c r="CJ45" s="707"/>
      <c r="CK45" s="707"/>
      <c r="CL45" s="708"/>
      <c r="CM45" s="706"/>
      <c r="CN45" s="707"/>
      <c r="CO45" s="707"/>
      <c r="CP45" s="707"/>
      <c r="CQ45" s="708"/>
      <c r="CR45" s="706"/>
      <c r="CS45" s="707"/>
      <c r="CT45" s="707"/>
      <c r="CU45" s="707"/>
      <c r="CV45" s="708"/>
      <c r="CW45" s="706"/>
      <c r="CX45" s="707"/>
      <c r="CY45" s="707"/>
      <c r="CZ45" s="707"/>
      <c r="DA45" s="708"/>
      <c r="DB45" s="706"/>
      <c r="DC45" s="707"/>
      <c r="DD45" s="707"/>
      <c r="DE45" s="707"/>
      <c r="DF45" s="708"/>
      <c r="DG45" s="706"/>
      <c r="DH45" s="707"/>
      <c r="DI45" s="707"/>
      <c r="DJ45" s="707"/>
      <c r="DK45" s="708"/>
      <c r="DL45" s="706"/>
      <c r="DM45" s="707"/>
      <c r="DN45" s="707"/>
      <c r="DO45" s="707"/>
      <c r="DP45" s="708"/>
      <c r="DQ45" s="706"/>
      <c r="DR45" s="707"/>
      <c r="DS45" s="707"/>
      <c r="DT45" s="707"/>
      <c r="DU45" s="708"/>
      <c r="DV45" s="709"/>
      <c r="DW45" s="710"/>
      <c r="DX45" s="710"/>
      <c r="DY45" s="710"/>
      <c r="DZ45" s="711"/>
      <c r="EA45" s="189"/>
    </row>
    <row r="46" spans="1:131" s="190" customFormat="1" ht="26.25" customHeight="1" x14ac:dyDescent="0.15">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9"/>
      <c r="AG46" s="684"/>
      <c r="AH46" s="684"/>
      <c r="AI46" s="684"/>
      <c r="AJ46" s="760"/>
      <c r="AK46" s="763"/>
      <c r="AL46" s="764"/>
      <c r="AM46" s="764"/>
      <c r="AN46" s="764"/>
      <c r="AO46" s="764"/>
      <c r="AP46" s="764"/>
      <c r="AQ46" s="764"/>
      <c r="AR46" s="764"/>
      <c r="AS46" s="764"/>
      <c r="AT46" s="764"/>
      <c r="AU46" s="764"/>
      <c r="AV46" s="764"/>
      <c r="AW46" s="764"/>
      <c r="AX46" s="764"/>
      <c r="AY46" s="764"/>
      <c r="AZ46" s="765"/>
      <c r="BA46" s="765"/>
      <c r="BB46" s="765"/>
      <c r="BC46" s="765"/>
      <c r="BD46" s="765"/>
      <c r="BE46" s="761"/>
      <c r="BF46" s="761"/>
      <c r="BG46" s="761"/>
      <c r="BH46" s="761"/>
      <c r="BI46" s="762"/>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706"/>
      <c r="CI46" s="707"/>
      <c r="CJ46" s="707"/>
      <c r="CK46" s="707"/>
      <c r="CL46" s="708"/>
      <c r="CM46" s="706"/>
      <c r="CN46" s="707"/>
      <c r="CO46" s="707"/>
      <c r="CP46" s="707"/>
      <c r="CQ46" s="708"/>
      <c r="CR46" s="706"/>
      <c r="CS46" s="707"/>
      <c r="CT46" s="707"/>
      <c r="CU46" s="707"/>
      <c r="CV46" s="708"/>
      <c r="CW46" s="706"/>
      <c r="CX46" s="707"/>
      <c r="CY46" s="707"/>
      <c r="CZ46" s="707"/>
      <c r="DA46" s="708"/>
      <c r="DB46" s="706"/>
      <c r="DC46" s="707"/>
      <c r="DD46" s="707"/>
      <c r="DE46" s="707"/>
      <c r="DF46" s="708"/>
      <c r="DG46" s="706"/>
      <c r="DH46" s="707"/>
      <c r="DI46" s="707"/>
      <c r="DJ46" s="707"/>
      <c r="DK46" s="708"/>
      <c r="DL46" s="706"/>
      <c r="DM46" s="707"/>
      <c r="DN46" s="707"/>
      <c r="DO46" s="707"/>
      <c r="DP46" s="708"/>
      <c r="DQ46" s="706"/>
      <c r="DR46" s="707"/>
      <c r="DS46" s="707"/>
      <c r="DT46" s="707"/>
      <c r="DU46" s="708"/>
      <c r="DV46" s="709"/>
      <c r="DW46" s="710"/>
      <c r="DX46" s="710"/>
      <c r="DY46" s="710"/>
      <c r="DZ46" s="711"/>
      <c r="EA46" s="189"/>
    </row>
    <row r="47" spans="1:131" s="190" customFormat="1" ht="26.25" customHeight="1" x14ac:dyDescent="0.15">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9"/>
      <c r="AG47" s="684"/>
      <c r="AH47" s="684"/>
      <c r="AI47" s="684"/>
      <c r="AJ47" s="760"/>
      <c r="AK47" s="763"/>
      <c r="AL47" s="764"/>
      <c r="AM47" s="764"/>
      <c r="AN47" s="764"/>
      <c r="AO47" s="764"/>
      <c r="AP47" s="764"/>
      <c r="AQ47" s="764"/>
      <c r="AR47" s="764"/>
      <c r="AS47" s="764"/>
      <c r="AT47" s="764"/>
      <c r="AU47" s="764"/>
      <c r="AV47" s="764"/>
      <c r="AW47" s="764"/>
      <c r="AX47" s="764"/>
      <c r="AY47" s="764"/>
      <c r="AZ47" s="765"/>
      <c r="BA47" s="765"/>
      <c r="BB47" s="765"/>
      <c r="BC47" s="765"/>
      <c r="BD47" s="765"/>
      <c r="BE47" s="761"/>
      <c r="BF47" s="761"/>
      <c r="BG47" s="761"/>
      <c r="BH47" s="761"/>
      <c r="BI47" s="762"/>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706"/>
      <c r="CI47" s="707"/>
      <c r="CJ47" s="707"/>
      <c r="CK47" s="707"/>
      <c r="CL47" s="708"/>
      <c r="CM47" s="706"/>
      <c r="CN47" s="707"/>
      <c r="CO47" s="707"/>
      <c r="CP47" s="707"/>
      <c r="CQ47" s="708"/>
      <c r="CR47" s="706"/>
      <c r="CS47" s="707"/>
      <c r="CT47" s="707"/>
      <c r="CU47" s="707"/>
      <c r="CV47" s="708"/>
      <c r="CW47" s="706"/>
      <c r="CX47" s="707"/>
      <c r="CY47" s="707"/>
      <c r="CZ47" s="707"/>
      <c r="DA47" s="708"/>
      <c r="DB47" s="706"/>
      <c r="DC47" s="707"/>
      <c r="DD47" s="707"/>
      <c r="DE47" s="707"/>
      <c r="DF47" s="708"/>
      <c r="DG47" s="706"/>
      <c r="DH47" s="707"/>
      <c r="DI47" s="707"/>
      <c r="DJ47" s="707"/>
      <c r="DK47" s="708"/>
      <c r="DL47" s="706"/>
      <c r="DM47" s="707"/>
      <c r="DN47" s="707"/>
      <c r="DO47" s="707"/>
      <c r="DP47" s="708"/>
      <c r="DQ47" s="706"/>
      <c r="DR47" s="707"/>
      <c r="DS47" s="707"/>
      <c r="DT47" s="707"/>
      <c r="DU47" s="708"/>
      <c r="DV47" s="709"/>
      <c r="DW47" s="710"/>
      <c r="DX47" s="710"/>
      <c r="DY47" s="710"/>
      <c r="DZ47" s="711"/>
      <c r="EA47" s="189"/>
    </row>
    <row r="48" spans="1:131" s="190" customFormat="1" ht="26.25" customHeight="1" x14ac:dyDescent="0.15">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9"/>
      <c r="AG48" s="684"/>
      <c r="AH48" s="684"/>
      <c r="AI48" s="684"/>
      <c r="AJ48" s="760"/>
      <c r="AK48" s="763"/>
      <c r="AL48" s="764"/>
      <c r="AM48" s="764"/>
      <c r="AN48" s="764"/>
      <c r="AO48" s="764"/>
      <c r="AP48" s="764"/>
      <c r="AQ48" s="764"/>
      <c r="AR48" s="764"/>
      <c r="AS48" s="764"/>
      <c r="AT48" s="764"/>
      <c r="AU48" s="764"/>
      <c r="AV48" s="764"/>
      <c r="AW48" s="764"/>
      <c r="AX48" s="764"/>
      <c r="AY48" s="764"/>
      <c r="AZ48" s="765"/>
      <c r="BA48" s="765"/>
      <c r="BB48" s="765"/>
      <c r="BC48" s="765"/>
      <c r="BD48" s="765"/>
      <c r="BE48" s="761"/>
      <c r="BF48" s="761"/>
      <c r="BG48" s="761"/>
      <c r="BH48" s="761"/>
      <c r="BI48" s="762"/>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06"/>
      <c r="CI48" s="707"/>
      <c r="CJ48" s="707"/>
      <c r="CK48" s="707"/>
      <c r="CL48" s="708"/>
      <c r="CM48" s="706"/>
      <c r="CN48" s="707"/>
      <c r="CO48" s="707"/>
      <c r="CP48" s="707"/>
      <c r="CQ48" s="708"/>
      <c r="CR48" s="706"/>
      <c r="CS48" s="707"/>
      <c r="CT48" s="707"/>
      <c r="CU48" s="707"/>
      <c r="CV48" s="708"/>
      <c r="CW48" s="706"/>
      <c r="CX48" s="707"/>
      <c r="CY48" s="707"/>
      <c r="CZ48" s="707"/>
      <c r="DA48" s="708"/>
      <c r="DB48" s="706"/>
      <c r="DC48" s="707"/>
      <c r="DD48" s="707"/>
      <c r="DE48" s="707"/>
      <c r="DF48" s="708"/>
      <c r="DG48" s="706"/>
      <c r="DH48" s="707"/>
      <c r="DI48" s="707"/>
      <c r="DJ48" s="707"/>
      <c r="DK48" s="708"/>
      <c r="DL48" s="706"/>
      <c r="DM48" s="707"/>
      <c r="DN48" s="707"/>
      <c r="DO48" s="707"/>
      <c r="DP48" s="708"/>
      <c r="DQ48" s="706"/>
      <c r="DR48" s="707"/>
      <c r="DS48" s="707"/>
      <c r="DT48" s="707"/>
      <c r="DU48" s="708"/>
      <c r="DV48" s="709"/>
      <c r="DW48" s="710"/>
      <c r="DX48" s="710"/>
      <c r="DY48" s="710"/>
      <c r="DZ48" s="711"/>
      <c r="EA48" s="189"/>
    </row>
    <row r="49" spans="1:131" s="190" customFormat="1" ht="26.25" customHeight="1" x14ac:dyDescent="0.15">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9"/>
      <c r="AG49" s="684"/>
      <c r="AH49" s="684"/>
      <c r="AI49" s="684"/>
      <c r="AJ49" s="760"/>
      <c r="AK49" s="763"/>
      <c r="AL49" s="764"/>
      <c r="AM49" s="764"/>
      <c r="AN49" s="764"/>
      <c r="AO49" s="764"/>
      <c r="AP49" s="764"/>
      <c r="AQ49" s="764"/>
      <c r="AR49" s="764"/>
      <c r="AS49" s="764"/>
      <c r="AT49" s="764"/>
      <c r="AU49" s="764"/>
      <c r="AV49" s="764"/>
      <c r="AW49" s="764"/>
      <c r="AX49" s="764"/>
      <c r="AY49" s="764"/>
      <c r="AZ49" s="765"/>
      <c r="BA49" s="765"/>
      <c r="BB49" s="765"/>
      <c r="BC49" s="765"/>
      <c r="BD49" s="765"/>
      <c r="BE49" s="761"/>
      <c r="BF49" s="761"/>
      <c r="BG49" s="761"/>
      <c r="BH49" s="761"/>
      <c r="BI49" s="762"/>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06"/>
      <c r="CI49" s="707"/>
      <c r="CJ49" s="707"/>
      <c r="CK49" s="707"/>
      <c r="CL49" s="708"/>
      <c r="CM49" s="706"/>
      <c r="CN49" s="707"/>
      <c r="CO49" s="707"/>
      <c r="CP49" s="707"/>
      <c r="CQ49" s="708"/>
      <c r="CR49" s="706"/>
      <c r="CS49" s="707"/>
      <c r="CT49" s="707"/>
      <c r="CU49" s="707"/>
      <c r="CV49" s="708"/>
      <c r="CW49" s="706"/>
      <c r="CX49" s="707"/>
      <c r="CY49" s="707"/>
      <c r="CZ49" s="707"/>
      <c r="DA49" s="708"/>
      <c r="DB49" s="706"/>
      <c r="DC49" s="707"/>
      <c r="DD49" s="707"/>
      <c r="DE49" s="707"/>
      <c r="DF49" s="708"/>
      <c r="DG49" s="706"/>
      <c r="DH49" s="707"/>
      <c r="DI49" s="707"/>
      <c r="DJ49" s="707"/>
      <c r="DK49" s="708"/>
      <c r="DL49" s="706"/>
      <c r="DM49" s="707"/>
      <c r="DN49" s="707"/>
      <c r="DO49" s="707"/>
      <c r="DP49" s="708"/>
      <c r="DQ49" s="706"/>
      <c r="DR49" s="707"/>
      <c r="DS49" s="707"/>
      <c r="DT49" s="707"/>
      <c r="DU49" s="708"/>
      <c r="DV49" s="709"/>
      <c r="DW49" s="710"/>
      <c r="DX49" s="710"/>
      <c r="DY49" s="710"/>
      <c r="DZ49" s="711"/>
      <c r="EA49" s="189"/>
    </row>
    <row r="50" spans="1:131" s="190" customFormat="1" ht="26.25" customHeight="1" x14ac:dyDescent="0.15">
      <c r="A50" s="204">
        <v>23</v>
      </c>
      <c r="B50" s="680"/>
      <c r="C50" s="681"/>
      <c r="D50" s="681"/>
      <c r="E50" s="681"/>
      <c r="F50" s="681"/>
      <c r="G50" s="681"/>
      <c r="H50" s="681"/>
      <c r="I50" s="681"/>
      <c r="J50" s="681"/>
      <c r="K50" s="681"/>
      <c r="L50" s="681"/>
      <c r="M50" s="681"/>
      <c r="N50" s="681"/>
      <c r="O50" s="681"/>
      <c r="P50" s="682"/>
      <c r="Q50" s="766"/>
      <c r="R50" s="767"/>
      <c r="S50" s="767"/>
      <c r="T50" s="767"/>
      <c r="U50" s="767"/>
      <c r="V50" s="767"/>
      <c r="W50" s="767"/>
      <c r="X50" s="767"/>
      <c r="Y50" s="767"/>
      <c r="Z50" s="767"/>
      <c r="AA50" s="767"/>
      <c r="AB50" s="767"/>
      <c r="AC50" s="767"/>
      <c r="AD50" s="767"/>
      <c r="AE50" s="768"/>
      <c r="AF50" s="759"/>
      <c r="AG50" s="684"/>
      <c r="AH50" s="684"/>
      <c r="AI50" s="684"/>
      <c r="AJ50" s="760"/>
      <c r="AK50" s="769"/>
      <c r="AL50" s="767"/>
      <c r="AM50" s="767"/>
      <c r="AN50" s="767"/>
      <c r="AO50" s="767"/>
      <c r="AP50" s="767"/>
      <c r="AQ50" s="767"/>
      <c r="AR50" s="767"/>
      <c r="AS50" s="767"/>
      <c r="AT50" s="767"/>
      <c r="AU50" s="767"/>
      <c r="AV50" s="767"/>
      <c r="AW50" s="767"/>
      <c r="AX50" s="767"/>
      <c r="AY50" s="767"/>
      <c r="AZ50" s="770"/>
      <c r="BA50" s="770"/>
      <c r="BB50" s="770"/>
      <c r="BC50" s="770"/>
      <c r="BD50" s="770"/>
      <c r="BE50" s="761"/>
      <c r="BF50" s="761"/>
      <c r="BG50" s="761"/>
      <c r="BH50" s="761"/>
      <c r="BI50" s="762"/>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09"/>
      <c r="DW50" s="710"/>
      <c r="DX50" s="710"/>
      <c r="DY50" s="710"/>
      <c r="DZ50" s="711"/>
      <c r="EA50" s="189"/>
    </row>
    <row r="51" spans="1:131" s="190" customFormat="1" ht="26.25" customHeight="1" x14ac:dyDescent="0.15">
      <c r="A51" s="204">
        <v>24</v>
      </c>
      <c r="B51" s="680"/>
      <c r="C51" s="681"/>
      <c r="D51" s="681"/>
      <c r="E51" s="681"/>
      <c r="F51" s="681"/>
      <c r="G51" s="681"/>
      <c r="H51" s="681"/>
      <c r="I51" s="681"/>
      <c r="J51" s="681"/>
      <c r="K51" s="681"/>
      <c r="L51" s="681"/>
      <c r="M51" s="681"/>
      <c r="N51" s="681"/>
      <c r="O51" s="681"/>
      <c r="P51" s="682"/>
      <c r="Q51" s="766"/>
      <c r="R51" s="767"/>
      <c r="S51" s="767"/>
      <c r="T51" s="767"/>
      <c r="U51" s="767"/>
      <c r="V51" s="767"/>
      <c r="W51" s="767"/>
      <c r="X51" s="767"/>
      <c r="Y51" s="767"/>
      <c r="Z51" s="767"/>
      <c r="AA51" s="767"/>
      <c r="AB51" s="767"/>
      <c r="AC51" s="767"/>
      <c r="AD51" s="767"/>
      <c r="AE51" s="768"/>
      <c r="AF51" s="759"/>
      <c r="AG51" s="684"/>
      <c r="AH51" s="684"/>
      <c r="AI51" s="684"/>
      <c r="AJ51" s="760"/>
      <c r="AK51" s="769"/>
      <c r="AL51" s="767"/>
      <c r="AM51" s="767"/>
      <c r="AN51" s="767"/>
      <c r="AO51" s="767"/>
      <c r="AP51" s="767"/>
      <c r="AQ51" s="767"/>
      <c r="AR51" s="767"/>
      <c r="AS51" s="767"/>
      <c r="AT51" s="767"/>
      <c r="AU51" s="767"/>
      <c r="AV51" s="767"/>
      <c r="AW51" s="767"/>
      <c r="AX51" s="767"/>
      <c r="AY51" s="767"/>
      <c r="AZ51" s="770"/>
      <c r="BA51" s="770"/>
      <c r="BB51" s="770"/>
      <c r="BC51" s="770"/>
      <c r="BD51" s="770"/>
      <c r="BE51" s="761"/>
      <c r="BF51" s="761"/>
      <c r="BG51" s="761"/>
      <c r="BH51" s="761"/>
      <c r="BI51" s="762"/>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09"/>
      <c r="DW51" s="710"/>
      <c r="DX51" s="710"/>
      <c r="DY51" s="710"/>
      <c r="DZ51" s="711"/>
      <c r="EA51" s="189"/>
    </row>
    <row r="52" spans="1:131" s="190" customFormat="1" ht="26.25" customHeight="1" x14ac:dyDescent="0.15">
      <c r="A52" s="204">
        <v>25</v>
      </c>
      <c r="B52" s="680"/>
      <c r="C52" s="681"/>
      <c r="D52" s="681"/>
      <c r="E52" s="681"/>
      <c r="F52" s="681"/>
      <c r="G52" s="681"/>
      <c r="H52" s="681"/>
      <c r="I52" s="681"/>
      <c r="J52" s="681"/>
      <c r="K52" s="681"/>
      <c r="L52" s="681"/>
      <c r="M52" s="681"/>
      <c r="N52" s="681"/>
      <c r="O52" s="681"/>
      <c r="P52" s="682"/>
      <c r="Q52" s="766"/>
      <c r="R52" s="767"/>
      <c r="S52" s="767"/>
      <c r="T52" s="767"/>
      <c r="U52" s="767"/>
      <c r="V52" s="767"/>
      <c r="W52" s="767"/>
      <c r="X52" s="767"/>
      <c r="Y52" s="767"/>
      <c r="Z52" s="767"/>
      <c r="AA52" s="767"/>
      <c r="AB52" s="767"/>
      <c r="AC52" s="767"/>
      <c r="AD52" s="767"/>
      <c r="AE52" s="768"/>
      <c r="AF52" s="759"/>
      <c r="AG52" s="684"/>
      <c r="AH52" s="684"/>
      <c r="AI52" s="684"/>
      <c r="AJ52" s="760"/>
      <c r="AK52" s="769"/>
      <c r="AL52" s="767"/>
      <c r="AM52" s="767"/>
      <c r="AN52" s="767"/>
      <c r="AO52" s="767"/>
      <c r="AP52" s="767"/>
      <c r="AQ52" s="767"/>
      <c r="AR52" s="767"/>
      <c r="AS52" s="767"/>
      <c r="AT52" s="767"/>
      <c r="AU52" s="767"/>
      <c r="AV52" s="767"/>
      <c r="AW52" s="767"/>
      <c r="AX52" s="767"/>
      <c r="AY52" s="767"/>
      <c r="AZ52" s="770"/>
      <c r="BA52" s="770"/>
      <c r="BB52" s="770"/>
      <c r="BC52" s="770"/>
      <c r="BD52" s="770"/>
      <c r="BE52" s="761"/>
      <c r="BF52" s="761"/>
      <c r="BG52" s="761"/>
      <c r="BH52" s="761"/>
      <c r="BI52" s="762"/>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x14ac:dyDescent="0.15">
      <c r="A53" s="204">
        <v>26</v>
      </c>
      <c r="B53" s="680"/>
      <c r="C53" s="681"/>
      <c r="D53" s="681"/>
      <c r="E53" s="681"/>
      <c r="F53" s="681"/>
      <c r="G53" s="681"/>
      <c r="H53" s="681"/>
      <c r="I53" s="681"/>
      <c r="J53" s="681"/>
      <c r="K53" s="681"/>
      <c r="L53" s="681"/>
      <c r="M53" s="681"/>
      <c r="N53" s="681"/>
      <c r="O53" s="681"/>
      <c r="P53" s="682"/>
      <c r="Q53" s="766"/>
      <c r="R53" s="767"/>
      <c r="S53" s="767"/>
      <c r="T53" s="767"/>
      <c r="U53" s="767"/>
      <c r="V53" s="767"/>
      <c r="W53" s="767"/>
      <c r="X53" s="767"/>
      <c r="Y53" s="767"/>
      <c r="Z53" s="767"/>
      <c r="AA53" s="767"/>
      <c r="AB53" s="767"/>
      <c r="AC53" s="767"/>
      <c r="AD53" s="767"/>
      <c r="AE53" s="768"/>
      <c r="AF53" s="759"/>
      <c r="AG53" s="684"/>
      <c r="AH53" s="684"/>
      <c r="AI53" s="684"/>
      <c r="AJ53" s="760"/>
      <c r="AK53" s="769"/>
      <c r="AL53" s="767"/>
      <c r="AM53" s="767"/>
      <c r="AN53" s="767"/>
      <c r="AO53" s="767"/>
      <c r="AP53" s="767"/>
      <c r="AQ53" s="767"/>
      <c r="AR53" s="767"/>
      <c r="AS53" s="767"/>
      <c r="AT53" s="767"/>
      <c r="AU53" s="767"/>
      <c r="AV53" s="767"/>
      <c r="AW53" s="767"/>
      <c r="AX53" s="767"/>
      <c r="AY53" s="767"/>
      <c r="AZ53" s="770"/>
      <c r="BA53" s="770"/>
      <c r="BB53" s="770"/>
      <c r="BC53" s="770"/>
      <c r="BD53" s="770"/>
      <c r="BE53" s="761"/>
      <c r="BF53" s="761"/>
      <c r="BG53" s="761"/>
      <c r="BH53" s="761"/>
      <c r="BI53" s="762"/>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x14ac:dyDescent="0.15">
      <c r="A54" s="204">
        <v>27</v>
      </c>
      <c r="B54" s="680"/>
      <c r="C54" s="681"/>
      <c r="D54" s="681"/>
      <c r="E54" s="681"/>
      <c r="F54" s="681"/>
      <c r="G54" s="681"/>
      <c r="H54" s="681"/>
      <c r="I54" s="681"/>
      <c r="J54" s="681"/>
      <c r="K54" s="681"/>
      <c r="L54" s="681"/>
      <c r="M54" s="681"/>
      <c r="N54" s="681"/>
      <c r="O54" s="681"/>
      <c r="P54" s="682"/>
      <c r="Q54" s="766"/>
      <c r="R54" s="767"/>
      <c r="S54" s="767"/>
      <c r="T54" s="767"/>
      <c r="U54" s="767"/>
      <c r="V54" s="767"/>
      <c r="W54" s="767"/>
      <c r="X54" s="767"/>
      <c r="Y54" s="767"/>
      <c r="Z54" s="767"/>
      <c r="AA54" s="767"/>
      <c r="AB54" s="767"/>
      <c r="AC54" s="767"/>
      <c r="AD54" s="767"/>
      <c r="AE54" s="768"/>
      <c r="AF54" s="759"/>
      <c r="AG54" s="684"/>
      <c r="AH54" s="684"/>
      <c r="AI54" s="684"/>
      <c r="AJ54" s="760"/>
      <c r="AK54" s="769"/>
      <c r="AL54" s="767"/>
      <c r="AM54" s="767"/>
      <c r="AN54" s="767"/>
      <c r="AO54" s="767"/>
      <c r="AP54" s="767"/>
      <c r="AQ54" s="767"/>
      <c r="AR54" s="767"/>
      <c r="AS54" s="767"/>
      <c r="AT54" s="767"/>
      <c r="AU54" s="767"/>
      <c r="AV54" s="767"/>
      <c r="AW54" s="767"/>
      <c r="AX54" s="767"/>
      <c r="AY54" s="767"/>
      <c r="AZ54" s="770"/>
      <c r="BA54" s="770"/>
      <c r="BB54" s="770"/>
      <c r="BC54" s="770"/>
      <c r="BD54" s="770"/>
      <c r="BE54" s="761"/>
      <c r="BF54" s="761"/>
      <c r="BG54" s="761"/>
      <c r="BH54" s="761"/>
      <c r="BI54" s="762"/>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x14ac:dyDescent="0.15">
      <c r="A55" s="204">
        <v>28</v>
      </c>
      <c r="B55" s="680"/>
      <c r="C55" s="681"/>
      <c r="D55" s="681"/>
      <c r="E55" s="681"/>
      <c r="F55" s="681"/>
      <c r="G55" s="681"/>
      <c r="H55" s="681"/>
      <c r="I55" s="681"/>
      <c r="J55" s="681"/>
      <c r="K55" s="681"/>
      <c r="L55" s="681"/>
      <c r="M55" s="681"/>
      <c r="N55" s="681"/>
      <c r="O55" s="681"/>
      <c r="P55" s="682"/>
      <c r="Q55" s="766"/>
      <c r="R55" s="767"/>
      <c r="S55" s="767"/>
      <c r="T55" s="767"/>
      <c r="U55" s="767"/>
      <c r="V55" s="767"/>
      <c r="W55" s="767"/>
      <c r="X55" s="767"/>
      <c r="Y55" s="767"/>
      <c r="Z55" s="767"/>
      <c r="AA55" s="767"/>
      <c r="AB55" s="767"/>
      <c r="AC55" s="767"/>
      <c r="AD55" s="767"/>
      <c r="AE55" s="768"/>
      <c r="AF55" s="759"/>
      <c r="AG55" s="684"/>
      <c r="AH55" s="684"/>
      <c r="AI55" s="684"/>
      <c r="AJ55" s="760"/>
      <c r="AK55" s="769"/>
      <c r="AL55" s="767"/>
      <c r="AM55" s="767"/>
      <c r="AN55" s="767"/>
      <c r="AO55" s="767"/>
      <c r="AP55" s="767"/>
      <c r="AQ55" s="767"/>
      <c r="AR55" s="767"/>
      <c r="AS55" s="767"/>
      <c r="AT55" s="767"/>
      <c r="AU55" s="767"/>
      <c r="AV55" s="767"/>
      <c r="AW55" s="767"/>
      <c r="AX55" s="767"/>
      <c r="AY55" s="767"/>
      <c r="AZ55" s="770"/>
      <c r="BA55" s="770"/>
      <c r="BB55" s="770"/>
      <c r="BC55" s="770"/>
      <c r="BD55" s="770"/>
      <c r="BE55" s="761"/>
      <c r="BF55" s="761"/>
      <c r="BG55" s="761"/>
      <c r="BH55" s="761"/>
      <c r="BI55" s="762"/>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x14ac:dyDescent="0.15">
      <c r="A56" s="204">
        <v>29</v>
      </c>
      <c r="B56" s="680"/>
      <c r="C56" s="681"/>
      <c r="D56" s="681"/>
      <c r="E56" s="681"/>
      <c r="F56" s="681"/>
      <c r="G56" s="681"/>
      <c r="H56" s="681"/>
      <c r="I56" s="681"/>
      <c r="J56" s="681"/>
      <c r="K56" s="681"/>
      <c r="L56" s="681"/>
      <c r="M56" s="681"/>
      <c r="N56" s="681"/>
      <c r="O56" s="681"/>
      <c r="P56" s="682"/>
      <c r="Q56" s="766"/>
      <c r="R56" s="767"/>
      <c r="S56" s="767"/>
      <c r="T56" s="767"/>
      <c r="U56" s="767"/>
      <c r="V56" s="767"/>
      <c r="W56" s="767"/>
      <c r="X56" s="767"/>
      <c r="Y56" s="767"/>
      <c r="Z56" s="767"/>
      <c r="AA56" s="767"/>
      <c r="AB56" s="767"/>
      <c r="AC56" s="767"/>
      <c r="AD56" s="767"/>
      <c r="AE56" s="768"/>
      <c r="AF56" s="759"/>
      <c r="AG56" s="684"/>
      <c r="AH56" s="684"/>
      <c r="AI56" s="684"/>
      <c r="AJ56" s="760"/>
      <c r="AK56" s="769"/>
      <c r="AL56" s="767"/>
      <c r="AM56" s="767"/>
      <c r="AN56" s="767"/>
      <c r="AO56" s="767"/>
      <c r="AP56" s="767"/>
      <c r="AQ56" s="767"/>
      <c r="AR56" s="767"/>
      <c r="AS56" s="767"/>
      <c r="AT56" s="767"/>
      <c r="AU56" s="767"/>
      <c r="AV56" s="767"/>
      <c r="AW56" s="767"/>
      <c r="AX56" s="767"/>
      <c r="AY56" s="767"/>
      <c r="AZ56" s="770"/>
      <c r="BA56" s="770"/>
      <c r="BB56" s="770"/>
      <c r="BC56" s="770"/>
      <c r="BD56" s="770"/>
      <c r="BE56" s="761"/>
      <c r="BF56" s="761"/>
      <c r="BG56" s="761"/>
      <c r="BH56" s="761"/>
      <c r="BI56" s="762"/>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x14ac:dyDescent="0.15">
      <c r="A57" s="204">
        <v>30</v>
      </c>
      <c r="B57" s="680"/>
      <c r="C57" s="681"/>
      <c r="D57" s="681"/>
      <c r="E57" s="681"/>
      <c r="F57" s="681"/>
      <c r="G57" s="681"/>
      <c r="H57" s="681"/>
      <c r="I57" s="681"/>
      <c r="J57" s="681"/>
      <c r="K57" s="681"/>
      <c r="L57" s="681"/>
      <c r="M57" s="681"/>
      <c r="N57" s="681"/>
      <c r="O57" s="681"/>
      <c r="P57" s="682"/>
      <c r="Q57" s="766"/>
      <c r="R57" s="767"/>
      <c r="S57" s="767"/>
      <c r="T57" s="767"/>
      <c r="U57" s="767"/>
      <c r="V57" s="767"/>
      <c r="W57" s="767"/>
      <c r="X57" s="767"/>
      <c r="Y57" s="767"/>
      <c r="Z57" s="767"/>
      <c r="AA57" s="767"/>
      <c r="AB57" s="767"/>
      <c r="AC57" s="767"/>
      <c r="AD57" s="767"/>
      <c r="AE57" s="768"/>
      <c r="AF57" s="759"/>
      <c r="AG57" s="684"/>
      <c r="AH57" s="684"/>
      <c r="AI57" s="684"/>
      <c r="AJ57" s="760"/>
      <c r="AK57" s="769"/>
      <c r="AL57" s="767"/>
      <c r="AM57" s="767"/>
      <c r="AN57" s="767"/>
      <c r="AO57" s="767"/>
      <c r="AP57" s="767"/>
      <c r="AQ57" s="767"/>
      <c r="AR57" s="767"/>
      <c r="AS57" s="767"/>
      <c r="AT57" s="767"/>
      <c r="AU57" s="767"/>
      <c r="AV57" s="767"/>
      <c r="AW57" s="767"/>
      <c r="AX57" s="767"/>
      <c r="AY57" s="767"/>
      <c r="AZ57" s="770"/>
      <c r="BA57" s="770"/>
      <c r="BB57" s="770"/>
      <c r="BC57" s="770"/>
      <c r="BD57" s="770"/>
      <c r="BE57" s="761"/>
      <c r="BF57" s="761"/>
      <c r="BG57" s="761"/>
      <c r="BH57" s="761"/>
      <c r="BI57" s="762"/>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x14ac:dyDescent="0.15">
      <c r="A58" s="204">
        <v>31</v>
      </c>
      <c r="B58" s="680"/>
      <c r="C58" s="681"/>
      <c r="D58" s="681"/>
      <c r="E58" s="681"/>
      <c r="F58" s="681"/>
      <c r="G58" s="681"/>
      <c r="H58" s="681"/>
      <c r="I58" s="681"/>
      <c r="J58" s="681"/>
      <c r="K58" s="681"/>
      <c r="L58" s="681"/>
      <c r="M58" s="681"/>
      <c r="N58" s="681"/>
      <c r="O58" s="681"/>
      <c r="P58" s="682"/>
      <c r="Q58" s="766"/>
      <c r="R58" s="767"/>
      <c r="S58" s="767"/>
      <c r="T58" s="767"/>
      <c r="U58" s="767"/>
      <c r="V58" s="767"/>
      <c r="W58" s="767"/>
      <c r="X58" s="767"/>
      <c r="Y58" s="767"/>
      <c r="Z58" s="767"/>
      <c r="AA58" s="767"/>
      <c r="AB58" s="767"/>
      <c r="AC58" s="767"/>
      <c r="AD58" s="767"/>
      <c r="AE58" s="768"/>
      <c r="AF58" s="759"/>
      <c r="AG58" s="684"/>
      <c r="AH58" s="684"/>
      <c r="AI58" s="684"/>
      <c r="AJ58" s="760"/>
      <c r="AK58" s="769"/>
      <c r="AL58" s="767"/>
      <c r="AM58" s="767"/>
      <c r="AN58" s="767"/>
      <c r="AO58" s="767"/>
      <c r="AP58" s="767"/>
      <c r="AQ58" s="767"/>
      <c r="AR58" s="767"/>
      <c r="AS58" s="767"/>
      <c r="AT58" s="767"/>
      <c r="AU58" s="767"/>
      <c r="AV58" s="767"/>
      <c r="AW58" s="767"/>
      <c r="AX58" s="767"/>
      <c r="AY58" s="767"/>
      <c r="AZ58" s="770"/>
      <c r="BA58" s="770"/>
      <c r="BB58" s="770"/>
      <c r="BC58" s="770"/>
      <c r="BD58" s="770"/>
      <c r="BE58" s="761"/>
      <c r="BF58" s="761"/>
      <c r="BG58" s="761"/>
      <c r="BH58" s="761"/>
      <c r="BI58" s="762"/>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x14ac:dyDescent="0.15">
      <c r="A59" s="204">
        <v>32</v>
      </c>
      <c r="B59" s="680"/>
      <c r="C59" s="681"/>
      <c r="D59" s="681"/>
      <c r="E59" s="681"/>
      <c r="F59" s="681"/>
      <c r="G59" s="681"/>
      <c r="H59" s="681"/>
      <c r="I59" s="681"/>
      <c r="J59" s="681"/>
      <c r="K59" s="681"/>
      <c r="L59" s="681"/>
      <c r="M59" s="681"/>
      <c r="N59" s="681"/>
      <c r="O59" s="681"/>
      <c r="P59" s="682"/>
      <c r="Q59" s="766"/>
      <c r="R59" s="767"/>
      <c r="S59" s="767"/>
      <c r="T59" s="767"/>
      <c r="U59" s="767"/>
      <c r="V59" s="767"/>
      <c r="W59" s="767"/>
      <c r="X59" s="767"/>
      <c r="Y59" s="767"/>
      <c r="Z59" s="767"/>
      <c r="AA59" s="767"/>
      <c r="AB59" s="767"/>
      <c r="AC59" s="767"/>
      <c r="AD59" s="767"/>
      <c r="AE59" s="768"/>
      <c r="AF59" s="759"/>
      <c r="AG59" s="684"/>
      <c r="AH59" s="684"/>
      <c r="AI59" s="684"/>
      <c r="AJ59" s="760"/>
      <c r="AK59" s="769"/>
      <c r="AL59" s="767"/>
      <c r="AM59" s="767"/>
      <c r="AN59" s="767"/>
      <c r="AO59" s="767"/>
      <c r="AP59" s="767"/>
      <c r="AQ59" s="767"/>
      <c r="AR59" s="767"/>
      <c r="AS59" s="767"/>
      <c r="AT59" s="767"/>
      <c r="AU59" s="767"/>
      <c r="AV59" s="767"/>
      <c r="AW59" s="767"/>
      <c r="AX59" s="767"/>
      <c r="AY59" s="767"/>
      <c r="AZ59" s="770"/>
      <c r="BA59" s="770"/>
      <c r="BB59" s="770"/>
      <c r="BC59" s="770"/>
      <c r="BD59" s="770"/>
      <c r="BE59" s="761"/>
      <c r="BF59" s="761"/>
      <c r="BG59" s="761"/>
      <c r="BH59" s="761"/>
      <c r="BI59" s="762"/>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x14ac:dyDescent="0.15">
      <c r="A60" s="204">
        <v>33</v>
      </c>
      <c r="B60" s="680"/>
      <c r="C60" s="681"/>
      <c r="D60" s="681"/>
      <c r="E60" s="681"/>
      <c r="F60" s="681"/>
      <c r="G60" s="681"/>
      <c r="H60" s="681"/>
      <c r="I60" s="681"/>
      <c r="J60" s="681"/>
      <c r="K60" s="681"/>
      <c r="L60" s="681"/>
      <c r="M60" s="681"/>
      <c r="N60" s="681"/>
      <c r="O60" s="681"/>
      <c r="P60" s="682"/>
      <c r="Q60" s="766"/>
      <c r="R60" s="767"/>
      <c r="S60" s="767"/>
      <c r="T60" s="767"/>
      <c r="U60" s="767"/>
      <c r="V60" s="767"/>
      <c r="W60" s="767"/>
      <c r="X60" s="767"/>
      <c r="Y60" s="767"/>
      <c r="Z60" s="767"/>
      <c r="AA60" s="767"/>
      <c r="AB60" s="767"/>
      <c r="AC60" s="767"/>
      <c r="AD60" s="767"/>
      <c r="AE60" s="768"/>
      <c r="AF60" s="759"/>
      <c r="AG60" s="684"/>
      <c r="AH60" s="684"/>
      <c r="AI60" s="684"/>
      <c r="AJ60" s="760"/>
      <c r="AK60" s="769"/>
      <c r="AL60" s="767"/>
      <c r="AM60" s="767"/>
      <c r="AN60" s="767"/>
      <c r="AO60" s="767"/>
      <c r="AP60" s="767"/>
      <c r="AQ60" s="767"/>
      <c r="AR60" s="767"/>
      <c r="AS60" s="767"/>
      <c r="AT60" s="767"/>
      <c r="AU60" s="767"/>
      <c r="AV60" s="767"/>
      <c r="AW60" s="767"/>
      <c r="AX60" s="767"/>
      <c r="AY60" s="767"/>
      <c r="AZ60" s="770"/>
      <c r="BA60" s="770"/>
      <c r="BB60" s="770"/>
      <c r="BC60" s="770"/>
      <c r="BD60" s="770"/>
      <c r="BE60" s="761"/>
      <c r="BF60" s="761"/>
      <c r="BG60" s="761"/>
      <c r="BH60" s="761"/>
      <c r="BI60" s="762"/>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x14ac:dyDescent="0.2">
      <c r="A61" s="204">
        <v>34</v>
      </c>
      <c r="B61" s="680"/>
      <c r="C61" s="681"/>
      <c r="D61" s="681"/>
      <c r="E61" s="681"/>
      <c r="F61" s="681"/>
      <c r="G61" s="681"/>
      <c r="H61" s="681"/>
      <c r="I61" s="681"/>
      <c r="J61" s="681"/>
      <c r="K61" s="681"/>
      <c r="L61" s="681"/>
      <c r="M61" s="681"/>
      <c r="N61" s="681"/>
      <c r="O61" s="681"/>
      <c r="P61" s="682"/>
      <c r="Q61" s="766"/>
      <c r="R61" s="767"/>
      <c r="S61" s="767"/>
      <c r="T61" s="767"/>
      <c r="U61" s="767"/>
      <c r="V61" s="767"/>
      <c r="W61" s="767"/>
      <c r="X61" s="767"/>
      <c r="Y61" s="767"/>
      <c r="Z61" s="767"/>
      <c r="AA61" s="767"/>
      <c r="AB61" s="767"/>
      <c r="AC61" s="767"/>
      <c r="AD61" s="767"/>
      <c r="AE61" s="768"/>
      <c r="AF61" s="759"/>
      <c r="AG61" s="684"/>
      <c r="AH61" s="684"/>
      <c r="AI61" s="684"/>
      <c r="AJ61" s="760"/>
      <c r="AK61" s="769"/>
      <c r="AL61" s="767"/>
      <c r="AM61" s="767"/>
      <c r="AN61" s="767"/>
      <c r="AO61" s="767"/>
      <c r="AP61" s="767"/>
      <c r="AQ61" s="767"/>
      <c r="AR61" s="767"/>
      <c r="AS61" s="767"/>
      <c r="AT61" s="767"/>
      <c r="AU61" s="767"/>
      <c r="AV61" s="767"/>
      <c r="AW61" s="767"/>
      <c r="AX61" s="767"/>
      <c r="AY61" s="767"/>
      <c r="AZ61" s="770"/>
      <c r="BA61" s="770"/>
      <c r="BB61" s="770"/>
      <c r="BC61" s="770"/>
      <c r="BD61" s="770"/>
      <c r="BE61" s="761"/>
      <c r="BF61" s="761"/>
      <c r="BG61" s="761"/>
      <c r="BH61" s="761"/>
      <c r="BI61" s="762"/>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x14ac:dyDescent="0.15">
      <c r="A62" s="204">
        <v>35</v>
      </c>
      <c r="B62" s="781"/>
      <c r="C62" s="782"/>
      <c r="D62" s="782"/>
      <c r="E62" s="782"/>
      <c r="F62" s="782"/>
      <c r="G62" s="782"/>
      <c r="H62" s="782"/>
      <c r="I62" s="782"/>
      <c r="J62" s="782"/>
      <c r="K62" s="782"/>
      <c r="L62" s="782"/>
      <c r="M62" s="782"/>
      <c r="N62" s="782"/>
      <c r="O62" s="782"/>
      <c r="P62" s="783"/>
      <c r="Q62" s="766"/>
      <c r="R62" s="767"/>
      <c r="S62" s="767"/>
      <c r="T62" s="767"/>
      <c r="U62" s="767"/>
      <c r="V62" s="767"/>
      <c r="W62" s="767"/>
      <c r="X62" s="767"/>
      <c r="Y62" s="767"/>
      <c r="Z62" s="767"/>
      <c r="AA62" s="767"/>
      <c r="AB62" s="767"/>
      <c r="AC62" s="767"/>
      <c r="AD62" s="767"/>
      <c r="AE62" s="768"/>
      <c r="AF62" s="784"/>
      <c r="AG62" s="767"/>
      <c r="AH62" s="767"/>
      <c r="AI62" s="767"/>
      <c r="AJ62" s="785"/>
      <c r="AK62" s="769"/>
      <c r="AL62" s="767"/>
      <c r="AM62" s="767"/>
      <c r="AN62" s="767"/>
      <c r="AO62" s="767"/>
      <c r="AP62" s="767"/>
      <c r="AQ62" s="767"/>
      <c r="AR62" s="767"/>
      <c r="AS62" s="767"/>
      <c r="AT62" s="767"/>
      <c r="AU62" s="767"/>
      <c r="AV62" s="767"/>
      <c r="AW62" s="767"/>
      <c r="AX62" s="767"/>
      <c r="AY62" s="767"/>
      <c r="AZ62" s="770"/>
      <c r="BA62" s="770"/>
      <c r="BB62" s="770"/>
      <c r="BC62" s="770"/>
      <c r="BD62" s="770"/>
      <c r="BE62" s="778"/>
      <c r="BF62" s="778"/>
      <c r="BG62" s="778"/>
      <c r="BH62" s="778"/>
      <c r="BI62" s="779"/>
      <c r="BJ62" s="780" t="s">
        <v>363</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x14ac:dyDescent="0.2">
      <c r="A63" s="207" t="s">
        <v>341</v>
      </c>
      <c r="B63" s="721" t="s">
        <v>364</v>
      </c>
      <c r="C63" s="722"/>
      <c r="D63" s="722"/>
      <c r="E63" s="722"/>
      <c r="F63" s="722"/>
      <c r="G63" s="722"/>
      <c r="H63" s="722"/>
      <c r="I63" s="722"/>
      <c r="J63" s="722"/>
      <c r="K63" s="722"/>
      <c r="L63" s="722"/>
      <c r="M63" s="722"/>
      <c r="N63" s="722"/>
      <c r="O63" s="722"/>
      <c r="P63" s="723"/>
      <c r="Q63" s="771"/>
      <c r="R63" s="772"/>
      <c r="S63" s="772"/>
      <c r="T63" s="772"/>
      <c r="U63" s="772"/>
      <c r="V63" s="772"/>
      <c r="W63" s="772"/>
      <c r="X63" s="772"/>
      <c r="Y63" s="772"/>
      <c r="Z63" s="772"/>
      <c r="AA63" s="772"/>
      <c r="AB63" s="772"/>
      <c r="AC63" s="772"/>
      <c r="AD63" s="772"/>
      <c r="AE63" s="773"/>
      <c r="AF63" s="774">
        <v>70331</v>
      </c>
      <c r="AG63" s="775"/>
      <c r="AH63" s="775"/>
      <c r="AI63" s="775"/>
      <c r="AJ63" s="776"/>
      <c r="AK63" s="777"/>
      <c r="AL63" s="772"/>
      <c r="AM63" s="772"/>
      <c r="AN63" s="772"/>
      <c r="AO63" s="772"/>
      <c r="AP63" s="775">
        <v>76496</v>
      </c>
      <c r="AQ63" s="775"/>
      <c r="AR63" s="775"/>
      <c r="AS63" s="775"/>
      <c r="AT63" s="775"/>
      <c r="AU63" s="775">
        <v>23012</v>
      </c>
      <c r="AV63" s="775"/>
      <c r="AW63" s="775"/>
      <c r="AX63" s="775"/>
      <c r="AY63" s="775"/>
      <c r="AZ63" s="786"/>
      <c r="BA63" s="786"/>
      <c r="BB63" s="786"/>
      <c r="BC63" s="786"/>
      <c r="BD63" s="786"/>
      <c r="BE63" s="787"/>
      <c r="BF63" s="787"/>
      <c r="BG63" s="787"/>
      <c r="BH63" s="787"/>
      <c r="BI63" s="788"/>
      <c r="BJ63" s="789" t="s">
        <v>98</v>
      </c>
      <c r="BK63" s="790"/>
      <c r="BL63" s="790"/>
      <c r="BM63" s="790"/>
      <c r="BN63" s="791"/>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x14ac:dyDescent="0.2">
      <c r="A65" s="195" t="s">
        <v>365</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x14ac:dyDescent="0.15">
      <c r="A66" s="665" t="s">
        <v>366</v>
      </c>
      <c r="B66" s="666"/>
      <c r="C66" s="666"/>
      <c r="D66" s="666"/>
      <c r="E66" s="666"/>
      <c r="F66" s="666"/>
      <c r="G66" s="666"/>
      <c r="H66" s="666"/>
      <c r="I66" s="666"/>
      <c r="J66" s="666"/>
      <c r="K66" s="666"/>
      <c r="L66" s="666"/>
      <c r="M66" s="666"/>
      <c r="N66" s="666"/>
      <c r="O66" s="666"/>
      <c r="P66" s="667"/>
      <c r="Q66" s="642" t="s">
        <v>345</v>
      </c>
      <c r="R66" s="643"/>
      <c r="S66" s="643"/>
      <c r="T66" s="643"/>
      <c r="U66" s="644"/>
      <c r="V66" s="642" t="s">
        <v>346</v>
      </c>
      <c r="W66" s="643"/>
      <c r="X66" s="643"/>
      <c r="Y66" s="643"/>
      <c r="Z66" s="644"/>
      <c r="AA66" s="642" t="s">
        <v>347</v>
      </c>
      <c r="AB66" s="643"/>
      <c r="AC66" s="643"/>
      <c r="AD66" s="643"/>
      <c r="AE66" s="644"/>
      <c r="AF66" s="792" t="s">
        <v>348</v>
      </c>
      <c r="AG66" s="744"/>
      <c r="AH66" s="744"/>
      <c r="AI66" s="744"/>
      <c r="AJ66" s="793"/>
      <c r="AK66" s="642" t="s">
        <v>349</v>
      </c>
      <c r="AL66" s="666"/>
      <c r="AM66" s="666"/>
      <c r="AN66" s="666"/>
      <c r="AO66" s="667"/>
      <c r="AP66" s="642" t="s">
        <v>350</v>
      </c>
      <c r="AQ66" s="643"/>
      <c r="AR66" s="643"/>
      <c r="AS66" s="643"/>
      <c r="AT66" s="644"/>
      <c r="AU66" s="642" t="s">
        <v>367</v>
      </c>
      <c r="AV66" s="643"/>
      <c r="AW66" s="643"/>
      <c r="AX66" s="643"/>
      <c r="AY66" s="644"/>
      <c r="AZ66" s="642" t="s">
        <v>319</v>
      </c>
      <c r="BA66" s="643"/>
      <c r="BB66" s="643"/>
      <c r="BC66" s="643"/>
      <c r="BD66" s="654"/>
      <c r="BE66" s="208"/>
      <c r="BF66" s="208"/>
      <c r="BG66" s="208"/>
      <c r="BH66" s="208"/>
      <c r="BI66" s="208"/>
      <c r="BJ66" s="208"/>
      <c r="BK66" s="208"/>
      <c r="BL66" s="208"/>
      <c r="BM66" s="208"/>
      <c r="BN66" s="208"/>
      <c r="BO66" s="208"/>
      <c r="BP66" s="208"/>
      <c r="BQ66" s="205">
        <v>60</v>
      </c>
      <c r="BR66" s="210"/>
      <c r="BS66" s="803"/>
      <c r="BT66" s="804"/>
      <c r="BU66" s="804"/>
      <c r="BV66" s="804"/>
      <c r="BW66" s="804"/>
      <c r="BX66" s="804"/>
      <c r="BY66" s="804"/>
      <c r="BZ66" s="804"/>
      <c r="CA66" s="804"/>
      <c r="CB66" s="804"/>
      <c r="CC66" s="804"/>
      <c r="CD66" s="804"/>
      <c r="CE66" s="804"/>
      <c r="CF66" s="804"/>
      <c r="CG66" s="805"/>
      <c r="CH66" s="800"/>
      <c r="CI66" s="801"/>
      <c r="CJ66" s="801"/>
      <c r="CK66" s="801"/>
      <c r="CL66" s="802"/>
      <c r="CM66" s="800"/>
      <c r="CN66" s="801"/>
      <c r="CO66" s="801"/>
      <c r="CP66" s="801"/>
      <c r="CQ66" s="802"/>
      <c r="CR66" s="800"/>
      <c r="CS66" s="801"/>
      <c r="CT66" s="801"/>
      <c r="CU66" s="801"/>
      <c r="CV66" s="802"/>
      <c r="CW66" s="800"/>
      <c r="CX66" s="801"/>
      <c r="CY66" s="801"/>
      <c r="CZ66" s="801"/>
      <c r="DA66" s="802"/>
      <c r="DB66" s="800"/>
      <c r="DC66" s="801"/>
      <c r="DD66" s="801"/>
      <c r="DE66" s="801"/>
      <c r="DF66" s="802"/>
      <c r="DG66" s="800"/>
      <c r="DH66" s="801"/>
      <c r="DI66" s="801"/>
      <c r="DJ66" s="801"/>
      <c r="DK66" s="802"/>
      <c r="DL66" s="800"/>
      <c r="DM66" s="801"/>
      <c r="DN66" s="801"/>
      <c r="DO66" s="801"/>
      <c r="DP66" s="802"/>
      <c r="DQ66" s="800"/>
      <c r="DR66" s="801"/>
      <c r="DS66" s="801"/>
      <c r="DT66" s="801"/>
      <c r="DU66" s="802"/>
      <c r="DV66" s="797"/>
      <c r="DW66" s="798"/>
      <c r="DX66" s="798"/>
      <c r="DY66" s="798"/>
      <c r="DZ66" s="799"/>
      <c r="EA66" s="189"/>
    </row>
    <row r="67" spans="1:131" s="190" customFormat="1" ht="26.25" customHeight="1" thickBot="1" x14ac:dyDescent="0.2">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4"/>
      <c r="AG67" s="747"/>
      <c r="AH67" s="747"/>
      <c r="AI67" s="747"/>
      <c r="AJ67" s="795"/>
      <c r="AK67" s="796"/>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3"/>
      <c r="BT67" s="804"/>
      <c r="BU67" s="804"/>
      <c r="BV67" s="804"/>
      <c r="BW67" s="804"/>
      <c r="BX67" s="804"/>
      <c r="BY67" s="804"/>
      <c r="BZ67" s="804"/>
      <c r="CA67" s="804"/>
      <c r="CB67" s="804"/>
      <c r="CC67" s="804"/>
      <c r="CD67" s="804"/>
      <c r="CE67" s="804"/>
      <c r="CF67" s="804"/>
      <c r="CG67" s="805"/>
      <c r="CH67" s="800"/>
      <c r="CI67" s="801"/>
      <c r="CJ67" s="801"/>
      <c r="CK67" s="801"/>
      <c r="CL67" s="802"/>
      <c r="CM67" s="800"/>
      <c r="CN67" s="801"/>
      <c r="CO67" s="801"/>
      <c r="CP67" s="801"/>
      <c r="CQ67" s="802"/>
      <c r="CR67" s="800"/>
      <c r="CS67" s="801"/>
      <c r="CT67" s="801"/>
      <c r="CU67" s="801"/>
      <c r="CV67" s="802"/>
      <c r="CW67" s="800"/>
      <c r="CX67" s="801"/>
      <c r="CY67" s="801"/>
      <c r="CZ67" s="801"/>
      <c r="DA67" s="802"/>
      <c r="DB67" s="800"/>
      <c r="DC67" s="801"/>
      <c r="DD67" s="801"/>
      <c r="DE67" s="801"/>
      <c r="DF67" s="802"/>
      <c r="DG67" s="800"/>
      <c r="DH67" s="801"/>
      <c r="DI67" s="801"/>
      <c r="DJ67" s="801"/>
      <c r="DK67" s="802"/>
      <c r="DL67" s="800"/>
      <c r="DM67" s="801"/>
      <c r="DN67" s="801"/>
      <c r="DO67" s="801"/>
      <c r="DP67" s="802"/>
      <c r="DQ67" s="800"/>
      <c r="DR67" s="801"/>
      <c r="DS67" s="801"/>
      <c r="DT67" s="801"/>
      <c r="DU67" s="802"/>
      <c r="DV67" s="797"/>
      <c r="DW67" s="798"/>
      <c r="DX67" s="798"/>
      <c r="DY67" s="798"/>
      <c r="DZ67" s="799"/>
      <c r="EA67" s="189"/>
    </row>
    <row r="68" spans="1:131" s="190" customFormat="1" ht="26.25" customHeight="1" thickTop="1" x14ac:dyDescent="0.15">
      <c r="A68" s="201">
        <v>1</v>
      </c>
      <c r="B68" s="809" t="s">
        <v>510</v>
      </c>
      <c r="C68" s="810"/>
      <c r="D68" s="810"/>
      <c r="E68" s="810"/>
      <c r="F68" s="810"/>
      <c r="G68" s="810"/>
      <c r="H68" s="810"/>
      <c r="I68" s="810"/>
      <c r="J68" s="810"/>
      <c r="K68" s="810"/>
      <c r="L68" s="810"/>
      <c r="M68" s="810"/>
      <c r="N68" s="810"/>
      <c r="O68" s="810"/>
      <c r="P68" s="811"/>
      <c r="Q68" s="812">
        <v>2161</v>
      </c>
      <c r="R68" s="806"/>
      <c r="S68" s="806"/>
      <c r="T68" s="806"/>
      <c r="U68" s="806"/>
      <c r="V68" s="806">
        <v>2160</v>
      </c>
      <c r="W68" s="806"/>
      <c r="X68" s="806"/>
      <c r="Y68" s="806"/>
      <c r="Z68" s="806"/>
      <c r="AA68" s="806">
        <v>1</v>
      </c>
      <c r="AB68" s="806"/>
      <c r="AC68" s="806"/>
      <c r="AD68" s="806"/>
      <c r="AE68" s="806"/>
      <c r="AF68" s="806">
        <v>1</v>
      </c>
      <c r="AG68" s="806"/>
      <c r="AH68" s="806"/>
      <c r="AI68" s="806"/>
      <c r="AJ68" s="806"/>
      <c r="AK68" s="806" t="s">
        <v>509</v>
      </c>
      <c r="AL68" s="806"/>
      <c r="AM68" s="806"/>
      <c r="AN68" s="806"/>
      <c r="AO68" s="806"/>
      <c r="AP68" s="806">
        <v>5676</v>
      </c>
      <c r="AQ68" s="806"/>
      <c r="AR68" s="806"/>
      <c r="AS68" s="806"/>
      <c r="AT68" s="806"/>
      <c r="AU68" s="806" t="s">
        <v>509</v>
      </c>
      <c r="AV68" s="806"/>
      <c r="AW68" s="806"/>
      <c r="AX68" s="806"/>
      <c r="AY68" s="806"/>
      <c r="AZ68" s="807"/>
      <c r="BA68" s="807"/>
      <c r="BB68" s="807"/>
      <c r="BC68" s="807"/>
      <c r="BD68" s="808"/>
      <c r="BE68" s="208"/>
      <c r="BF68" s="208"/>
      <c r="BG68" s="208"/>
      <c r="BH68" s="208"/>
      <c r="BI68" s="208"/>
      <c r="BJ68" s="208"/>
      <c r="BK68" s="208"/>
      <c r="BL68" s="208"/>
      <c r="BM68" s="208"/>
      <c r="BN68" s="208"/>
      <c r="BO68" s="208"/>
      <c r="BP68" s="208"/>
      <c r="BQ68" s="205">
        <v>62</v>
      </c>
      <c r="BR68" s="210"/>
      <c r="BS68" s="803"/>
      <c r="BT68" s="804"/>
      <c r="BU68" s="804"/>
      <c r="BV68" s="804"/>
      <c r="BW68" s="804"/>
      <c r="BX68" s="804"/>
      <c r="BY68" s="804"/>
      <c r="BZ68" s="804"/>
      <c r="CA68" s="804"/>
      <c r="CB68" s="804"/>
      <c r="CC68" s="804"/>
      <c r="CD68" s="804"/>
      <c r="CE68" s="804"/>
      <c r="CF68" s="804"/>
      <c r="CG68" s="805"/>
      <c r="CH68" s="800"/>
      <c r="CI68" s="801"/>
      <c r="CJ68" s="801"/>
      <c r="CK68" s="801"/>
      <c r="CL68" s="802"/>
      <c r="CM68" s="800"/>
      <c r="CN68" s="801"/>
      <c r="CO68" s="801"/>
      <c r="CP68" s="801"/>
      <c r="CQ68" s="802"/>
      <c r="CR68" s="800"/>
      <c r="CS68" s="801"/>
      <c r="CT68" s="801"/>
      <c r="CU68" s="801"/>
      <c r="CV68" s="802"/>
      <c r="CW68" s="800"/>
      <c r="CX68" s="801"/>
      <c r="CY68" s="801"/>
      <c r="CZ68" s="801"/>
      <c r="DA68" s="802"/>
      <c r="DB68" s="800"/>
      <c r="DC68" s="801"/>
      <c r="DD68" s="801"/>
      <c r="DE68" s="801"/>
      <c r="DF68" s="802"/>
      <c r="DG68" s="800"/>
      <c r="DH68" s="801"/>
      <c r="DI68" s="801"/>
      <c r="DJ68" s="801"/>
      <c r="DK68" s="802"/>
      <c r="DL68" s="800"/>
      <c r="DM68" s="801"/>
      <c r="DN68" s="801"/>
      <c r="DO68" s="801"/>
      <c r="DP68" s="802"/>
      <c r="DQ68" s="800"/>
      <c r="DR68" s="801"/>
      <c r="DS68" s="801"/>
      <c r="DT68" s="801"/>
      <c r="DU68" s="802"/>
      <c r="DV68" s="797"/>
      <c r="DW68" s="798"/>
      <c r="DX68" s="798"/>
      <c r="DY68" s="798"/>
      <c r="DZ68" s="799"/>
      <c r="EA68" s="189"/>
    </row>
    <row r="69" spans="1:131" s="190" customFormat="1" ht="26.25" customHeight="1" x14ac:dyDescent="0.15">
      <c r="A69" s="204">
        <v>2</v>
      </c>
      <c r="B69" s="813"/>
      <c r="C69" s="814"/>
      <c r="D69" s="814"/>
      <c r="E69" s="814"/>
      <c r="F69" s="814"/>
      <c r="G69" s="814"/>
      <c r="H69" s="814"/>
      <c r="I69" s="814"/>
      <c r="J69" s="814"/>
      <c r="K69" s="814"/>
      <c r="L69" s="814"/>
      <c r="M69" s="814"/>
      <c r="N69" s="814"/>
      <c r="O69" s="814"/>
      <c r="P69" s="815"/>
      <c r="Q69" s="816"/>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817"/>
      <c r="BA69" s="817"/>
      <c r="BB69" s="817"/>
      <c r="BC69" s="817"/>
      <c r="BD69" s="818"/>
      <c r="BE69" s="208"/>
      <c r="BF69" s="208"/>
      <c r="BG69" s="208"/>
      <c r="BH69" s="208"/>
      <c r="BI69" s="208"/>
      <c r="BJ69" s="208"/>
      <c r="BK69" s="208"/>
      <c r="BL69" s="208"/>
      <c r="BM69" s="208"/>
      <c r="BN69" s="208"/>
      <c r="BO69" s="208"/>
      <c r="BP69" s="208"/>
      <c r="BQ69" s="205">
        <v>63</v>
      </c>
      <c r="BR69" s="210"/>
      <c r="BS69" s="803"/>
      <c r="BT69" s="804"/>
      <c r="BU69" s="804"/>
      <c r="BV69" s="804"/>
      <c r="BW69" s="804"/>
      <c r="BX69" s="804"/>
      <c r="BY69" s="804"/>
      <c r="BZ69" s="804"/>
      <c r="CA69" s="804"/>
      <c r="CB69" s="804"/>
      <c r="CC69" s="804"/>
      <c r="CD69" s="804"/>
      <c r="CE69" s="804"/>
      <c r="CF69" s="804"/>
      <c r="CG69" s="805"/>
      <c r="CH69" s="800"/>
      <c r="CI69" s="801"/>
      <c r="CJ69" s="801"/>
      <c r="CK69" s="801"/>
      <c r="CL69" s="802"/>
      <c r="CM69" s="800"/>
      <c r="CN69" s="801"/>
      <c r="CO69" s="801"/>
      <c r="CP69" s="801"/>
      <c r="CQ69" s="802"/>
      <c r="CR69" s="800"/>
      <c r="CS69" s="801"/>
      <c r="CT69" s="801"/>
      <c r="CU69" s="801"/>
      <c r="CV69" s="802"/>
      <c r="CW69" s="800"/>
      <c r="CX69" s="801"/>
      <c r="CY69" s="801"/>
      <c r="CZ69" s="801"/>
      <c r="DA69" s="802"/>
      <c r="DB69" s="800"/>
      <c r="DC69" s="801"/>
      <c r="DD69" s="801"/>
      <c r="DE69" s="801"/>
      <c r="DF69" s="802"/>
      <c r="DG69" s="800"/>
      <c r="DH69" s="801"/>
      <c r="DI69" s="801"/>
      <c r="DJ69" s="801"/>
      <c r="DK69" s="802"/>
      <c r="DL69" s="800"/>
      <c r="DM69" s="801"/>
      <c r="DN69" s="801"/>
      <c r="DO69" s="801"/>
      <c r="DP69" s="802"/>
      <c r="DQ69" s="800"/>
      <c r="DR69" s="801"/>
      <c r="DS69" s="801"/>
      <c r="DT69" s="801"/>
      <c r="DU69" s="802"/>
      <c r="DV69" s="797"/>
      <c r="DW69" s="798"/>
      <c r="DX69" s="798"/>
      <c r="DY69" s="798"/>
      <c r="DZ69" s="799"/>
      <c r="EA69" s="189"/>
    </row>
    <row r="70" spans="1:131" s="190" customFormat="1" ht="26.25" customHeight="1" x14ac:dyDescent="0.15">
      <c r="A70" s="204">
        <v>3</v>
      </c>
      <c r="B70" s="813"/>
      <c r="C70" s="814"/>
      <c r="D70" s="814"/>
      <c r="E70" s="814"/>
      <c r="F70" s="814"/>
      <c r="G70" s="814"/>
      <c r="H70" s="814"/>
      <c r="I70" s="814"/>
      <c r="J70" s="814"/>
      <c r="K70" s="814"/>
      <c r="L70" s="814"/>
      <c r="M70" s="814"/>
      <c r="N70" s="814"/>
      <c r="O70" s="814"/>
      <c r="P70" s="815"/>
      <c r="Q70" s="816"/>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817"/>
      <c r="BA70" s="817"/>
      <c r="BB70" s="817"/>
      <c r="BC70" s="817"/>
      <c r="BD70" s="818"/>
      <c r="BE70" s="208"/>
      <c r="BF70" s="208"/>
      <c r="BG70" s="208"/>
      <c r="BH70" s="208"/>
      <c r="BI70" s="208"/>
      <c r="BJ70" s="208"/>
      <c r="BK70" s="208"/>
      <c r="BL70" s="208"/>
      <c r="BM70" s="208"/>
      <c r="BN70" s="208"/>
      <c r="BO70" s="208"/>
      <c r="BP70" s="208"/>
      <c r="BQ70" s="205">
        <v>64</v>
      </c>
      <c r="BR70" s="210"/>
      <c r="BS70" s="803"/>
      <c r="BT70" s="804"/>
      <c r="BU70" s="804"/>
      <c r="BV70" s="804"/>
      <c r="BW70" s="804"/>
      <c r="BX70" s="804"/>
      <c r="BY70" s="804"/>
      <c r="BZ70" s="804"/>
      <c r="CA70" s="804"/>
      <c r="CB70" s="804"/>
      <c r="CC70" s="804"/>
      <c r="CD70" s="804"/>
      <c r="CE70" s="804"/>
      <c r="CF70" s="804"/>
      <c r="CG70" s="805"/>
      <c r="CH70" s="800"/>
      <c r="CI70" s="801"/>
      <c r="CJ70" s="801"/>
      <c r="CK70" s="801"/>
      <c r="CL70" s="802"/>
      <c r="CM70" s="800"/>
      <c r="CN70" s="801"/>
      <c r="CO70" s="801"/>
      <c r="CP70" s="801"/>
      <c r="CQ70" s="802"/>
      <c r="CR70" s="800"/>
      <c r="CS70" s="801"/>
      <c r="CT70" s="801"/>
      <c r="CU70" s="801"/>
      <c r="CV70" s="802"/>
      <c r="CW70" s="800"/>
      <c r="CX70" s="801"/>
      <c r="CY70" s="801"/>
      <c r="CZ70" s="801"/>
      <c r="DA70" s="802"/>
      <c r="DB70" s="800"/>
      <c r="DC70" s="801"/>
      <c r="DD70" s="801"/>
      <c r="DE70" s="801"/>
      <c r="DF70" s="802"/>
      <c r="DG70" s="800"/>
      <c r="DH70" s="801"/>
      <c r="DI70" s="801"/>
      <c r="DJ70" s="801"/>
      <c r="DK70" s="802"/>
      <c r="DL70" s="800"/>
      <c r="DM70" s="801"/>
      <c r="DN70" s="801"/>
      <c r="DO70" s="801"/>
      <c r="DP70" s="802"/>
      <c r="DQ70" s="800"/>
      <c r="DR70" s="801"/>
      <c r="DS70" s="801"/>
      <c r="DT70" s="801"/>
      <c r="DU70" s="802"/>
      <c r="DV70" s="797"/>
      <c r="DW70" s="798"/>
      <c r="DX70" s="798"/>
      <c r="DY70" s="798"/>
      <c r="DZ70" s="799"/>
      <c r="EA70" s="189"/>
    </row>
    <row r="71" spans="1:131" s="190" customFormat="1" ht="26.25" customHeight="1" x14ac:dyDescent="0.15">
      <c r="A71" s="204">
        <v>4</v>
      </c>
      <c r="B71" s="813"/>
      <c r="C71" s="814"/>
      <c r="D71" s="814"/>
      <c r="E71" s="814"/>
      <c r="F71" s="814"/>
      <c r="G71" s="814"/>
      <c r="H71" s="814"/>
      <c r="I71" s="814"/>
      <c r="J71" s="814"/>
      <c r="K71" s="814"/>
      <c r="L71" s="814"/>
      <c r="M71" s="814"/>
      <c r="N71" s="814"/>
      <c r="O71" s="814"/>
      <c r="P71" s="815"/>
      <c r="Q71" s="816"/>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817"/>
      <c r="BA71" s="817"/>
      <c r="BB71" s="817"/>
      <c r="BC71" s="817"/>
      <c r="BD71" s="818"/>
      <c r="BE71" s="208"/>
      <c r="BF71" s="208"/>
      <c r="BG71" s="208"/>
      <c r="BH71" s="208"/>
      <c r="BI71" s="208"/>
      <c r="BJ71" s="208"/>
      <c r="BK71" s="208"/>
      <c r="BL71" s="208"/>
      <c r="BM71" s="208"/>
      <c r="BN71" s="208"/>
      <c r="BO71" s="208"/>
      <c r="BP71" s="208"/>
      <c r="BQ71" s="205">
        <v>65</v>
      </c>
      <c r="BR71" s="210"/>
      <c r="BS71" s="803"/>
      <c r="BT71" s="804"/>
      <c r="BU71" s="804"/>
      <c r="BV71" s="804"/>
      <c r="BW71" s="804"/>
      <c r="BX71" s="804"/>
      <c r="BY71" s="804"/>
      <c r="BZ71" s="804"/>
      <c r="CA71" s="804"/>
      <c r="CB71" s="804"/>
      <c r="CC71" s="804"/>
      <c r="CD71" s="804"/>
      <c r="CE71" s="804"/>
      <c r="CF71" s="804"/>
      <c r="CG71" s="805"/>
      <c r="CH71" s="800"/>
      <c r="CI71" s="801"/>
      <c r="CJ71" s="801"/>
      <c r="CK71" s="801"/>
      <c r="CL71" s="802"/>
      <c r="CM71" s="800"/>
      <c r="CN71" s="801"/>
      <c r="CO71" s="801"/>
      <c r="CP71" s="801"/>
      <c r="CQ71" s="802"/>
      <c r="CR71" s="800"/>
      <c r="CS71" s="801"/>
      <c r="CT71" s="801"/>
      <c r="CU71" s="801"/>
      <c r="CV71" s="802"/>
      <c r="CW71" s="800"/>
      <c r="CX71" s="801"/>
      <c r="CY71" s="801"/>
      <c r="CZ71" s="801"/>
      <c r="DA71" s="802"/>
      <c r="DB71" s="800"/>
      <c r="DC71" s="801"/>
      <c r="DD71" s="801"/>
      <c r="DE71" s="801"/>
      <c r="DF71" s="802"/>
      <c r="DG71" s="800"/>
      <c r="DH71" s="801"/>
      <c r="DI71" s="801"/>
      <c r="DJ71" s="801"/>
      <c r="DK71" s="802"/>
      <c r="DL71" s="800"/>
      <c r="DM71" s="801"/>
      <c r="DN71" s="801"/>
      <c r="DO71" s="801"/>
      <c r="DP71" s="802"/>
      <c r="DQ71" s="800"/>
      <c r="DR71" s="801"/>
      <c r="DS71" s="801"/>
      <c r="DT71" s="801"/>
      <c r="DU71" s="802"/>
      <c r="DV71" s="797"/>
      <c r="DW71" s="798"/>
      <c r="DX71" s="798"/>
      <c r="DY71" s="798"/>
      <c r="DZ71" s="799"/>
      <c r="EA71" s="189"/>
    </row>
    <row r="72" spans="1:131" s="190" customFormat="1" ht="26.25" customHeight="1" x14ac:dyDescent="0.15">
      <c r="A72" s="204">
        <v>5</v>
      </c>
      <c r="B72" s="813"/>
      <c r="C72" s="814"/>
      <c r="D72" s="814"/>
      <c r="E72" s="814"/>
      <c r="F72" s="814"/>
      <c r="G72" s="814"/>
      <c r="H72" s="814"/>
      <c r="I72" s="814"/>
      <c r="J72" s="814"/>
      <c r="K72" s="814"/>
      <c r="L72" s="814"/>
      <c r="M72" s="814"/>
      <c r="N72" s="814"/>
      <c r="O72" s="814"/>
      <c r="P72" s="815"/>
      <c r="Q72" s="816"/>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817"/>
      <c r="BA72" s="817"/>
      <c r="BB72" s="817"/>
      <c r="BC72" s="817"/>
      <c r="BD72" s="818"/>
      <c r="BE72" s="208"/>
      <c r="BF72" s="208"/>
      <c r="BG72" s="208"/>
      <c r="BH72" s="208"/>
      <c r="BI72" s="208"/>
      <c r="BJ72" s="208"/>
      <c r="BK72" s="208"/>
      <c r="BL72" s="208"/>
      <c r="BM72" s="208"/>
      <c r="BN72" s="208"/>
      <c r="BO72" s="208"/>
      <c r="BP72" s="208"/>
      <c r="BQ72" s="205">
        <v>66</v>
      </c>
      <c r="BR72" s="210"/>
      <c r="BS72" s="803"/>
      <c r="BT72" s="804"/>
      <c r="BU72" s="804"/>
      <c r="BV72" s="804"/>
      <c r="BW72" s="804"/>
      <c r="BX72" s="804"/>
      <c r="BY72" s="804"/>
      <c r="BZ72" s="804"/>
      <c r="CA72" s="804"/>
      <c r="CB72" s="804"/>
      <c r="CC72" s="804"/>
      <c r="CD72" s="804"/>
      <c r="CE72" s="804"/>
      <c r="CF72" s="804"/>
      <c r="CG72" s="805"/>
      <c r="CH72" s="800"/>
      <c r="CI72" s="801"/>
      <c r="CJ72" s="801"/>
      <c r="CK72" s="801"/>
      <c r="CL72" s="802"/>
      <c r="CM72" s="800"/>
      <c r="CN72" s="801"/>
      <c r="CO72" s="801"/>
      <c r="CP72" s="801"/>
      <c r="CQ72" s="802"/>
      <c r="CR72" s="800"/>
      <c r="CS72" s="801"/>
      <c r="CT72" s="801"/>
      <c r="CU72" s="801"/>
      <c r="CV72" s="802"/>
      <c r="CW72" s="800"/>
      <c r="CX72" s="801"/>
      <c r="CY72" s="801"/>
      <c r="CZ72" s="801"/>
      <c r="DA72" s="802"/>
      <c r="DB72" s="800"/>
      <c r="DC72" s="801"/>
      <c r="DD72" s="801"/>
      <c r="DE72" s="801"/>
      <c r="DF72" s="802"/>
      <c r="DG72" s="800"/>
      <c r="DH72" s="801"/>
      <c r="DI72" s="801"/>
      <c r="DJ72" s="801"/>
      <c r="DK72" s="802"/>
      <c r="DL72" s="800"/>
      <c r="DM72" s="801"/>
      <c r="DN72" s="801"/>
      <c r="DO72" s="801"/>
      <c r="DP72" s="802"/>
      <c r="DQ72" s="800"/>
      <c r="DR72" s="801"/>
      <c r="DS72" s="801"/>
      <c r="DT72" s="801"/>
      <c r="DU72" s="802"/>
      <c r="DV72" s="797"/>
      <c r="DW72" s="798"/>
      <c r="DX72" s="798"/>
      <c r="DY72" s="798"/>
      <c r="DZ72" s="799"/>
      <c r="EA72" s="189"/>
    </row>
    <row r="73" spans="1:131" s="190" customFormat="1" ht="26.25" customHeight="1" x14ac:dyDescent="0.15">
      <c r="A73" s="204">
        <v>6</v>
      </c>
      <c r="B73" s="813"/>
      <c r="C73" s="814"/>
      <c r="D73" s="814"/>
      <c r="E73" s="814"/>
      <c r="F73" s="814"/>
      <c r="G73" s="814"/>
      <c r="H73" s="814"/>
      <c r="I73" s="814"/>
      <c r="J73" s="814"/>
      <c r="K73" s="814"/>
      <c r="L73" s="814"/>
      <c r="M73" s="814"/>
      <c r="N73" s="814"/>
      <c r="O73" s="814"/>
      <c r="P73" s="815"/>
      <c r="Q73" s="816"/>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817"/>
      <c r="BA73" s="817"/>
      <c r="BB73" s="817"/>
      <c r="BC73" s="817"/>
      <c r="BD73" s="818"/>
      <c r="BE73" s="208"/>
      <c r="BF73" s="208"/>
      <c r="BG73" s="208"/>
      <c r="BH73" s="208"/>
      <c r="BI73" s="208"/>
      <c r="BJ73" s="208"/>
      <c r="BK73" s="208"/>
      <c r="BL73" s="208"/>
      <c r="BM73" s="208"/>
      <c r="BN73" s="208"/>
      <c r="BO73" s="208"/>
      <c r="BP73" s="208"/>
      <c r="BQ73" s="205">
        <v>67</v>
      </c>
      <c r="BR73" s="210"/>
      <c r="BS73" s="803"/>
      <c r="BT73" s="804"/>
      <c r="BU73" s="804"/>
      <c r="BV73" s="804"/>
      <c r="BW73" s="804"/>
      <c r="BX73" s="804"/>
      <c r="BY73" s="804"/>
      <c r="BZ73" s="804"/>
      <c r="CA73" s="804"/>
      <c r="CB73" s="804"/>
      <c r="CC73" s="804"/>
      <c r="CD73" s="804"/>
      <c r="CE73" s="804"/>
      <c r="CF73" s="804"/>
      <c r="CG73" s="805"/>
      <c r="CH73" s="800"/>
      <c r="CI73" s="801"/>
      <c r="CJ73" s="801"/>
      <c r="CK73" s="801"/>
      <c r="CL73" s="802"/>
      <c r="CM73" s="800"/>
      <c r="CN73" s="801"/>
      <c r="CO73" s="801"/>
      <c r="CP73" s="801"/>
      <c r="CQ73" s="802"/>
      <c r="CR73" s="800"/>
      <c r="CS73" s="801"/>
      <c r="CT73" s="801"/>
      <c r="CU73" s="801"/>
      <c r="CV73" s="802"/>
      <c r="CW73" s="800"/>
      <c r="CX73" s="801"/>
      <c r="CY73" s="801"/>
      <c r="CZ73" s="801"/>
      <c r="DA73" s="802"/>
      <c r="DB73" s="800"/>
      <c r="DC73" s="801"/>
      <c r="DD73" s="801"/>
      <c r="DE73" s="801"/>
      <c r="DF73" s="802"/>
      <c r="DG73" s="800"/>
      <c r="DH73" s="801"/>
      <c r="DI73" s="801"/>
      <c r="DJ73" s="801"/>
      <c r="DK73" s="802"/>
      <c r="DL73" s="800"/>
      <c r="DM73" s="801"/>
      <c r="DN73" s="801"/>
      <c r="DO73" s="801"/>
      <c r="DP73" s="802"/>
      <c r="DQ73" s="800"/>
      <c r="DR73" s="801"/>
      <c r="DS73" s="801"/>
      <c r="DT73" s="801"/>
      <c r="DU73" s="802"/>
      <c r="DV73" s="797"/>
      <c r="DW73" s="798"/>
      <c r="DX73" s="798"/>
      <c r="DY73" s="798"/>
      <c r="DZ73" s="799"/>
      <c r="EA73" s="189"/>
    </row>
    <row r="74" spans="1:131" s="190" customFormat="1" ht="26.25" customHeight="1" x14ac:dyDescent="0.15">
      <c r="A74" s="204">
        <v>7</v>
      </c>
      <c r="B74" s="813"/>
      <c r="C74" s="814"/>
      <c r="D74" s="814"/>
      <c r="E74" s="814"/>
      <c r="F74" s="814"/>
      <c r="G74" s="814"/>
      <c r="H74" s="814"/>
      <c r="I74" s="814"/>
      <c r="J74" s="814"/>
      <c r="K74" s="814"/>
      <c r="L74" s="814"/>
      <c r="M74" s="814"/>
      <c r="N74" s="814"/>
      <c r="O74" s="814"/>
      <c r="P74" s="815"/>
      <c r="Q74" s="816"/>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817"/>
      <c r="BA74" s="817"/>
      <c r="BB74" s="817"/>
      <c r="BC74" s="817"/>
      <c r="BD74" s="818"/>
      <c r="BE74" s="208"/>
      <c r="BF74" s="208"/>
      <c r="BG74" s="208"/>
      <c r="BH74" s="208"/>
      <c r="BI74" s="208"/>
      <c r="BJ74" s="208"/>
      <c r="BK74" s="208"/>
      <c r="BL74" s="208"/>
      <c r="BM74" s="208"/>
      <c r="BN74" s="208"/>
      <c r="BO74" s="208"/>
      <c r="BP74" s="208"/>
      <c r="BQ74" s="205">
        <v>68</v>
      </c>
      <c r="BR74" s="210"/>
      <c r="BS74" s="803"/>
      <c r="BT74" s="804"/>
      <c r="BU74" s="804"/>
      <c r="BV74" s="804"/>
      <c r="BW74" s="804"/>
      <c r="BX74" s="804"/>
      <c r="BY74" s="804"/>
      <c r="BZ74" s="804"/>
      <c r="CA74" s="804"/>
      <c r="CB74" s="804"/>
      <c r="CC74" s="804"/>
      <c r="CD74" s="804"/>
      <c r="CE74" s="804"/>
      <c r="CF74" s="804"/>
      <c r="CG74" s="805"/>
      <c r="CH74" s="800"/>
      <c r="CI74" s="801"/>
      <c r="CJ74" s="801"/>
      <c r="CK74" s="801"/>
      <c r="CL74" s="802"/>
      <c r="CM74" s="800"/>
      <c r="CN74" s="801"/>
      <c r="CO74" s="801"/>
      <c r="CP74" s="801"/>
      <c r="CQ74" s="802"/>
      <c r="CR74" s="800"/>
      <c r="CS74" s="801"/>
      <c r="CT74" s="801"/>
      <c r="CU74" s="801"/>
      <c r="CV74" s="802"/>
      <c r="CW74" s="800"/>
      <c r="CX74" s="801"/>
      <c r="CY74" s="801"/>
      <c r="CZ74" s="801"/>
      <c r="DA74" s="802"/>
      <c r="DB74" s="800"/>
      <c r="DC74" s="801"/>
      <c r="DD74" s="801"/>
      <c r="DE74" s="801"/>
      <c r="DF74" s="802"/>
      <c r="DG74" s="800"/>
      <c r="DH74" s="801"/>
      <c r="DI74" s="801"/>
      <c r="DJ74" s="801"/>
      <c r="DK74" s="802"/>
      <c r="DL74" s="800"/>
      <c r="DM74" s="801"/>
      <c r="DN74" s="801"/>
      <c r="DO74" s="801"/>
      <c r="DP74" s="802"/>
      <c r="DQ74" s="800"/>
      <c r="DR74" s="801"/>
      <c r="DS74" s="801"/>
      <c r="DT74" s="801"/>
      <c r="DU74" s="802"/>
      <c r="DV74" s="797"/>
      <c r="DW74" s="798"/>
      <c r="DX74" s="798"/>
      <c r="DY74" s="798"/>
      <c r="DZ74" s="799"/>
      <c r="EA74" s="189"/>
    </row>
    <row r="75" spans="1:131" s="190" customFormat="1" ht="26.25" customHeight="1" x14ac:dyDescent="0.15">
      <c r="A75" s="204">
        <v>8</v>
      </c>
      <c r="B75" s="813"/>
      <c r="C75" s="814"/>
      <c r="D75" s="814"/>
      <c r="E75" s="814"/>
      <c r="F75" s="814"/>
      <c r="G75" s="814"/>
      <c r="H75" s="814"/>
      <c r="I75" s="814"/>
      <c r="J75" s="814"/>
      <c r="K75" s="814"/>
      <c r="L75" s="814"/>
      <c r="M75" s="814"/>
      <c r="N75" s="814"/>
      <c r="O75" s="814"/>
      <c r="P75" s="815"/>
      <c r="Q75" s="819"/>
      <c r="R75" s="820"/>
      <c r="S75" s="820"/>
      <c r="T75" s="820"/>
      <c r="U75" s="763"/>
      <c r="V75" s="821"/>
      <c r="W75" s="820"/>
      <c r="X75" s="820"/>
      <c r="Y75" s="820"/>
      <c r="Z75" s="763"/>
      <c r="AA75" s="821"/>
      <c r="AB75" s="820"/>
      <c r="AC75" s="820"/>
      <c r="AD75" s="820"/>
      <c r="AE75" s="763"/>
      <c r="AF75" s="821"/>
      <c r="AG75" s="820"/>
      <c r="AH75" s="820"/>
      <c r="AI75" s="820"/>
      <c r="AJ75" s="763"/>
      <c r="AK75" s="821"/>
      <c r="AL75" s="820"/>
      <c r="AM75" s="820"/>
      <c r="AN75" s="820"/>
      <c r="AO75" s="763"/>
      <c r="AP75" s="821"/>
      <c r="AQ75" s="820"/>
      <c r="AR75" s="820"/>
      <c r="AS75" s="820"/>
      <c r="AT75" s="763"/>
      <c r="AU75" s="821"/>
      <c r="AV75" s="820"/>
      <c r="AW75" s="820"/>
      <c r="AX75" s="820"/>
      <c r="AY75" s="763"/>
      <c r="AZ75" s="817"/>
      <c r="BA75" s="817"/>
      <c r="BB75" s="817"/>
      <c r="BC75" s="817"/>
      <c r="BD75" s="818"/>
      <c r="BE75" s="208"/>
      <c r="BF75" s="208"/>
      <c r="BG75" s="208"/>
      <c r="BH75" s="208"/>
      <c r="BI75" s="208"/>
      <c r="BJ75" s="208"/>
      <c r="BK75" s="208"/>
      <c r="BL75" s="208"/>
      <c r="BM75" s="208"/>
      <c r="BN75" s="208"/>
      <c r="BO75" s="208"/>
      <c r="BP75" s="208"/>
      <c r="BQ75" s="205">
        <v>69</v>
      </c>
      <c r="BR75" s="210"/>
      <c r="BS75" s="803"/>
      <c r="BT75" s="804"/>
      <c r="BU75" s="804"/>
      <c r="BV75" s="804"/>
      <c r="BW75" s="804"/>
      <c r="BX75" s="804"/>
      <c r="BY75" s="804"/>
      <c r="BZ75" s="804"/>
      <c r="CA75" s="804"/>
      <c r="CB75" s="804"/>
      <c r="CC75" s="804"/>
      <c r="CD75" s="804"/>
      <c r="CE75" s="804"/>
      <c r="CF75" s="804"/>
      <c r="CG75" s="805"/>
      <c r="CH75" s="800"/>
      <c r="CI75" s="801"/>
      <c r="CJ75" s="801"/>
      <c r="CK75" s="801"/>
      <c r="CL75" s="802"/>
      <c r="CM75" s="800"/>
      <c r="CN75" s="801"/>
      <c r="CO75" s="801"/>
      <c r="CP75" s="801"/>
      <c r="CQ75" s="802"/>
      <c r="CR75" s="800"/>
      <c r="CS75" s="801"/>
      <c r="CT75" s="801"/>
      <c r="CU75" s="801"/>
      <c r="CV75" s="802"/>
      <c r="CW75" s="800"/>
      <c r="CX75" s="801"/>
      <c r="CY75" s="801"/>
      <c r="CZ75" s="801"/>
      <c r="DA75" s="802"/>
      <c r="DB75" s="800"/>
      <c r="DC75" s="801"/>
      <c r="DD75" s="801"/>
      <c r="DE75" s="801"/>
      <c r="DF75" s="802"/>
      <c r="DG75" s="800"/>
      <c r="DH75" s="801"/>
      <c r="DI75" s="801"/>
      <c r="DJ75" s="801"/>
      <c r="DK75" s="802"/>
      <c r="DL75" s="800"/>
      <c r="DM75" s="801"/>
      <c r="DN75" s="801"/>
      <c r="DO75" s="801"/>
      <c r="DP75" s="802"/>
      <c r="DQ75" s="800"/>
      <c r="DR75" s="801"/>
      <c r="DS75" s="801"/>
      <c r="DT75" s="801"/>
      <c r="DU75" s="802"/>
      <c r="DV75" s="797"/>
      <c r="DW75" s="798"/>
      <c r="DX75" s="798"/>
      <c r="DY75" s="798"/>
      <c r="DZ75" s="799"/>
      <c r="EA75" s="189"/>
    </row>
    <row r="76" spans="1:131" s="190" customFormat="1" ht="26.25" customHeight="1" x14ac:dyDescent="0.15">
      <c r="A76" s="204">
        <v>9</v>
      </c>
      <c r="B76" s="813"/>
      <c r="C76" s="814"/>
      <c r="D76" s="814"/>
      <c r="E76" s="814"/>
      <c r="F76" s="814"/>
      <c r="G76" s="814"/>
      <c r="H76" s="814"/>
      <c r="I76" s="814"/>
      <c r="J76" s="814"/>
      <c r="K76" s="814"/>
      <c r="L76" s="814"/>
      <c r="M76" s="814"/>
      <c r="N76" s="814"/>
      <c r="O76" s="814"/>
      <c r="P76" s="815"/>
      <c r="Q76" s="819"/>
      <c r="R76" s="820"/>
      <c r="S76" s="820"/>
      <c r="T76" s="820"/>
      <c r="U76" s="763"/>
      <c r="V76" s="821"/>
      <c r="W76" s="820"/>
      <c r="X76" s="820"/>
      <c r="Y76" s="820"/>
      <c r="Z76" s="763"/>
      <c r="AA76" s="821"/>
      <c r="AB76" s="820"/>
      <c r="AC76" s="820"/>
      <c r="AD76" s="820"/>
      <c r="AE76" s="763"/>
      <c r="AF76" s="821"/>
      <c r="AG76" s="820"/>
      <c r="AH76" s="820"/>
      <c r="AI76" s="820"/>
      <c r="AJ76" s="763"/>
      <c r="AK76" s="821"/>
      <c r="AL76" s="820"/>
      <c r="AM76" s="820"/>
      <c r="AN76" s="820"/>
      <c r="AO76" s="763"/>
      <c r="AP76" s="821"/>
      <c r="AQ76" s="820"/>
      <c r="AR76" s="820"/>
      <c r="AS76" s="820"/>
      <c r="AT76" s="763"/>
      <c r="AU76" s="821"/>
      <c r="AV76" s="820"/>
      <c r="AW76" s="820"/>
      <c r="AX76" s="820"/>
      <c r="AY76" s="763"/>
      <c r="AZ76" s="817"/>
      <c r="BA76" s="817"/>
      <c r="BB76" s="817"/>
      <c r="BC76" s="817"/>
      <c r="BD76" s="818"/>
      <c r="BE76" s="208"/>
      <c r="BF76" s="208"/>
      <c r="BG76" s="208"/>
      <c r="BH76" s="208"/>
      <c r="BI76" s="208"/>
      <c r="BJ76" s="208"/>
      <c r="BK76" s="208"/>
      <c r="BL76" s="208"/>
      <c r="BM76" s="208"/>
      <c r="BN76" s="208"/>
      <c r="BO76" s="208"/>
      <c r="BP76" s="208"/>
      <c r="BQ76" s="205">
        <v>70</v>
      </c>
      <c r="BR76" s="210"/>
      <c r="BS76" s="803"/>
      <c r="BT76" s="804"/>
      <c r="BU76" s="804"/>
      <c r="BV76" s="804"/>
      <c r="BW76" s="804"/>
      <c r="BX76" s="804"/>
      <c r="BY76" s="804"/>
      <c r="BZ76" s="804"/>
      <c r="CA76" s="804"/>
      <c r="CB76" s="804"/>
      <c r="CC76" s="804"/>
      <c r="CD76" s="804"/>
      <c r="CE76" s="804"/>
      <c r="CF76" s="804"/>
      <c r="CG76" s="805"/>
      <c r="CH76" s="800"/>
      <c r="CI76" s="801"/>
      <c r="CJ76" s="801"/>
      <c r="CK76" s="801"/>
      <c r="CL76" s="802"/>
      <c r="CM76" s="800"/>
      <c r="CN76" s="801"/>
      <c r="CO76" s="801"/>
      <c r="CP76" s="801"/>
      <c r="CQ76" s="802"/>
      <c r="CR76" s="800"/>
      <c r="CS76" s="801"/>
      <c r="CT76" s="801"/>
      <c r="CU76" s="801"/>
      <c r="CV76" s="802"/>
      <c r="CW76" s="800"/>
      <c r="CX76" s="801"/>
      <c r="CY76" s="801"/>
      <c r="CZ76" s="801"/>
      <c r="DA76" s="802"/>
      <c r="DB76" s="800"/>
      <c r="DC76" s="801"/>
      <c r="DD76" s="801"/>
      <c r="DE76" s="801"/>
      <c r="DF76" s="802"/>
      <c r="DG76" s="800"/>
      <c r="DH76" s="801"/>
      <c r="DI76" s="801"/>
      <c r="DJ76" s="801"/>
      <c r="DK76" s="802"/>
      <c r="DL76" s="800"/>
      <c r="DM76" s="801"/>
      <c r="DN76" s="801"/>
      <c r="DO76" s="801"/>
      <c r="DP76" s="802"/>
      <c r="DQ76" s="800"/>
      <c r="DR76" s="801"/>
      <c r="DS76" s="801"/>
      <c r="DT76" s="801"/>
      <c r="DU76" s="802"/>
      <c r="DV76" s="797"/>
      <c r="DW76" s="798"/>
      <c r="DX76" s="798"/>
      <c r="DY76" s="798"/>
      <c r="DZ76" s="799"/>
      <c r="EA76" s="189"/>
    </row>
    <row r="77" spans="1:131" s="190" customFormat="1" ht="26.25" customHeight="1" x14ac:dyDescent="0.15">
      <c r="A77" s="204">
        <v>10</v>
      </c>
      <c r="B77" s="813"/>
      <c r="C77" s="814"/>
      <c r="D77" s="814"/>
      <c r="E77" s="814"/>
      <c r="F77" s="814"/>
      <c r="G77" s="814"/>
      <c r="H77" s="814"/>
      <c r="I77" s="814"/>
      <c r="J77" s="814"/>
      <c r="K77" s="814"/>
      <c r="L77" s="814"/>
      <c r="M77" s="814"/>
      <c r="N77" s="814"/>
      <c r="O77" s="814"/>
      <c r="P77" s="815"/>
      <c r="Q77" s="819"/>
      <c r="R77" s="820"/>
      <c r="S77" s="820"/>
      <c r="T77" s="820"/>
      <c r="U77" s="763"/>
      <c r="V77" s="821"/>
      <c r="W77" s="820"/>
      <c r="X77" s="820"/>
      <c r="Y77" s="820"/>
      <c r="Z77" s="763"/>
      <c r="AA77" s="821"/>
      <c r="AB77" s="820"/>
      <c r="AC77" s="820"/>
      <c r="AD77" s="820"/>
      <c r="AE77" s="763"/>
      <c r="AF77" s="821"/>
      <c r="AG77" s="820"/>
      <c r="AH77" s="820"/>
      <c r="AI77" s="820"/>
      <c r="AJ77" s="763"/>
      <c r="AK77" s="821"/>
      <c r="AL77" s="820"/>
      <c r="AM77" s="820"/>
      <c r="AN77" s="820"/>
      <c r="AO77" s="763"/>
      <c r="AP77" s="821"/>
      <c r="AQ77" s="820"/>
      <c r="AR77" s="820"/>
      <c r="AS77" s="820"/>
      <c r="AT77" s="763"/>
      <c r="AU77" s="821"/>
      <c r="AV77" s="820"/>
      <c r="AW77" s="820"/>
      <c r="AX77" s="820"/>
      <c r="AY77" s="763"/>
      <c r="AZ77" s="817"/>
      <c r="BA77" s="817"/>
      <c r="BB77" s="817"/>
      <c r="BC77" s="817"/>
      <c r="BD77" s="818"/>
      <c r="BE77" s="208"/>
      <c r="BF77" s="208"/>
      <c r="BG77" s="208"/>
      <c r="BH77" s="208"/>
      <c r="BI77" s="208"/>
      <c r="BJ77" s="208"/>
      <c r="BK77" s="208"/>
      <c r="BL77" s="208"/>
      <c r="BM77" s="208"/>
      <c r="BN77" s="208"/>
      <c r="BO77" s="208"/>
      <c r="BP77" s="208"/>
      <c r="BQ77" s="205">
        <v>71</v>
      </c>
      <c r="BR77" s="210"/>
      <c r="BS77" s="803"/>
      <c r="BT77" s="804"/>
      <c r="BU77" s="804"/>
      <c r="BV77" s="804"/>
      <c r="BW77" s="804"/>
      <c r="BX77" s="804"/>
      <c r="BY77" s="804"/>
      <c r="BZ77" s="804"/>
      <c r="CA77" s="804"/>
      <c r="CB77" s="804"/>
      <c r="CC77" s="804"/>
      <c r="CD77" s="804"/>
      <c r="CE77" s="804"/>
      <c r="CF77" s="804"/>
      <c r="CG77" s="805"/>
      <c r="CH77" s="800"/>
      <c r="CI77" s="801"/>
      <c r="CJ77" s="801"/>
      <c r="CK77" s="801"/>
      <c r="CL77" s="802"/>
      <c r="CM77" s="800"/>
      <c r="CN77" s="801"/>
      <c r="CO77" s="801"/>
      <c r="CP77" s="801"/>
      <c r="CQ77" s="802"/>
      <c r="CR77" s="800"/>
      <c r="CS77" s="801"/>
      <c r="CT77" s="801"/>
      <c r="CU77" s="801"/>
      <c r="CV77" s="802"/>
      <c r="CW77" s="800"/>
      <c r="CX77" s="801"/>
      <c r="CY77" s="801"/>
      <c r="CZ77" s="801"/>
      <c r="DA77" s="802"/>
      <c r="DB77" s="800"/>
      <c r="DC77" s="801"/>
      <c r="DD77" s="801"/>
      <c r="DE77" s="801"/>
      <c r="DF77" s="802"/>
      <c r="DG77" s="800"/>
      <c r="DH77" s="801"/>
      <c r="DI77" s="801"/>
      <c r="DJ77" s="801"/>
      <c r="DK77" s="802"/>
      <c r="DL77" s="800"/>
      <c r="DM77" s="801"/>
      <c r="DN77" s="801"/>
      <c r="DO77" s="801"/>
      <c r="DP77" s="802"/>
      <c r="DQ77" s="800"/>
      <c r="DR77" s="801"/>
      <c r="DS77" s="801"/>
      <c r="DT77" s="801"/>
      <c r="DU77" s="802"/>
      <c r="DV77" s="797"/>
      <c r="DW77" s="798"/>
      <c r="DX77" s="798"/>
      <c r="DY77" s="798"/>
      <c r="DZ77" s="799"/>
      <c r="EA77" s="189"/>
    </row>
    <row r="78" spans="1:131" s="190" customFormat="1" ht="26.25" customHeight="1" x14ac:dyDescent="0.15">
      <c r="A78" s="204">
        <v>11</v>
      </c>
      <c r="B78" s="813"/>
      <c r="C78" s="814"/>
      <c r="D78" s="814"/>
      <c r="E78" s="814"/>
      <c r="F78" s="814"/>
      <c r="G78" s="814"/>
      <c r="H78" s="814"/>
      <c r="I78" s="814"/>
      <c r="J78" s="814"/>
      <c r="K78" s="814"/>
      <c r="L78" s="814"/>
      <c r="M78" s="814"/>
      <c r="N78" s="814"/>
      <c r="O78" s="814"/>
      <c r="P78" s="815"/>
      <c r="Q78" s="816"/>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817"/>
      <c r="BA78" s="817"/>
      <c r="BB78" s="817"/>
      <c r="BC78" s="817"/>
      <c r="BD78" s="818"/>
      <c r="BE78" s="208"/>
      <c r="BF78" s="208"/>
      <c r="BG78" s="208"/>
      <c r="BH78" s="208"/>
      <c r="BI78" s="208"/>
      <c r="BJ78" s="211"/>
      <c r="BK78" s="211"/>
      <c r="BL78" s="211"/>
      <c r="BM78" s="211"/>
      <c r="BN78" s="211"/>
      <c r="BO78" s="208"/>
      <c r="BP78" s="208"/>
      <c r="BQ78" s="205">
        <v>72</v>
      </c>
      <c r="BR78" s="210"/>
      <c r="BS78" s="803"/>
      <c r="BT78" s="804"/>
      <c r="BU78" s="804"/>
      <c r="BV78" s="804"/>
      <c r="BW78" s="804"/>
      <c r="BX78" s="804"/>
      <c r="BY78" s="804"/>
      <c r="BZ78" s="804"/>
      <c r="CA78" s="804"/>
      <c r="CB78" s="804"/>
      <c r="CC78" s="804"/>
      <c r="CD78" s="804"/>
      <c r="CE78" s="804"/>
      <c r="CF78" s="804"/>
      <c r="CG78" s="805"/>
      <c r="CH78" s="800"/>
      <c r="CI78" s="801"/>
      <c r="CJ78" s="801"/>
      <c r="CK78" s="801"/>
      <c r="CL78" s="802"/>
      <c r="CM78" s="800"/>
      <c r="CN78" s="801"/>
      <c r="CO78" s="801"/>
      <c r="CP78" s="801"/>
      <c r="CQ78" s="802"/>
      <c r="CR78" s="800"/>
      <c r="CS78" s="801"/>
      <c r="CT78" s="801"/>
      <c r="CU78" s="801"/>
      <c r="CV78" s="802"/>
      <c r="CW78" s="800"/>
      <c r="CX78" s="801"/>
      <c r="CY78" s="801"/>
      <c r="CZ78" s="801"/>
      <c r="DA78" s="802"/>
      <c r="DB78" s="800"/>
      <c r="DC78" s="801"/>
      <c r="DD78" s="801"/>
      <c r="DE78" s="801"/>
      <c r="DF78" s="802"/>
      <c r="DG78" s="800"/>
      <c r="DH78" s="801"/>
      <c r="DI78" s="801"/>
      <c r="DJ78" s="801"/>
      <c r="DK78" s="802"/>
      <c r="DL78" s="800"/>
      <c r="DM78" s="801"/>
      <c r="DN78" s="801"/>
      <c r="DO78" s="801"/>
      <c r="DP78" s="802"/>
      <c r="DQ78" s="800"/>
      <c r="DR78" s="801"/>
      <c r="DS78" s="801"/>
      <c r="DT78" s="801"/>
      <c r="DU78" s="802"/>
      <c r="DV78" s="797"/>
      <c r="DW78" s="798"/>
      <c r="DX78" s="798"/>
      <c r="DY78" s="798"/>
      <c r="DZ78" s="799"/>
      <c r="EA78" s="189"/>
    </row>
    <row r="79" spans="1:131" s="190" customFormat="1" ht="26.25" customHeight="1" x14ac:dyDescent="0.15">
      <c r="A79" s="204">
        <v>12</v>
      </c>
      <c r="B79" s="813"/>
      <c r="C79" s="814"/>
      <c r="D79" s="814"/>
      <c r="E79" s="814"/>
      <c r="F79" s="814"/>
      <c r="G79" s="814"/>
      <c r="H79" s="814"/>
      <c r="I79" s="814"/>
      <c r="J79" s="814"/>
      <c r="K79" s="814"/>
      <c r="L79" s="814"/>
      <c r="M79" s="814"/>
      <c r="N79" s="814"/>
      <c r="O79" s="814"/>
      <c r="P79" s="815"/>
      <c r="Q79" s="816"/>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817"/>
      <c r="BA79" s="817"/>
      <c r="BB79" s="817"/>
      <c r="BC79" s="817"/>
      <c r="BD79" s="818"/>
      <c r="BE79" s="208"/>
      <c r="BF79" s="208"/>
      <c r="BG79" s="208"/>
      <c r="BH79" s="208"/>
      <c r="BI79" s="208"/>
      <c r="BJ79" s="211"/>
      <c r="BK79" s="211"/>
      <c r="BL79" s="211"/>
      <c r="BM79" s="211"/>
      <c r="BN79" s="211"/>
      <c r="BO79" s="208"/>
      <c r="BP79" s="208"/>
      <c r="BQ79" s="205">
        <v>73</v>
      </c>
      <c r="BR79" s="210"/>
      <c r="BS79" s="803"/>
      <c r="BT79" s="804"/>
      <c r="BU79" s="804"/>
      <c r="BV79" s="804"/>
      <c r="BW79" s="804"/>
      <c r="BX79" s="804"/>
      <c r="BY79" s="804"/>
      <c r="BZ79" s="804"/>
      <c r="CA79" s="804"/>
      <c r="CB79" s="804"/>
      <c r="CC79" s="804"/>
      <c r="CD79" s="804"/>
      <c r="CE79" s="804"/>
      <c r="CF79" s="804"/>
      <c r="CG79" s="805"/>
      <c r="CH79" s="800"/>
      <c r="CI79" s="801"/>
      <c r="CJ79" s="801"/>
      <c r="CK79" s="801"/>
      <c r="CL79" s="802"/>
      <c r="CM79" s="800"/>
      <c r="CN79" s="801"/>
      <c r="CO79" s="801"/>
      <c r="CP79" s="801"/>
      <c r="CQ79" s="802"/>
      <c r="CR79" s="800"/>
      <c r="CS79" s="801"/>
      <c r="CT79" s="801"/>
      <c r="CU79" s="801"/>
      <c r="CV79" s="802"/>
      <c r="CW79" s="800"/>
      <c r="CX79" s="801"/>
      <c r="CY79" s="801"/>
      <c r="CZ79" s="801"/>
      <c r="DA79" s="802"/>
      <c r="DB79" s="800"/>
      <c r="DC79" s="801"/>
      <c r="DD79" s="801"/>
      <c r="DE79" s="801"/>
      <c r="DF79" s="802"/>
      <c r="DG79" s="800"/>
      <c r="DH79" s="801"/>
      <c r="DI79" s="801"/>
      <c r="DJ79" s="801"/>
      <c r="DK79" s="802"/>
      <c r="DL79" s="800"/>
      <c r="DM79" s="801"/>
      <c r="DN79" s="801"/>
      <c r="DO79" s="801"/>
      <c r="DP79" s="802"/>
      <c r="DQ79" s="800"/>
      <c r="DR79" s="801"/>
      <c r="DS79" s="801"/>
      <c r="DT79" s="801"/>
      <c r="DU79" s="802"/>
      <c r="DV79" s="797"/>
      <c r="DW79" s="798"/>
      <c r="DX79" s="798"/>
      <c r="DY79" s="798"/>
      <c r="DZ79" s="799"/>
      <c r="EA79" s="189"/>
    </row>
    <row r="80" spans="1:131" s="190" customFormat="1" ht="26.25" customHeight="1" x14ac:dyDescent="0.15">
      <c r="A80" s="204">
        <v>13</v>
      </c>
      <c r="B80" s="813"/>
      <c r="C80" s="814"/>
      <c r="D80" s="814"/>
      <c r="E80" s="814"/>
      <c r="F80" s="814"/>
      <c r="G80" s="814"/>
      <c r="H80" s="814"/>
      <c r="I80" s="814"/>
      <c r="J80" s="814"/>
      <c r="K80" s="814"/>
      <c r="L80" s="814"/>
      <c r="M80" s="814"/>
      <c r="N80" s="814"/>
      <c r="O80" s="814"/>
      <c r="P80" s="815"/>
      <c r="Q80" s="816"/>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817"/>
      <c r="BA80" s="817"/>
      <c r="BB80" s="817"/>
      <c r="BC80" s="817"/>
      <c r="BD80" s="818"/>
      <c r="BE80" s="208"/>
      <c r="BF80" s="208"/>
      <c r="BG80" s="208"/>
      <c r="BH80" s="208"/>
      <c r="BI80" s="208"/>
      <c r="BJ80" s="208"/>
      <c r="BK80" s="208"/>
      <c r="BL80" s="208"/>
      <c r="BM80" s="208"/>
      <c r="BN80" s="208"/>
      <c r="BO80" s="208"/>
      <c r="BP80" s="208"/>
      <c r="BQ80" s="205">
        <v>74</v>
      </c>
      <c r="BR80" s="210"/>
      <c r="BS80" s="803"/>
      <c r="BT80" s="804"/>
      <c r="BU80" s="804"/>
      <c r="BV80" s="804"/>
      <c r="BW80" s="804"/>
      <c r="BX80" s="804"/>
      <c r="BY80" s="804"/>
      <c r="BZ80" s="804"/>
      <c r="CA80" s="804"/>
      <c r="CB80" s="804"/>
      <c r="CC80" s="804"/>
      <c r="CD80" s="804"/>
      <c r="CE80" s="804"/>
      <c r="CF80" s="804"/>
      <c r="CG80" s="805"/>
      <c r="CH80" s="800"/>
      <c r="CI80" s="801"/>
      <c r="CJ80" s="801"/>
      <c r="CK80" s="801"/>
      <c r="CL80" s="802"/>
      <c r="CM80" s="800"/>
      <c r="CN80" s="801"/>
      <c r="CO80" s="801"/>
      <c r="CP80" s="801"/>
      <c r="CQ80" s="802"/>
      <c r="CR80" s="800"/>
      <c r="CS80" s="801"/>
      <c r="CT80" s="801"/>
      <c r="CU80" s="801"/>
      <c r="CV80" s="802"/>
      <c r="CW80" s="800"/>
      <c r="CX80" s="801"/>
      <c r="CY80" s="801"/>
      <c r="CZ80" s="801"/>
      <c r="DA80" s="802"/>
      <c r="DB80" s="800"/>
      <c r="DC80" s="801"/>
      <c r="DD80" s="801"/>
      <c r="DE80" s="801"/>
      <c r="DF80" s="802"/>
      <c r="DG80" s="800"/>
      <c r="DH80" s="801"/>
      <c r="DI80" s="801"/>
      <c r="DJ80" s="801"/>
      <c r="DK80" s="802"/>
      <c r="DL80" s="800"/>
      <c r="DM80" s="801"/>
      <c r="DN80" s="801"/>
      <c r="DO80" s="801"/>
      <c r="DP80" s="802"/>
      <c r="DQ80" s="800"/>
      <c r="DR80" s="801"/>
      <c r="DS80" s="801"/>
      <c r="DT80" s="801"/>
      <c r="DU80" s="802"/>
      <c r="DV80" s="797"/>
      <c r="DW80" s="798"/>
      <c r="DX80" s="798"/>
      <c r="DY80" s="798"/>
      <c r="DZ80" s="799"/>
      <c r="EA80" s="189"/>
    </row>
    <row r="81" spans="1:131" s="190" customFormat="1" ht="26.25" customHeight="1" x14ac:dyDescent="0.15">
      <c r="A81" s="204">
        <v>14</v>
      </c>
      <c r="B81" s="813"/>
      <c r="C81" s="814"/>
      <c r="D81" s="814"/>
      <c r="E81" s="814"/>
      <c r="F81" s="814"/>
      <c r="G81" s="814"/>
      <c r="H81" s="814"/>
      <c r="I81" s="814"/>
      <c r="J81" s="814"/>
      <c r="K81" s="814"/>
      <c r="L81" s="814"/>
      <c r="M81" s="814"/>
      <c r="N81" s="814"/>
      <c r="O81" s="814"/>
      <c r="P81" s="815"/>
      <c r="Q81" s="816"/>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817"/>
      <c r="BA81" s="817"/>
      <c r="BB81" s="817"/>
      <c r="BC81" s="817"/>
      <c r="BD81" s="818"/>
      <c r="BE81" s="208"/>
      <c r="BF81" s="208"/>
      <c r="BG81" s="208"/>
      <c r="BH81" s="208"/>
      <c r="BI81" s="208"/>
      <c r="BJ81" s="208"/>
      <c r="BK81" s="208"/>
      <c r="BL81" s="208"/>
      <c r="BM81" s="208"/>
      <c r="BN81" s="208"/>
      <c r="BO81" s="208"/>
      <c r="BP81" s="208"/>
      <c r="BQ81" s="205">
        <v>75</v>
      </c>
      <c r="BR81" s="210"/>
      <c r="BS81" s="803"/>
      <c r="BT81" s="804"/>
      <c r="BU81" s="804"/>
      <c r="BV81" s="804"/>
      <c r="BW81" s="804"/>
      <c r="BX81" s="804"/>
      <c r="BY81" s="804"/>
      <c r="BZ81" s="804"/>
      <c r="CA81" s="804"/>
      <c r="CB81" s="804"/>
      <c r="CC81" s="804"/>
      <c r="CD81" s="804"/>
      <c r="CE81" s="804"/>
      <c r="CF81" s="804"/>
      <c r="CG81" s="805"/>
      <c r="CH81" s="800"/>
      <c r="CI81" s="801"/>
      <c r="CJ81" s="801"/>
      <c r="CK81" s="801"/>
      <c r="CL81" s="802"/>
      <c r="CM81" s="800"/>
      <c r="CN81" s="801"/>
      <c r="CO81" s="801"/>
      <c r="CP81" s="801"/>
      <c r="CQ81" s="802"/>
      <c r="CR81" s="800"/>
      <c r="CS81" s="801"/>
      <c r="CT81" s="801"/>
      <c r="CU81" s="801"/>
      <c r="CV81" s="802"/>
      <c r="CW81" s="800"/>
      <c r="CX81" s="801"/>
      <c r="CY81" s="801"/>
      <c r="CZ81" s="801"/>
      <c r="DA81" s="802"/>
      <c r="DB81" s="800"/>
      <c r="DC81" s="801"/>
      <c r="DD81" s="801"/>
      <c r="DE81" s="801"/>
      <c r="DF81" s="802"/>
      <c r="DG81" s="800"/>
      <c r="DH81" s="801"/>
      <c r="DI81" s="801"/>
      <c r="DJ81" s="801"/>
      <c r="DK81" s="802"/>
      <c r="DL81" s="800"/>
      <c r="DM81" s="801"/>
      <c r="DN81" s="801"/>
      <c r="DO81" s="801"/>
      <c r="DP81" s="802"/>
      <c r="DQ81" s="800"/>
      <c r="DR81" s="801"/>
      <c r="DS81" s="801"/>
      <c r="DT81" s="801"/>
      <c r="DU81" s="802"/>
      <c r="DV81" s="797"/>
      <c r="DW81" s="798"/>
      <c r="DX81" s="798"/>
      <c r="DY81" s="798"/>
      <c r="DZ81" s="799"/>
      <c r="EA81" s="189"/>
    </row>
    <row r="82" spans="1:131" s="190" customFormat="1" ht="26.25" customHeight="1" x14ac:dyDescent="0.15">
      <c r="A82" s="204">
        <v>15</v>
      </c>
      <c r="B82" s="813"/>
      <c r="C82" s="814"/>
      <c r="D82" s="814"/>
      <c r="E82" s="814"/>
      <c r="F82" s="814"/>
      <c r="G82" s="814"/>
      <c r="H82" s="814"/>
      <c r="I82" s="814"/>
      <c r="J82" s="814"/>
      <c r="K82" s="814"/>
      <c r="L82" s="814"/>
      <c r="M82" s="814"/>
      <c r="N82" s="814"/>
      <c r="O82" s="814"/>
      <c r="P82" s="815"/>
      <c r="Q82" s="816"/>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817"/>
      <c r="BA82" s="817"/>
      <c r="BB82" s="817"/>
      <c r="BC82" s="817"/>
      <c r="BD82" s="818"/>
      <c r="BE82" s="208"/>
      <c r="BF82" s="208"/>
      <c r="BG82" s="208"/>
      <c r="BH82" s="208"/>
      <c r="BI82" s="208"/>
      <c r="BJ82" s="208"/>
      <c r="BK82" s="208"/>
      <c r="BL82" s="208"/>
      <c r="BM82" s="208"/>
      <c r="BN82" s="208"/>
      <c r="BO82" s="208"/>
      <c r="BP82" s="208"/>
      <c r="BQ82" s="205">
        <v>76</v>
      </c>
      <c r="BR82" s="210"/>
      <c r="BS82" s="803"/>
      <c r="BT82" s="804"/>
      <c r="BU82" s="804"/>
      <c r="BV82" s="804"/>
      <c r="BW82" s="804"/>
      <c r="BX82" s="804"/>
      <c r="BY82" s="804"/>
      <c r="BZ82" s="804"/>
      <c r="CA82" s="804"/>
      <c r="CB82" s="804"/>
      <c r="CC82" s="804"/>
      <c r="CD82" s="804"/>
      <c r="CE82" s="804"/>
      <c r="CF82" s="804"/>
      <c r="CG82" s="805"/>
      <c r="CH82" s="800"/>
      <c r="CI82" s="801"/>
      <c r="CJ82" s="801"/>
      <c r="CK82" s="801"/>
      <c r="CL82" s="802"/>
      <c r="CM82" s="800"/>
      <c r="CN82" s="801"/>
      <c r="CO82" s="801"/>
      <c r="CP82" s="801"/>
      <c r="CQ82" s="802"/>
      <c r="CR82" s="800"/>
      <c r="CS82" s="801"/>
      <c r="CT82" s="801"/>
      <c r="CU82" s="801"/>
      <c r="CV82" s="802"/>
      <c r="CW82" s="800"/>
      <c r="CX82" s="801"/>
      <c r="CY82" s="801"/>
      <c r="CZ82" s="801"/>
      <c r="DA82" s="802"/>
      <c r="DB82" s="800"/>
      <c r="DC82" s="801"/>
      <c r="DD82" s="801"/>
      <c r="DE82" s="801"/>
      <c r="DF82" s="802"/>
      <c r="DG82" s="800"/>
      <c r="DH82" s="801"/>
      <c r="DI82" s="801"/>
      <c r="DJ82" s="801"/>
      <c r="DK82" s="802"/>
      <c r="DL82" s="800"/>
      <c r="DM82" s="801"/>
      <c r="DN82" s="801"/>
      <c r="DO82" s="801"/>
      <c r="DP82" s="802"/>
      <c r="DQ82" s="800"/>
      <c r="DR82" s="801"/>
      <c r="DS82" s="801"/>
      <c r="DT82" s="801"/>
      <c r="DU82" s="802"/>
      <c r="DV82" s="797"/>
      <c r="DW82" s="798"/>
      <c r="DX82" s="798"/>
      <c r="DY82" s="798"/>
      <c r="DZ82" s="799"/>
      <c r="EA82" s="189"/>
    </row>
    <row r="83" spans="1:131" s="190" customFormat="1" ht="26.25" customHeight="1" x14ac:dyDescent="0.15">
      <c r="A83" s="204">
        <v>16</v>
      </c>
      <c r="B83" s="813"/>
      <c r="C83" s="814"/>
      <c r="D83" s="814"/>
      <c r="E83" s="814"/>
      <c r="F83" s="814"/>
      <c r="G83" s="814"/>
      <c r="H83" s="814"/>
      <c r="I83" s="814"/>
      <c r="J83" s="814"/>
      <c r="K83" s="814"/>
      <c r="L83" s="814"/>
      <c r="M83" s="814"/>
      <c r="N83" s="814"/>
      <c r="O83" s="814"/>
      <c r="P83" s="815"/>
      <c r="Q83" s="816"/>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817"/>
      <c r="BA83" s="817"/>
      <c r="BB83" s="817"/>
      <c r="BC83" s="817"/>
      <c r="BD83" s="818"/>
      <c r="BE83" s="208"/>
      <c r="BF83" s="208"/>
      <c r="BG83" s="208"/>
      <c r="BH83" s="208"/>
      <c r="BI83" s="208"/>
      <c r="BJ83" s="208"/>
      <c r="BK83" s="208"/>
      <c r="BL83" s="208"/>
      <c r="BM83" s="208"/>
      <c r="BN83" s="208"/>
      <c r="BO83" s="208"/>
      <c r="BP83" s="208"/>
      <c r="BQ83" s="205">
        <v>77</v>
      </c>
      <c r="BR83" s="210"/>
      <c r="BS83" s="803"/>
      <c r="BT83" s="804"/>
      <c r="BU83" s="804"/>
      <c r="BV83" s="804"/>
      <c r="BW83" s="804"/>
      <c r="BX83" s="804"/>
      <c r="BY83" s="804"/>
      <c r="BZ83" s="804"/>
      <c r="CA83" s="804"/>
      <c r="CB83" s="804"/>
      <c r="CC83" s="804"/>
      <c r="CD83" s="804"/>
      <c r="CE83" s="804"/>
      <c r="CF83" s="804"/>
      <c r="CG83" s="805"/>
      <c r="CH83" s="800"/>
      <c r="CI83" s="801"/>
      <c r="CJ83" s="801"/>
      <c r="CK83" s="801"/>
      <c r="CL83" s="802"/>
      <c r="CM83" s="800"/>
      <c r="CN83" s="801"/>
      <c r="CO83" s="801"/>
      <c r="CP83" s="801"/>
      <c r="CQ83" s="802"/>
      <c r="CR83" s="800"/>
      <c r="CS83" s="801"/>
      <c r="CT83" s="801"/>
      <c r="CU83" s="801"/>
      <c r="CV83" s="802"/>
      <c r="CW83" s="800"/>
      <c r="CX83" s="801"/>
      <c r="CY83" s="801"/>
      <c r="CZ83" s="801"/>
      <c r="DA83" s="802"/>
      <c r="DB83" s="800"/>
      <c r="DC83" s="801"/>
      <c r="DD83" s="801"/>
      <c r="DE83" s="801"/>
      <c r="DF83" s="802"/>
      <c r="DG83" s="800"/>
      <c r="DH83" s="801"/>
      <c r="DI83" s="801"/>
      <c r="DJ83" s="801"/>
      <c r="DK83" s="802"/>
      <c r="DL83" s="800"/>
      <c r="DM83" s="801"/>
      <c r="DN83" s="801"/>
      <c r="DO83" s="801"/>
      <c r="DP83" s="802"/>
      <c r="DQ83" s="800"/>
      <c r="DR83" s="801"/>
      <c r="DS83" s="801"/>
      <c r="DT83" s="801"/>
      <c r="DU83" s="802"/>
      <c r="DV83" s="797"/>
      <c r="DW83" s="798"/>
      <c r="DX83" s="798"/>
      <c r="DY83" s="798"/>
      <c r="DZ83" s="799"/>
      <c r="EA83" s="189"/>
    </row>
    <row r="84" spans="1:131" s="190" customFormat="1" ht="26.25" customHeight="1" x14ac:dyDescent="0.15">
      <c r="A84" s="204">
        <v>17</v>
      </c>
      <c r="B84" s="813"/>
      <c r="C84" s="814"/>
      <c r="D84" s="814"/>
      <c r="E84" s="814"/>
      <c r="F84" s="814"/>
      <c r="G84" s="814"/>
      <c r="H84" s="814"/>
      <c r="I84" s="814"/>
      <c r="J84" s="814"/>
      <c r="K84" s="814"/>
      <c r="L84" s="814"/>
      <c r="M84" s="814"/>
      <c r="N84" s="814"/>
      <c r="O84" s="814"/>
      <c r="P84" s="815"/>
      <c r="Q84" s="816"/>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817"/>
      <c r="BA84" s="817"/>
      <c r="BB84" s="817"/>
      <c r="BC84" s="817"/>
      <c r="BD84" s="818"/>
      <c r="BE84" s="208"/>
      <c r="BF84" s="208"/>
      <c r="BG84" s="208"/>
      <c r="BH84" s="208"/>
      <c r="BI84" s="208"/>
      <c r="BJ84" s="208"/>
      <c r="BK84" s="208"/>
      <c r="BL84" s="208"/>
      <c r="BM84" s="208"/>
      <c r="BN84" s="208"/>
      <c r="BO84" s="208"/>
      <c r="BP84" s="208"/>
      <c r="BQ84" s="205">
        <v>78</v>
      </c>
      <c r="BR84" s="210"/>
      <c r="BS84" s="803"/>
      <c r="BT84" s="804"/>
      <c r="BU84" s="804"/>
      <c r="BV84" s="804"/>
      <c r="BW84" s="804"/>
      <c r="BX84" s="804"/>
      <c r="BY84" s="804"/>
      <c r="BZ84" s="804"/>
      <c r="CA84" s="804"/>
      <c r="CB84" s="804"/>
      <c r="CC84" s="804"/>
      <c r="CD84" s="804"/>
      <c r="CE84" s="804"/>
      <c r="CF84" s="804"/>
      <c r="CG84" s="805"/>
      <c r="CH84" s="800"/>
      <c r="CI84" s="801"/>
      <c r="CJ84" s="801"/>
      <c r="CK84" s="801"/>
      <c r="CL84" s="802"/>
      <c r="CM84" s="800"/>
      <c r="CN84" s="801"/>
      <c r="CO84" s="801"/>
      <c r="CP84" s="801"/>
      <c r="CQ84" s="802"/>
      <c r="CR84" s="800"/>
      <c r="CS84" s="801"/>
      <c r="CT84" s="801"/>
      <c r="CU84" s="801"/>
      <c r="CV84" s="802"/>
      <c r="CW84" s="800"/>
      <c r="CX84" s="801"/>
      <c r="CY84" s="801"/>
      <c r="CZ84" s="801"/>
      <c r="DA84" s="802"/>
      <c r="DB84" s="800"/>
      <c r="DC84" s="801"/>
      <c r="DD84" s="801"/>
      <c r="DE84" s="801"/>
      <c r="DF84" s="802"/>
      <c r="DG84" s="800"/>
      <c r="DH84" s="801"/>
      <c r="DI84" s="801"/>
      <c r="DJ84" s="801"/>
      <c r="DK84" s="802"/>
      <c r="DL84" s="800"/>
      <c r="DM84" s="801"/>
      <c r="DN84" s="801"/>
      <c r="DO84" s="801"/>
      <c r="DP84" s="802"/>
      <c r="DQ84" s="800"/>
      <c r="DR84" s="801"/>
      <c r="DS84" s="801"/>
      <c r="DT84" s="801"/>
      <c r="DU84" s="802"/>
      <c r="DV84" s="797"/>
      <c r="DW84" s="798"/>
      <c r="DX84" s="798"/>
      <c r="DY84" s="798"/>
      <c r="DZ84" s="799"/>
      <c r="EA84" s="189"/>
    </row>
    <row r="85" spans="1:131" s="190" customFormat="1" ht="26.25" customHeight="1" x14ac:dyDescent="0.15">
      <c r="A85" s="204">
        <v>18</v>
      </c>
      <c r="B85" s="813"/>
      <c r="C85" s="814"/>
      <c r="D85" s="814"/>
      <c r="E85" s="814"/>
      <c r="F85" s="814"/>
      <c r="G85" s="814"/>
      <c r="H85" s="814"/>
      <c r="I85" s="814"/>
      <c r="J85" s="814"/>
      <c r="K85" s="814"/>
      <c r="L85" s="814"/>
      <c r="M85" s="814"/>
      <c r="N85" s="814"/>
      <c r="O85" s="814"/>
      <c r="P85" s="815"/>
      <c r="Q85" s="816"/>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817"/>
      <c r="BA85" s="817"/>
      <c r="BB85" s="817"/>
      <c r="BC85" s="817"/>
      <c r="BD85" s="818"/>
      <c r="BE85" s="208"/>
      <c r="BF85" s="208"/>
      <c r="BG85" s="208"/>
      <c r="BH85" s="208"/>
      <c r="BI85" s="208"/>
      <c r="BJ85" s="208"/>
      <c r="BK85" s="208"/>
      <c r="BL85" s="208"/>
      <c r="BM85" s="208"/>
      <c r="BN85" s="208"/>
      <c r="BO85" s="208"/>
      <c r="BP85" s="208"/>
      <c r="BQ85" s="205">
        <v>79</v>
      </c>
      <c r="BR85" s="210"/>
      <c r="BS85" s="803"/>
      <c r="BT85" s="804"/>
      <c r="BU85" s="804"/>
      <c r="BV85" s="804"/>
      <c r="BW85" s="804"/>
      <c r="BX85" s="804"/>
      <c r="BY85" s="804"/>
      <c r="BZ85" s="804"/>
      <c r="CA85" s="804"/>
      <c r="CB85" s="804"/>
      <c r="CC85" s="804"/>
      <c r="CD85" s="804"/>
      <c r="CE85" s="804"/>
      <c r="CF85" s="804"/>
      <c r="CG85" s="805"/>
      <c r="CH85" s="800"/>
      <c r="CI85" s="801"/>
      <c r="CJ85" s="801"/>
      <c r="CK85" s="801"/>
      <c r="CL85" s="802"/>
      <c r="CM85" s="800"/>
      <c r="CN85" s="801"/>
      <c r="CO85" s="801"/>
      <c r="CP85" s="801"/>
      <c r="CQ85" s="802"/>
      <c r="CR85" s="800"/>
      <c r="CS85" s="801"/>
      <c r="CT85" s="801"/>
      <c r="CU85" s="801"/>
      <c r="CV85" s="802"/>
      <c r="CW85" s="800"/>
      <c r="CX85" s="801"/>
      <c r="CY85" s="801"/>
      <c r="CZ85" s="801"/>
      <c r="DA85" s="802"/>
      <c r="DB85" s="800"/>
      <c r="DC85" s="801"/>
      <c r="DD85" s="801"/>
      <c r="DE85" s="801"/>
      <c r="DF85" s="802"/>
      <c r="DG85" s="800"/>
      <c r="DH85" s="801"/>
      <c r="DI85" s="801"/>
      <c r="DJ85" s="801"/>
      <c r="DK85" s="802"/>
      <c r="DL85" s="800"/>
      <c r="DM85" s="801"/>
      <c r="DN85" s="801"/>
      <c r="DO85" s="801"/>
      <c r="DP85" s="802"/>
      <c r="DQ85" s="800"/>
      <c r="DR85" s="801"/>
      <c r="DS85" s="801"/>
      <c r="DT85" s="801"/>
      <c r="DU85" s="802"/>
      <c r="DV85" s="797"/>
      <c r="DW85" s="798"/>
      <c r="DX85" s="798"/>
      <c r="DY85" s="798"/>
      <c r="DZ85" s="799"/>
      <c r="EA85" s="189"/>
    </row>
    <row r="86" spans="1:131" s="190" customFormat="1" ht="26.25" customHeight="1" x14ac:dyDescent="0.15">
      <c r="A86" s="204">
        <v>19</v>
      </c>
      <c r="B86" s="813"/>
      <c r="C86" s="814"/>
      <c r="D86" s="814"/>
      <c r="E86" s="814"/>
      <c r="F86" s="814"/>
      <c r="G86" s="814"/>
      <c r="H86" s="814"/>
      <c r="I86" s="814"/>
      <c r="J86" s="814"/>
      <c r="K86" s="814"/>
      <c r="L86" s="814"/>
      <c r="M86" s="814"/>
      <c r="N86" s="814"/>
      <c r="O86" s="814"/>
      <c r="P86" s="815"/>
      <c r="Q86" s="816"/>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817"/>
      <c r="BA86" s="817"/>
      <c r="BB86" s="817"/>
      <c r="BC86" s="817"/>
      <c r="BD86" s="818"/>
      <c r="BE86" s="208"/>
      <c r="BF86" s="208"/>
      <c r="BG86" s="208"/>
      <c r="BH86" s="208"/>
      <c r="BI86" s="208"/>
      <c r="BJ86" s="208"/>
      <c r="BK86" s="208"/>
      <c r="BL86" s="208"/>
      <c r="BM86" s="208"/>
      <c r="BN86" s="208"/>
      <c r="BO86" s="208"/>
      <c r="BP86" s="208"/>
      <c r="BQ86" s="205">
        <v>80</v>
      </c>
      <c r="BR86" s="210"/>
      <c r="BS86" s="803"/>
      <c r="BT86" s="804"/>
      <c r="BU86" s="804"/>
      <c r="BV86" s="804"/>
      <c r="BW86" s="804"/>
      <c r="BX86" s="804"/>
      <c r="BY86" s="804"/>
      <c r="BZ86" s="804"/>
      <c r="CA86" s="804"/>
      <c r="CB86" s="804"/>
      <c r="CC86" s="804"/>
      <c r="CD86" s="804"/>
      <c r="CE86" s="804"/>
      <c r="CF86" s="804"/>
      <c r="CG86" s="805"/>
      <c r="CH86" s="800"/>
      <c r="CI86" s="801"/>
      <c r="CJ86" s="801"/>
      <c r="CK86" s="801"/>
      <c r="CL86" s="802"/>
      <c r="CM86" s="800"/>
      <c r="CN86" s="801"/>
      <c r="CO86" s="801"/>
      <c r="CP86" s="801"/>
      <c r="CQ86" s="802"/>
      <c r="CR86" s="800"/>
      <c r="CS86" s="801"/>
      <c r="CT86" s="801"/>
      <c r="CU86" s="801"/>
      <c r="CV86" s="802"/>
      <c r="CW86" s="800"/>
      <c r="CX86" s="801"/>
      <c r="CY86" s="801"/>
      <c r="CZ86" s="801"/>
      <c r="DA86" s="802"/>
      <c r="DB86" s="800"/>
      <c r="DC86" s="801"/>
      <c r="DD86" s="801"/>
      <c r="DE86" s="801"/>
      <c r="DF86" s="802"/>
      <c r="DG86" s="800"/>
      <c r="DH86" s="801"/>
      <c r="DI86" s="801"/>
      <c r="DJ86" s="801"/>
      <c r="DK86" s="802"/>
      <c r="DL86" s="800"/>
      <c r="DM86" s="801"/>
      <c r="DN86" s="801"/>
      <c r="DO86" s="801"/>
      <c r="DP86" s="802"/>
      <c r="DQ86" s="800"/>
      <c r="DR86" s="801"/>
      <c r="DS86" s="801"/>
      <c r="DT86" s="801"/>
      <c r="DU86" s="802"/>
      <c r="DV86" s="797"/>
      <c r="DW86" s="798"/>
      <c r="DX86" s="798"/>
      <c r="DY86" s="798"/>
      <c r="DZ86" s="799"/>
      <c r="EA86" s="189"/>
    </row>
    <row r="87" spans="1:131" s="190" customFormat="1" ht="26.25" customHeight="1" x14ac:dyDescent="0.15">
      <c r="A87" s="212">
        <v>20</v>
      </c>
      <c r="B87" s="822"/>
      <c r="C87" s="823"/>
      <c r="D87" s="823"/>
      <c r="E87" s="823"/>
      <c r="F87" s="823"/>
      <c r="G87" s="823"/>
      <c r="H87" s="823"/>
      <c r="I87" s="823"/>
      <c r="J87" s="823"/>
      <c r="K87" s="823"/>
      <c r="L87" s="823"/>
      <c r="M87" s="823"/>
      <c r="N87" s="823"/>
      <c r="O87" s="823"/>
      <c r="P87" s="824"/>
      <c r="Q87" s="825"/>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6"/>
      <c r="AY87" s="826"/>
      <c r="AZ87" s="827"/>
      <c r="BA87" s="827"/>
      <c r="BB87" s="827"/>
      <c r="BC87" s="827"/>
      <c r="BD87" s="828"/>
      <c r="BE87" s="208"/>
      <c r="BF87" s="208"/>
      <c r="BG87" s="208"/>
      <c r="BH87" s="208"/>
      <c r="BI87" s="208"/>
      <c r="BJ87" s="208"/>
      <c r="BK87" s="208"/>
      <c r="BL87" s="208"/>
      <c r="BM87" s="208"/>
      <c r="BN87" s="208"/>
      <c r="BO87" s="208"/>
      <c r="BP87" s="208"/>
      <c r="BQ87" s="205">
        <v>81</v>
      </c>
      <c r="BR87" s="210"/>
      <c r="BS87" s="803"/>
      <c r="BT87" s="804"/>
      <c r="BU87" s="804"/>
      <c r="BV87" s="804"/>
      <c r="BW87" s="804"/>
      <c r="BX87" s="804"/>
      <c r="BY87" s="804"/>
      <c r="BZ87" s="804"/>
      <c r="CA87" s="804"/>
      <c r="CB87" s="804"/>
      <c r="CC87" s="804"/>
      <c r="CD87" s="804"/>
      <c r="CE87" s="804"/>
      <c r="CF87" s="804"/>
      <c r="CG87" s="805"/>
      <c r="CH87" s="800"/>
      <c r="CI87" s="801"/>
      <c r="CJ87" s="801"/>
      <c r="CK87" s="801"/>
      <c r="CL87" s="802"/>
      <c r="CM87" s="800"/>
      <c r="CN87" s="801"/>
      <c r="CO87" s="801"/>
      <c r="CP87" s="801"/>
      <c r="CQ87" s="802"/>
      <c r="CR87" s="800"/>
      <c r="CS87" s="801"/>
      <c r="CT87" s="801"/>
      <c r="CU87" s="801"/>
      <c r="CV87" s="802"/>
      <c r="CW87" s="800"/>
      <c r="CX87" s="801"/>
      <c r="CY87" s="801"/>
      <c r="CZ87" s="801"/>
      <c r="DA87" s="802"/>
      <c r="DB87" s="800"/>
      <c r="DC87" s="801"/>
      <c r="DD87" s="801"/>
      <c r="DE87" s="801"/>
      <c r="DF87" s="802"/>
      <c r="DG87" s="800"/>
      <c r="DH87" s="801"/>
      <c r="DI87" s="801"/>
      <c r="DJ87" s="801"/>
      <c r="DK87" s="802"/>
      <c r="DL87" s="800"/>
      <c r="DM87" s="801"/>
      <c r="DN87" s="801"/>
      <c r="DO87" s="801"/>
      <c r="DP87" s="802"/>
      <c r="DQ87" s="800"/>
      <c r="DR87" s="801"/>
      <c r="DS87" s="801"/>
      <c r="DT87" s="801"/>
      <c r="DU87" s="802"/>
      <c r="DV87" s="797"/>
      <c r="DW87" s="798"/>
      <c r="DX87" s="798"/>
      <c r="DY87" s="798"/>
      <c r="DZ87" s="799"/>
      <c r="EA87" s="189"/>
    </row>
    <row r="88" spans="1:131" s="190" customFormat="1" ht="26.25" customHeight="1" thickBot="1" x14ac:dyDescent="0.2">
      <c r="A88" s="207" t="s">
        <v>341</v>
      </c>
      <c r="B88" s="721" t="s">
        <v>368</v>
      </c>
      <c r="C88" s="722"/>
      <c r="D88" s="722"/>
      <c r="E88" s="722"/>
      <c r="F88" s="722"/>
      <c r="G88" s="722"/>
      <c r="H88" s="722"/>
      <c r="I88" s="722"/>
      <c r="J88" s="722"/>
      <c r="K88" s="722"/>
      <c r="L88" s="722"/>
      <c r="M88" s="722"/>
      <c r="N88" s="722"/>
      <c r="O88" s="722"/>
      <c r="P88" s="723"/>
      <c r="Q88" s="771"/>
      <c r="R88" s="772"/>
      <c r="S88" s="772"/>
      <c r="T88" s="772"/>
      <c r="U88" s="772"/>
      <c r="V88" s="772"/>
      <c r="W88" s="772"/>
      <c r="X88" s="772"/>
      <c r="Y88" s="772"/>
      <c r="Z88" s="772"/>
      <c r="AA88" s="772"/>
      <c r="AB88" s="772"/>
      <c r="AC88" s="772"/>
      <c r="AD88" s="772"/>
      <c r="AE88" s="772"/>
      <c r="AF88" s="775">
        <v>1</v>
      </c>
      <c r="AG88" s="775"/>
      <c r="AH88" s="775"/>
      <c r="AI88" s="775"/>
      <c r="AJ88" s="775"/>
      <c r="AK88" s="772"/>
      <c r="AL88" s="772"/>
      <c r="AM88" s="772"/>
      <c r="AN88" s="772"/>
      <c r="AO88" s="772"/>
      <c r="AP88" s="775">
        <v>5676</v>
      </c>
      <c r="AQ88" s="775"/>
      <c r="AR88" s="775"/>
      <c r="AS88" s="775"/>
      <c r="AT88" s="775"/>
      <c r="AU88" s="775" t="s">
        <v>511</v>
      </c>
      <c r="AV88" s="775"/>
      <c r="AW88" s="775"/>
      <c r="AX88" s="775"/>
      <c r="AY88" s="775"/>
      <c r="AZ88" s="787"/>
      <c r="BA88" s="787"/>
      <c r="BB88" s="787"/>
      <c r="BC88" s="787"/>
      <c r="BD88" s="788"/>
      <c r="BE88" s="208"/>
      <c r="BF88" s="208"/>
      <c r="BG88" s="208"/>
      <c r="BH88" s="208"/>
      <c r="BI88" s="208"/>
      <c r="BJ88" s="208"/>
      <c r="BK88" s="208"/>
      <c r="BL88" s="208"/>
      <c r="BM88" s="208"/>
      <c r="BN88" s="208"/>
      <c r="BO88" s="208"/>
      <c r="BP88" s="208"/>
      <c r="BQ88" s="205">
        <v>82</v>
      </c>
      <c r="BR88" s="210"/>
      <c r="BS88" s="803"/>
      <c r="BT88" s="804"/>
      <c r="BU88" s="804"/>
      <c r="BV88" s="804"/>
      <c r="BW88" s="804"/>
      <c r="BX88" s="804"/>
      <c r="BY88" s="804"/>
      <c r="BZ88" s="804"/>
      <c r="CA88" s="804"/>
      <c r="CB88" s="804"/>
      <c r="CC88" s="804"/>
      <c r="CD88" s="804"/>
      <c r="CE88" s="804"/>
      <c r="CF88" s="804"/>
      <c r="CG88" s="805"/>
      <c r="CH88" s="800"/>
      <c r="CI88" s="801"/>
      <c r="CJ88" s="801"/>
      <c r="CK88" s="801"/>
      <c r="CL88" s="802"/>
      <c r="CM88" s="800"/>
      <c r="CN88" s="801"/>
      <c r="CO88" s="801"/>
      <c r="CP88" s="801"/>
      <c r="CQ88" s="802"/>
      <c r="CR88" s="800"/>
      <c r="CS88" s="801"/>
      <c r="CT88" s="801"/>
      <c r="CU88" s="801"/>
      <c r="CV88" s="802"/>
      <c r="CW88" s="800"/>
      <c r="CX88" s="801"/>
      <c r="CY88" s="801"/>
      <c r="CZ88" s="801"/>
      <c r="DA88" s="802"/>
      <c r="DB88" s="800"/>
      <c r="DC88" s="801"/>
      <c r="DD88" s="801"/>
      <c r="DE88" s="801"/>
      <c r="DF88" s="802"/>
      <c r="DG88" s="800"/>
      <c r="DH88" s="801"/>
      <c r="DI88" s="801"/>
      <c r="DJ88" s="801"/>
      <c r="DK88" s="802"/>
      <c r="DL88" s="800"/>
      <c r="DM88" s="801"/>
      <c r="DN88" s="801"/>
      <c r="DO88" s="801"/>
      <c r="DP88" s="802"/>
      <c r="DQ88" s="800"/>
      <c r="DR88" s="801"/>
      <c r="DS88" s="801"/>
      <c r="DT88" s="801"/>
      <c r="DU88" s="802"/>
      <c r="DV88" s="797"/>
      <c r="DW88" s="798"/>
      <c r="DX88" s="798"/>
      <c r="DY88" s="798"/>
      <c r="DZ88" s="799"/>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3"/>
      <c r="BT89" s="804"/>
      <c r="BU89" s="804"/>
      <c r="BV89" s="804"/>
      <c r="BW89" s="804"/>
      <c r="BX89" s="804"/>
      <c r="BY89" s="804"/>
      <c r="BZ89" s="804"/>
      <c r="CA89" s="804"/>
      <c r="CB89" s="804"/>
      <c r="CC89" s="804"/>
      <c r="CD89" s="804"/>
      <c r="CE89" s="804"/>
      <c r="CF89" s="804"/>
      <c r="CG89" s="805"/>
      <c r="CH89" s="800"/>
      <c r="CI89" s="801"/>
      <c r="CJ89" s="801"/>
      <c r="CK89" s="801"/>
      <c r="CL89" s="802"/>
      <c r="CM89" s="800"/>
      <c r="CN89" s="801"/>
      <c r="CO89" s="801"/>
      <c r="CP89" s="801"/>
      <c r="CQ89" s="802"/>
      <c r="CR89" s="800"/>
      <c r="CS89" s="801"/>
      <c r="CT89" s="801"/>
      <c r="CU89" s="801"/>
      <c r="CV89" s="802"/>
      <c r="CW89" s="800"/>
      <c r="CX89" s="801"/>
      <c r="CY89" s="801"/>
      <c r="CZ89" s="801"/>
      <c r="DA89" s="802"/>
      <c r="DB89" s="800"/>
      <c r="DC89" s="801"/>
      <c r="DD89" s="801"/>
      <c r="DE89" s="801"/>
      <c r="DF89" s="802"/>
      <c r="DG89" s="800"/>
      <c r="DH89" s="801"/>
      <c r="DI89" s="801"/>
      <c r="DJ89" s="801"/>
      <c r="DK89" s="802"/>
      <c r="DL89" s="800"/>
      <c r="DM89" s="801"/>
      <c r="DN89" s="801"/>
      <c r="DO89" s="801"/>
      <c r="DP89" s="802"/>
      <c r="DQ89" s="800"/>
      <c r="DR89" s="801"/>
      <c r="DS89" s="801"/>
      <c r="DT89" s="801"/>
      <c r="DU89" s="802"/>
      <c r="DV89" s="797"/>
      <c r="DW89" s="798"/>
      <c r="DX89" s="798"/>
      <c r="DY89" s="798"/>
      <c r="DZ89" s="799"/>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3"/>
      <c r="BT90" s="804"/>
      <c r="BU90" s="804"/>
      <c r="BV90" s="804"/>
      <c r="BW90" s="804"/>
      <c r="BX90" s="804"/>
      <c r="BY90" s="804"/>
      <c r="BZ90" s="804"/>
      <c r="CA90" s="804"/>
      <c r="CB90" s="804"/>
      <c r="CC90" s="804"/>
      <c r="CD90" s="804"/>
      <c r="CE90" s="804"/>
      <c r="CF90" s="804"/>
      <c r="CG90" s="805"/>
      <c r="CH90" s="800"/>
      <c r="CI90" s="801"/>
      <c r="CJ90" s="801"/>
      <c r="CK90" s="801"/>
      <c r="CL90" s="802"/>
      <c r="CM90" s="800"/>
      <c r="CN90" s="801"/>
      <c r="CO90" s="801"/>
      <c r="CP90" s="801"/>
      <c r="CQ90" s="802"/>
      <c r="CR90" s="800"/>
      <c r="CS90" s="801"/>
      <c r="CT90" s="801"/>
      <c r="CU90" s="801"/>
      <c r="CV90" s="802"/>
      <c r="CW90" s="800"/>
      <c r="CX90" s="801"/>
      <c r="CY90" s="801"/>
      <c r="CZ90" s="801"/>
      <c r="DA90" s="802"/>
      <c r="DB90" s="800"/>
      <c r="DC90" s="801"/>
      <c r="DD90" s="801"/>
      <c r="DE90" s="801"/>
      <c r="DF90" s="802"/>
      <c r="DG90" s="800"/>
      <c r="DH90" s="801"/>
      <c r="DI90" s="801"/>
      <c r="DJ90" s="801"/>
      <c r="DK90" s="802"/>
      <c r="DL90" s="800"/>
      <c r="DM90" s="801"/>
      <c r="DN90" s="801"/>
      <c r="DO90" s="801"/>
      <c r="DP90" s="802"/>
      <c r="DQ90" s="800"/>
      <c r="DR90" s="801"/>
      <c r="DS90" s="801"/>
      <c r="DT90" s="801"/>
      <c r="DU90" s="802"/>
      <c r="DV90" s="797"/>
      <c r="DW90" s="798"/>
      <c r="DX90" s="798"/>
      <c r="DY90" s="798"/>
      <c r="DZ90" s="799"/>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3"/>
      <c r="BT91" s="804"/>
      <c r="BU91" s="804"/>
      <c r="BV91" s="804"/>
      <c r="BW91" s="804"/>
      <c r="BX91" s="804"/>
      <c r="BY91" s="804"/>
      <c r="BZ91" s="804"/>
      <c r="CA91" s="804"/>
      <c r="CB91" s="804"/>
      <c r="CC91" s="804"/>
      <c r="CD91" s="804"/>
      <c r="CE91" s="804"/>
      <c r="CF91" s="804"/>
      <c r="CG91" s="805"/>
      <c r="CH91" s="800"/>
      <c r="CI91" s="801"/>
      <c r="CJ91" s="801"/>
      <c r="CK91" s="801"/>
      <c r="CL91" s="802"/>
      <c r="CM91" s="800"/>
      <c r="CN91" s="801"/>
      <c r="CO91" s="801"/>
      <c r="CP91" s="801"/>
      <c r="CQ91" s="802"/>
      <c r="CR91" s="800"/>
      <c r="CS91" s="801"/>
      <c r="CT91" s="801"/>
      <c r="CU91" s="801"/>
      <c r="CV91" s="802"/>
      <c r="CW91" s="800"/>
      <c r="CX91" s="801"/>
      <c r="CY91" s="801"/>
      <c r="CZ91" s="801"/>
      <c r="DA91" s="802"/>
      <c r="DB91" s="800"/>
      <c r="DC91" s="801"/>
      <c r="DD91" s="801"/>
      <c r="DE91" s="801"/>
      <c r="DF91" s="802"/>
      <c r="DG91" s="800"/>
      <c r="DH91" s="801"/>
      <c r="DI91" s="801"/>
      <c r="DJ91" s="801"/>
      <c r="DK91" s="802"/>
      <c r="DL91" s="800"/>
      <c r="DM91" s="801"/>
      <c r="DN91" s="801"/>
      <c r="DO91" s="801"/>
      <c r="DP91" s="802"/>
      <c r="DQ91" s="800"/>
      <c r="DR91" s="801"/>
      <c r="DS91" s="801"/>
      <c r="DT91" s="801"/>
      <c r="DU91" s="802"/>
      <c r="DV91" s="797"/>
      <c r="DW91" s="798"/>
      <c r="DX91" s="798"/>
      <c r="DY91" s="798"/>
      <c r="DZ91" s="799"/>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3"/>
      <c r="BT92" s="804"/>
      <c r="BU92" s="804"/>
      <c r="BV92" s="804"/>
      <c r="BW92" s="804"/>
      <c r="BX92" s="804"/>
      <c r="BY92" s="804"/>
      <c r="BZ92" s="804"/>
      <c r="CA92" s="804"/>
      <c r="CB92" s="804"/>
      <c r="CC92" s="804"/>
      <c r="CD92" s="804"/>
      <c r="CE92" s="804"/>
      <c r="CF92" s="804"/>
      <c r="CG92" s="805"/>
      <c r="CH92" s="800"/>
      <c r="CI92" s="801"/>
      <c r="CJ92" s="801"/>
      <c r="CK92" s="801"/>
      <c r="CL92" s="802"/>
      <c r="CM92" s="800"/>
      <c r="CN92" s="801"/>
      <c r="CO92" s="801"/>
      <c r="CP92" s="801"/>
      <c r="CQ92" s="802"/>
      <c r="CR92" s="800"/>
      <c r="CS92" s="801"/>
      <c r="CT92" s="801"/>
      <c r="CU92" s="801"/>
      <c r="CV92" s="802"/>
      <c r="CW92" s="800"/>
      <c r="CX92" s="801"/>
      <c r="CY92" s="801"/>
      <c r="CZ92" s="801"/>
      <c r="DA92" s="802"/>
      <c r="DB92" s="800"/>
      <c r="DC92" s="801"/>
      <c r="DD92" s="801"/>
      <c r="DE92" s="801"/>
      <c r="DF92" s="802"/>
      <c r="DG92" s="800"/>
      <c r="DH92" s="801"/>
      <c r="DI92" s="801"/>
      <c r="DJ92" s="801"/>
      <c r="DK92" s="802"/>
      <c r="DL92" s="800"/>
      <c r="DM92" s="801"/>
      <c r="DN92" s="801"/>
      <c r="DO92" s="801"/>
      <c r="DP92" s="802"/>
      <c r="DQ92" s="800"/>
      <c r="DR92" s="801"/>
      <c r="DS92" s="801"/>
      <c r="DT92" s="801"/>
      <c r="DU92" s="802"/>
      <c r="DV92" s="797"/>
      <c r="DW92" s="798"/>
      <c r="DX92" s="798"/>
      <c r="DY92" s="798"/>
      <c r="DZ92" s="799"/>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3"/>
      <c r="BT93" s="804"/>
      <c r="BU93" s="804"/>
      <c r="BV93" s="804"/>
      <c r="BW93" s="804"/>
      <c r="BX93" s="804"/>
      <c r="BY93" s="804"/>
      <c r="BZ93" s="804"/>
      <c r="CA93" s="804"/>
      <c r="CB93" s="804"/>
      <c r="CC93" s="804"/>
      <c r="CD93" s="804"/>
      <c r="CE93" s="804"/>
      <c r="CF93" s="804"/>
      <c r="CG93" s="805"/>
      <c r="CH93" s="800"/>
      <c r="CI93" s="801"/>
      <c r="CJ93" s="801"/>
      <c r="CK93" s="801"/>
      <c r="CL93" s="802"/>
      <c r="CM93" s="800"/>
      <c r="CN93" s="801"/>
      <c r="CO93" s="801"/>
      <c r="CP93" s="801"/>
      <c r="CQ93" s="802"/>
      <c r="CR93" s="800"/>
      <c r="CS93" s="801"/>
      <c r="CT93" s="801"/>
      <c r="CU93" s="801"/>
      <c r="CV93" s="802"/>
      <c r="CW93" s="800"/>
      <c r="CX93" s="801"/>
      <c r="CY93" s="801"/>
      <c r="CZ93" s="801"/>
      <c r="DA93" s="802"/>
      <c r="DB93" s="800"/>
      <c r="DC93" s="801"/>
      <c r="DD93" s="801"/>
      <c r="DE93" s="801"/>
      <c r="DF93" s="802"/>
      <c r="DG93" s="800"/>
      <c r="DH93" s="801"/>
      <c r="DI93" s="801"/>
      <c r="DJ93" s="801"/>
      <c r="DK93" s="802"/>
      <c r="DL93" s="800"/>
      <c r="DM93" s="801"/>
      <c r="DN93" s="801"/>
      <c r="DO93" s="801"/>
      <c r="DP93" s="802"/>
      <c r="DQ93" s="800"/>
      <c r="DR93" s="801"/>
      <c r="DS93" s="801"/>
      <c r="DT93" s="801"/>
      <c r="DU93" s="802"/>
      <c r="DV93" s="797"/>
      <c r="DW93" s="798"/>
      <c r="DX93" s="798"/>
      <c r="DY93" s="798"/>
      <c r="DZ93" s="799"/>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3"/>
      <c r="BT94" s="804"/>
      <c r="BU94" s="804"/>
      <c r="BV94" s="804"/>
      <c r="BW94" s="804"/>
      <c r="BX94" s="804"/>
      <c r="BY94" s="804"/>
      <c r="BZ94" s="804"/>
      <c r="CA94" s="804"/>
      <c r="CB94" s="804"/>
      <c r="CC94" s="804"/>
      <c r="CD94" s="804"/>
      <c r="CE94" s="804"/>
      <c r="CF94" s="804"/>
      <c r="CG94" s="805"/>
      <c r="CH94" s="800"/>
      <c r="CI94" s="801"/>
      <c r="CJ94" s="801"/>
      <c r="CK94" s="801"/>
      <c r="CL94" s="802"/>
      <c r="CM94" s="800"/>
      <c r="CN94" s="801"/>
      <c r="CO94" s="801"/>
      <c r="CP94" s="801"/>
      <c r="CQ94" s="802"/>
      <c r="CR94" s="800"/>
      <c r="CS94" s="801"/>
      <c r="CT94" s="801"/>
      <c r="CU94" s="801"/>
      <c r="CV94" s="802"/>
      <c r="CW94" s="800"/>
      <c r="CX94" s="801"/>
      <c r="CY94" s="801"/>
      <c r="CZ94" s="801"/>
      <c r="DA94" s="802"/>
      <c r="DB94" s="800"/>
      <c r="DC94" s="801"/>
      <c r="DD94" s="801"/>
      <c r="DE94" s="801"/>
      <c r="DF94" s="802"/>
      <c r="DG94" s="800"/>
      <c r="DH94" s="801"/>
      <c r="DI94" s="801"/>
      <c r="DJ94" s="801"/>
      <c r="DK94" s="802"/>
      <c r="DL94" s="800"/>
      <c r="DM94" s="801"/>
      <c r="DN94" s="801"/>
      <c r="DO94" s="801"/>
      <c r="DP94" s="802"/>
      <c r="DQ94" s="800"/>
      <c r="DR94" s="801"/>
      <c r="DS94" s="801"/>
      <c r="DT94" s="801"/>
      <c r="DU94" s="802"/>
      <c r="DV94" s="797"/>
      <c r="DW94" s="798"/>
      <c r="DX94" s="798"/>
      <c r="DY94" s="798"/>
      <c r="DZ94" s="799"/>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3"/>
      <c r="BT95" s="804"/>
      <c r="BU95" s="804"/>
      <c r="BV95" s="804"/>
      <c r="BW95" s="804"/>
      <c r="BX95" s="804"/>
      <c r="BY95" s="804"/>
      <c r="BZ95" s="804"/>
      <c r="CA95" s="804"/>
      <c r="CB95" s="804"/>
      <c r="CC95" s="804"/>
      <c r="CD95" s="804"/>
      <c r="CE95" s="804"/>
      <c r="CF95" s="804"/>
      <c r="CG95" s="805"/>
      <c r="CH95" s="800"/>
      <c r="CI95" s="801"/>
      <c r="CJ95" s="801"/>
      <c r="CK95" s="801"/>
      <c r="CL95" s="802"/>
      <c r="CM95" s="800"/>
      <c r="CN95" s="801"/>
      <c r="CO95" s="801"/>
      <c r="CP95" s="801"/>
      <c r="CQ95" s="802"/>
      <c r="CR95" s="800"/>
      <c r="CS95" s="801"/>
      <c r="CT95" s="801"/>
      <c r="CU95" s="801"/>
      <c r="CV95" s="802"/>
      <c r="CW95" s="800"/>
      <c r="CX95" s="801"/>
      <c r="CY95" s="801"/>
      <c r="CZ95" s="801"/>
      <c r="DA95" s="802"/>
      <c r="DB95" s="800"/>
      <c r="DC95" s="801"/>
      <c r="DD95" s="801"/>
      <c r="DE95" s="801"/>
      <c r="DF95" s="802"/>
      <c r="DG95" s="800"/>
      <c r="DH95" s="801"/>
      <c r="DI95" s="801"/>
      <c r="DJ95" s="801"/>
      <c r="DK95" s="802"/>
      <c r="DL95" s="800"/>
      <c r="DM95" s="801"/>
      <c r="DN95" s="801"/>
      <c r="DO95" s="801"/>
      <c r="DP95" s="802"/>
      <c r="DQ95" s="800"/>
      <c r="DR95" s="801"/>
      <c r="DS95" s="801"/>
      <c r="DT95" s="801"/>
      <c r="DU95" s="802"/>
      <c r="DV95" s="797"/>
      <c r="DW95" s="798"/>
      <c r="DX95" s="798"/>
      <c r="DY95" s="798"/>
      <c r="DZ95" s="799"/>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3"/>
      <c r="BT96" s="804"/>
      <c r="BU96" s="804"/>
      <c r="BV96" s="804"/>
      <c r="BW96" s="804"/>
      <c r="BX96" s="804"/>
      <c r="BY96" s="804"/>
      <c r="BZ96" s="804"/>
      <c r="CA96" s="804"/>
      <c r="CB96" s="804"/>
      <c r="CC96" s="804"/>
      <c r="CD96" s="804"/>
      <c r="CE96" s="804"/>
      <c r="CF96" s="804"/>
      <c r="CG96" s="805"/>
      <c r="CH96" s="800"/>
      <c r="CI96" s="801"/>
      <c r="CJ96" s="801"/>
      <c r="CK96" s="801"/>
      <c r="CL96" s="802"/>
      <c r="CM96" s="800"/>
      <c r="CN96" s="801"/>
      <c r="CO96" s="801"/>
      <c r="CP96" s="801"/>
      <c r="CQ96" s="802"/>
      <c r="CR96" s="800"/>
      <c r="CS96" s="801"/>
      <c r="CT96" s="801"/>
      <c r="CU96" s="801"/>
      <c r="CV96" s="802"/>
      <c r="CW96" s="800"/>
      <c r="CX96" s="801"/>
      <c r="CY96" s="801"/>
      <c r="CZ96" s="801"/>
      <c r="DA96" s="802"/>
      <c r="DB96" s="800"/>
      <c r="DC96" s="801"/>
      <c r="DD96" s="801"/>
      <c r="DE96" s="801"/>
      <c r="DF96" s="802"/>
      <c r="DG96" s="800"/>
      <c r="DH96" s="801"/>
      <c r="DI96" s="801"/>
      <c r="DJ96" s="801"/>
      <c r="DK96" s="802"/>
      <c r="DL96" s="800"/>
      <c r="DM96" s="801"/>
      <c r="DN96" s="801"/>
      <c r="DO96" s="801"/>
      <c r="DP96" s="802"/>
      <c r="DQ96" s="800"/>
      <c r="DR96" s="801"/>
      <c r="DS96" s="801"/>
      <c r="DT96" s="801"/>
      <c r="DU96" s="802"/>
      <c r="DV96" s="797"/>
      <c r="DW96" s="798"/>
      <c r="DX96" s="798"/>
      <c r="DY96" s="798"/>
      <c r="DZ96" s="799"/>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3"/>
      <c r="BT97" s="804"/>
      <c r="BU97" s="804"/>
      <c r="BV97" s="804"/>
      <c r="BW97" s="804"/>
      <c r="BX97" s="804"/>
      <c r="BY97" s="804"/>
      <c r="BZ97" s="804"/>
      <c r="CA97" s="804"/>
      <c r="CB97" s="804"/>
      <c r="CC97" s="804"/>
      <c r="CD97" s="804"/>
      <c r="CE97" s="804"/>
      <c r="CF97" s="804"/>
      <c r="CG97" s="805"/>
      <c r="CH97" s="800"/>
      <c r="CI97" s="801"/>
      <c r="CJ97" s="801"/>
      <c r="CK97" s="801"/>
      <c r="CL97" s="802"/>
      <c r="CM97" s="800"/>
      <c r="CN97" s="801"/>
      <c r="CO97" s="801"/>
      <c r="CP97" s="801"/>
      <c r="CQ97" s="802"/>
      <c r="CR97" s="800"/>
      <c r="CS97" s="801"/>
      <c r="CT97" s="801"/>
      <c r="CU97" s="801"/>
      <c r="CV97" s="802"/>
      <c r="CW97" s="800"/>
      <c r="CX97" s="801"/>
      <c r="CY97" s="801"/>
      <c r="CZ97" s="801"/>
      <c r="DA97" s="802"/>
      <c r="DB97" s="800"/>
      <c r="DC97" s="801"/>
      <c r="DD97" s="801"/>
      <c r="DE97" s="801"/>
      <c r="DF97" s="802"/>
      <c r="DG97" s="800"/>
      <c r="DH97" s="801"/>
      <c r="DI97" s="801"/>
      <c r="DJ97" s="801"/>
      <c r="DK97" s="802"/>
      <c r="DL97" s="800"/>
      <c r="DM97" s="801"/>
      <c r="DN97" s="801"/>
      <c r="DO97" s="801"/>
      <c r="DP97" s="802"/>
      <c r="DQ97" s="800"/>
      <c r="DR97" s="801"/>
      <c r="DS97" s="801"/>
      <c r="DT97" s="801"/>
      <c r="DU97" s="802"/>
      <c r="DV97" s="797"/>
      <c r="DW97" s="798"/>
      <c r="DX97" s="798"/>
      <c r="DY97" s="798"/>
      <c r="DZ97" s="799"/>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3"/>
      <c r="BT98" s="804"/>
      <c r="BU98" s="804"/>
      <c r="BV98" s="804"/>
      <c r="BW98" s="804"/>
      <c r="BX98" s="804"/>
      <c r="BY98" s="804"/>
      <c r="BZ98" s="804"/>
      <c r="CA98" s="804"/>
      <c r="CB98" s="804"/>
      <c r="CC98" s="804"/>
      <c r="CD98" s="804"/>
      <c r="CE98" s="804"/>
      <c r="CF98" s="804"/>
      <c r="CG98" s="805"/>
      <c r="CH98" s="800"/>
      <c r="CI98" s="801"/>
      <c r="CJ98" s="801"/>
      <c r="CK98" s="801"/>
      <c r="CL98" s="802"/>
      <c r="CM98" s="800"/>
      <c r="CN98" s="801"/>
      <c r="CO98" s="801"/>
      <c r="CP98" s="801"/>
      <c r="CQ98" s="802"/>
      <c r="CR98" s="800"/>
      <c r="CS98" s="801"/>
      <c r="CT98" s="801"/>
      <c r="CU98" s="801"/>
      <c r="CV98" s="802"/>
      <c r="CW98" s="800"/>
      <c r="CX98" s="801"/>
      <c r="CY98" s="801"/>
      <c r="CZ98" s="801"/>
      <c r="DA98" s="802"/>
      <c r="DB98" s="800"/>
      <c r="DC98" s="801"/>
      <c r="DD98" s="801"/>
      <c r="DE98" s="801"/>
      <c r="DF98" s="802"/>
      <c r="DG98" s="800"/>
      <c r="DH98" s="801"/>
      <c r="DI98" s="801"/>
      <c r="DJ98" s="801"/>
      <c r="DK98" s="802"/>
      <c r="DL98" s="800"/>
      <c r="DM98" s="801"/>
      <c r="DN98" s="801"/>
      <c r="DO98" s="801"/>
      <c r="DP98" s="802"/>
      <c r="DQ98" s="800"/>
      <c r="DR98" s="801"/>
      <c r="DS98" s="801"/>
      <c r="DT98" s="801"/>
      <c r="DU98" s="802"/>
      <c r="DV98" s="797"/>
      <c r="DW98" s="798"/>
      <c r="DX98" s="798"/>
      <c r="DY98" s="798"/>
      <c r="DZ98" s="799"/>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3"/>
      <c r="BT99" s="804"/>
      <c r="BU99" s="804"/>
      <c r="BV99" s="804"/>
      <c r="BW99" s="804"/>
      <c r="BX99" s="804"/>
      <c r="BY99" s="804"/>
      <c r="BZ99" s="804"/>
      <c r="CA99" s="804"/>
      <c r="CB99" s="804"/>
      <c r="CC99" s="804"/>
      <c r="CD99" s="804"/>
      <c r="CE99" s="804"/>
      <c r="CF99" s="804"/>
      <c r="CG99" s="805"/>
      <c r="CH99" s="800"/>
      <c r="CI99" s="801"/>
      <c r="CJ99" s="801"/>
      <c r="CK99" s="801"/>
      <c r="CL99" s="802"/>
      <c r="CM99" s="800"/>
      <c r="CN99" s="801"/>
      <c r="CO99" s="801"/>
      <c r="CP99" s="801"/>
      <c r="CQ99" s="802"/>
      <c r="CR99" s="800"/>
      <c r="CS99" s="801"/>
      <c r="CT99" s="801"/>
      <c r="CU99" s="801"/>
      <c r="CV99" s="802"/>
      <c r="CW99" s="800"/>
      <c r="CX99" s="801"/>
      <c r="CY99" s="801"/>
      <c r="CZ99" s="801"/>
      <c r="DA99" s="802"/>
      <c r="DB99" s="800"/>
      <c r="DC99" s="801"/>
      <c r="DD99" s="801"/>
      <c r="DE99" s="801"/>
      <c r="DF99" s="802"/>
      <c r="DG99" s="800"/>
      <c r="DH99" s="801"/>
      <c r="DI99" s="801"/>
      <c r="DJ99" s="801"/>
      <c r="DK99" s="802"/>
      <c r="DL99" s="800"/>
      <c r="DM99" s="801"/>
      <c r="DN99" s="801"/>
      <c r="DO99" s="801"/>
      <c r="DP99" s="802"/>
      <c r="DQ99" s="800"/>
      <c r="DR99" s="801"/>
      <c r="DS99" s="801"/>
      <c r="DT99" s="801"/>
      <c r="DU99" s="802"/>
      <c r="DV99" s="797"/>
      <c r="DW99" s="798"/>
      <c r="DX99" s="798"/>
      <c r="DY99" s="798"/>
      <c r="DZ99" s="799"/>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3"/>
      <c r="BT100" s="804"/>
      <c r="BU100" s="804"/>
      <c r="BV100" s="804"/>
      <c r="BW100" s="804"/>
      <c r="BX100" s="804"/>
      <c r="BY100" s="804"/>
      <c r="BZ100" s="804"/>
      <c r="CA100" s="804"/>
      <c r="CB100" s="804"/>
      <c r="CC100" s="804"/>
      <c r="CD100" s="804"/>
      <c r="CE100" s="804"/>
      <c r="CF100" s="804"/>
      <c r="CG100" s="805"/>
      <c r="CH100" s="800"/>
      <c r="CI100" s="801"/>
      <c r="CJ100" s="801"/>
      <c r="CK100" s="801"/>
      <c r="CL100" s="802"/>
      <c r="CM100" s="800"/>
      <c r="CN100" s="801"/>
      <c r="CO100" s="801"/>
      <c r="CP100" s="801"/>
      <c r="CQ100" s="802"/>
      <c r="CR100" s="800"/>
      <c r="CS100" s="801"/>
      <c r="CT100" s="801"/>
      <c r="CU100" s="801"/>
      <c r="CV100" s="802"/>
      <c r="CW100" s="800"/>
      <c r="CX100" s="801"/>
      <c r="CY100" s="801"/>
      <c r="CZ100" s="801"/>
      <c r="DA100" s="802"/>
      <c r="DB100" s="800"/>
      <c r="DC100" s="801"/>
      <c r="DD100" s="801"/>
      <c r="DE100" s="801"/>
      <c r="DF100" s="802"/>
      <c r="DG100" s="800"/>
      <c r="DH100" s="801"/>
      <c r="DI100" s="801"/>
      <c r="DJ100" s="801"/>
      <c r="DK100" s="802"/>
      <c r="DL100" s="800"/>
      <c r="DM100" s="801"/>
      <c r="DN100" s="801"/>
      <c r="DO100" s="801"/>
      <c r="DP100" s="802"/>
      <c r="DQ100" s="800"/>
      <c r="DR100" s="801"/>
      <c r="DS100" s="801"/>
      <c r="DT100" s="801"/>
      <c r="DU100" s="802"/>
      <c r="DV100" s="797"/>
      <c r="DW100" s="798"/>
      <c r="DX100" s="798"/>
      <c r="DY100" s="798"/>
      <c r="DZ100" s="799"/>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3"/>
      <c r="BT101" s="804"/>
      <c r="BU101" s="804"/>
      <c r="BV101" s="804"/>
      <c r="BW101" s="804"/>
      <c r="BX101" s="804"/>
      <c r="BY101" s="804"/>
      <c r="BZ101" s="804"/>
      <c r="CA101" s="804"/>
      <c r="CB101" s="804"/>
      <c r="CC101" s="804"/>
      <c r="CD101" s="804"/>
      <c r="CE101" s="804"/>
      <c r="CF101" s="804"/>
      <c r="CG101" s="805"/>
      <c r="CH101" s="800"/>
      <c r="CI101" s="801"/>
      <c r="CJ101" s="801"/>
      <c r="CK101" s="801"/>
      <c r="CL101" s="802"/>
      <c r="CM101" s="800"/>
      <c r="CN101" s="801"/>
      <c r="CO101" s="801"/>
      <c r="CP101" s="801"/>
      <c r="CQ101" s="802"/>
      <c r="CR101" s="800"/>
      <c r="CS101" s="801"/>
      <c r="CT101" s="801"/>
      <c r="CU101" s="801"/>
      <c r="CV101" s="802"/>
      <c r="CW101" s="800"/>
      <c r="CX101" s="801"/>
      <c r="CY101" s="801"/>
      <c r="CZ101" s="801"/>
      <c r="DA101" s="802"/>
      <c r="DB101" s="800"/>
      <c r="DC101" s="801"/>
      <c r="DD101" s="801"/>
      <c r="DE101" s="801"/>
      <c r="DF101" s="802"/>
      <c r="DG101" s="800"/>
      <c r="DH101" s="801"/>
      <c r="DI101" s="801"/>
      <c r="DJ101" s="801"/>
      <c r="DK101" s="802"/>
      <c r="DL101" s="800"/>
      <c r="DM101" s="801"/>
      <c r="DN101" s="801"/>
      <c r="DO101" s="801"/>
      <c r="DP101" s="802"/>
      <c r="DQ101" s="800"/>
      <c r="DR101" s="801"/>
      <c r="DS101" s="801"/>
      <c r="DT101" s="801"/>
      <c r="DU101" s="802"/>
      <c r="DV101" s="797"/>
      <c r="DW101" s="798"/>
      <c r="DX101" s="798"/>
      <c r="DY101" s="798"/>
      <c r="DZ101" s="799"/>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341</v>
      </c>
      <c r="BR102" s="721" t="s">
        <v>369</v>
      </c>
      <c r="BS102" s="722"/>
      <c r="BT102" s="722"/>
      <c r="BU102" s="722"/>
      <c r="BV102" s="722"/>
      <c r="BW102" s="722"/>
      <c r="BX102" s="722"/>
      <c r="BY102" s="722"/>
      <c r="BZ102" s="722"/>
      <c r="CA102" s="722"/>
      <c r="CB102" s="722"/>
      <c r="CC102" s="722"/>
      <c r="CD102" s="722"/>
      <c r="CE102" s="722"/>
      <c r="CF102" s="722"/>
      <c r="CG102" s="723"/>
      <c r="CH102" s="829"/>
      <c r="CI102" s="830"/>
      <c r="CJ102" s="830"/>
      <c r="CK102" s="830"/>
      <c r="CL102" s="831"/>
      <c r="CM102" s="829"/>
      <c r="CN102" s="830"/>
      <c r="CO102" s="830"/>
      <c r="CP102" s="830"/>
      <c r="CQ102" s="831"/>
      <c r="CR102" s="832">
        <v>7132</v>
      </c>
      <c r="CS102" s="790"/>
      <c r="CT102" s="790"/>
      <c r="CU102" s="790"/>
      <c r="CV102" s="833"/>
      <c r="CW102" s="832">
        <v>1422</v>
      </c>
      <c r="CX102" s="790"/>
      <c r="CY102" s="790"/>
      <c r="CZ102" s="790"/>
      <c r="DA102" s="833"/>
      <c r="DB102" s="832">
        <v>560</v>
      </c>
      <c r="DC102" s="790"/>
      <c r="DD102" s="790"/>
      <c r="DE102" s="790"/>
      <c r="DF102" s="833"/>
      <c r="DG102" s="832">
        <v>0</v>
      </c>
      <c r="DH102" s="790"/>
      <c r="DI102" s="790"/>
      <c r="DJ102" s="790"/>
      <c r="DK102" s="833"/>
      <c r="DL102" s="832">
        <v>81</v>
      </c>
      <c r="DM102" s="790"/>
      <c r="DN102" s="790"/>
      <c r="DO102" s="790"/>
      <c r="DP102" s="833"/>
      <c r="DQ102" s="832">
        <v>24</v>
      </c>
      <c r="DR102" s="790"/>
      <c r="DS102" s="790"/>
      <c r="DT102" s="790"/>
      <c r="DU102" s="833"/>
      <c r="DV102" s="858"/>
      <c r="DW102" s="859"/>
      <c r="DX102" s="859"/>
      <c r="DY102" s="859"/>
      <c r="DZ102" s="86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1" t="s">
        <v>370</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2" t="s">
        <v>371</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372</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373</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63" t="s">
        <v>374</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375</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89" customFormat="1" ht="26.25" customHeight="1" x14ac:dyDescent="0.15">
      <c r="A109" s="856" t="s">
        <v>376</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4" t="s">
        <v>377</v>
      </c>
      <c r="AB109" s="835"/>
      <c r="AC109" s="835"/>
      <c r="AD109" s="835"/>
      <c r="AE109" s="836"/>
      <c r="AF109" s="834" t="s">
        <v>274</v>
      </c>
      <c r="AG109" s="835"/>
      <c r="AH109" s="835"/>
      <c r="AI109" s="835"/>
      <c r="AJ109" s="836"/>
      <c r="AK109" s="834" t="s">
        <v>273</v>
      </c>
      <c r="AL109" s="835"/>
      <c r="AM109" s="835"/>
      <c r="AN109" s="835"/>
      <c r="AO109" s="836"/>
      <c r="AP109" s="834" t="s">
        <v>378</v>
      </c>
      <c r="AQ109" s="835"/>
      <c r="AR109" s="835"/>
      <c r="AS109" s="835"/>
      <c r="AT109" s="837"/>
      <c r="AU109" s="856" t="s">
        <v>376</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4" t="s">
        <v>377</v>
      </c>
      <c r="BR109" s="835"/>
      <c r="BS109" s="835"/>
      <c r="BT109" s="835"/>
      <c r="BU109" s="836"/>
      <c r="BV109" s="834" t="s">
        <v>274</v>
      </c>
      <c r="BW109" s="835"/>
      <c r="BX109" s="835"/>
      <c r="BY109" s="835"/>
      <c r="BZ109" s="836"/>
      <c r="CA109" s="834" t="s">
        <v>273</v>
      </c>
      <c r="CB109" s="835"/>
      <c r="CC109" s="835"/>
      <c r="CD109" s="835"/>
      <c r="CE109" s="836"/>
      <c r="CF109" s="857" t="s">
        <v>378</v>
      </c>
      <c r="CG109" s="857"/>
      <c r="CH109" s="857"/>
      <c r="CI109" s="857"/>
      <c r="CJ109" s="857"/>
      <c r="CK109" s="834" t="s">
        <v>379</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4" t="s">
        <v>377</v>
      </c>
      <c r="DH109" s="835"/>
      <c r="DI109" s="835"/>
      <c r="DJ109" s="835"/>
      <c r="DK109" s="836"/>
      <c r="DL109" s="834" t="s">
        <v>274</v>
      </c>
      <c r="DM109" s="835"/>
      <c r="DN109" s="835"/>
      <c r="DO109" s="835"/>
      <c r="DP109" s="836"/>
      <c r="DQ109" s="834" t="s">
        <v>273</v>
      </c>
      <c r="DR109" s="835"/>
      <c r="DS109" s="835"/>
      <c r="DT109" s="835"/>
      <c r="DU109" s="836"/>
      <c r="DV109" s="834" t="s">
        <v>378</v>
      </c>
      <c r="DW109" s="835"/>
      <c r="DX109" s="835"/>
      <c r="DY109" s="835"/>
      <c r="DZ109" s="837"/>
    </row>
    <row r="110" spans="1:131" s="189" customFormat="1" ht="26.25" customHeight="1" x14ac:dyDescent="0.15">
      <c r="A110" s="838" t="s">
        <v>380</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841">
        <v>89853264</v>
      </c>
      <c r="AB110" s="842"/>
      <c r="AC110" s="842"/>
      <c r="AD110" s="842"/>
      <c r="AE110" s="843"/>
      <c r="AF110" s="844">
        <v>91228485</v>
      </c>
      <c r="AG110" s="842"/>
      <c r="AH110" s="842"/>
      <c r="AI110" s="842"/>
      <c r="AJ110" s="843"/>
      <c r="AK110" s="844">
        <v>92017903</v>
      </c>
      <c r="AL110" s="842"/>
      <c r="AM110" s="842"/>
      <c r="AN110" s="842"/>
      <c r="AO110" s="843"/>
      <c r="AP110" s="845">
        <v>24.2</v>
      </c>
      <c r="AQ110" s="846"/>
      <c r="AR110" s="846"/>
      <c r="AS110" s="846"/>
      <c r="AT110" s="847"/>
      <c r="AU110" s="848" t="s">
        <v>55</v>
      </c>
      <c r="AV110" s="849"/>
      <c r="AW110" s="849"/>
      <c r="AX110" s="849"/>
      <c r="AY110" s="850"/>
      <c r="AZ110" s="892" t="s">
        <v>381</v>
      </c>
      <c r="BA110" s="839"/>
      <c r="BB110" s="839"/>
      <c r="BC110" s="839"/>
      <c r="BD110" s="839"/>
      <c r="BE110" s="839"/>
      <c r="BF110" s="839"/>
      <c r="BG110" s="839"/>
      <c r="BH110" s="839"/>
      <c r="BI110" s="839"/>
      <c r="BJ110" s="839"/>
      <c r="BK110" s="839"/>
      <c r="BL110" s="839"/>
      <c r="BM110" s="839"/>
      <c r="BN110" s="839"/>
      <c r="BO110" s="839"/>
      <c r="BP110" s="840"/>
      <c r="BQ110" s="878">
        <v>1203745486</v>
      </c>
      <c r="BR110" s="879"/>
      <c r="BS110" s="879"/>
      <c r="BT110" s="879"/>
      <c r="BU110" s="879"/>
      <c r="BV110" s="879">
        <v>1227224613</v>
      </c>
      <c r="BW110" s="879"/>
      <c r="BX110" s="879"/>
      <c r="BY110" s="879"/>
      <c r="BZ110" s="879"/>
      <c r="CA110" s="879">
        <v>1239800526</v>
      </c>
      <c r="CB110" s="879"/>
      <c r="CC110" s="879"/>
      <c r="CD110" s="879"/>
      <c r="CE110" s="879"/>
      <c r="CF110" s="893">
        <v>325.89999999999998</v>
      </c>
      <c r="CG110" s="894"/>
      <c r="CH110" s="894"/>
      <c r="CI110" s="894"/>
      <c r="CJ110" s="894"/>
      <c r="CK110" s="895" t="s">
        <v>382</v>
      </c>
      <c r="CL110" s="896"/>
      <c r="CM110" s="875" t="s">
        <v>383</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t="s">
        <v>98</v>
      </c>
      <c r="DH110" s="879"/>
      <c r="DI110" s="879"/>
      <c r="DJ110" s="879"/>
      <c r="DK110" s="879"/>
      <c r="DL110" s="879" t="s">
        <v>98</v>
      </c>
      <c r="DM110" s="879"/>
      <c r="DN110" s="879"/>
      <c r="DO110" s="879"/>
      <c r="DP110" s="879"/>
      <c r="DQ110" s="879" t="s">
        <v>98</v>
      </c>
      <c r="DR110" s="879"/>
      <c r="DS110" s="879"/>
      <c r="DT110" s="879"/>
      <c r="DU110" s="879"/>
      <c r="DV110" s="880" t="s">
        <v>98</v>
      </c>
      <c r="DW110" s="880"/>
      <c r="DX110" s="880"/>
      <c r="DY110" s="880"/>
      <c r="DZ110" s="881"/>
    </row>
    <row r="111" spans="1:131" s="189" customFormat="1" ht="26.25" customHeight="1" x14ac:dyDescent="0.15">
      <c r="A111" s="882" t="s">
        <v>384</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t="s">
        <v>98</v>
      </c>
      <c r="AB111" s="886"/>
      <c r="AC111" s="886"/>
      <c r="AD111" s="886"/>
      <c r="AE111" s="887"/>
      <c r="AF111" s="888" t="s">
        <v>98</v>
      </c>
      <c r="AG111" s="886"/>
      <c r="AH111" s="886"/>
      <c r="AI111" s="886"/>
      <c r="AJ111" s="887"/>
      <c r="AK111" s="888" t="s">
        <v>98</v>
      </c>
      <c r="AL111" s="886"/>
      <c r="AM111" s="886"/>
      <c r="AN111" s="886"/>
      <c r="AO111" s="887"/>
      <c r="AP111" s="889" t="s">
        <v>98</v>
      </c>
      <c r="AQ111" s="890"/>
      <c r="AR111" s="890"/>
      <c r="AS111" s="890"/>
      <c r="AT111" s="891"/>
      <c r="AU111" s="851"/>
      <c r="AV111" s="852"/>
      <c r="AW111" s="852"/>
      <c r="AX111" s="852"/>
      <c r="AY111" s="853"/>
      <c r="AZ111" s="901" t="s">
        <v>385</v>
      </c>
      <c r="BA111" s="902"/>
      <c r="BB111" s="902"/>
      <c r="BC111" s="902"/>
      <c r="BD111" s="902"/>
      <c r="BE111" s="902"/>
      <c r="BF111" s="902"/>
      <c r="BG111" s="902"/>
      <c r="BH111" s="902"/>
      <c r="BI111" s="902"/>
      <c r="BJ111" s="902"/>
      <c r="BK111" s="902"/>
      <c r="BL111" s="902"/>
      <c r="BM111" s="902"/>
      <c r="BN111" s="902"/>
      <c r="BO111" s="902"/>
      <c r="BP111" s="903"/>
      <c r="BQ111" s="871">
        <v>17447112</v>
      </c>
      <c r="BR111" s="872"/>
      <c r="BS111" s="872"/>
      <c r="BT111" s="872"/>
      <c r="BU111" s="872"/>
      <c r="BV111" s="872">
        <v>14634339</v>
      </c>
      <c r="BW111" s="872"/>
      <c r="BX111" s="872"/>
      <c r="BY111" s="872"/>
      <c r="BZ111" s="872"/>
      <c r="CA111" s="872">
        <v>11912031</v>
      </c>
      <c r="CB111" s="872"/>
      <c r="CC111" s="872"/>
      <c r="CD111" s="872"/>
      <c r="CE111" s="872"/>
      <c r="CF111" s="866">
        <v>3.1</v>
      </c>
      <c r="CG111" s="867"/>
      <c r="CH111" s="867"/>
      <c r="CI111" s="867"/>
      <c r="CJ111" s="867"/>
      <c r="CK111" s="897"/>
      <c r="CL111" s="898"/>
      <c r="CM111" s="868" t="s">
        <v>386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t="s">
        <v>98</v>
      </c>
      <c r="DH111" s="872"/>
      <c r="DI111" s="872"/>
      <c r="DJ111" s="872"/>
      <c r="DK111" s="872"/>
      <c r="DL111" s="872" t="s">
        <v>98</v>
      </c>
      <c r="DM111" s="872"/>
      <c r="DN111" s="872"/>
      <c r="DO111" s="872"/>
      <c r="DP111" s="872"/>
      <c r="DQ111" s="872" t="s">
        <v>98</v>
      </c>
      <c r="DR111" s="872"/>
      <c r="DS111" s="872"/>
      <c r="DT111" s="872"/>
      <c r="DU111" s="872"/>
      <c r="DV111" s="873" t="s">
        <v>98</v>
      </c>
      <c r="DW111" s="873"/>
      <c r="DX111" s="873"/>
      <c r="DY111" s="873"/>
      <c r="DZ111" s="874"/>
    </row>
    <row r="112" spans="1:131" s="189" customFormat="1" ht="26.25" customHeight="1" x14ac:dyDescent="0.15">
      <c r="A112" s="911" t="s">
        <v>387</v>
      </c>
      <c r="B112" s="912"/>
      <c r="C112" s="902" t="s">
        <v>388</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v>8099973</v>
      </c>
      <c r="AB112" s="905"/>
      <c r="AC112" s="905"/>
      <c r="AD112" s="905"/>
      <c r="AE112" s="906"/>
      <c r="AF112" s="907">
        <v>9433307</v>
      </c>
      <c r="AG112" s="905"/>
      <c r="AH112" s="905"/>
      <c r="AI112" s="905"/>
      <c r="AJ112" s="906"/>
      <c r="AK112" s="907">
        <v>10766633</v>
      </c>
      <c r="AL112" s="905"/>
      <c r="AM112" s="905"/>
      <c r="AN112" s="905"/>
      <c r="AO112" s="906"/>
      <c r="AP112" s="908">
        <v>2.8</v>
      </c>
      <c r="AQ112" s="909"/>
      <c r="AR112" s="909"/>
      <c r="AS112" s="909"/>
      <c r="AT112" s="910"/>
      <c r="AU112" s="851"/>
      <c r="AV112" s="852"/>
      <c r="AW112" s="852"/>
      <c r="AX112" s="852"/>
      <c r="AY112" s="853"/>
      <c r="AZ112" s="901" t="s">
        <v>389</v>
      </c>
      <c r="BA112" s="902"/>
      <c r="BB112" s="902"/>
      <c r="BC112" s="902"/>
      <c r="BD112" s="902"/>
      <c r="BE112" s="902"/>
      <c r="BF112" s="902"/>
      <c r="BG112" s="902"/>
      <c r="BH112" s="902"/>
      <c r="BI112" s="902"/>
      <c r="BJ112" s="902"/>
      <c r="BK112" s="902"/>
      <c r="BL112" s="902"/>
      <c r="BM112" s="902"/>
      <c r="BN112" s="902"/>
      <c r="BO112" s="902"/>
      <c r="BP112" s="903"/>
      <c r="BQ112" s="871">
        <v>27735434</v>
      </c>
      <c r="BR112" s="872"/>
      <c r="BS112" s="872"/>
      <c r="BT112" s="872"/>
      <c r="BU112" s="872"/>
      <c r="BV112" s="872">
        <v>25013745</v>
      </c>
      <c r="BW112" s="872"/>
      <c r="BX112" s="872"/>
      <c r="BY112" s="872"/>
      <c r="BZ112" s="872"/>
      <c r="CA112" s="872">
        <v>23575488</v>
      </c>
      <c r="CB112" s="872"/>
      <c r="CC112" s="872"/>
      <c r="CD112" s="872"/>
      <c r="CE112" s="872"/>
      <c r="CF112" s="866">
        <v>6.2</v>
      </c>
      <c r="CG112" s="867"/>
      <c r="CH112" s="867"/>
      <c r="CI112" s="867"/>
      <c r="CJ112" s="867"/>
      <c r="CK112" s="897"/>
      <c r="CL112" s="898"/>
      <c r="CM112" s="868" t="s">
        <v>390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v>216928</v>
      </c>
      <c r="DH112" s="872"/>
      <c r="DI112" s="872"/>
      <c r="DJ112" s="872"/>
      <c r="DK112" s="872"/>
      <c r="DL112" s="872" t="s">
        <v>98</v>
      </c>
      <c r="DM112" s="872"/>
      <c r="DN112" s="872"/>
      <c r="DO112" s="872"/>
      <c r="DP112" s="872"/>
      <c r="DQ112" s="872" t="s">
        <v>98</v>
      </c>
      <c r="DR112" s="872"/>
      <c r="DS112" s="872"/>
      <c r="DT112" s="872"/>
      <c r="DU112" s="872"/>
      <c r="DV112" s="873" t="s">
        <v>98</v>
      </c>
      <c r="DW112" s="873"/>
      <c r="DX112" s="873"/>
      <c r="DY112" s="873"/>
      <c r="DZ112" s="874"/>
    </row>
    <row r="113" spans="1:130" s="189" customFormat="1" ht="26.25" customHeight="1" x14ac:dyDescent="0.15">
      <c r="A113" s="913"/>
      <c r="B113" s="914"/>
      <c r="C113" s="902" t="s">
        <v>391</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2520367</v>
      </c>
      <c r="AB113" s="905"/>
      <c r="AC113" s="905"/>
      <c r="AD113" s="905"/>
      <c r="AE113" s="906"/>
      <c r="AF113" s="907">
        <v>2525449</v>
      </c>
      <c r="AG113" s="905"/>
      <c r="AH113" s="905"/>
      <c r="AI113" s="905"/>
      <c r="AJ113" s="906"/>
      <c r="AK113" s="907">
        <v>2429825</v>
      </c>
      <c r="AL113" s="905"/>
      <c r="AM113" s="905"/>
      <c r="AN113" s="905"/>
      <c r="AO113" s="906"/>
      <c r="AP113" s="908">
        <v>0.6</v>
      </c>
      <c r="AQ113" s="909"/>
      <c r="AR113" s="909"/>
      <c r="AS113" s="909"/>
      <c r="AT113" s="910"/>
      <c r="AU113" s="851"/>
      <c r="AV113" s="852"/>
      <c r="AW113" s="852"/>
      <c r="AX113" s="852"/>
      <c r="AY113" s="853"/>
      <c r="AZ113" s="901" t="s">
        <v>392</v>
      </c>
      <c r="BA113" s="902"/>
      <c r="BB113" s="902"/>
      <c r="BC113" s="902"/>
      <c r="BD113" s="902"/>
      <c r="BE113" s="902"/>
      <c r="BF113" s="902"/>
      <c r="BG113" s="902"/>
      <c r="BH113" s="902"/>
      <c r="BI113" s="902"/>
      <c r="BJ113" s="902"/>
      <c r="BK113" s="902"/>
      <c r="BL113" s="902"/>
      <c r="BM113" s="902"/>
      <c r="BN113" s="902"/>
      <c r="BO113" s="902"/>
      <c r="BP113" s="903"/>
      <c r="BQ113" s="871" t="s">
        <v>98</v>
      </c>
      <c r="BR113" s="872"/>
      <c r="BS113" s="872"/>
      <c r="BT113" s="872"/>
      <c r="BU113" s="872"/>
      <c r="BV113" s="872" t="s">
        <v>98</v>
      </c>
      <c r="BW113" s="872"/>
      <c r="BX113" s="872"/>
      <c r="BY113" s="872"/>
      <c r="BZ113" s="872"/>
      <c r="CA113" s="872" t="s">
        <v>98</v>
      </c>
      <c r="CB113" s="872"/>
      <c r="CC113" s="872"/>
      <c r="CD113" s="872"/>
      <c r="CE113" s="872"/>
      <c r="CF113" s="866" t="s">
        <v>98</v>
      </c>
      <c r="CG113" s="867"/>
      <c r="CH113" s="867"/>
      <c r="CI113" s="867"/>
      <c r="CJ113" s="867"/>
      <c r="CK113" s="897"/>
      <c r="CL113" s="898"/>
      <c r="CM113" s="868" t="s">
        <v>393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v>17230184</v>
      </c>
      <c r="DH113" s="872"/>
      <c r="DI113" s="872"/>
      <c r="DJ113" s="872"/>
      <c r="DK113" s="872"/>
      <c r="DL113" s="872">
        <v>14634339</v>
      </c>
      <c r="DM113" s="872"/>
      <c r="DN113" s="872"/>
      <c r="DO113" s="872"/>
      <c r="DP113" s="872"/>
      <c r="DQ113" s="872">
        <v>11912031</v>
      </c>
      <c r="DR113" s="872"/>
      <c r="DS113" s="872"/>
      <c r="DT113" s="872"/>
      <c r="DU113" s="872"/>
      <c r="DV113" s="873">
        <v>3.1</v>
      </c>
      <c r="DW113" s="873"/>
      <c r="DX113" s="873"/>
      <c r="DY113" s="873"/>
      <c r="DZ113" s="874"/>
    </row>
    <row r="114" spans="1:130" s="189" customFormat="1" ht="26.25" customHeight="1" x14ac:dyDescent="0.15">
      <c r="A114" s="913"/>
      <c r="B114" s="914"/>
      <c r="C114" s="902" t="s">
        <v>394</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t="s">
        <v>98</v>
      </c>
      <c r="AB114" s="905"/>
      <c r="AC114" s="905"/>
      <c r="AD114" s="905"/>
      <c r="AE114" s="906"/>
      <c r="AF114" s="907" t="s">
        <v>98</v>
      </c>
      <c r="AG114" s="905"/>
      <c r="AH114" s="905"/>
      <c r="AI114" s="905"/>
      <c r="AJ114" s="906"/>
      <c r="AK114" s="907" t="s">
        <v>98</v>
      </c>
      <c r="AL114" s="905"/>
      <c r="AM114" s="905"/>
      <c r="AN114" s="905"/>
      <c r="AO114" s="906"/>
      <c r="AP114" s="908" t="s">
        <v>98</v>
      </c>
      <c r="AQ114" s="909"/>
      <c r="AR114" s="909"/>
      <c r="AS114" s="909"/>
      <c r="AT114" s="910"/>
      <c r="AU114" s="851"/>
      <c r="AV114" s="852"/>
      <c r="AW114" s="852"/>
      <c r="AX114" s="852"/>
      <c r="AY114" s="853"/>
      <c r="AZ114" s="901" t="s">
        <v>395</v>
      </c>
      <c r="BA114" s="902"/>
      <c r="BB114" s="902"/>
      <c r="BC114" s="902"/>
      <c r="BD114" s="902"/>
      <c r="BE114" s="902"/>
      <c r="BF114" s="902"/>
      <c r="BG114" s="902"/>
      <c r="BH114" s="902"/>
      <c r="BI114" s="902"/>
      <c r="BJ114" s="902"/>
      <c r="BK114" s="902"/>
      <c r="BL114" s="902"/>
      <c r="BM114" s="902"/>
      <c r="BN114" s="902"/>
      <c r="BO114" s="902"/>
      <c r="BP114" s="903"/>
      <c r="BQ114" s="871">
        <v>227456439</v>
      </c>
      <c r="BR114" s="872"/>
      <c r="BS114" s="872"/>
      <c r="BT114" s="872"/>
      <c r="BU114" s="872"/>
      <c r="BV114" s="872">
        <v>214253076</v>
      </c>
      <c r="BW114" s="872"/>
      <c r="BX114" s="872"/>
      <c r="BY114" s="872"/>
      <c r="BZ114" s="872"/>
      <c r="CA114" s="872">
        <v>210708792</v>
      </c>
      <c r="CB114" s="872"/>
      <c r="CC114" s="872"/>
      <c r="CD114" s="872"/>
      <c r="CE114" s="872"/>
      <c r="CF114" s="866">
        <v>55.4</v>
      </c>
      <c r="CG114" s="867"/>
      <c r="CH114" s="867"/>
      <c r="CI114" s="867"/>
      <c r="CJ114" s="867"/>
      <c r="CK114" s="897"/>
      <c r="CL114" s="898"/>
      <c r="CM114" s="868" t="s">
        <v>396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t="s">
        <v>98</v>
      </c>
      <c r="DH114" s="872"/>
      <c r="DI114" s="872"/>
      <c r="DJ114" s="872"/>
      <c r="DK114" s="872"/>
      <c r="DL114" s="872" t="s">
        <v>98</v>
      </c>
      <c r="DM114" s="872"/>
      <c r="DN114" s="872"/>
      <c r="DO114" s="872"/>
      <c r="DP114" s="872"/>
      <c r="DQ114" s="872" t="s">
        <v>98</v>
      </c>
      <c r="DR114" s="872"/>
      <c r="DS114" s="872"/>
      <c r="DT114" s="872"/>
      <c r="DU114" s="872"/>
      <c r="DV114" s="873" t="s">
        <v>98</v>
      </c>
      <c r="DW114" s="873"/>
      <c r="DX114" s="873"/>
      <c r="DY114" s="873"/>
      <c r="DZ114" s="874"/>
    </row>
    <row r="115" spans="1:130" s="189" customFormat="1" ht="26.25" customHeight="1" x14ac:dyDescent="0.15">
      <c r="A115" s="913"/>
      <c r="B115" s="914"/>
      <c r="C115" s="902" t="s">
        <v>397</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1909488</v>
      </c>
      <c r="AB115" s="905"/>
      <c r="AC115" s="905"/>
      <c r="AD115" s="905"/>
      <c r="AE115" s="906"/>
      <c r="AF115" s="907">
        <v>1803919</v>
      </c>
      <c r="AG115" s="905"/>
      <c r="AH115" s="905"/>
      <c r="AI115" s="905"/>
      <c r="AJ115" s="906"/>
      <c r="AK115" s="907">
        <v>1827328</v>
      </c>
      <c r="AL115" s="905"/>
      <c r="AM115" s="905"/>
      <c r="AN115" s="905"/>
      <c r="AO115" s="906"/>
      <c r="AP115" s="908">
        <v>0.5</v>
      </c>
      <c r="AQ115" s="909"/>
      <c r="AR115" s="909"/>
      <c r="AS115" s="909"/>
      <c r="AT115" s="910"/>
      <c r="AU115" s="851"/>
      <c r="AV115" s="852"/>
      <c r="AW115" s="852"/>
      <c r="AX115" s="852"/>
      <c r="AY115" s="853"/>
      <c r="AZ115" s="901" t="s">
        <v>398</v>
      </c>
      <c r="BA115" s="902"/>
      <c r="BB115" s="902"/>
      <c r="BC115" s="902"/>
      <c r="BD115" s="902"/>
      <c r="BE115" s="902"/>
      <c r="BF115" s="902"/>
      <c r="BG115" s="902"/>
      <c r="BH115" s="902"/>
      <c r="BI115" s="902"/>
      <c r="BJ115" s="902"/>
      <c r="BK115" s="902"/>
      <c r="BL115" s="902"/>
      <c r="BM115" s="902"/>
      <c r="BN115" s="902"/>
      <c r="BO115" s="902"/>
      <c r="BP115" s="903"/>
      <c r="BQ115" s="871">
        <v>2216935</v>
      </c>
      <c r="BR115" s="872"/>
      <c r="BS115" s="872"/>
      <c r="BT115" s="872"/>
      <c r="BU115" s="872"/>
      <c r="BV115" s="872">
        <v>857156</v>
      </c>
      <c r="BW115" s="872"/>
      <c r="BX115" s="872"/>
      <c r="BY115" s="872"/>
      <c r="BZ115" s="872"/>
      <c r="CA115" s="872">
        <v>646883</v>
      </c>
      <c r="CB115" s="872"/>
      <c r="CC115" s="872"/>
      <c r="CD115" s="872"/>
      <c r="CE115" s="872"/>
      <c r="CF115" s="866">
        <v>0.2</v>
      </c>
      <c r="CG115" s="867"/>
      <c r="CH115" s="867"/>
      <c r="CI115" s="867"/>
      <c r="CJ115" s="867"/>
      <c r="CK115" s="897"/>
      <c r="CL115" s="898"/>
      <c r="CM115" s="901" t="s">
        <v>399</v>
      </c>
      <c r="CN115" s="925"/>
      <c r="CO115" s="925"/>
      <c r="CP115" s="925"/>
      <c r="CQ115" s="925"/>
      <c r="CR115" s="925"/>
      <c r="CS115" s="925"/>
      <c r="CT115" s="925"/>
      <c r="CU115" s="925"/>
      <c r="CV115" s="925"/>
      <c r="CW115" s="925"/>
      <c r="CX115" s="925"/>
      <c r="CY115" s="925"/>
      <c r="CZ115" s="925"/>
      <c r="DA115" s="925"/>
      <c r="DB115" s="925"/>
      <c r="DC115" s="925"/>
      <c r="DD115" s="925"/>
      <c r="DE115" s="925"/>
      <c r="DF115" s="903"/>
      <c r="DG115" s="871" t="s">
        <v>98</v>
      </c>
      <c r="DH115" s="872"/>
      <c r="DI115" s="872"/>
      <c r="DJ115" s="872"/>
      <c r="DK115" s="872"/>
      <c r="DL115" s="872" t="s">
        <v>98</v>
      </c>
      <c r="DM115" s="872"/>
      <c r="DN115" s="872"/>
      <c r="DO115" s="872"/>
      <c r="DP115" s="872"/>
      <c r="DQ115" s="872" t="s">
        <v>98</v>
      </c>
      <c r="DR115" s="872"/>
      <c r="DS115" s="872"/>
      <c r="DT115" s="872"/>
      <c r="DU115" s="872"/>
      <c r="DV115" s="873" t="s">
        <v>98</v>
      </c>
      <c r="DW115" s="873"/>
      <c r="DX115" s="873"/>
      <c r="DY115" s="873"/>
      <c r="DZ115" s="874"/>
    </row>
    <row r="116" spans="1:130" s="189" customFormat="1" ht="26.25" customHeight="1" x14ac:dyDescent="0.15">
      <c r="A116" s="915"/>
      <c r="B116" s="916"/>
      <c r="C116" s="923" t="s">
        <v>400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904">
        <v>12093</v>
      </c>
      <c r="AB116" s="905"/>
      <c r="AC116" s="905"/>
      <c r="AD116" s="905"/>
      <c r="AE116" s="906"/>
      <c r="AF116" s="907">
        <v>9674</v>
      </c>
      <c r="AG116" s="905"/>
      <c r="AH116" s="905"/>
      <c r="AI116" s="905"/>
      <c r="AJ116" s="906"/>
      <c r="AK116" s="907">
        <v>4178</v>
      </c>
      <c r="AL116" s="905"/>
      <c r="AM116" s="905"/>
      <c r="AN116" s="905"/>
      <c r="AO116" s="906"/>
      <c r="AP116" s="908">
        <v>0</v>
      </c>
      <c r="AQ116" s="909"/>
      <c r="AR116" s="909"/>
      <c r="AS116" s="909"/>
      <c r="AT116" s="910"/>
      <c r="AU116" s="851"/>
      <c r="AV116" s="852"/>
      <c r="AW116" s="852"/>
      <c r="AX116" s="852"/>
      <c r="AY116" s="853"/>
      <c r="AZ116" s="901" t="s">
        <v>401</v>
      </c>
      <c r="BA116" s="902"/>
      <c r="BB116" s="902"/>
      <c r="BC116" s="902"/>
      <c r="BD116" s="902"/>
      <c r="BE116" s="902"/>
      <c r="BF116" s="902"/>
      <c r="BG116" s="902"/>
      <c r="BH116" s="902"/>
      <c r="BI116" s="902"/>
      <c r="BJ116" s="902"/>
      <c r="BK116" s="902"/>
      <c r="BL116" s="902"/>
      <c r="BM116" s="902"/>
      <c r="BN116" s="902"/>
      <c r="BO116" s="902"/>
      <c r="BP116" s="903"/>
      <c r="BQ116" s="871" t="s">
        <v>98</v>
      </c>
      <c r="BR116" s="872"/>
      <c r="BS116" s="872"/>
      <c r="BT116" s="872"/>
      <c r="BU116" s="872"/>
      <c r="BV116" s="872" t="s">
        <v>98</v>
      </c>
      <c r="BW116" s="872"/>
      <c r="BX116" s="872"/>
      <c r="BY116" s="872"/>
      <c r="BZ116" s="872"/>
      <c r="CA116" s="872" t="s">
        <v>98</v>
      </c>
      <c r="CB116" s="872"/>
      <c r="CC116" s="872"/>
      <c r="CD116" s="872"/>
      <c r="CE116" s="872"/>
      <c r="CF116" s="866" t="s">
        <v>98</v>
      </c>
      <c r="CG116" s="867"/>
      <c r="CH116" s="867"/>
      <c r="CI116" s="867"/>
      <c r="CJ116" s="867"/>
      <c r="CK116" s="897"/>
      <c r="CL116" s="898"/>
      <c r="CM116" s="868" t="s">
        <v>402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t="s">
        <v>98</v>
      </c>
      <c r="DH116" s="872"/>
      <c r="DI116" s="872"/>
      <c r="DJ116" s="872"/>
      <c r="DK116" s="872"/>
      <c r="DL116" s="872" t="s">
        <v>98</v>
      </c>
      <c r="DM116" s="872"/>
      <c r="DN116" s="872"/>
      <c r="DO116" s="872"/>
      <c r="DP116" s="872"/>
      <c r="DQ116" s="872" t="s">
        <v>98</v>
      </c>
      <c r="DR116" s="872"/>
      <c r="DS116" s="872"/>
      <c r="DT116" s="872"/>
      <c r="DU116" s="872"/>
      <c r="DV116" s="873" t="s">
        <v>98</v>
      </c>
      <c r="DW116" s="873"/>
      <c r="DX116" s="873"/>
      <c r="DY116" s="873"/>
      <c r="DZ116" s="874"/>
    </row>
    <row r="117" spans="1:130" s="189" customFormat="1" ht="26.25" customHeight="1" x14ac:dyDescent="0.15">
      <c r="A117" s="856" t="s">
        <v>134</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945" t="s">
        <v>403</v>
      </c>
      <c r="Z117" s="836"/>
      <c r="AA117" s="948">
        <v>102395185</v>
      </c>
      <c r="AB117" s="918"/>
      <c r="AC117" s="918"/>
      <c r="AD117" s="918"/>
      <c r="AE117" s="919"/>
      <c r="AF117" s="917">
        <v>105000834</v>
      </c>
      <c r="AG117" s="918"/>
      <c r="AH117" s="918"/>
      <c r="AI117" s="918"/>
      <c r="AJ117" s="919"/>
      <c r="AK117" s="917">
        <v>107045867</v>
      </c>
      <c r="AL117" s="918"/>
      <c r="AM117" s="918"/>
      <c r="AN117" s="918"/>
      <c r="AO117" s="919"/>
      <c r="AP117" s="920"/>
      <c r="AQ117" s="921"/>
      <c r="AR117" s="921"/>
      <c r="AS117" s="921"/>
      <c r="AT117" s="922"/>
      <c r="AU117" s="851"/>
      <c r="AV117" s="852"/>
      <c r="AW117" s="852"/>
      <c r="AX117" s="852"/>
      <c r="AY117" s="853"/>
      <c r="AZ117" s="947" t="s">
        <v>404</v>
      </c>
      <c r="BA117" s="923"/>
      <c r="BB117" s="923"/>
      <c r="BC117" s="923"/>
      <c r="BD117" s="923"/>
      <c r="BE117" s="923"/>
      <c r="BF117" s="923"/>
      <c r="BG117" s="923"/>
      <c r="BH117" s="923"/>
      <c r="BI117" s="923"/>
      <c r="BJ117" s="923"/>
      <c r="BK117" s="923"/>
      <c r="BL117" s="923"/>
      <c r="BM117" s="923"/>
      <c r="BN117" s="923"/>
      <c r="BO117" s="923"/>
      <c r="BP117" s="924"/>
      <c r="BQ117" s="937" t="s">
        <v>98</v>
      </c>
      <c r="BR117" s="938"/>
      <c r="BS117" s="938"/>
      <c r="BT117" s="938"/>
      <c r="BU117" s="938"/>
      <c r="BV117" s="938" t="s">
        <v>98</v>
      </c>
      <c r="BW117" s="938"/>
      <c r="BX117" s="938"/>
      <c r="BY117" s="938"/>
      <c r="BZ117" s="938"/>
      <c r="CA117" s="938" t="s">
        <v>98</v>
      </c>
      <c r="CB117" s="938"/>
      <c r="CC117" s="938"/>
      <c r="CD117" s="938"/>
      <c r="CE117" s="938"/>
      <c r="CF117" s="866" t="s">
        <v>98</v>
      </c>
      <c r="CG117" s="867"/>
      <c r="CH117" s="867"/>
      <c r="CI117" s="867"/>
      <c r="CJ117" s="867"/>
      <c r="CK117" s="897"/>
      <c r="CL117" s="898"/>
      <c r="CM117" s="868" t="s">
        <v>405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98</v>
      </c>
      <c r="DH117" s="872"/>
      <c r="DI117" s="872"/>
      <c r="DJ117" s="872"/>
      <c r="DK117" s="872"/>
      <c r="DL117" s="872" t="s">
        <v>98</v>
      </c>
      <c r="DM117" s="872"/>
      <c r="DN117" s="872"/>
      <c r="DO117" s="872"/>
      <c r="DP117" s="872"/>
      <c r="DQ117" s="872" t="s">
        <v>98</v>
      </c>
      <c r="DR117" s="872"/>
      <c r="DS117" s="872"/>
      <c r="DT117" s="872"/>
      <c r="DU117" s="872"/>
      <c r="DV117" s="873" t="s">
        <v>98</v>
      </c>
      <c r="DW117" s="873"/>
      <c r="DX117" s="873"/>
      <c r="DY117" s="873"/>
      <c r="DZ117" s="874"/>
    </row>
    <row r="118" spans="1:130" s="189" customFormat="1" ht="26.25" customHeight="1" x14ac:dyDescent="0.15">
      <c r="A118" s="856" t="s">
        <v>379</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4" t="s">
        <v>377</v>
      </c>
      <c r="AB118" s="835"/>
      <c r="AC118" s="835"/>
      <c r="AD118" s="835"/>
      <c r="AE118" s="836"/>
      <c r="AF118" s="834" t="s">
        <v>274</v>
      </c>
      <c r="AG118" s="835"/>
      <c r="AH118" s="835"/>
      <c r="AI118" s="835"/>
      <c r="AJ118" s="836"/>
      <c r="AK118" s="834" t="s">
        <v>273</v>
      </c>
      <c r="AL118" s="835"/>
      <c r="AM118" s="835"/>
      <c r="AN118" s="835"/>
      <c r="AO118" s="836"/>
      <c r="AP118" s="942" t="s">
        <v>378</v>
      </c>
      <c r="AQ118" s="943"/>
      <c r="AR118" s="943"/>
      <c r="AS118" s="943"/>
      <c r="AT118" s="944"/>
      <c r="AU118" s="854"/>
      <c r="AV118" s="855"/>
      <c r="AW118" s="855"/>
      <c r="AX118" s="855"/>
      <c r="AY118" s="855"/>
      <c r="AZ118" s="220" t="s">
        <v>134</v>
      </c>
      <c r="BA118" s="220"/>
      <c r="BB118" s="220"/>
      <c r="BC118" s="220"/>
      <c r="BD118" s="220"/>
      <c r="BE118" s="220"/>
      <c r="BF118" s="220"/>
      <c r="BG118" s="220"/>
      <c r="BH118" s="220"/>
      <c r="BI118" s="220"/>
      <c r="BJ118" s="220"/>
      <c r="BK118" s="220"/>
      <c r="BL118" s="220"/>
      <c r="BM118" s="220"/>
      <c r="BN118" s="220"/>
      <c r="BO118" s="945" t="s">
        <v>406</v>
      </c>
      <c r="BP118" s="946"/>
      <c r="BQ118" s="937">
        <v>1478601406</v>
      </c>
      <c r="BR118" s="938"/>
      <c r="BS118" s="938"/>
      <c r="BT118" s="938"/>
      <c r="BU118" s="938"/>
      <c r="BV118" s="938">
        <v>1481982929</v>
      </c>
      <c r="BW118" s="938"/>
      <c r="BX118" s="938"/>
      <c r="BY118" s="938"/>
      <c r="BZ118" s="938"/>
      <c r="CA118" s="938">
        <v>1486643720</v>
      </c>
      <c r="CB118" s="938"/>
      <c r="CC118" s="938"/>
      <c r="CD118" s="938"/>
      <c r="CE118" s="938"/>
      <c r="CF118" s="939"/>
      <c r="CG118" s="940"/>
      <c r="CH118" s="940"/>
      <c r="CI118" s="940"/>
      <c r="CJ118" s="941"/>
      <c r="CK118" s="897"/>
      <c r="CL118" s="898"/>
      <c r="CM118" s="868" t="s">
        <v>407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t="s">
        <v>98</v>
      </c>
      <c r="DH118" s="872"/>
      <c r="DI118" s="872"/>
      <c r="DJ118" s="872"/>
      <c r="DK118" s="872"/>
      <c r="DL118" s="872" t="s">
        <v>98</v>
      </c>
      <c r="DM118" s="872"/>
      <c r="DN118" s="872"/>
      <c r="DO118" s="872"/>
      <c r="DP118" s="872"/>
      <c r="DQ118" s="872" t="s">
        <v>98</v>
      </c>
      <c r="DR118" s="872"/>
      <c r="DS118" s="872"/>
      <c r="DT118" s="872"/>
      <c r="DU118" s="872"/>
      <c r="DV118" s="873" t="s">
        <v>98</v>
      </c>
      <c r="DW118" s="873"/>
      <c r="DX118" s="873"/>
      <c r="DY118" s="873"/>
      <c r="DZ118" s="874"/>
    </row>
    <row r="119" spans="1:130" s="189" customFormat="1" ht="26.25" customHeight="1" x14ac:dyDescent="0.15">
      <c r="A119" s="926" t="s">
        <v>382</v>
      </c>
      <c r="B119" s="896"/>
      <c r="C119" s="875" t="s">
        <v>383</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1" t="s">
        <v>98</v>
      </c>
      <c r="AB119" s="842"/>
      <c r="AC119" s="842"/>
      <c r="AD119" s="842"/>
      <c r="AE119" s="843"/>
      <c r="AF119" s="844" t="s">
        <v>98</v>
      </c>
      <c r="AG119" s="842"/>
      <c r="AH119" s="842"/>
      <c r="AI119" s="842"/>
      <c r="AJ119" s="843"/>
      <c r="AK119" s="844" t="s">
        <v>98</v>
      </c>
      <c r="AL119" s="842"/>
      <c r="AM119" s="842"/>
      <c r="AN119" s="842"/>
      <c r="AO119" s="843"/>
      <c r="AP119" s="845" t="s">
        <v>98</v>
      </c>
      <c r="AQ119" s="846"/>
      <c r="AR119" s="846"/>
      <c r="AS119" s="846"/>
      <c r="AT119" s="847"/>
      <c r="AU119" s="929" t="s">
        <v>408</v>
      </c>
      <c r="AV119" s="930"/>
      <c r="AW119" s="930"/>
      <c r="AX119" s="930"/>
      <c r="AY119" s="931"/>
      <c r="AZ119" s="892" t="s">
        <v>409</v>
      </c>
      <c r="BA119" s="839"/>
      <c r="BB119" s="839"/>
      <c r="BC119" s="839"/>
      <c r="BD119" s="839"/>
      <c r="BE119" s="839"/>
      <c r="BF119" s="839"/>
      <c r="BG119" s="839"/>
      <c r="BH119" s="839"/>
      <c r="BI119" s="839"/>
      <c r="BJ119" s="839"/>
      <c r="BK119" s="839"/>
      <c r="BL119" s="839"/>
      <c r="BM119" s="839"/>
      <c r="BN119" s="839"/>
      <c r="BO119" s="839"/>
      <c r="BP119" s="840"/>
      <c r="BQ119" s="878">
        <v>59803068</v>
      </c>
      <c r="BR119" s="879"/>
      <c r="BS119" s="879"/>
      <c r="BT119" s="879"/>
      <c r="BU119" s="879"/>
      <c r="BV119" s="879">
        <v>65216821</v>
      </c>
      <c r="BW119" s="879"/>
      <c r="BX119" s="879"/>
      <c r="BY119" s="879"/>
      <c r="BZ119" s="879"/>
      <c r="CA119" s="879">
        <v>65795612</v>
      </c>
      <c r="CB119" s="879"/>
      <c r="CC119" s="879"/>
      <c r="CD119" s="879"/>
      <c r="CE119" s="879"/>
      <c r="CF119" s="893">
        <v>17.3</v>
      </c>
      <c r="CG119" s="894"/>
      <c r="CH119" s="894"/>
      <c r="CI119" s="894"/>
      <c r="CJ119" s="894"/>
      <c r="CK119" s="899"/>
      <c r="CL119" s="900"/>
      <c r="CM119" s="949" t="s">
        <v>410</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871" t="s">
        <v>98</v>
      </c>
      <c r="DH119" s="872"/>
      <c r="DI119" s="872"/>
      <c r="DJ119" s="872"/>
      <c r="DK119" s="872"/>
      <c r="DL119" s="872" t="s">
        <v>98</v>
      </c>
      <c r="DM119" s="872"/>
      <c r="DN119" s="872"/>
      <c r="DO119" s="872"/>
      <c r="DP119" s="872"/>
      <c r="DQ119" s="872" t="s">
        <v>98</v>
      </c>
      <c r="DR119" s="872"/>
      <c r="DS119" s="872"/>
      <c r="DT119" s="872"/>
      <c r="DU119" s="872"/>
      <c r="DV119" s="873" t="s">
        <v>98</v>
      </c>
      <c r="DW119" s="873"/>
      <c r="DX119" s="873"/>
      <c r="DY119" s="873"/>
      <c r="DZ119" s="874"/>
    </row>
    <row r="120" spans="1:130" s="189" customFormat="1" ht="26.25" customHeight="1" x14ac:dyDescent="0.15">
      <c r="A120" s="927"/>
      <c r="B120" s="898"/>
      <c r="C120" s="868" t="s">
        <v>386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t="s">
        <v>98</v>
      </c>
      <c r="AB120" s="905"/>
      <c r="AC120" s="905"/>
      <c r="AD120" s="905"/>
      <c r="AE120" s="906"/>
      <c r="AF120" s="907" t="s">
        <v>98</v>
      </c>
      <c r="AG120" s="905"/>
      <c r="AH120" s="905"/>
      <c r="AI120" s="905"/>
      <c r="AJ120" s="906"/>
      <c r="AK120" s="907" t="s">
        <v>98</v>
      </c>
      <c r="AL120" s="905"/>
      <c r="AM120" s="905"/>
      <c r="AN120" s="905"/>
      <c r="AO120" s="906"/>
      <c r="AP120" s="908" t="s">
        <v>98</v>
      </c>
      <c r="AQ120" s="909"/>
      <c r="AR120" s="909"/>
      <c r="AS120" s="909"/>
      <c r="AT120" s="910"/>
      <c r="AU120" s="932"/>
      <c r="AV120" s="933"/>
      <c r="AW120" s="933"/>
      <c r="AX120" s="933"/>
      <c r="AY120" s="934"/>
      <c r="AZ120" s="901" t="s">
        <v>411</v>
      </c>
      <c r="BA120" s="902"/>
      <c r="BB120" s="902"/>
      <c r="BC120" s="902"/>
      <c r="BD120" s="902"/>
      <c r="BE120" s="902"/>
      <c r="BF120" s="902"/>
      <c r="BG120" s="902"/>
      <c r="BH120" s="902"/>
      <c r="BI120" s="902"/>
      <c r="BJ120" s="902"/>
      <c r="BK120" s="902"/>
      <c r="BL120" s="902"/>
      <c r="BM120" s="902"/>
      <c r="BN120" s="902"/>
      <c r="BO120" s="902"/>
      <c r="BP120" s="903"/>
      <c r="BQ120" s="871">
        <v>19641841</v>
      </c>
      <c r="BR120" s="872"/>
      <c r="BS120" s="872"/>
      <c r="BT120" s="872"/>
      <c r="BU120" s="872"/>
      <c r="BV120" s="872">
        <v>18362460</v>
      </c>
      <c r="BW120" s="872"/>
      <c r="BX120" s="872"/>
      <c r="BY120" s="872"/>
      <c r="BZ120" s="872"/>
      <c r="CA120" s="872">
        <v>16995417</v>
      </c>
      <c r="CB120" s="872"/>
      <c r="CC120" s="872"/>
      <c r="CD120" s="872"/>
      <c r="CE120" s="872"/>
      <c r="CF120" s="866">
        <v>4.5</v>
      </c>
      <c r="CG120" s="867"/>
      <c r="CH120" s="867"/>
      <c r="CI120" s="867"/>
      <c r="CJ120" s="867"/>
      <c r="CK120" s="958" t="s">
        <v>412</v>
      </c>
      <c r="CL120" s="959"/>
      <c r="CM120" s="959"/>
      <c r="CN120" s="959"/>
      <c r="CO120" s="960"/>
      <c r="CP120" s="966" t="s">
        <v>359</v>
      </c>
      <c r="CQ120" s="967"/>
      <c r="CR120" s="967"/>
      <c r="CS120" s="967"/>
      <c r="CT120" s="967"/>
      <c r="CU120" s="967"/>
      <c r="CV120" s="967"/>
      <c r="CW120" s="967"/>
      <c r="CX120" s="967"/>
      <c r="CY120" s="967"/>
      <c r="CZ120" s="967"/>
      <c r="DA120" s="967"/>
      <c r="DB120" s="967"/>
      <c r="DC120" s="967"/>
      <c r="DD120" s="967"/>
      <c r="DE120" s="967"/>
      <c r="DF120" s="968"/>
      <c r="DG120" s="878">
        <v>12682967</v>
      </c>
      <c r="DH120" s="879"/>
      <c r="DI120" s="879"/>
      <c r="DJ120" s="879"/>
      <c r="DK120" s="879"/>
      <c r="DL120" s="879">
        <v>13711628</v>
      </c>
      <c r="DM120" s="879"/>
      <c r="DN120" s="879"/>
      <c r="DO120" s="879"/>
      <c r="DP120" s="879"/>
      <c r="DQ120" s="879">
        <v>12718193</v>
      </c>
      <c r="DR120" s="879"/>
      <c r="DS120" s="879"/>
      <c r="DT120" s="879"/>
      <c r="DU120" s="879"/>
      <c r="DV120" s="880">
        <v>3.3</v>
      </c>
      <c r="DW120" s="880"/>
      <c r="DX120" s="880"/>
      <c r="DY120" s="880"/>
      <c r="DZ120" s="881"/>
    </row>
    <row r="121" spans="1:130" s="189" customFormat="1" ht="26.25" customHeight="1" x14ac:dyDescent="0.15">
      <c r="A121" s="927"/>
      <c r="B121" s="898"/>
      <c r="C121" s="955" t="s">
        <v>413</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904">
        <v>1777014</v>
      </c>
      <c r="AB121" s="905"/>
      <c r="AC121" s="905"/>
      <c r="AD121" s="905"/>
      <c r="AE121" s="906"/>
      <c r="AF121" s="907">
        <v>1703728</v>
      </c>
      <c r="AG121" s="905"/>
      <c r="AH121" s="905"/>
      <c r="AI121" s="905"/>
      <c r="AJ121" s="906"/>
      <c r="AK121" s="907">
        <v>1703729</v>
      </c>
      <c r="AL121" s="905"/>
      <c r="AM121" s="905"/>
      <c r="AN121" s="905"/>
      <c r="AO121" s="906"/>
      <c r="AP121" s="908">
        <v>0.4</v>
      </c>
      <c r="AQ121" s="909"/>
      <c r="AR121" s="909"/>
      <c r="AS121" s="909"/>
      <c r="AT121" s="910"/>
      <c r="AU121" s="932"/>
      <c r="AV121" s="933"/>
      <c r="AW121" s="933"/>
      <c r="AX121" s="933"/>
      <c r="AY121" s="934"/>
      <c r="AZ121" s="947" t="s">
        <v>414</v>
      </c>
      <c r="BA121" s="923"/>
      <c r="BB121" s="923"/>
      <c r="BC121" s="923"/>
      <c r="BD121" s="923"/>
      <c r="BE121" s="923"/>
      <c r="BF121" s="923"/>
      <c r="BG121" s="923"/>
      <c r="BH121" s="923"/>
      <c r="BI121" s="923"/>
      <c r="BJ121" s="923"/>
      <c r="BK121" s="923"/>
      <c r="BL121" s="923"/>
      <c r="BM121" s="923"/>
      <c r="BN121" s="923"/>
      <c r="BO121" s="923"/>
      <c r="BP121" s="924"/>
      <c r="BQ121" s="937">
        <v>784512911</v>
      </c>
      <c r="BR121" s="938"/>
      <c r="BS121" s="938"/>
      <c r="BT121" s="938"/>
      <c r="BU121" s="938"/>
      <c r="BV121" s="938">
        <v>804597589</v>
      </c>
      <c r="BW121" s="938"/>
      <c r="BX121" s="938"/>
      <c r="BY121" s="938"/>
      <c r="BZ121" s="938"/>
      <c r="CA121" s="938">
        <v>813037633</v>
      </c>
      <c r="CB121" s="938"/>
      <c r="CC121" s="938"/>
      <c r="CD121" s="938"/>
      <c r="CE121" s="938"/>
      <c r="CF121" s="969">
        <v>213.7</v>
      </c>
      <c r="CG121" s="970"/>
      <c r="CH121" s="970"/>
      <c r="CI121" s="970"/>
      <c r="CJ121" s="970"/>
      <c r="CK121" s="961"/>
      <c r="CL121" s="962"/>
      <c r="CM121" s="962"/>
      <c r="CN121" s="962"/>
      <c r="CO121" s="963"/>
      <c r="CP121" s="952" t="s">
        <v>361</v>
      </c>
      <c r="CQ121" s="953"/>
      <c r="CR121" s="953"/>
      <c r="CS121" s="953"/>
      <c r="CT121" s="953"/>
      <c r="CU121" s="953"/>
      <c r="CV121" s="953"/>
      <c r="CW121" s="953"/>
      <c r="CX121" s="953"/>
      <c r="CY121" s="953"/>
      <c r="CZ121" s="953"/>
      <c r="DA121" s="953"/>
      <c r="DB121" s="953"/>
      <c r="DC121" s="953"/>
      <c r="DD121" s="953"/>
      <c r="DE121" s="953"/>
      <c r="DF121" s="954"/>
      <c r="DG121" s="871">
        <v>12132348</v>
      </c>
      <c r="DH121" s="872"/>
      <c r="DI121" s="872"/>
      <c r="DJ121" s="872"/>
      <c r="DK121" s="872"/>
      <c r="DL121" s="872">
        <v>11302117</v>
      </c>
      <c r="DM121" s="872"/>
      <c r="DN121" s="872"/>
      <c r="DO121" s="872"/>
      <c r="DP121" s="872"/>
      <c r="DQ121" s="872">
        <v>10857295</v>
      </c>
      <c r="DR121" s="872"/>
      <c r="DS121" s="872"/>
      <c r="DT121" s="872"/>
      <c r="DU121" s="872"/>
      <c r="DV121" s="873">
        <v>2.9</v>
      </c>
      <c r="DW121" s="873"/>
      <c r="DX121" s="873"/>
      <c r="DY121" s="873"/>
      <c r="DZ121" s="874"/>
    </row>
    <row r="122" spans="1:130" s="189" customFormat="1" ht="26.25" customHeight="1" x14ac:dyDescent="0.15">
      <c r="A122" s="927"/>
      <c r="B122" s="898"/>
      <c r="C122" s="868" t="s">
        <v>396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t="s">
        <v>98</v>
      </c>
      <c r="AB122" s="905"/>
      <c r="AC122" s="905"/>
      <c r="AD122" s="905"/>
      <c r="AE122" s="906"/>
      <c r="AF122" s="907" t="s">
        <v>98</v>
      </c>
      <c r="AG122" s="905"/>
      <c r="AH122" s="905"/>
      <c r="AI122" s="905"/>
      <c r="AJ122" s="906"/>
      <c r="AK122" s="907" t="s">
        <v>98</v>
      </c>
      <c r="AL122" s="905"/>
      <c r="AM122" s="905"/>
      <c r="AN122" s="905"/>
      <c r="AO122" s="906"/>
      <c r="AP122" s="908" t="s">
        <v>98</v>
      </c>
      <c r="AQ122" s="909"/>
      <c r="AR122" s="909"/>
      <c r="AS122" s="909"/>
      <c r="AT122" s="910"/>
      <c r="AU122" s="935"/>
      <c r="AV122" s="936"/>
      <c r="AW122" s="936"/>
      <c r="AX122" s="936"/>
      <c r="AY122" s="936"/>
      <c r="AZ122" s="220" t="s">
        <v>134</v>
      </c>
      <c r="BA122" s="220"/>
      <c r="BB122" s="220"/>
      <c r="BC122" s="220"/>
      <c r="BD122" s="220"/>
      <c r="BE122" s="220"/>
      <c r="BF122" s="220"/>
      <c r="BG122" s="220"/>
      <c r="BH122" s="220"/>
      <c r="BI122" s="220"/>
      <c r="BJ122" s="220"/>
      <c r="BK122" s="220"/>
      <c r="BL122" s="220"/>
      <c r="BM122" s="220"/>
      <c r="BN122" s="220"/>
      <c r="BO122" s="945" t="s">
        <v>415</v>
      </c>
      <c r="BP122" s="946"/>
      <c r="BQ122" s="982">
        <v>863957820</v>
      </c>
      <c r="BR122" s="983"/>
      <c r="BS122" s="983"/>
      <c r="BT122" s="983"/>
      <c r="BU122" s="983"/>
      <c r="BV122" s="983">
        <v>888176870</v>
      </c>
      <c r="BW122" s="983"/>
      <c r="BX122" s="983"/>
      <c r="BY122" s="983"/>
      <c r="BZ122" s="983"/>
      <c r="CA122" s="983">
        <v>895828662</v>
      </c>
      <c r="CB122" s="983"/>
      <c r="CC122" s="983"/>
      <c r="CD122" s="983"/>
      <c r="CE122" s="983"/>
      <c r="CF122" s="939"/>
      <c r="CG122" s="940"/>
      <c r="CH122" s="940"/>
      <c r="CI122" s="940"/>
      <c r="CJ122" s="941"/>
      <c r="CK122" s="961"/>
      <c r="CL122" s="962"/>
      <c r="CM122" s="962"/>
      <c r="CN122" s="962"/>
      <c r="CO122" s="963"/>
      <c r="CP122" s="952" t="s">
        <v>355</v>
      </c>
      <c r="CQ122" s="953"/>
      <c r="CR122" s="953"/>
      <c r="CS122" s="953"/>
      <c r="CT122" s="953"/>
      <c r="CU122" s="953"/>
      <c r="CV122" s="953"/>
      <c r="CW122" s="953"/>
      <c r="CX122" s="953"/>
      <c r="CY122" s="953"/>
      <c r="CZ122" s="953"/>
      <c r="DA122" s="953"/>
      <c r="DB122" s="953"/>
      <c r="DC122" s="953"/>
      <c r="DD122" s="953"/>
      <c r="DE122" s="953"/>
      <c r="DF122" s="954"/>
      <c r="DG122" s="871" t="s">
        <v>98</v>
      </c>
      <c r="DH122" s="872"/>
      <c r="DI122" s="872"/>
      <c r="DJ122" s="872"/>
      <c r="DK122" s="872"/>
      <c r="DL122" s="872" t="s">
        <v>98</v>
      </c>
      <c r="DM122" s="872"/>
      <c r="DN122" s="872"/>
      <c r="DO122" s="872"/>
      <c r="DP122" s="872"/>
      <c r="DQ122" s="872" t="s">
        <v>98</v>
      </c>
      <c r="DR122" s="872"/>
      <c r="DS122" s="872"/>
      <c r="DT122" s="872"/>
      <c r="DU122" s="872"/>
      <c r="DV122" s="873" t="s">
        <v>98</v>
      </c>
      <c r="DW122" s="873"/>
      <c r="DX122" s="873"/>
      <c r="DY122" s="873"/>
      <c r="DZ122" s="874"/>
    </row>
    <row r="123" spans="1:130" s="189" customFormat="1" ht="26.25" customHeight="1" thickBot="1" x14ac:dyDescent="0.2">
      <c r="A123" s="927"/>
      <c r="B123" s="898"/>
      <c r="C123" s="868" t="s">
        <v>402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t="s">
        <v>98</v>
      </c>
      <c r="AB123" s="905"/>
      <c r="AC123" s="905"/>
      <c r="AD123" s="905"/>
      <c r="AE123" s="906"/>
      <c r="AF123" s="907" t="s">
        <v>98</v>
      </c>
      <c r="AG123" s="905"/>
      <c r="AH123" s="905"/>
      <c r="AI123" s="905"/>
      <c r="AJ123" s="906"/>
      <c r="AK123" s="907" t="s">
        <v>98</v>
      </c>
      <c r="AL123" s="905"/>
      <c r="AM123" s="905"/>
      <c r="AN123" s="905"/>
      <c r="AO123" s="906"/>
      <c r="AP123" s="908" t="s">
        <v>98</v>
      </c>
      <c r="AQ123" s="909"/>
      <c r="AR123" s="909"/>
      <c r="AS123" s="909"/>
      <c r="AT123" s="910"/>
      <c r="AU123" s="979" t="s">
        <v>416</v>
      </c>
      <c r="AV123" s="980"/>
      <c r="AW123" s="980"/>
      <c r="AX123" s="980"/>
      <c r="AY123" s="980"/>
      <c r="AZ123" s="980"/>
      <c r="BA123" s="980"/>
      <c r="BB123" s="980"/>
      <c r="BC123" s="980"/>
      <c r="BD123" s="980"/>
      <c r="BE123" s="980"/>
      <c r="BF123" s="980"/>
      <c r="BG123" s="980"/>
      <c r="BH123" s="980"/>
      <c r="BI123" s="980"/>
      <c r="BJ123" s="980"/>
      <c r="BK123" s="980"/>
      <c r="BL123" s="980"/>
      <c r="BM123" s="980"/>
      <c r="BN123" s="980"/>
      <c r="BO123" s="980"/>
      <c r="BP123" s="981"/>
      <c r="BQ123" s="974">
        <v>169</v>
      </c>
      <c r="BR123" s="975"/>
      <c r="BS123" s="975"/>
      <c r="BT123" s="975"/>
      <c r="BU123" s="975"/>
      <c r="BV123" s="975">
        <v>162.80000000000001</v>
      </c>
      <c r="BW123" s="975"/>
      <c r="BX123" s="975"/>
      <c r="BY123" s="975"/>
      <c r="BZ123" s="975"/>
      <c r="CA123" s="975">
        <v>155.19999999999999</v>
      </c>
      <c r="CB123" s="975"/>
      <c r="CC123" s="975"/>
      <c r="CD123" s="975"/>
      <c r="CE123" s="975"/>
      <c r="CF123" s="976"/>
      <c r="CG123" s="977"/>
      <c r="CH123" s="977"/>
      <c r="CI123" s="977"/>
      <c r="CJ123" s="978"/>
      <c r="CK123" s="961"/>
      <c r="CL123" s="962"/>
      <c r="CM123" s="962"/>
      <c r="CN123" s="962"/>
      <c r="CO123" s="963"/>
      <c r="CP123" s="952" t="s">
        <v>417</v>
      </c>
      <c r="CQ123" s="953"/>
      <c r="CR123" s="953"/>
      <c r="CS123" s="953"/>
      <c r="CT123" s="953"/>
      <c r="CU123" s="953"/>
      <c r="CV123" s="953"/>
      <c r="CW123" s="953"/>
      <c r="CX123" s="953"/>
      <c r="CY123" s="953"/>
      <c r="CZ123" s="953"/>
      <c r="DA123" s="953"/>
      <c r="DB123" s="953"/>
      <c r="DC123" s="953"/>
      <c r="DD123" s="953"/>
      <c r="DE123" s="953"/>
      <c r="DF123" s="954"/>
      <c r="DG123" s="871" t="s">
        <v>418</v>
      </c>
      <c r="DH123" s="872"/>
      <c r="DI123" s="872"/>
      <c r="DJ123" s="872"/>
      <c r="DK123" s="872"/>
      <c r="DL123" s="872" t="s">
        <v>418</v>
      </c>
      <c r="DM123" s="872"/>
      <c r="DN123" s="872"/>
      <c r="DO123" s="872"/>
      <c r="DP123" s="872"/>
      <c r="DQ123" s="872" t="s">
        <v>418</v>
      </c>
      <c r="DR123" s="872"/>
      <c r="DS123" s="872"/>
      <c r="DT123" s="872"/>
      <c r="DU123" s="872"/>
      <c r="DV123" s="873" t="s">
        <v>418</v>
      </c>
      <c r="DW123" s="873"/>
      <c r="DX123" s="873"/>
      <c r="DY123" s="873"/>
      <c r="DZ123" s="874"/>
    </row>
    <row r="124" spans="1:130" s="189" customFormat="1" ht="26.25" customHeight="1" x14ac:dyDescent="0.15">
      <c r="A124" s="927"/>
      <c r="B124" s="898"/>
      <c r="C124" s="868" t="s">
        <v>405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418</v>
      </c>
      <c r="AB124" s="905"/>
      <c r="AC124" s="905"/>
      <c r="AD124" s="905"/>
      <c r="AE124" s="906"/>
      <c r="AF124" s="907" t="s">
        <v>418</v>
      </c>
      <c r="AG124" s="905"/>
      <c r="AH124" s="905"/>
      <c r="AI124" s="905"/>
      <c r="AJ124" s="906"/>
      <c r="AK124" s="907" t="s">
        <v>418</v>
      </c>
      <c r="AL124" s="905"/>
      <c r="AM124" s="905"/>
      <c r="AN124" s="905"/>
      <c r="AO124" s="906"/>
      <c r="AP124" s="908" t="s">
        <v>418</v>
      </c>
      <c r="AQ124" s="909"/>
      <c r="AR124" s="909"/>
      <c r="AS124" s="909"/>
      <c r="AT124" s="91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4"/>
      <c r="CL124" s="964"/>
      <c r="CM124" s="964"/>
      <c r="CN124" s="964"/>
      <c r="CO124" s="965"/>
      <c r="CP124" s="971" t="s">
        <v>419</v>
      </c>
      <c r="CQ124" s="972"/>
      <c r="CR124" s="972"/>
      <c r="CS124" s="972"/>
      <c r="CT124" s="972"/>
      <c r="CU124" s="972"/>
      <c r="CV124" s="972"/>
      <c r="CW124" s="972"/>
      <c r="CX124" s="972"/>
      <c r="CY124" s="972"/>
      <c r="CZ124" s="972"/>
      <c r="DA124" s="972"/>
      <c r="DB124" s="972"/>
      <c r="DC124" s="972"/>
      <c r="DD124" s="972"/>
      <c r="DE124" s="972"/>
      <c r="DF124" s="973"/>
      <c r="DG124" s="937">
        <v>2920119</v>
      </c>
      <c r="DH124" s="938"/>
      <c r="DI124" s="938"/>
      <c r="DJ124" s="938"/>
      <c r="DK124" s="938"/>
      <c r="DL124" s="938" t="s">
        <v>418</v>
      </c>
      <c r="DM124" s="938"/>
      <c r="DN124" s="938"/>
      <c r="DO124" s="938"/>
      <c r="DP124" s="938"/>
      <c r="DQ124" s="938" t="s">
        <v>418</v>
      </c>
      <c r="DR124" s="938"/>
      <c r="DS124" s="938"/>
      <c r="DT124" s="938"/>
      <c r="DU124" s="938"/>
      <c r="DV124" s="987" t="s">
        <v>418</v>
      </c>
      <c r="DW124" s="987"/>
      <c r="DX124" s="987"/>
      <c r="DY124" s="987"/>
      <c r="DZ124" s="988"/>
    </row>
    <row r="125" spans="1:130" s="189" customFormat="1" ht="26.25" customHeight="1" thickBot="1" x14ac:dyDescent="0.2">
      <c r="A125" s="927"/>
      <c r="B125" s="898"/>
      <c r="C125" s="868" t="s">
        <v>407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t="s">
        <v>98</v>
      </c>
      <c r="AB125" s="905"/>
      <c r="AC125" s="905"/>
      <c r="AD125" s="905"/>
      <c r="AE125" s="906"/>
      <c r="AF125" s="907" t="s">
        <v>98</v>
      </c>
      <c r="AG125" s="905"/>
      <c r="AH125" s="905"/>
      <c r="AI125" s="905"/>
      <c r="AJ125" s="906"/>
      <c r="AK125" s="907" t="s">
        <v>98</v>
      </c>
      <c r="AL125" s="905"/>
      <c r="AM125" s="905"/>
      <c r="AN125" s="905"/>
      <c r="AO125" s="906"/>
      <c r="AP125" s="908" t="s">
        <v>98</v>
      </c>
      <c r="AQ125" s="909"/>
      <c r="AR125" s="909"/>
      <c r="AS125" s="909"/>
      <c r="AT125" s="91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9" t="s">
        <v>420</v>
      </c>
      <c r="CL125" s="959"/>
      <c r="CM125" s="959"/>
      <c r="CN125" s="959"/>
      <c r="CO125" s="960"/>
      <c r="CP125" s="892" t="s">
        <v>421</v>
      </c>
      <c r="CQ125" s="839"/>
      <c r="CR125" s="839"/>
      <c r="CS125" s="839"/>
      <c r="CT125" s="839"/>
      <c r="CU125" s="839"/>
      <c r="CV125" s="839"/>
      <c r="CW125" s="839"/>
      <c r="CX125" s="839"/>
      <c r="CY125" s="839"/>
      <c r="CZ125" s="839"/>
      <c r="DA125" s="839"/>
      <c r="DB125" s="839"/>
      <c r="DC125" s="839"/>
      <c r="DD125" s="839"/>
      <c r="DE125" s="839"/>
      <c r="DF125" s="840"/>
      <c r="DG125" s="878" t="s">
        <v>98</v>
      </c>
      <c r="DH125" s="879"/>
      <c r="DI125" s="879"/>
      <c r="DJ125" s="879"/>
      <c r="DK125" s="879"/>
      <c r="DL125" s="879" t="s">
        <v>98</v>
      </c>
      <c r="DM125" s="879"/>
      <c r="DN125" s="879"/>
      <c r="DO125" s="879"/>
      <c r="DP125" s="879"/>
      <c r="DQ125" s="879" t="s">
        <v>98</v>
      </c>
      <c r="DR125" s="879"/>
      <c r="DS125" s="879"/>
      <c r="DT125" s="879"/>
      <c r="DU125" s="879"/>
      <c r="DV125" s="880" t="s">
        <v>98</v>
      </c>
      <c r="DW125" s="880"/>
      <c r="DX125" s="880"/>
      <c r="DY125" s="880"/>
      <c r="DZ125" s="881"/>
    </row>
    <row r="126" spans="1:130" s="189" customFormat="1" ht="26.25" customHeight="1" x14ac:dyDescent="0.15">
      <c r="A126" s="927"/>
      <c r="B126" s="898"/>
      <c r="C126" s="868" t="s">
        <v>410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t="s">
        <v>98</v>
      </c>
      <c r="AB126" s="905"/>
      <c r="AC126" s="905"/>
      <c r="AD126" s="905"/>
      <c r="AE126" s="906"/>
      <c r="AF126" s="907" t="s">
        <v>98</v>
      </c>
      <c r="AG126" s="905"/>
      <c r="AH126" s="905"/>
      <c r="AI126" s="905"/>
      <c r="AJ126" s="906"/>
      <c r="AK126" s="907" t="s">
        <v>98</v>
      </c>
      <c r="AL126" s="905"/>
      <c r="AM126" s="905"/>
      <c r="AN126" s="905"/>
      <c r="AO126" s="906"/>
      <c r="AP126" s="908" t="s">
        <v>98</v>
      </c>
      <c r="AQ126" s="909"/>
      <c r="AR126" s="909"/>
      <c r="AS126" s="909"/>
      <c r="AT126" s="910"/>
      <c r="AU126" s="225"/>
      <c r="AV126" s="225"/>
      <c r="AW126" s="225"/>
      <c r="AX126" s="984" t="s">
        <v>422</v>
      </c>
      <c r="AY126" s="985"/>
      <c r="AZ126" s="985"/>
      <c r="BA126" s="985"/>
      <c r="BB126" s="985"/>
      <c r="BC126" s="985"/>
      <c r="BD126" s="985"/>
      <c r="BE126" s="986"/>
      <c r="BF126" s="1002" t="s">
        <v>423</v>
      </c>
      <c r="BG126" s="985"/>
      <c r="BH126" s="985"/>
      <c r="BI126" s="985"/>
      <c r="BJ126" s="985"/>
      <c r="BK126" s="985"/>
      <c r="BL126" s="986"/>
      <c r="BM126" s="1002" t="s">
        <v>424</v>
      </c>
      <c r="BN126" s="985"/>
      <c r="BO126" s="985"/>
      <c r="BP126" s="985"/>
      <c r="BQ126" s="985"/>
      <c r="BR126" s="985"/>
      <c r="BS126" s="986"/>
      <c r="BT126" s="1002" t="s">
        <v>425</v>
      </c>
      <c r="BU126" s="985"/>
      <c r="BV126" s="985"/>
      <c r="BW126" s="985"/>
      <c r="BX126" s="985"/>
      <c r="BY126" s="985"/>
      <c r="BZ126" s="1003"/>
      <c r="CA126" s="225"/>
      <c r="CB126" s="225"/>
      <c r="CC126" s="225"/>
      <c r="CD126" s="226"/>
      <c r="CE126" s="226"/>
      <c r="CF126" s="226"/>
      <c r="CG126" s="223"/>
      <c r="CH126" s="223"/>
      <c r="CI126" s="223"/>
      <c r="CJ126" s="224"/>
      <c r="CK126" s="962"/>
      <c r="CL126" s="962"/>
      <c r="CM126" s="962"/>
      <c r="CN126" s="962"/>
      <c r="CO126" s="963"/>
      <c r="CP126" s="901" t="s">
        <v>426</v>
      </c>
      <c r="CQ126" s="902"/>
      <c r="CR126" s="902"/>
      <c r="CS126" s="902"/>
      <c r="CT126" s="902"/>
      <c r="CU126" s="902"/>
      <c r="CV126" s="902"/>
      <c r="CW126" s="902"/>
      <c r="CX126" s="902"/>
      <c r="CY126" s="902"/>
      <c r="CZ126" s="902"/>
      <c r="DA126" s="902"/>
      <c r="DB126" s="902"/>
      <c r="DC126" s="902"/>
      <c r="DD126" s="902"/>
      <c r="DE126" s="902"/>
      <c r="DF126" s="903"/>
      <c r="DG126" s="871" t="s">
        <v>98</v>
      </c>
      <c r="DH126" s="872"/>
      <c r="DI126" s="872"/>
      <c r="DJ126" s="872"/>
      <c r="DK126" s="872"/>
      <c r="DL126" s="872" t="s">
        <v>98</v>
      </c>
      <c r="DM126" s="872"/>
      <c r="DN126" s="872"/>
      <c r="DO126" s="872"/>
      <c r="DP126" s="872"/>
      <c r="DQ126" s="872" t="s">
        <v>98</v>
      </c>
      <c r="DR126" s="872"/>
      <c r="DS126" s="872"/>
      <c r="DT126" s="872"/>
      <c r="DU126" s="872"/>
      <c r="DV126" s="873" t="s">
        <v>98</v>
      </c>
      <c r="DW126" s="873"/>
      <c r="DX126" s="873"/>
      <c r="DY126" s="873"/>
      <c r="DZ126" s="874"/>
    </row>
    <row r="127" spans="1:130" s="189" customFormat="1" ht="26.25" customHeight="1" thickBot="1" x14ac:dyDescent="0.2">
      <c r="A127" s="928"/>
      <c r="B127" s="900"/>
      <c r="C127" s="949" t="s">
        <v>427</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04">
        <v>132474</v>
      </c>
      <c r="AB127" s="905"/>
      <c r="AC127" s="905"/>
      <c r="AD127" s="905"/>
      <c r="AE127" s="906"/>
      <c r="AF127" s="907">
        <v>100191</v>
      </c>
      <c r="AG127" s="905"/>
      <c r="AH127" s="905"/>
      <c r="AI127" s="905"/>
      <c r="AJ127" s="906"/>
      <c r="AK127" s="907">
        <v>123599</v>
      </c>
      <c r="AL127" s="905"/>
      <c r="AM127" s="905"/>
      <c r="AN127" s="905"/>
      <c r="AO127" s="906"/>
      <c r="AP127" s="908">
        <v>0</v>
      </c>
      <c r="AQ127" s="909"/>
      <c r="AR127" s="909"/>
      <c r="AS127" s="909"/>
      <c r="AT127" s="910"/>
      <c r="AU127" s="225"/>
      <c r="AV127" s="225"/>
      <c r="AW127" s="225"/>
      <c r="AX127" s="838" t="s">
        <v>428</v>
      </c>
      <c r="AY127" s="839"/>
      <c r="AZ127" s="839"/>
      <c r="BA127" s="839"/>
      <c r="BB127" s="839"/>
      <c r="BC127" s="839"/>
      <c r="BD127" s="839"/>
      <c r="BE127" s="840"/>
      <c r="BF127" s="991" t="s">
        <v>98</v>
      </c>
      <c r="BG127" s="992"/>
      <c r="BH127" s="992"/>
      <c r="BI127" s="992"/>
      <c r="BJ127" s="992"/>
      <c r="BK127" s="992"/>
      <c r="BL127" s="1001"/>
      <c r="BM127" s="991">
        <v>3.75</v>
      </c>
      <c r="BN127" s="992"/>
      <c r="BO127" s="992"/>
      <c r="BP127" s="992"/>
      <c r="BQ127" s="992"/>
      <c r="BR127" s="992"/>
      <c r="BS127" s="1001"/>
      <c r="BT127" s="991">
        <v>5</v>
      </c>
      <c r="BU127" s="992"/>
      <c r="BV127" s="992"/>
      <c r="BW127" s="992"/>
      <c r="BX127" s="992"/>
      <c r="BY127" s="992"/>
      <c r="BZ127" s="993"/>
      <c r="CA127" s="226"/>
      <c r="CB127" s="226"/>
      <c r="CC127" s="226"/>
      <c r="CD127" s="226"/>
      <c r="CE127" s="226"/>
      <c r="CF127" s="226"/>
      <c r="CG127" s="223"/>
      <c r="CH127" s="223"/>
      <c r="CI127" s="223"/>
      <c r="CJ127" s="224"/>
      <c r="CK127" s="989"/>
      <c r="CL127" s="989"/>
      <c r="CM127" s="989"/>
      <c r="CN127" s="989"/>
      <c r="CO127" s="990"/>
      <c r="CP127" s="994" t="s">
        <v>429</v>
      </c>
      <c r="CQ127" s="995"/>
      <c r="CR127" s="995"/>
      <c r="CS127" s="995"/>
      <c r="CT127" s="995"/>
      <c r="CU127" s="995"/>
      <c r="CV127" s="995"/>
      <c r="CW127" s="995"/>
      <c r="CX127" s="995"/>
      <c r="CY127" s="995"/>
      <c r="CZ127" s="995"/>
      <c r="DA127" s="995"/>
      <c r="DB127" s="995"/>
      <c r="DC127" s="995"/>
      <c r="DD127" s="995"/>
      <c r="DE127" s="995"/>
      <c r="DF127" s="996"/>
      <c r="DG127" s="997">
        <v>2216935</v>
      </c>
      <c r="DH127" s="998"/>
      <c r="DI127" s="998"/>
      <c r="DJ127" s="998"/>
      <c r="DK127" s="998"/>
      <c r="DL127" s="998">
        <v>857156</v>
      </c>
      <c r="DM127" s="998"/>
      <c r="DN127" s="998"/>
      <c r="DO127" s="998"/>
      <c r="DP127" s="998"/>
      <c r="DQ127" s="998">
        <v>646883</v>
      </c>
      <c r="DR127" s="998"/>
      <c r="DS127" s="998"/>
      <c r="DT127" s="998"/>
      <c r="DU127" s="998"/>
      <c r="DV127" s="999">
        <v>0.2</v>
      </c>
      <c r="DW127" s="999"/>
      <c r="DX127" s="999"/>
      <c r="DY127" s="999"/>
      <c r="DZ127" s="1000"/>
    </row>
    <row r="128" spans="1:130" s="189" customFormat="1" ht="26.25" customHeight="1" x14ac:dyDescent="0.15">
      <c r="A128" s="1021" t="s">
        <v>430</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431</v>
      </c>
      <c r="X128" s="1023"/>
      <c r="Y128" s="1023"/>
      <c r="Z128" s="1024"/>
      <c r="AA128" s="1043">
        <v>1697942</v>
      </c>
      <c r="AB128" s="1044"/>
      <c r="AC128" s="1044"/>
      <c r="AD128" s="1044"/>
      <c r="AE128" s="1045"/>
      <c r="AF128" s="1046">
        <v>1735767</v>
      </c>
      <c r="AG128" s="1044"/>
      <c r="AH128" s="1044"/>
      <c r="AI128" s="1044"/>
      <c r="AJ128" s="1045"/>
      <c r="AK128" s="1046">
        <v>1722337</v>
      </c>
      <c r="AL128" s="1044"/>
      <c r="AM128" s="1044"/>
      <c r="AN128" s="1044"/>
      <c r="AO128" s="1045"/>
      <c r="AP128" s="1047"/>
      <c r="AQ128" s="1048"/>
      <c r="AR128" s="1048"/>
      <c r="AS128" s="1048"/>
      <c r="AT128" s="1049"/>
      <c r="AU128" s="227"/>
      <c r="AV128" s="227"/>
      <c r="AW128" s="227"/>
      <c r="AX128" s="1004" t="s">
        <v>432</v>
      </c>
      <c r="AY128" s="902"/>
      <c r="AZ128" s="902"/>
      <c r="BA128" s="902"/>
      <c r="BB128" s="902"/>
      <c r="BC128" s="902"/>
      <c r="BD128" s="902"/>
      <c r="BE128" s="903"/>
      <c r="BF128" s="1016" t="s">
        <v>98</v>
      </c>
      <c r="BG128" s="1017"/>
      <c r="BH128" s="1017"/>
      <c r="BI128" s="1017"/>
      <c r="BJ128" s="1017"/>
      <c r="BK128" s="1017"/>
      <c r="BL128" s="1018"/>
      <c r="BM128" s="1016">
        <v>8.75</v>
      </c>
      <c r="BN128" s="1017"/>
      <c r="BO128" s="1017"/>
      <c r="BP128" s="1017"/>
      <c r="BQ128" s="1017"/>
      <c r="BR128" s="1017"/>
      <c r="BS128" s="1018"/>
      <c r="BT128" s="1016">
        <v>15</v>
      </c>
      <c r="BU128" s="1019"/>
      <c r="BV128" s="1019"/>
      <c r="BW128" s="1019"/>
      <c r="BX128" s="1019"/>
      <c r="BY128" s="1019"/>
      <c r="BZ128" s="1020"/>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82" t="s">
        <v>81</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10" t="s">
        <v>433</v>
      </c>
      <c r="X129" s="1011"/>
      <c r="Y129" s="1011"/>
      <c r="Z129" s="1012"/>
      <c r="AA129" s="904">
        <v>418773533</v>
      </c>
      <c r="AB129" s="905"/>
      <c r="AC129" s="905"/>
      <c r="AD129" s="905"/>
      <c r="AE129" s="906"/>
      <c r="AF129" s="907">
        <v>423318383</v>
      </c>
      <c r="AG129" s="905"/>
      <c r="AH129" s="905"/>
      <c r="AI129" s="905"/>
      <c r="AJ129" s="906"/>
      <c r="AK129" s="907">
        <v>441767800</v>
      </c>
      <c r="AL129" s="905"/>
      <c r="AM129" s="905"/>
      <c r="AN129" s="905"/>
      <c r="AO129" s="906"/>
      <c r="AP129" s="1013"/>
      <c r="AQ129" s="1014"/>
      <c r="AR129" s="1014"/>
      <c r="AS129" s="1014"/>
      <c r="AT129" s="1015"/>
      <c r="AU129" s="227"/>
      <c r="AV129" s="227"/>
      <c r="AW129" s="227"/>
      <c r="AX129" s="1004" t="s">
        <v>434</v>
      </c>
      <c r="AY129" s="902"/>
      <c r="AZ129" s="902"/>
      <c r="BA129" s="902"/>
      <c r="BB129" s="902"/>
      <c r="BC129" s="902"/>
      <c r="BD129" s="902"/>
      <c r="BE129" s="903"/>
      <c r="BF129" s="1005">
        <v>12.1</v>
      </c>
      <c r="BG129" s="1006"/>
      <c r="BH129" s="1006"/>
      <c r="BI129" s="1006"/>
      <c r="BJ129" s="1006"/>
      <c r="BK129" s="1006"/>
      <c r="BL129" s="1007"/>
      <c r="BM129" s="1005">
        <v>25</v>
      </c>
      <c r="BN129" s="1006"/>
      <c r="BO129" s="1006"/>
      <c r="BP129" s="1006"/>
      <c r="BQ129" s="1006"/>
      <c r="BR129" s="1006"/>
      <c r="BS129" s="1007"/>
      <c r="BT129" s="1005">
        <v>35</v>
      </c>
      <c r="BU129" s="1008"/>
      <c r="BV129" s="1008"/>
      <c r="BW129" s="1008"/>
      <c r="BX129" s="1008"/>
      <c r="BY129" s="1008"/>
      <c r="BZ129" s="1009"/>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82" t="s">
        <v>435</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10" t="s">
        <v>436</v>
      </c>
      <c r="X130" s="1011"/>
      <c r="Y130" s="1011"/>
      <c r="Z130" s="1012"/>
      <c r="AA130" s="904">
        <v>55156630</v>
      </c>
      <c r="AB130" s="905"/>
      <c r="AC130" s="905"/>
      <c r="AD130" s="905"/>
      <c r="AE130" s="906"/>
      <c r="AF130" s="907">
        <v>58578587</v>
      </c>
      <c r="AG130" s="905"/>
      <c r="AH130" s="905"/>
      <c r="AI130" s="905"/>
      <c r="AJ130" s="906"/>
      <c r="AK130" s="907">
        <v>61288595</v>
      </c>
      <c r="AL130" s="905"/>
      <c r="AM130" s="905"/>
      <c r="AN130" s="905"/>
      <c r="AO130" s="906"/>
      <c r="AP130" s="1013"/>
      <c r="AQ130" s="1014"/>
      <c r="AR130" s="1014"/>
      <c r="AS130" s="1014"/>
      <c r="AT130" s="1015"/>
      <c r="AU130" s="227"/>
      <c r="AV130" s="227"/>
      <c r="AW130" s="227"/>
      <c r="AX130" s="1067" t="s">
        <v>437</v>
      </c>
      <c r="AY130" s="995"/>
      <c r="AZ130" s="995"/>
      <c r="BA130" s="995"/>
      <c r="BB130" s="995"/>
      <c r="BC130" s="995"/>
      <c r="BD130" s="995"/>
      <c r="BE130" s="996"/>
      <c r="BF130" s="1025">
        <v>155.19999999999999</v>
      </c>
      <c r="BG130" s="1026"/>
      <c r="BH130" s="1026"/>
      <c r="BI130" s="1026"/>
      <c r="BJ130" s="1026"/>
      <c r="BK130" s="1026"/>
      <c r="BL130" s="1027"/>
      <c r="BM130" s="1025">
        <v>400</v>
      </c>
      <c r="BN130" s="1026"/>
      <c r="BO130" s="1026"/>
      <c r="BP130" s="1026"/>
      <c r="BQ130" s="1026"/>
      <c r="BR130" s="1026"/>
      <c r="BS130" s="1027"/>
      <c r="BT130" s="1028"/>
      <c r="BU130" s="1029"/>
      <c r="BV130" s="1029"/>
      <c r="BW130" s="1029"/>
      <c r="BX130" s="1029"/>
      <c r="BY130" s="1029"/>
      <c r="BZ130" s="103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31"/>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3" t="s">
        <v>438</v>
      </c>
      <c r="X131" s="1034"/>
      <c r="Y131" s="1034"/>
      <c r="Z131" s="1035"/>
      <c r="AA131" s="1036">
        <v>363616903</v>
      </c>
      <c r="AB131" s="1037"/>
      <c r="AC131" s="1037"/>
      <c r="AD131" s="1037"/>
      <c r="AE131" s="1038"/>
      <c r="AF131" s="1039">
        <v>364739796</v>
      </c>
      <c r="AG131" s="1037"/>
      <c r="AH131" s="1037"/>
      <c r="AI131" s="1037"/>
      <c r="AJ131" s="1038"/>
      <c r="AK131" s="1039">
        <v>380479205</v>
      </c>
      <c r="AL131" s="1037"/>
      <c r="AM131" s="1037"/>
      <c r="AN131" s="1037"/>
      <c r="AO131" s="1038"/>
      <c r="AP131" s="1040"/>
      <c r="AQ131" s="1041"/>
      <c r="AR131" s="1041"/>
      <c r="AS131" s="1041"/>
      <c r="AT131" s="104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51" t="s">
        <v>439</v>
      </c>
      <c r="B132" s="1052"/>
      <c r="C132" s="1052"/>
      <c r="D132" s="1052"/>
      <c r="E132" s="1052"/>
      <c r="F132" s="1052"/>
      <c r="G132" s="1052"/>
      <c r="H132" s="1052"/>
      <c r="I132" s="1052"/>
      <c r="J132" s="1052"/>
      <c r="K132" s="1052"/>
      <c r="L132" s="1052"/>
      <c r="M132" s="1052"/>
      <c r="N132" s="1052"/>
      <c r="O132" s="1052"/>
      <c r="P132" s="1052"/>
      <c r="Q132" s="1052"/>
      <c r="R132" s="1052"/>
      <c r="S132" s="1052"/>
      <c r="T132" s="1052"/>
      <c r="U132" s="1052"/>
      <c r="V132" s="1055" t="s">
        <v>440</v>
      </c>
      <c r="W132" s="1055"/>
      <c r="X132" s="1055"/>
      <c r="Y132" s="1055"/>
      <c r="Z132" s="1056"/>
      <c r="AA132" s="1057">
        <v>12.52433884</v>
      </c>
      <c r="AB132" s="1058"/>
      <c r="AC132" s="1058"/>
      <c r="AD132" s="1058"/>
      <c r="AE132" s="1059"/>
      <c r="AF132" s="1060">
        <v>12.251605250000001</v>
      </c>
      <c r="AG132" s="1058"/>
      <c r="AH132" s="1058"/>
      <c r="AI132" s="1058"/>
      <c r="AJ132" s="1059"/>
      <c r="AK132" s="1060">
        <v>11.573545790000001</v>
      </c>
      <c r="AL132" s="1058"/>
      <c r="AM132" s="1058"/>
      <c r="AN132" s="1058"/>
      <c r="AO132" s="1059"/>
      <c r="AP132" s="939"/>
      <c r="AQ132" s="940"/>
      <c r="AR132" s="940"/>
      <c r="AS132" s="940"/>
      <c r="AT132" s="1061"/>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53"/>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62" t="s">
        <v>441</v>
      </c>
      <c r="W133" s="1062"/>
      <c r="X133" s="1062"/>
      <c r="Y133" s="1062"/>
      <c r="Z133" s="1063"/>
      <c r="AA133" s="1064">
        <v>12</v>
      </c>
      <c r="AB133" s="1065"/>
      <c r="AC133" s="1065"/>
      <c r="AD133" s="1065"/>
      <c r="AE133" s="1066"/>
      <c r="AF133" s="1064">
        <v>12.2</v>
      </c>
      <c r="AG133" s="1065"/>
      <c r="AH133" s="1065"/>
      <c r="AI133" s="1065"/>
      <c r="AJ133" s="1066"/>
      <c r="AK133" s="1064">
        <v>12.1</v>
      </c>
      <c r="AL133" s="1065"/>
      <c r="AM133" s="1065"/>
      <c r="AN133" s="1065"/>
      <c r="AO133" s="1066"/>
      <c r="AP133" s="976"/>
      <c r="AQ133" s="977"/>
      <c r="AR133" s="977"/>
      <c r="AS133" s="977"/>
      <c r="AT133" s="105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442</v>
      </c>
      <c r="B5" s="238"/>
      <c r="C5" s="238"/>
      <c r="D5" s="238"/>
      <c r="E5" s="238"/>
      <c r="F5" s="238"/>
      <c r="G5" s="238"/>
      <c r="H5" s="238"/>
      <c r="I5" s="238"/>
      <c r="J5" s="238"/>
      <c r="K5" s="238"/>
      <c r="L5" s="238"/>
      <c r="M5" s="238"/>
      <c r="N5" s="238"/>
      <c r="O5" s="239"/>
    </row>
    <row r="6" spans="1:16" x14ac:dyDescent="0.15">
      <c r="A6" s="240"/>
      <c r="B6" s="236"/>
      <c r="C6" s="236"/>
      <c r="D6" s="236"/>
      <c r="E6" s="236"/>
      <c r="F6" s="236"/>
      <c r="G6" s="241" t="s">
        <v>443</v>
      </c>
      <c r="H6" s="241"/>
      <c r="I6" s="241"/>
      <c r="J6" s="241"/>
      <c r="K6" s="236"/>
      <c r="L6" s="236"/>
      <c r="M6" s="236"/>
      <c r="N6" s="236"/>
    </row>
    <row r="7" spans="1:16" x14ac:dyDescent="0.15">
      <c r="A7" s="240"/>
      <c r="B7" s="236"/>
      <c r="C7" s="236"/>
      <c r="D7" s="236"/>
      <c r="E7" s="236"/>
      <c r="F7" s="236"/>
      <c r="G7" s="243"/>
      <c r="H7" s="244"/>
      <c r="I7" s="244"/>
      <c r="J7" s="245"/>
      <c r="K7" s="1068" t="s">
        <v>444</v>
      </c>
      <c r="L7" s="246"/>
      <c r="M7" s="247" t="s">
        <v>445</v>
      </c>
      <c r="N7" s="248"/>
    </row>
    <row r="8" spans="1:16" x14ac:dyDescent="0.15">
      <c r="A8" s="240"/>
      <c r="B8" s="236"/>
      <c r="C8" s="236"/>
      <c r="D8" s="236"/>
      <c r="E8" s="236"/>
      <c r="F8" s="236"/>
      <c r="G8" s="249"/>
      <c r="H8" s="250"/>
      <c r="I8" s="250"/>
      <c r="J8" s="251"/>
      <c r="K8" s="1069"/>
      <c r="L8" s="252" t="s">
        <v>446</v>
      </c>
      <c r="M8" s="253" t="s">
        <v>447</v>
      </c>
      <c r="N8" s="254" t="s">
        <v>448</v>
      </c>
    </row>
    <row r="9" spans="1:16" x14ac:dyDescent="0.15">
      <c r="A9" s="240"/>
      <c r="B9" s="236"/>
      <c r="C9" s="236"/>
      <c r="D9" s="236"/>
      <c r="E9" s="236"/>
      <c r="F9" s="236"/>
      <c r="G9" s="1070" t="s">
        <v>449</v>
      </c>
      <c r="H9" s="1071"/>
      <c r="I9" s="1071"/>
      <c r="J9" s="1072"/>
      <c r="K9" s="255">
        <v>224612103</v>
      </c>
      <c r="L9" s="256">
        <v>112008</v>
      </c>
      <c r="M9" s="257">
        <v>96331</v>
      </c>
      <c r="N9" s="258">
        <v>16.3</v>
      </c>
    </row>
    <row r="10" spans="1:16" x14ac:dyDescent="0.15">
      <c r="A10" s="240"/>
      <c r="B10" s="236"/>
      <c r="C10" s="236"/>
      <c r="D10" s="236"/>
      <c r="E10" s="236"/>
      <c r="F10" s="236"/>
      <c r="G10" s="1070" t="s">
        <v>450</v>
      </c>
      <c r="H10" s="1071"/>
      <c r="I10" s="1071"/>
      <c r="J10" s="1072"/>
      <c r="K10" s="255">
        <v>407762</v>
      </c>
      <c r="L10" s="256">
        <v>203</v>
      </c>
      <c r="M10" s="257">
        <v>170</v>
      </c>
      <c r="N10" s="258">
        <v>19.399999999999999</v>
      </c>
    </row>
    <row r="11" spans="1:16" ht="13.5" customHeight="1" x14ac:dyDescent="0.15">
      <c r="A11" s="240"/>
      <c r="B11" s="236"/>
      <c r="C11" s="236"/>
      <c r="D11" s="236"/>
      <c r="E11" s="236"/>
      <c r="F11" s="236"/>
      <c r="G11" s="1070" t="s">
        <v>451</v>
      </c>
      <c r="H11" s="1071"/>
      <c r="I11" s="1071"/>
      <c r="J11" s="1072"/>
      <c r="K11" s="255">
        <v>2263796</v>
      </c>
      <c r="L11" s="256">
        <v>1129</v>
      </c>
      <c r="M11" s="257">
        <v>486</v>
      </c>
      <c r="N11" s="258">
        <v>132.30000000000001</v>
      </c>
    </row>
    <row r="12" spans="1:16" ht="13.5" customHeight="1" x14ac:dyDescent="0.15">
      <c r="A12" s="240"/>
      <c r="B12" s="236"/>
      <c r="C12" s="236"/>
      <c r="D12" s="236"/>
      <c r="E12" s="236"/>
      <c r="F12" s="236"/>
      <c r="G12" s="1070" t="s">
        <v>452</v>
      </c>
      <c r="H12" s="1071"/>
      <c r="I12" s="1071"/>
      <c r="J12" s="1072"/>
      <c r="K12" s="255" t="s">
        <v>453</v>
      </c>
      <c r="L12" s="256" t="s">
        <v>453</v>
      </c>
      <c r="M12" s="257" t="s">
        <v>453</v>
      </c>
      <c r="N12" s="258" t="s">
        <v>453</v>
      </c>
    </row>
    <row r="13" spans="1:16" ht="13.5" customHeight="1" x14ac:dyDescent="0.15">
      <c r="A13" s="240"/>
      <c r="B13" s="236"/>
      <c r="C13" s="236"/>
      <c r="D13" s="236"/>
      <c r="E13" s="236"/>
      <c r="F13" s="236"/>
      <c r="G13" s="1070" t="s">
        <v>454</v>
      </c>
      <c r="H13" s="1071"/>
      <c r="I13" s="1071"/>
      <c r="J13" s="1072"/>
      <c r="K13" s="255" t="s">
        <v>453</v>
      </c>
      <c r="L13" s="256" t="s">
        <v>453</v>
      </c>
      <c r="M13" s="257">
        <v>36</v>
      </c>
      <c r="N13" s="258" t="s">
        <v>453</v>
      </c>
    </row>
    <row r="14" spans="1:16" ht="13.5" customHeight="1" x14ac:dyDescent="0.15">
      <c r="A14" s="240"/>
      <c r="B14" s="236"/>
      <c r="C14" s="236"/>
      <c r="D14" s="236"/>
      <c r="E14" s="236"/>
      <c r="F14" s="236"/>
      <c r="G14" s="1070" t="s">
        <v>455</v>
      </c>
      <c r="H14" s="1071"/>
      <c r="I14" s="1071"/>
      <c r="J14" s="1072"/>
      <c r="K14" s="255">
        <v>2501959</v>
      </c>
      <c r="L14" s="256">
        <v>1248</v>
      </c>
      <c r="M14" s="257">
        <v>902</v>
      </c>
      <c r="N14" s="258">
        <v>38.4</v>
      </c>
    </row>
    <row r="15" spans="1:16" x14ac:dyDescent="0.15">
      <c r="A15" s="240"/>
      <c r="B15" s="236"/>
      <c r="C15" s="236"/>
      <c r="D15" s="236"/>
      <c r="E15" s="236"/>
      <c r="F15" s="236"/>
      <c r="G15" s="1070" t="s">
        <v>456</v>
      </c>
      <c r="H15" s="1071"/>
      <c r="I15" s="1071"/>
      <c r="J15" s="1072"/>
      <c r="K15" s="255">
        <v>-20011789</v>
      </c>
      <c r="L15" s="256">
        <v>-9979</v>
      </c>
      <c r="M15" s="257">
        <v>-8715</v>
      </c>
      <c r="N15" s="258">
        <v>14.5</v>
      </c>
    </row>
    <row r="16" spans="1:16" x14ac:dyDescent="0.15">
      <c r="A16" s="240"/>
      <c r="B16" s="236"/>
      <c r="C16" s="236"/>
      <c r="D16" s="236"/>
      <c r="E16" s="236"/>
      <c r="F16" s="236"/>
      <c r="G16" s="1076" t="s">
        <v>134</v>
      </c>
      <c r="H16" s="1077"/>
      <c r="I16" s="1077"/>
      <c r="J16" s="1078"/>
      <c r="K16" s="256">
        <v>209773831</v>
      </c>
      <c r="L16" s="256">
        <v>104609</v>
      </c>
      <c r="M16" s="257">
        <v>89210</v>
      </c>
      <c r="N16" s="258">
        <v>17.3</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457</v>
      </c>
      <c r="H19" s="236"/>
      <c r="I19" s="236"/>
      <c r="J19" s="236"/>
      <c r="K19" s="236"/>
      <c r="L19" s="236"/>
      <c r="M19" s="236"/>
      <c r="N19" s="236"/>
    </row>
    <row r="20" spans="1:16" x14ac:dyDescent="0.15">
      <c r="A20" s="240"/>
      <c r="B20" s="236"/>
      <c r="C20" s="236"/>
      <c r="D20" s="236"/>
      <c r="E20" s="236"/>
      <c r="F20" s="236"/>
      <c r="G20" s="263"/>
      <c r="H20" s="264"/>
      <c r="I20" s="264"/>
      <c r="J20" s="265"/>
      <c r="K20" s="266" t="s">
        <v>458</v>
      </c>
      <c r="L20" s="267" t="s">
        <v>459</v>
      </c>
      <c r="M20" s="268" t="s">
        <v>460</v>
      </c>
      <c r="N20" s="269"/>
    </row>
    <row r="21" spans="1:16" s="275" customFormat="1" x14ac:dyDescent="0.15">
      <c r="A21" s="270"/>
      <c r="B21" s="241"/>
      <c r="C21" s="241"/>
      <c r="D21" s="241"/>
      <c r="E21" s="241"/>
      <c r="F21" s="241"/>
      <c r="G21" s="1079" t="s">
        <v>461</v>
      </c>
      <c r="H21" s="1080"/>
      <c r="I21" s="1080"/>
      <c r="J21" s="1081"/>
      <c r="K21" s="271">
        <v>1156.82</v>
      </c>
      <c r="L21" s="272">
        <v>985.99</v>
      </c>
      <c r="M21" s="273">
        <v>170.83</v>
      </c>
      <c r="N21" s="241"/>
      <c r="O21" s="274"/>
      <c r="P21" s="270"/>
    </row>
    <row r="22" spans="1:16" s="275" customFormat="1" x14ac:dyDescent="0.15">
      <c r="A22" s="270"/>
      <c r="B22" s="241"/>
      <c r="C22" s="241"/>
      <c r="D22" s="241"/>
      <c r="E22" s="241"/>
      <c r="F22" s="241"/>
      <c r="G22" s="1079" t="s">
        <v>462</v>
      </c>
      <c r="H22" s="1080"/>
      <c r="I22" s="1080"/>
      <c r="J22" s="1081"/>
      <c r="K22" s="276">
        <v>101.2</v>
      </c>
      <c r="L22" s="277">
        <v>101</v>
      </c>
      <c r="M22" s="278">
        <v>0.2</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463</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464</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465</v>
      </c>
      <c r="H29" s="241"/>
      <c r="I29" s="241"/>
      <c r="J29" s="241"/>
      <c r="K29" s="236"/>
      <c r="L29" s="236"/>
      <c r="M29" s="236"/>
      <c r="N29" s="236"/>
      <c r="O29" s="284"/>
    </row>
    <row r="30" spans="1:16" x14ac:dyDescent="0.15">
      <c r="A30" s="240"/>
      <c r="B30" s="236"/>
      <c r="C30" s="236"/>
      <c r="D30" s="236"/>
      <c r="E30" s="236"/>
      <c r="F30" s="236"/>
      <c r="G30" s="243"/>
      <c r="H30" s="244"/>
      <c r="I30" s="244"/>
      <c r="J30" s="245"/>
      <c r="K30" s="1068" t="s">
        <v>444</v>
      </c>
      <c r="L30" s="246"/>
      <c r="M30" s="247" t="s">
        <v>445</v>
      </c>
      <c r="N30" s="248"/>
    </row>
    <row r="31" spans="1:16" x14ac:dyDescent="0.15">
      <c r="A31" s="240"/>
      <c r="B31" s="236"/>
      <c r="C31" s="236"/>
      <c r="D31" s="236"/>
      <c r="E31" s="236"/>
      <c r="F31" s="236"/>
      <c r="G31" s="249"/>
      <c r="H31" s="250"/>
      <c r="I31" s="250"/>
      <c r="J31" s="251"/>
      <c r="K31" s="1069"/>
      <c r="L31" s="252" t="s">
        <v>446</v>
      </c>
      <c r="M31" s="253" t="s">
        <v>447</v>
      </c>
      <c r="N31" s="254" t="s">
        <v>448</v>
      </c>
    </row>
    <row r="32" spans="1:16" ht="27" customHeight="1" x14ac:dyDescent="0.15">
      <c r="A32" s="240"/>
      <c r="B32" s="236"/>
      <c r="C32" s="236"/>
      <c r="D32" s="236"/>
      <c r="E32" s="236"/>
      <c r="F32" s="236"/>
      <c r="G32" s="1073" t="s">
        <v>466</v>
      </c>
      <c r="H32" s="1074"/>
      <c r="I32" s="1074"/>
      <c r="J32" s="1075"/>
      <c r="K32" s="256">
        <v>92017903</v>
      </c>
      <c r="L32" s="256">
        <v>45887</v>
      </c>
      <c r="M32" s="257">
        <v>27245</v>
      </c>
      <c r="N32" s="258">
        <v>68.400000000000006</v>
      </c>
    </row>
    <row r="33" spans="1:16" ht="13.5" customHeight="1" x14ac:dyDescent="0.15">
      <c r="A33" s="240"/>
      <c r="B33" s="236"/>
      <c r="C33" s="236"/>
      <c r="D33" s="236"/>
      <c r="E33" s="236"/>
      <c r="F33" s="236"/>
      <c r="G33" s="1073" t="s">
        <v>467</v>
      </c>
      <c r="H33" s="1074"/>
      <c r="I33" s="1074"/>
      <c r="J33" s="1075"/>
      <c r="K33" s="256" t="s">
        <v>453</v>
      </c>
      <c r="L33" s="256" t="s">
        <v>453</v>
      </c>
      <c r="M33" s="257">
        <v>3918</v>
      </c>
      <c r="N33" s="258" t="s">
        <v>453</v>
      </c>
    </row>
    <row r="34" spans="1:16" ht="27" customHeight="1" x14ac:dyDescent="0.15">
      <c r="A34" s="240"/>
      <c r="B34" s="236"/>
      <c r="C34" s="236"/>
      <c r="D34" s="236"/>
      <c r="E34" s="236"/>
      <c r="F34" s="236"/>
      <c r="G34" s="1073" t="s">
        <v>468</v>
      </c>
      <c r="H34" s="1074"/>
      <c r="I34" s="1074"/>
      <c r="J34" s="1075"/>
      <c r="K34" s="256">
        <v>10766633</v>
      </c>
      <c r="L34" s="256">
        <v>5369</v>
      </c>
      <c r="M34" s="257">
        <v>17631</v>
      </c>
      <c r="N34" s="258">
        <v>-69.5</v>
      </c>
    </row>
    <row r="35" spans="1:16" ht="27" customHeight="1" x14ac:dyDescent="0.15">
      <c r="A35" s="240"/>
      <c r="B35" s="236"/>
      <c r="C35" s="236"/>
      <c r="D35" s="236"/>
      <c r="E35" s="236"/>
      <c r="F35" s="236"/>
      <c r="G35" s="1073" t="s">
        <v>469</v>
      </c>
      <c r="H35" s="1074"/>
      <c r="I35" s="1074"/>
      <c r="J35" s="1075"/>
      <c r="K35" s="256">
        <v>2429825</v>
      </c>
      <c r="L35" s="256">
        <v>1212</v>
      </c>
      <c r="M35" s="257">
        <v>1058</v>
      </c>
      <c r="N35" s="258">
        <v>14.6</v>
      </c>
    </row>
    <row r="36" spans="1:16" ht="27" customHeight="1" x14ac:dyDescent="0.15">
      <c r="A36" s="240"/>
      <c r="B36" s="236"/>
      <c r="C36" s="236"/>
      <c r="D36" s="236"/>
      <c r="E36" s="236"/>
      <c r="F36" s="236"/>
      <c r="G36" s="1073" t="s">
        <v>470</v>
      </c>
      <c r="H36" s="1074"/>
      <c r="I36" s="1074"/>
      <c r="J36" s="1075"/>
      <c r="K36" s="256" t="s">
        <v>453</v>
      </c>
      <c r="L36" s="256" t="s">
        <v>453</v>
      </c>
      <c r="M36" s="257">
        <v>76</v>
      </c>
      <c r="N36" s="258" t="s">
        <v>453</v>
      </c>
    </row>
    <row r="37" spans="1:16" ht="13.5" customHeight="1" x14ac:dyDescent="0.15">
      <c r="A37" s="240"/>
      <c r="B37" s="236"/>
      <c r="C37" s="236"/>
      <c r="D37" s="236"/>
      <c r="E37" s="236"/>
      <c r="F37" s="236"/>
      <c r="G37" s="1073" t="s">
        <v>471</v>
      </c>
      <c r="H37" s="1074"/>
      <c r="I37" s="1074"/>
      <c r="J37" s="1075"/>
      <c r="K37" s="256">
        <v>1827328</v>
      </c>
      <c r="L37" s="256">
        <v>911</v>
      </c>
      <c r="M37" s="257">
        <v>712</v>
      </c>
      <c r="N37" s="258">
        <v>27.9</v>
      </c>
    </row>
    <row r="38" spans="1:16" ht="27" customHeight="1" x14ac:dyDescent="0.15">
      <c r="A38" s="240"/>
      <c r="B38" s="236"/>
      <c r="C38" s="236"/>
      <c r="D38" s="236"/>
      <c r="E38" s="236"/>
      <c r="F38" s="236"/>
      <c r="G38" s="1082" t="s">
        <v>472</v>
      </c>
      <c r="H38" s="1083"/>
      <c r="I38" s="1083"/>
      <c r="J38" s="1084"/>
      <c r="K38" s="285">
        <v>4178</v>
      </c>
      <c r="L38" s="285">
        <v>2</v>
      </c>
      <c r="M38" s="286">
        <v>2</v>
      </c>
      <c r="N38" s="287">
        <v>0</v>
      </c>
      <c r="O38" s="284"/>
    </row>
    <row r="39" spans="1:16" x14ac:dyDescent="0.15">
      <c r="A39" s="240"/>
      <c r="B39" s="236"/>
      <c r="C39" s="236"/>
      <c r="D39" s="236"/>
      <c r="E39" s="236"/>
      <c r="F39" s="236"/>
      <c r="G39" s="1082" t="s">
        <v>473</v>
      </c>
      <c r="H39" s="1083"/>
      <c r="I39" s="1083"/>
      <c r="J39" s="1084"/>
      <c r="K39" s="255">
        <v>-1722337</v>
      </c>
      <c r="L39" s="255">
        <v>-859</v>
      </c>
      <c r="M39" s="288">
        <v>-2026</v>
      </c>
      <c r="N39" s="289">
        <v>-57.6</v>
      </c>
      <c r="O39" s="284"/>
    </row>
    <row r="40" spans="1:16" ht="27" customHeight="1" x14ac:dyDescent="0.15">
      <c r="A40" s="240"/>
      <c r="B40" s="236"/>
      <c r="C40" s="236"/>
      <c r="D40" s="236"/>
      <c r="E40" s="236"/>
      <c r="F40" s="236"/>
      <c r="G40" s="1073" t="s">
        <v>474</v>
      </c>
      <c r="H40" s="1074"/>
      <c r="I40" s="1074"/>
      <c r="J40" s="1075"/>
      <c r="K40" s="255">
        <v>-61288595</v>
      </c>
      <c r="L40" s="255">
        <v>-30563</v>
      </c>
      <c r="M40" s="288">
        <v>-26530</v>
      </c>
      <c r="N40" s="289">
        <v>15.2</v>
      </c>
      <c r="O40" s="284"/>
    </row>
    <row r="41" spans="1:16" x14ac:dyDescent="0.15">
      <c r="A41" s="240"/>
      <c r="B41" s="236"/>
      <c r="C41" s="236"/>
      <c r="D41" s="236"/>
      <c r="E41" s="236"/>
      <c r="F41" s="236"/>
      <c r="G41" s="1076" t="s">
        <v>475</v>
      </c>
      <c r="H41" s="1077"/>
      <c r="I41" s="1077"/>
      <c r="J41" s="1078"/>
      <c r="K41" s="256">
        <v>44034935</v>
      </c>
      <c r="L41" s="255">
        <v>21959</v>
      </c>
      <c r="M41" s="288">
        <v>22087</v>
      </c>
      <c r="N41" s="289">
        <v>-0.6</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476</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477</v>
      </c>
      <c r="H48" s="294"/>
      <c r="I48" s="294"/>
      <c r="J48" s="294"/>
      <c r="K48" s="294"/>
      <c r="L48" s="294"/>
      <c r="M48" s="295"/>
      <c r="N48" s="294"/>
    </row>
    <row r="49" spans="1:14" ht="13.5" customHeight="1" x14ac:dyDescent="0.15">
      <c r="A49" s="240"/>
      <c r="B49" s="236"/>
      <c r="C49" s="236"/>
      <c r="D49" s="236"/>
      <c r="E49" s="236"/>
      <c r="F49" s="236"/>
      <c r="G49" s="296"/>
      <c r="H49" s="297"/>
      <c r="I49" s="1085" t="s">
        <v>444</v>
      </c>
      <c r="J49" s="1087" t="s">
        <v>478</v>
      </c>
      <c r="K49" s="1088"/>
      <c r="L49" s="1088"/>
      <c r="M49" s="1088"/>
      <c r="N49" s="1089"/>
    </row>
    <row r="50" spans="1:14" x14ac:dyDescent="0.15">
      <c r="A50" s="240"/>
      <c r="B50" s="236"/>
      <c r="C50" s="236"/>
      <c r="D50" s="236"/>
      <c r="E50" s="236"/>
      <c r="F50" s="236"/>
      <c r="G50" s="298"/>
      <c r="H50" s="299"/>
      <c r="I50" s="1086"/>
      <c r="J50" s="300" t="s">
        <v>479</v>
      </c>
      <c r="K50" s="301" t="s">
        <v>480</v>
      </c>
      <c r="L50" s="302" t="s">
        <v>481</v>
      </c>
      <c r="M50" s="303" t="s">
        <v>482</v>
      </c>
      <c r="N50" s="304" t="s">
        <v>483</v>
      </c>
    </row>
    <row r="51" spans="1:14" x14ac:dyDescent="0.15">
      <c r="A51" s="240"/>
      <c r="B51" s="236"/>
      <c r="C51" s="236"/>
      <c r="D51" s="236"/>
      <c r="E51" s="236"/>
      <c r="F51" s="236"/>
      <c r="G51" s="296" t="s">
        <v>484</v>
      </c>
      <c r="H51" s="297"/>
      <c r="I51" s="305">
        <v>108431728</v>
      </c>
      <c r="J51" s="306">
        <v>54462</v>
      </c>
      <c r="K51" s="307">
        <v>-7.8</v>
      </c>
      <c r="L51" s="308">
        <v>33848</v>
      </c>
      <c r="M51" s="309">
        <v>-3.5</v>
      </c>
      <c r="N51" s="310">
        <v>-4.3</v>
      </c>
    </row>
    <row r="52" spans="1:14" x14ac:dyDescent="0.15">
      <c r="A52" s="240"/>
      <c r="B52" s="236"/>
      <c r="C52" s="236"/>
      <c r="D52" s="236"/>
      <c r="E52" s="236"/>
      <c r="F52" s="236"/>
      <c r="G52" s="311"/>
      <c r="H52" s="312" t="s">
        <v>485</v>
      </c>
      <c r="I52" s="313">
        <v>37264329</v>
      </c>
      <c r="J52" s="314">
        <v>18717</v>
      </c>
      <c r="K52" s="315">
        <v>-36.5</v>
      </c>
      <c r="L52" s="316">
        <v>12489</v>
      </c>
      <c r="M52" s="317">
        <v>-25.2</v>
      </c>
      <c r="N52" s="318">
        <v>-11.3</v>
      </c>
    </row>
    <row r="53" spans="1:14" x14ac:dyDescent="0.15">
      <c r="A53" s="240"/>
      <c r="B53" s="236"/>
      <c r="C53" s="236"/>
      <c r="D53" s="236"/>
      <c r="E53" s="236"/>
      <c r="F53" s="236"/>
      <c r="G53" s="296" t="s">
        <v>486</v>
      </c>
      <c r="H53" s="297"/>
      <c r="I53" s="305">
        <v>107672945</v>
      </c>
      <c r="J53" s="306">
        <v>53214</v>
      </c>
      <c r="K53" s="307">
        <v>-2.2999999999999998</v>
      </c>
      <c r="L53" s="308">
        <v>31502</v>
      </c>
      <c r="M53" s="309">
        <v>-6.9</v>
      </c>
      <c r="N53" s="310">
        <v>4.5999999999999996</v>
      </c>
    </row>
    <row r="54" spans="1:14" x14ac:dyDescent="0.15">
      <c r="A54" s="240"/>
      <c r="B54" s="236"/>
      <c r="C54" s="236"/>
      <c r="D54" s="236"/>
      <c r="E54" s="236"/>
      <c r="F54" s="236"/>
      <c r="G54" s="311"/>
      <c r="H54" s="312" t="s">
        <v>485</v>
      </c>
      <c r="I54" s="313">
        <v>37361536</v>
      </c>
      <c r="J54" s="314">
        <v>18465</v>
      </c>
      <c r="K54" s="315">
        <v>-1.3</v>
      </c>
      <c r="L54" s="316">
        <v>11020</v>
      </c>
      <c r="M54" s="317">
        <v>-11.8</v>
      </c>
      <c r="N54" s="318">
        <v>10.5</v>
      </c>
    </row>
    <row r="55" spans="1:14" x14ac:dyDescent="0.15">
      <c r="A55" s="240"/>
      <c r="B55" s="236"/>
      <c r="C55" s="236"/>
      <c r="D55" s="236"/>
      <c r="E55" s="236"/>
      <c r="F55" s="236"/>
      <c r="G55" s="296" t="s">
        <v>487</v>
      </c>
      <c r="H55" s="297"/>
      <c r="I55" s="305">
        <v>126344534</v>
      </c>
      <c r="J55" s="306">
        <v>62556</v>
      </c>
      <c r="K55" s="307">
        <v>17.600000000000001</v>
      </c>
      <c r="L55" s="308">
        <v>34374</v>
      </c>
      <c r="M55" s="309">
        <v>9.1</v>
      </c>
      <c r="N55" s="310">
        <v>8.5</v>
      </c>
    </row>
    <row r="56" spans="1:14" x14ac:dyDescent="0.15">
      <c r="A56" s="240"/>
      <c r="B56" s="236"/>
      <c r="C56" s="236"/>
      <c r="D56" s="236"/>
      <c r="E56" s="236"/>
      <c r="F56" s="236"/>
      <c r="G56" s="311"/>
      <c r="H56" s="312" t="s">
        <v>485</v>
      </c>
      <c r="I56" s="313">
        <v>33383423</v>
      </c>
      <c r="J56" s="314">
        <v>16529</v>
      </c>
      <c r="K56" s="315">
        <v>-10.5</v>
      </c>
      <c r="L56" s="316">
        <v>10917</v>
      </c>
      <c r="M56" s="317">
        <v>-0.9</v>
      </c>
      <c r="N56" s="318">
        <v>-9.6</v>
      </c>
    </row>
    <row r="57" spans="1:14" x14ac:dyDescent="0.15">
      <c r="A57" s="240"/>
      <c r="B57" s="236"/>
      <c r="C57" s="236"/>
      <c r="D57" s="236"/>
      <c r="E57" s="236"/>
      <c r="F57" s="236"/>
      <c r="G57" s="296" t="s">
        <v>488</v>
      </c>
      <c r="H57" s="297"/>
      <c r="I57" s="305">
        <v>123135167</v>
      </c>
      <c r="J57" s="306">
        <v>61194</v>
      </c>
      <c r="K57" s="307">
        <v>-2.2000000000000002</v>
      </c>
      <c r="L57" s="308">
        <v>35216</v>
      </c>
      <c r="M57" s="309">
        <v>2.4</v>
      </c>
      <c r="N57" s="310">
        <v>-4.5999999999999996</v>
      </c>
    </row>
    <row r="58" spans="1:14" x14ac:dyDescent="0.15">
      <c r="A58" s="240"/>
      <c r="B58" s="236"/>
      <c r="C58" s="236"/>
      <c r="D58" s="236"/>
      <c r="E58" s="236"/>
      <c r="F58" s="236"/>
      <c r="G58" s="311"/>
      <c r="H58" s="312" t="s">
        <v>485</v>
      </c>
      <c r="I58" s="313">
        <v>38739104</v>
      </c>
      <c r="J58" s="314">
        <v>19252</v>
      </c>
      <c r="K58" s="315">
        <v>16.5</v>
      </c>
      <c r="L58" s="316">
        <v>12644</v>
      </c>
      <c r="M58" s="317">
        <v>15.8</v>
      </c>
      <c r="N58" s="318">
        <v>0.7</v>
      </c>
    </row>
    <row r="59" spans="1:14" x14ac:dyDescent="0.15">
      <c r="A59" s="240"/>
      <c r="B59" s="236"/>
      <c r="C59" s="236"/>
      <c r="D59" s="236"/>
      <c r="E59" s="236"/>
      <c r="F59" s="236"/>
      <c r="G59" s="296" t="s">
        <v>489</v>
      </c>
      <c r="H59" s="297"/>
      <c r="I59" s="305">
        <v>116814262</v>
      </c>
      <c r="J59" s="306">
        <v>58252</v>
      </c>
      <c r="K59" s="307">
        <v>-4.8</v>
      </c>
      <c r="L59" s="308">
        <v>36736</v>
      </c>
      <c r="M59" s="309">
        <v>4.3</v>
      </c>
      <c r="N59" s="310">
        <v>-9.1</v>
      </c>
    </row>
    <row r="60" spans="1:14" x14ac:dyDescent="0.15">
      <c r="A60" s="240"/>
      <c r="B60" s="236"/>
      <c r="C60" s="236"/>
      <c r="D60" s="236"/>
      <c r="E60" s="236"/>
      <c r="F60" s="236"/>
      <c r="G60" s="311"/>
      <c r="H60" s="312" t="s">
        <v>485</v>
      </c>
      <c r="I60" s="319">
        <v>40749543</v>
      </c>
      <c r="J60" s="314">
        <v>20321</v>
      </c>
      <c r="K60" s="315">
        <v>5.6</v>
      </c>
      <c r="L60" s="316">
        <v>13410</v>
      </c>
      <c r="M60" s="317">
        <v>6.1</v>
      </c>
      <c r="N60" s="318">
        <v>-0.5</v>
      </c>
    </row>
    <row r="61" spans="1:14" x14ac:dyDescent="0.15">
      <c r="A61" s="240"/>
      <c r="B61" s="236"/>
      <c r="C61" s="236"/>
      <c r="D61" s="236"/>
      <c r="E61" s="236"/>
      <c r="F61" s="236"/>
      <c r="G61" s="296" t="s">
        <v>490</v>
      </c>
      <c r="H61" s="320"/>
      <c r="I61" s="321">
        <v>116479727</v>
      </c>
      <c r="J61" s="322">
        <v>57936</v>
      </c>
      <c r="K61" s="323">
        <v>0.1</v>
      </c>
      <c r="L61" s="324">
        <v>34335</v>
      </c>
      <c r="M61" s="325">
        <v>1.1000000000000001</v>
      </c>
      <c r="N61" s="310">
        <v>-1</v>
      </c>
    </row>
    <row r="62" spans="1:14" x14ac:dyDescent="0.15">
      <c r="A62" s="240"/>
      <c r="B62" s="236"/>
      <c r="C62" s="236"/>
      <c r="D62" s="236"/>
      <c r="E62" s="236"/>
      <c r="F62" s="236"/>
      <c r="G62" s="311"/>
      <c r="H62" s="312" t="s">
        <v>485</v>
      </c>
      <c r="I62" s="313">
        <v>37499587</v>
      </c>
      <c r="J62" s="314">
        <v>18657</v>
      </c>
      <c r="K62" s="315">
        <v>-5.2</v>
      </c>
      <c r="L62" s="316">
        <v>12096</v>
      </c>
      <c r="M62" s="317">
        <v>-3.2</v>
      </c>
      <c r="N62" s="318">
        <v>-2</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491</v>
      </c>
      <c r="G46" s="329" t="s">
        <v>492</v>
      </c>
      <c r="H46" s="329" t="s">
        <v>493</v>
      </c>
      <c r="I46" s="329" t="s">
        <v>494</v>
      </c>
      <c r="J46" s="330" t="s">
        <v>495</v>
      </c>
    </row>
    <row r="47" spans="2:10" ht="57.75" customHeight="1" x14ac:dyDescent="0.15">
      <c r="B47" s="7"/>
      <c r="C47" s="1090" t="s">
        <v>3</v>
      </c>
      <c r="D47" s="1090"/>
      <c r="E47" s="1091"/>
      <c r="F47" s="331">
        <v>3.39</v>
      </c>
      <c r="G47" s="332">
        <v>3.35</v>
      </c>
      <c r="H47" s="332">
        <v>3.33</v>
      </c>
      <c r="I47" s="332">
        <v>3.27</v>
      </c>
      <c r="J47" s="333">
        <v>2.88</v>
      </c>
    </row>
    <row r="48" spans="2:10" ht="57.75" customHeight="1" x14ac:dyDescent="0.15">
      <c r="B48" s="8"/>
      <c r="C48" s="1092" t="s">
        <v>4</v>
      </c>
      <c r="D48" s="1092"/>
      <c r="E48" s="1093"/>
      <c r="F48" s="334">
        <v>0.99</v>
      </c>
      <c r="G48" s="335">
        <v>0.66</v>
      </c>
      <c r="H48" s="335">
        <v>0.87</v>
      </c>
      <c r="I48" s="335">
        <v>1.0900000000000001</v>
      </c>
      <c r="J48" s="336">
        <v>0.98</v>
      </c>
    </row>
    <row r="49" spans="2:10" ht="57.75" customHeight="1" thickBot="1" x14ac:dyDescent="0.2">
      <c r="B49" s="9"/>
      <c r="C49" s="1094" t="s">
        <v>5</v>
      </c>
      <c r="D49" s="1094"/>
      <c r="E49" s="1095"/>
      <c r="F49" s="337" t="s">
        <v>496</v>
      </c>
      <c r="G49" s="338" t="s">
        <v>497</v>
      </c>
      <c r="H49" s="338">
        <v>0.17</v>
      </c>
      <c r="I49" s="338">
        <v>0.2</v>
      </c>
      <c r="J49" s="339" t="s">
        <v>498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491</v>
      </c>
      <c r="G33" s="17" t="s">
        <v>492</v>
      </c>
      <c r="H33" s="17" t="s">
        <v>493</v>
      </c>
      <c r="I33" s="17" t="s">
        <v>494</v>
      </c>
      <c r="J33" s="18" t="s">
        <v>495</v>
      </c>
      <c r="K33" s="10"/>
      <c r="L33" s="10"/>
      <c r="M33" s="10"/>
      <c r="N33" s="10"/>
      <c r="O33" s="10"/>
      <c r="P33" s="10"/>
    </row>
    <row r="34" spans="1:16" ht="39" customHeight="1" x14ac:dyDescent="0.15">
      <c r="A34" s="10"/>
      <c r="B34" s="19"/>
      <c r="C34" s="1102" t="s">
        <v>499</v>
      </c>
      <c r="D34" s="1102"/>
      <c r="E34" s="1103"/>
      <c r="F34" s="20">
        <v>5.42</v>
      </c>
      <c r="G34" s="21">
        <v>5.83</v>
      </c>
      <c r="H34" s="21">
        <v>6.05</v>
      </c>
      <c r="I34" s="21">
        <v>6.65</v>
      </c>
      <c r="J34" s="22">
        <v>6.99</v>
      </c>
      <c r="K34" s="10"/>
      <c r="L34" s="10"/>
      <c r="M34" s="10"/>
      <c r="N34" s="10"/>
      <c r="O34" s="10"/>
      <c r="P34" s="10"/>
    </row>
    <row r="35" spans="1:16" ht="39" customHeight="1" x14ac:dyDescent="0.15">
      <c r="A35" s="10"/>
      <c r="B35" s="23"/>
      <c r="C35" s="1096" t="s">
        <v>500</v>
      </c>
      <c r="D35" s="1097"/>
      <c r="E35" s="1098"/>
      <c r="F35" s="24">
        <v>1.88</v>
      </c>
      <c r="G35" s="25">
        <v>2.04</v>
      </c>
      <c r="H35" s="25">
        <v>3</v>
      </c>
      <c r="I35" s="25">
        <v>2.9</v>
      </c>
      <c r="J35" s="26">
        <v>3.68</v>
      </c>
      <c r="K35" s="10"/>
      <c r="L35" s="10"/>
      <c r="M35" s="10"/>
      <c r="N35" s="10"/>
      <c r="O35" s="10"/>
      <c r="P35" s="10"/>
    </row>
    <row r="36" spans="1:16" ht="39" customHeight="1" x14ac:dyDescent="0.15">
      <c r="A36" s="10"/>
      <c r="B36" s="23"/>
      <c r="C36" s="1096" t="s">
        <v>501</v>
      </c>
      <c r="D36" s="1097"/>
      <c r="E36" s="1098"/>
      <c r="F36" s="24">
        <v>2.93</v>
      </c>
      <c r="G36" s="25">
        <v>3.71</v>
      </c>
      <c r="H36" s="25">
        <v>2.77</v>
      </c>
      <c r="I36" s="25">
        <v>2.67</v>
      </c>
      <c r="J36" s="26">
        <v>3.24</v>
      </c>
      <c r="K36" s="10"/>
      <c r="L36" s="10"/>
      <c r="M36" s="10"/>
      <c r="N36" s="10"/>
      <c r="O36" s="10"/>
      <c r="P36" s="10"/>
    </row>
    <row r="37" spans="1:16" ht="39" customHeight="1" x14ac:dyDescent="0.15">
      <c r="A37" s="10"/>
      <c r="B37" s="23"/>
      <c r="C37" s="1096" t="s">
        <v>502</v>
      </c>
      <c r="D37" s="1097"/>
      <c r="E37" s="1098"/>
      <c r="F37" s="24">
        <v>1.67</v>
      </c>
      <c r="G37" s="25">
        <v>1.79</v>
      </c>
      <c r="H37" s="25">
        <v>1.85</v>
      </c>
      <c r="I37" s="25">
        <v>1.74</v>
      </c>
      <c r="J37" s="26">
        <v>1.66</v>
      </c>
      <c r="K37" s="10"/>
      <c r="L37" s="10"/>
      <c r="M37" s="10"/>
      <c r="N37" s="10"/>
      <c r="O37" s="10"/>
      <c r="P37" s="10"/>
    </row>
    <row r="38" spans="1:16" ht="39" customHeight="1" x14ac:dyDescent="0.15">
      <c r="A38" s="10"/>
      <c r="B38" s="23"/>
      <c r="C38" s="1096" t="s">
        <v>503</v>
      </c>
      <c r="D38" s="1097"/>
      <c r="E38" s="1098"/>
      <c r="F38" s="24">
        <v>0.77</v>
      </c>
      <c r="G38" s="25">
        <v>0.47</v>
      </c>
      <c r="H38" s="25">
        <v>0.65</v>
      </c>
      <c r="I38" s="25">
        <v>0.89</v>
      </c>
      <c r="J38" s="26">
        <v>0.77</v>
      </c>
      <c r="K38" s="10"/>
      <c r="L38" s="10"/>
      <c r="M38" s="10"/>
      <c r="N38" s="10"/>
      <c r="O38" s="10"/>
      <c r="P38" s="10"/>
    </row>
    <row r="39" spans="1:16" ht="39" customHeight="1" x14ac:dyDescent="0.15">
      <c r="A39" s="10"/>
      <c r="B39" s="23"/>
      <c r="C39" s="1096" t="s">
        <v>504</v>
      </c>
      <c r="D39" s="1097"/>
      <c r="E39" s="1098"/>
      <c r="F39" s="24">
        <v>0.42</v>
      </c>
      <c r="G39" s="25">
        <v>0.28000000000000003</v>
      </c>
      <c r="H39" s="25">
        <v>0.24</v>
      </c>
      <c r="I39" s="25">
        <v>0.19</v>
      </c>
      <c r="J39" s="26">
        <v>0.17</v>
      </c>
      <c r="K39" s="10"/>
      <c r="L39" s="10"/>
      <c r="M39" s="10"/>
      <c r="N39" s="10"/>
      <c r="O39" s="10"/>
      <c r="P39" s="10"/>
    </row>
    <row r="40" spans="1:16" ht="39" customHeight="1" x14ac:dyDescent="0.15">
      <c r="A40" s="10"/>
      <c r="B40" s="23"/>
      <c r="C40" s="1096" t="s">
        <v>505</v>
      </c>
      <c r="D40" s="1097"/>
      <c r="E40" s="1098"/>
      <c r="F40" s="24" t="s">
        <v>453</v>
      </c>
      <c r="G40" s="25" t="s">
        <v>453</v>
      </c>
      <c r="H40" s="25" t="s">
        <v>453</v>
      </c>
      <c r="I40" s="25" t="s">
        <v>453</v>
      </c>
      <c r="J40" s="26">
        <v>0.13</v>
      </c>
      <c r="K40" s="10"/>
      <c r="L40" s="10"/>
      <c r="M40" s="10"/>
      <c r="N40" s="10"/>
      <c r="O40" s="10"/>
      <c r="P40" s="10"/>
    </row>
    <row r="41" spans="1:16" ht="39" customHeight="1" x14ac:dyDescent="0.15">
      <c r="A41" s="10"/>
      <c r="B41" s="23"/>
      <c r="C41" s="1096" t="s">
        <v>506</v>
      </c>
      <c r="D41" s="1097"/>
      <c r="E41" s="1098"/>
      <c r="F41" s="24">
        <v>0.12</v>
      </c>
      <c r="G41" s="25">
        <v>0.1</v>
      </c>
      <c r="H41" s="25">
        <v>0.12</v>
      </c>
      <c r="I41" s="25">
        <v>0.1</v>
      </c>
      <c r="J41" s="26">
        <v>0.11</v>
      </c>
      <c r="K41" s="10"/>
      <c r="L41" s="10"/>
      <c r="M41" s="10"/>
      <c r="N41" s="10"/>
      <c r="O41" s="10"/>
      <c r="P41" s="10"/>
    </row>
    <row r="42" spans="1:16" ht="39" customHeight="1" x14ac:dyDescent="0.15">
      <c r="A42" s="10"/>
      <c r="B42" s="27"/>
      <c r="C42" s="1096" t="s">
        <v>507</v>
      </c>
      <c r="D42" s="1097"/>
      <c r="E42" s="1098"/>
      <c r="F42" s="24" t="s">
        <v>453</v>
      </c>
      <c r="G42" s="25" t="s">
        <v>453</v>
      </c>
      <c r="H42" s="25" t="s">
        <v>453</v>
      </c>
      <c r="I42" s="25" t="s">
        <v>453</v>
      </c>
      <c r="J42" s="26" t="s">
        <v>453</v>
      </c>
      <c r="K42" s="10"/>
      <c r="L42" s="10"/>
      <c r="M42" s="10"/>
      <c r="N42" s="10"/>
      <c r="O42" s="10"/>
      <c r="P42" s="10"/>
    </row>
    <row r="43" spans="1:16" ht="39" customHeight="1" thickBot="1" x14ac:dyDescent="0.2">
      <c r="A43" s="10"/>
      <c r="B43" s="28"/>
      <c r="C43" s="1099" t="s">
        <v>508</v>
      </c>
      <c r="D43" s="1100"/>
      <c r="E43" s="1101"/>
      <c r="F43" s="29">
        <v>0.24</v>
      </c>
      <c r="G43" s="30">
        <v>0.13</v>
      </c>
      <c r="H43" s="30">
        <v>0.14000000000000001</v>
      </c>
      <c r="I43" s="30">
        <v>0.13</v>
      </c>
      <c r="J43" s="31">
        <v>0.11</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491</v>
      </c>
      <c r="L44" s="44" t="s">
        <v>492</v>
      </c>
      <c r="M44" s="44" t="s">
        <v>493</v>
      </c>
      <c r="N44" s="44" t="s">
        <v>494</v>
      </c>
      <c r="O44" s="45" t="s">
        <v>495</v>
      </c>
      <c r="P44" s="36"/>
      <c r="Q44" s="36"/>
      <c r="R44" s="36"/>
      <c r="S44" s="36"/>
      <c r="T44" s="36"/>
      <c r="U44" s="36"/>
    </row>
    <row r="45" spans="1:21" ht="30.75" customHeight="1" x14ac:dyDescent="0.15">
      <c r="A45" s="36"/>
      <c r="B45" s="1112" t="s">
        <v>9</v>
      </c>
      <c r="C45" s="1113"/>
      <c r="D45" s="46"/>
      <c r="E45" s="1118" t="s">
        <v>10</v>
      </c>
      <c r="F45" s="1118"/>
      <c r="G45" s="1118"/>
      <c r="H45" s="1118"/>
      <c r="I45" s="1118"/>
      <c r="J45" s="1119"/>
      <c r="K45" s="47">
        <v>85396</v>
      </c>
      <c r="L45" s="48">
        <v>86626</v>
      </c>
      <c r="M45" s="48">
        <v>89853</v>
      </c>
      <c r="N45" s="48">
        <v>91228</v>
      </c>
      <c r="O45" s="49">
        <v>92018</v>
      </c>
      <c r="P45" s="36"/>
      <c r="Q45" s="36"/>
      <c r="R45" s="36"/>
      <c r="S45" s="36"/>
      <c r="T45" s="36"/>
      <c r="U45" s="36"/>
    </row>
    <row r="46" spans="1:21" ht="30.75" customHeight="1" x14ac:dyDescent="0.15">
      <c r="A46" s="36"/>
      <c r="B46" s="1114"/>
      <c r="C46" s="1115"/>
      <c r="D46" s="50"/>
      <c r="E46" s="1106" t="s">
        <v>11</v>
      </c>
      <c r="F46" s="1106"/>
      <c r="G46" s="1106"/>
      <c r="H46" s="1106"/>
      <c r="I46" s="1106"/>
      <c r="J46" s="1107"/>
      <c r="K46" s="51" t="s">
        <v>453</v>
      </c>
      <c r="L46" s="52" t="s">
        <v>453</v>
      </c>
      <c r="M46" s="52" t="s">
        <v>453</v>
      </c>
      <c r="N46" s="52" t="s">
        <v>453</v>
      </c>
      <c r="O46" s="53" t="s">
        <v>453</v>
      </c>
      <c r="P46" s="36"/>
      <c r="Q46" s="36"/>
      <c r="R46" s="36"/>
      <c r="S46" s="36"/>
      <c r="T46" s="36"/>
      <c r="U46" s="36"/>
    </row>
    <row r="47" spans="1:21" ht="30.75" customHeight="1" x14ac:dyDescent="0.15">
      <c r="A47" s="36"/>
      <c r="B47" s="1114"/>
      <c r="C47" s="1115"/>
      <c r="D47" s="50"/>
      <c r="E47" s="1106" t="s">
        <v>12</v>
      </c>
      <c r="F47" s="1106"/>
      <c r="G47" s="1106"/>
      <c r="H47" s="1106"/>
      <c r="I47" s="1106"/>
      <c r="J47" s="1107"/>
      <c r="K47" s="51">
        <v>5300</v>
      </c>
      <c r="L47" s="52">
        <v>6700</v>
      </c>
      <c r="M47" s="52">
        <v>8100</v>
      </c>
      <c r="N47" s="52">
        <v>9433</v>
      </c>
      <c r="O47" s="53">
        <v>10767</v>
      </c>
      <c r="P47" s="36"/>
      <c r="Q47" s="36"/>
      <c r="R47" s="36"/>
      <c r="S47" s="36"/>
      <c r="T47" s="36"/>
      <c r="U47" s="36"/>
    </row>
    <row r="48" spans="1:21" ht="30.75" customHeight="1" x14ac:dyDescent="0.15">
      <c r="A48" s="36"/>
      <c r="B48" s="1114"/>
      <c r="C48" s="1115"/>
      <c r="D48" s="50"/>
      <c r="E48" s="1106" t="s">
        <v>13</v>
      </c>
      <c r="F48" s="1106"/>
      <c r="G48" s="1106"/>
      <c r="H48" s="1106"/>
      <c r="I48" s="1106"/>
      <c r="J48" s="1107"/>
      <c r="K48" s="51">
        <v>3164</v>
      </c>
      <c r="L48" s="52">
        <v>2390</v>
      </c>
      <c r="M48" s="52">
        <v>2520</v>
      </c>
      <c r="N48" s="52">
        <v>2525</v>
      </c>
      <c r="O48" s="53">
        <v>2430</v>
      </c>
      <c r="P48" s="36"/>
      <c r="Q48" s="36"/>
      <c r="R48" s="36"/>
      <c r="S48" s="36"/>
      <c r="T48" s="36"/>
      <c r="U48" s="36"/>
    </row>
    <row r="49" spans="1:21" ht="30.75" customHeight="1" x14ac:dyDescent="0.15">
      <c r="A49" s="36"/>
      <c r="B49" s="1114"/>
      <c r="C49" s="1115"/>
      <c r="D49" s="50"/>
      <c r="E49" s="1106" t="s">
        <v>14</v>
      </c>
      <c r="F49" s="1106"/>
      <c r="G49" s="1106"/>
      <c r="H49" s="1106"/>
      <c r="I49" s="1106"/>
      <c r="J49" s="1107"/>
      <c r="K49" s="51" t="s">
        <v>453</v>
      </c>
      <c r="L49" s="52" t="s">
        <v>453</v>
      </c>
      <c r="M49" s="52" t="s">
        <v>453</v>
      </c>
      <c r="N49" s="52" t="s">
        <v>453</v>
      </c>
      <c r="O49" s="53" t="s">
        <v>453</v>
      </c>
      <c r="P49" s="36"/>
      <c r="Q49" s="36"/>
      <c r="R49" s="36"/>
      <c r="S49" s="36"/>
      <c r="T49" s="36"/>
      <c r="U49" s="36"/>
    </row>
    <row r="50" spans="1:21" ht="30.75" customHeight="1" x14ac:dyDescent="0.15">
      <c r="A50" s="36"/>
      <c r="B50" s="1114"/>
      <c r="C50" s="1115"/>
      <c r="D50" s="50"/>
      <c r="E50" s="1106" t="s">
        <v>15</v>
      </c>
      <c r="F50" s="1106"/>
      <c r="G50" s="1106"/>
      <c r="H50" s="1106"/>
      <c r="I50" s="1106"/>
      <c r="J50" s="1107"/>
      <c r="K50" s="51">
        <v>2113</v>
      </c>
      <c r="L50" s="52">
        <v>2006</v>
      </c>
      <c r="M50" s="52">
        <v>1909</v>
      </c>
      <c r="N50" s="52">
        <v>1804</v>
      </c>
      <c r="O50" s="53">
        <v>1827</v>
      </c>
      <c r="P50" s="36"/>
      <c r="Q50" s="36"/>
      <c r="R50" s="36"/>
      <c r="S50" s="36"/>
      <c r="T50" s="36"/>
      <c r="U50" s="36"/>
    </row>
    <row r="51" spans="1:21" ht="30.75" customHeight="1" x14ac:dyDescent="0.15">
      <c r="A51" s="36"/>
      <c r="B51" s="1116"/>
      <c r="C51" s="1117"/>
      <c r="D51" s="54"/>
      <c r="E51" s="1106" t="s">
        <v>16</v>
      </c>
      <c r="F51" s="1106"/>
      <c r="G51" s="1106"/>
      <c r="H51" s="1106"/>
      <c r="I51" s="1106"/>
      <c r="J51" s="1107"/>
      <c r="K51" s="51">
        <v>22</v>
      </c>
      <c r="L51" s="52">
        <v>19</v>
      </c>
      <c r="M51" s="52">
        <v>12</v>
      </c>
      <c r="N51" s="52">
        <v>10</v>
      </c>
      <c r="O51" s="53">
        <v>4</v>
      </c>
      <c r="P51" s="36"/>
      <c r="Q51" s="36"/>
      <c r="R51" s="36"/>
      <c r="S51" s="36"/>
      <c r="T51" s="36"/>
      <c r="U51" s="36"/>
    </row>
    <row r="52" spans="1:21" ht="30.75" customHeight="1" x14ac:dyDescent="0.15">
      <c r="A52" s="36"/>
      <c r="B52" s="1104" t="s">
        <v>17</v>
      </c>
      <c r="C52" s="1105"/>
      <c r="D52" s="54"/>
      <c r="E52" s="1106" t="s">
        <v>18</v>
      </c>
      <c r="F52" s="1106"/>
      <c r="G52" s="1106"/>
      <c r="H52" s="1106"/>
      <c r="I52" s="1106"/>
      <c r="J52" s="1107"/>
      <c r="K52" s="51">
        <v>52706</v>
      </c>
      <c r="L52" s="52">
        <v>54229</v>
      </c>
      <c r="M52" s="52">
        <v>56855</v>
      </c>
      <c r="N52" s="52">
        <v>60315</v>
      </c>
      <c r="O52" s="53">
        <v>63011</v>
      </c>
      <c r="P52" s="36"/>
      <c r="Q52" s="36"/>
      <c r="R52" s="36"/>
      <c r="S52" s="36"/>
      <c r="T52" s="36"/>
      <c r="U52" s="36"/>
    </row>
    <row r="53" spans="1:21" ht="30.75" customHeight="1" thickBot="1" x14ac:dyDescent="0.2">
      <c r="A53" s="36"/>
      <c r="B53" s="1108" t="s">
        <v>19</v>
      </c>
      <c r="C53" s="1109"/>
      <c r="D53" s="55"/>
      <c r="E53" s="1110" t="s">
        <v>20</v>
      </c>
      <c r="F53" s="1110"/>
      <c r="G53" s="1110"/>
      <c r="H53" s="1110"/>
      <c r="I53" s="1110"/>
      <c r="J53" s="1111"/>
      <c r="K53" s="56">
        <v>43289</v>
      </c>
      <c r="L53" s="57">
        <v>43512</v>
      </c>
      <c r="M53" s="57">
        <v>45539</v>
      </c>
      <c r="N53" s="57">
        <v>44685</v>
      </c>
      <c r="O53" s="58">
        <v>44035</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491</v>
      </c>
      <c r="J40" s="341" t="s">
        <v>492</v>
      </c>
      <c r="K40" s="341" t="s">
        <v>493</v>
      </c>
      <c r="L40" s="341" t="s">
        <v>494</v>
      </c>
      <c r="M40" s="342" t="s">
        <v>495</v>
      </c>
    </row>
    <row r="41" spans="2:13" ht="27.75" customHeight="1" x14ac:dyDescent="0.15">
      <c r="B41" s="1120" t="s">
        <v>21</v>
      </c>
      <c r="C41" s="1121"/>
      <c r="D41" s="66"/>
      <c r="E41" s="1126" t="s">
        <v>22</v>
      </c>
      <c r="F41" s="1126"/>
      <c r="G41" s="1126"/>
      <c r="H41" s="1127"/>
      <c r="I41" s="343">
        <v>1132109</v>
      </c>
      <c r="J41" s="344">
        <v>1167618</v>
      </c>
      <c r="K41" s="344">
        <v>1203745</v>
      </c>
      <c r="L41" s="344">
        <v>1227225</v>
      </c>
      <c r="M41" s="345">
        <v>1239801</v>
      </c>
    </row>
    <row r="42" spans="2:13" ht="27.75" customHeight="1" x14ac:dyDescent="0.15">
      <c r="B42" s="1122"/>
      <c r="C42" s="1123"/>
      <c r="D42" s="67"/>
      <c r="E42" s="1128" t="s">
        <v>23</v>
      </c>
      <c r="F42" s="1128"/>
      <c r="G42" s="1128"/>
      <c r="H42" s="1129"/>
      <c r="I42" s="346">
        <v>23296</v>
      </c>
      <c r="J42" s="347">
        <v>20377</v>
      </c>
      <c r="K42" s="347">
        <v>17447</v>
      </c>
      <c r="L42" s="347">
        <v>14634</v>
      </c>
      <c r="M42" s="348">
        <v>11912</v>
      </c>
    </row>
    <row r="43" spans="2:13" ht="27.75" customHeight="1" x14ac:dyDescent="0.15">
      <c r="B43" s="1122"/>
      <c r="C43" s="1123"/>
      <c r="D43" s="67"/>
      <c r="E43" s="1128" t="s">
        <v>24</v>
      </c>
      <c r="F43" s="1128"/>
      <c r="G43" s="1128"/>
      <c r="H43" s="1129"/>
      <c r="I43" s="346">
        <v>31633</v>
      </c>
      <c r="J43" s="347">
        <v>34000</v>
      </c>
      <c r="K43" s="347">
        <v>27735</v>
      </c>
      <c r="L43" s="347">
        <v>25014</v>
      </c>
      <c r="M43" s="348">
        <v>23575</v>
      </c>
    </row>
    <row r="44" spans="2:13" ht="27.75" customHeight="1" x14ac:dyDescent="0.15">
      <c r="B44" s="1122"/>
      <c r="C44" s="1123"/>
      <c r="D44" s="67"/>
      <c r="E44" s="1128" t="s">
        <v>25</v>
      </c>
      <c r="F44" s="1128"/>
      <c r="G44" s="1128"/>
      <c r="H44" s="1129"/>
      <c r="I44" s="346" t="s">
        <v>453</v>
      </c>
      <c r="J44" s="347" t="s">
        <v>453</v>
      </c>
      <c r="K44" s="347" t="s">
        <v>453</v>
      </c>
      <c r="L44" s="347" t="s">
        <v>453</v>
      </c>
      <c r="M44" s="348" t="s">
        <v>453</v>
      </c>
    </row>
    <row r="45" spans="2:13" ht="27.75" customHeight="1" x14ac:dyDescent="0.15">
      <c r="B45" s="1122"/>
      <c r="C45" s="1123"/>
      <c r="D45" s="67"/>
      <c r="E45" s="1128" t="s">
        <v>26</v>
      </c>
      <c r="F45" s="1128"/>
      <c r="G45" s="1128"/>
      <c r="H45" s="1129"/>
      <c r="I45" s="346">
        <v>247521</v>
      </c>
      <c r="J45" s="347">
        <v>243935</v>
      </c>
      <c r="K45" s="347">
        <v>227456</v>
      </c>
      <c r="L45" s="347">
        <v>214253</v>
      </c>
      <c r="M45" s="348">
        <v>210709</v>
      </c>
    </row>
    <row r="46" spans="2:13" ht="27.75" customHeight="1" x14ac:dyDescent="0.15">
      <c r="B46" s="1122"/>
      <c r="C46" s="1123"/>
      <c r="D46" s="67"/>
      <c r="E46" s="1128" t="s">
        <v>27</v>
      </c>
      <c r="F46" s="1128"/>
      <c r="G46" s="1128"/>
      <c r="H46" s="1129"/>
      <c r="I46" s="346">
        <v>1748</v>
      </c>
      <c r="J46" s="347">
        <v>2753</v>
      </c>
      <c r="K46" s="347">
        <v>2217</v>
      </c>
      <c r="L46" s="347">
        <v>857</v>
      </c>
      <c r="M46" s="348">
        <v>647</v>
      </c>
    </row>
    <row r="47" spans="2:13" ht="27.75" customHeight="1" x14ac:dyDescent="0.15">
      <c r="B47" s="1122"/>
      <c r="C47" s="1123"/>
      <c r="D47" s="67"/>
      <c r="E47" s="1128" t="s">
        <v>28</v>
      </c>
      <c r="F47" s="1128"/>
      <c r="G47" s="1128"/>
      <c r="H47" s="1129"/>
      <c r="I47" s="346" t="s">
        <v>453</v>
      </c>
      <c r="J47" s="347" t="s">
        <v>453</v>
      </c>
      <c r="K47" s="347" t="s">
        <v>453</v>
      </c>
      <c r="L47" s="347" t="s">
        <v>453</v>
      </c>
      <c r="M47" s="348" t="s">
        <v>453</v>
      </c>
    </row>
    <row r="48" spans="2:13" ht="27.75" customHeight="1" x14ac:dyDescent="0.15">
      <c r="B48" s="1124"/>
      <c r="C48" s="1125"/>
      <c r="D48" s="67"/>
      <c r="E48" s="1128" t="s">
        <v>29</v>
      </c>
      <c r="F48" s="1128"/>
      <c r="G48" s="1128"/>
      <c r="H48" s="1129"/>
      <c r="I48" s="346" t="s">
        <v>453</v>
      </c>
      <c r="J48" s="347" t="s">
        <v>453</v>
      </c>
      <c r="K48" s="347" t="s">
        <v>453</v>
      </c>
      <c r="L48" s="347" t="s">
        <v>453</v>
      </c>
      <c r="M48" s="348" t="s">
        <v>453</v>
      </c>
    </row>
    <row r="49" spans="2:13" ht="27.75" customHeight="1" x14ac:dyDescent="0.15">
      <c r="B49" s="1130" t="s">
        <v>30</v>
      </c>
      <c r="C49" s="1131"/>
      <c r="D49" s="68"/>
      <c r="E49" s="1128" t="s">
        <v>31</v>
      </c>
      <c r="F49" s="1128"/>
      <c r="G49" s="1128"/>
      <c r="H49" s="1129"/>
      <c r="I49" s="346">
        <v>58096</v>
      </c>
      <c r="J49" s="347">
        <v>54555</v>
      </c>
      <c r="K49" s="347">
        <v>59803</v>
      </c>
      <c r="L49" s="347">
        <v>65217</v>
      </c>
      <c r="M49" s="348">
        <v>65796</v>
      </c>
    </row>
    <row r="50" spans="2:13" ht="27.75" customHeight="1" x14ac:dyDescent="0.15">
      <c r="B50" s="1122"/>
      <c r="C50" s="1123"/>
      <c r="D50" s="67"/>
      <c r="E50" s="1128" t="s">
        <v>32</v>
      </c>
      <c r="F50" s="1128"/>
      <c r="G50" s="1128"/>
      <c r="H50" s="1129"/>
      <c r="I50" s="346">
        <v>22417</v>
      </c>
      <c r="J50" s="347">
        <v>20777</v>
      </c>
      <c r="K50" s="347">
        <v>19642</v>
      </c>
      <c r="L50" s="347">
        <v>18362</v>
      </c>
      <c r="M50" s="348">
        <v>16995</v>
      </c>
    </row>
    <row r="51" spans="2:13" ht="27.75" customHeight="1" x14ac:dyDescent="0.15">
      <c r="B51" s="1124"/>
      <c r="C51" s="1125"/>
      <c r="D51" s="67"/>
      <c r="E51" s="1128" t="s">
        <v>33</v>
      </c>
      <c r="F51" s="1128"/>
      <c r="G51" s="1128"/>
      <c r="H51" s="1129"/>
      <c r="I51" s="346">
        <v>708391</v>
      </c>
      <c r="J51" s="347">
        <v>752142</v>
      </c>
      <c r="K51" s="347">
        <v>784513</v>
      </c>
      <c r="L51" s="347">
        <v>804598</v>
      </c>
      <c r="M51" s="348">
        <v>813038</v>
      </c>
    </row>
    <row r="52" spans="2:13" ht="27.75" customHeight="1" thickBot="1" x14ac:dyDescent="0.2">
      <c r="B52" s="1132" t="s">
        <v>19</v>
      </c>
      <c r="C52" s="1133"/>
      <c r="D52" s="69"/>
      <c r="E52" s="1134" t="s">
        <v>34</v>
      </c>
      <c r="F52" s="1134"/>
      <c r="G52" s="1134"/>
      <c r="H52" s="1135"/>
      <c r="I52" s="349">
        <v>647404</v>
      </c>
      <c r="J52" s="350">
        <v>641209</v>
      </c>
      <c r="K52" s="350">
        <v>614644</v>
      </c>
      <c r="L52" s="350">
        <v>593806</v>
      </c>
      <c r="M52" s="351">
        <v>590815</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1"/>
      <c r="B1" s="1200"/>
      <c r="C1" s="1184"/>
      <c r="D1" s="1184"/>
      <c r="E1" s="1184"/>
      <c r="F1" s="1184"/>
      <c r="G1" s="1184"/>
      <c r="H1" s="1184"/>
      <c r="I1" s="1184"/>
      <c r="J1" s="1184"/>
      <c r="K1" s="1184"/>
      <c r="L1" s="1184"/>
      <c r="M1" s="1184"/>
      <c r="N1" s="1184"/>
      <c r="O1" s="1184"/>
      <c r="P1" s="1182"/>
      <c r="Q1" s="1182"/>
    </row>
    <row r="2" spans="1:51" ht="25.5" customHeight="1" x14ac:dyDescent="0.15">
      <c r="A2" s="1198"/>
      <c r="B2" s="1184"/>
      <c r="C2" s="1198"/>
      <c r="D2" s="1184"/>
      <c r="E2" s="1184"/>
      <c r="F2" s="1184"/>
      <c r="G2" s="1184"/>
      <c r="H2" s="1184"/>
      <c r="I2" s="1184"/>
      <c r="J2" s="1184"/>
      <c r="K2" s="1184"/>
      <c r="L2" s="1184"/>
      <c r="M2" s="1184"/>
      <c r="N2" s="1184"/>
      <c r="O2" s="1184"/>
      <c r="P2" s="1182"/>
      <c r="Q2" s="1182"/>
    </row>
    <row r="3" spans="1:51" ht="25.5" customHeight="1" x14ac:dyDescent="0.15">
      <c r="A3" s="1198"/>
      <c r="B3" s="1184"/>
      <c r="C3" s="1198"/>
      <c r="D3" s="1184"/>
      <c r="E3" s="1184"/>
      <c r="F3" s="1184"/>
      <c r="G3" s="1184"/>
      <c r="H3" s="1184"/>
      <c r="I3" s="1184"/>
      <c r="J3" s="1184"/>
      <c r="K3" s="1184"/>
      <c r="L3" s="1184"/>
      <c r="M3" s="1184"/>
      <c r="N3" s="1184"/>
      <c r="O3" s="1184"/>
      <c r="P3" s="1182"/>
      <c r="Q3" s="1182"/>
    </row>
    <row r="4" spans="1:51" s="1196" customFormat="1" ht="13.5" x14ac:dyDescent="0.15">
      <c r="A4" s="1198"/>
      <c r="B4" s="1198"/>
      <c r="C4" s="1198"/>
      <c r="D4" s="1198"/>
      <c r="E4" s="1198"/>
      <c r="F4" s="1198"/>
      <c r="G4" s="1198"/>
      <c r="H4" s="1198"/>
      <c r="I4" s="1198"/>
      <c r="J4" s="1198"/>
      <c r="K4" s="1198"/>
      <c r="L4" s="1198"/>
      <c r="M4" s="1198"/>
      <c r="N4" s="1198"/>
      <c r="O4" s="1198"/>
      <c r="P4" s="1198"/>
      <c r="Q4" s="1198"/>
      <c r="R4" s="1197"/>
      <c r="S4" s="1197"/>
      <c r="T4" s="1197"/>
      <c r="U4" s="1197"/>
      <c r="V4" s="1197"/>
      <c r="W4" s="1197"/>
      <c r="X4" s="1197"/>
      <c r="Y4" s="1197"/>
      <c r="Z4" s="1197"/>
      <c r="AA4" s="1197"/>
      <c r="AB4" s="1197"/>
      <c r="AC4" s="1197"/>
      <c r="AD4" s="1197"/>
      <c r="AE4" s="1197"/>
      <c r="AF4" s="1197"/>
      <c r="AG4" s="1197"/>
      <c r="AH4" s="1197"/>
      <c r="AI4" s="1197"/>
    </row>
    <row r="5" spans="1:51" s="1196" customFormat="1" ht="13.5" x14ac:dyDescent="0.15">
      <c r="A5" s="1198"/>
      <c r="B5" s="1198"/>
      <c r="C5" s="1198"/>
      <c r="D5" s="1198"/>
      <c r="E5" s="1198"/>
      <c r="F5" s="1199"/>
      <c r="G5" s="1198"/>
      <c r="H5" s="1198"/>
      <c r="I5" s="1198"/>
      <c r="J5" s="1198"/>
      <c r="K5" s="1198"/>
      <c r="L5" s="1198"/>
      <c r="M5" s="1198"/>
      <c r="N5" s="1198"/>
      <c r="O5" s="1198"/>
      <c r="P5" s="1198"/>
      <c r="Q5" s="1198"/>
      <c r="R5" s="1197"/>
      <c r="S5" s="1197"/>
      <c r="T5" s="1197"/>
      <c r="U5" s="1197"/>
      <c r="V5" s="1197"/>
      <c r="W5" s="1197"/>
      <c r="X5" s="1197"/>
      <c r="Y5" s="1197"/>
      <c r="Z5" s="1197"/>
      <c r="AA5" s="1197"/>
      <c r="AB5" s="1197"/>
      <c r="AC5" s="1197"/>
      <c r="AD5" s="1197"/>
      <c r="AE5" s="1197"/>
      <c r="AF5" s="1197"/>
      <c r="AG5" s="1197"/>
      <c r="AH5" s="1197"/>
      <c r="AI5" s="1197"/>
    </row>
    <row r="6" spans="1:51" s="1196" customFormat="1" ht="13.5" x14ac:dyDescent="0.15">
      <c r="A6" s="1198"/>
      <c r="B6" s="1198"/>
      <c r="C6" s="1198"/>
      <c r="D6" s="1198"/>
      <c r="E6" s="1198"/>
      <c r="F6" s="1198"/>
      <c r="G6" s="1198"/>
      <c r="H6" s="1198"/>
      <c r="I6" s="1198"/>
      <c r="J6" s="1198"/>
      <c r="K6" s="1198"/>
      <c r="L6" s="1198"/>
      <c r="M6" s="1198"/>
      <c r="N6" s="1198"/>
      <c r="O6" s="1198"/>
      <c r="P6" s="1198"/>
      <c r="Q6" s="1198"/>
      <c r="R6" s="1197"/>
      <c r="S6" s="1197"/>
      <c r="T6" s="1197"/>
      <c r="U6" s="1197"/>
      <c r="V6" s="1197"/>
      <c r="W6" s="1197"/>
      <c r="X6" s="1197"/>
      <c r="Y6" s="1197"/>
      <c r="Z6" s="1197"/>
      <c r="AA6" s="1197"/>
      <c r="AB6" s="1197"/>
      <c r="AC6" s="1197"/>
      <c r="AD6" s="1197"/>
      <c r="AE6" s="1197"/>
      <c r="AF6" s="1197"/>
      <c r="AG6" s="1197"/>
      <c r="AH6" s="1197"/>
      <c r="AI6" s="1197"/>
    </row>
    <row r="7" spans="1:51" s="1196" customFormat="1" ht="13.5" x14ac:dyDescent="0.15">
      <c r="A7" s="1198"/>
      <c r="B7" s="1198"/>
      <c r="C7" s="1198"/>
      <c r="D7" s="1198"/>
      <c r="E7" s="1198"/>
      <c r="F7" s="1198"/>
      <c r="G7" s="1198"/>
      <c r="H7" s="1198"/>
      <c r="I7" s="1198"/>
      <c r="J7" s="1198"/>
      <c r="K7" s="1198"/>
      <c r="L7" s="1198"/>
      <c r="M7" s="1198"/>
      <c r="N7" s="1198"/>
      <c r="O7" s="1198"/>
      <c r="P7" s="1198"/>
      <c r="Q7" s="1198"/>
      <c r="R7" s="1197"/>
      <c r="S7" s="1197"/>
      <c r="T7" s="1197"/>
      <c r="U7" s="1197"/>
      <c r="V7" s="1197"/>
      <c r="W7" s="1197"/>
      <c r="X7" s="1197"/>
      <c r="Y7" s="1197"/>
      <c r="Z7" s="1197"/>
      <c r="AA7" s="1197"/>
      <c r="AB7" s="1197"/>
      <c r="AC7" s="1197"/>
      <c r="AD7" s="1197"/>
      <c r="AE7" s="1197"/>
      <c r="AF7" s="1197"/>
      <c r="AG7" s="1197"/>
      <c r="AH7" s="1197"/>
      <c r="AI7" s="1197"/>
    </row>
    <row r="8" spans="1:51" s="1196" customFormat="1" ht="13.5" x14ac:dyDescent="0.15">
      <c r="A8" s="1198"/>
      <c r="B8" s="1198"/>
      <c r="C8" s="1198"/>
      <c r="D8" s="1198"/>
      <c r="E8" s="1198"/>
      <c r="F8" s="1198"/>
      <c r="G8" s="1198"/>
      <c r="H8" s="1198"/>
      <c r="I8" s="1198"/>
      <c r="J8" s="1198"/>
      <c r="K8" s="1198"/>
      <c r="L8" s="1198"/>
      <c r="M8" s="1198"/>
      <c r="N8" s="1198"/>
      <c r="O8" s="1198"/>
      <c r="P8" s="1198"/>
      <c r="Q8" s="1198"/>
      <c r="R8" s="1197"/>
      <c r="S8" s="1197"/>
      <c r="T8" s="1197"/>
      <c r="U8" s="1197"/>
      <c r="V8" s="1197"/>
      <c r="W8" s="1197"/>
      <c r="X8" s="1197"/>
      <c r="Y8" s="1197"/>
      <c r="Z8" s="1197"/>
      <c r="AA8" s="1197"/>
      <c r="AB8" s="1197"/>
      <c r="AC8" s="1197"/>
      <c r="AD8" s="1197"/>
      <c r="AE8" s="1197"/>
      <c r="AF8" s="1197"/>
      <c r="AG8" s="1197"/>
      <c r="AH8" s="1197"/>
      <c r="AI8" s="1197"/>
    </row>
    <row r="9" spans="1:51" s="1196" customFormat="1" ht="13.5" x14ac:dyDescent="0.15">
      <c r="A9" s="1198"/>
      <c r="B9" s="1198"/>
      <c r="C9" s="1198"/>
      <c r="D9" s="1198"/>
      <c r="E9" s="1198"/>
      <c r="F9" s="1198"/>
      <c r="G9" s="1198"/>
      <c r="H9" s="1198"/>
      <c r="I9" s="1198"/>
      <c r="J9" s="1198"/>
      <c r="K9" s="1198"/>
      <c r="L9" s="1198"/>
      <c r="M9" s="1198"/>
      <c r="N9" s="1198"/>
      <c r="O9" s="1198"/>
      <c r="P9" s="1198"/>
      <c r="Q9" s="1198"/>
      <c r="R9" s="1197"/>
      <c r="S9" s="1197"/>
      <c r="T9" s="1197"/>
      <c r="U9" s="1197"/>
      <c r="V9" s="1197"/>
      <c r="W9" s="1197"/>
      <c r="X9" s="1197"/>
      <c r="Y9" s="1197"/>
      <c r="Z9" s="1197"/>
      <c r="AA9" s="1197"/>
      <c r="AB9" s="1197"/>
      <c r="AC9" s="1197"/>
      <c r="AD9" s="1197"/>
      <c r="AE9" s="1197"/>
      <c r="AF9" s="1197"/>
      <c r="AG9" s="1197"/>
      <c r="AH9" s="1197"/>
      <c r="AI9" s="1197"/>
    </row>
    <row r="10" spans="1:51" s="1196" customFormat="1" ht="13.5" x14ac:dyDescent="0.15">
      <c r="A10" s="1198"/>
      <c r="B10" s="1198"/>
      <c r="C10" s="1198"/>
      <c r="D10" s="1198"/>
      <c r="E10" s="1198"/>
      <c r="F10" s="1198"/>
      <c r="G10" s="1198"/>
      <c r="H10" s="1198"/>
      <c r="I10" s="1198"/>
      <c r="J10" s="1198"/>
      <c r="K10" s="1198"/>
      <c r="L10" s="1198"/>
      <c r="M10" s="1198"/>
      <c r="N10" s="1198"/>
      <c r="O10" s="1198"/>
      <c r="P10" s="1198"/>
      <c r="Q10" s="1198"/>
      <c r="R10" s="1197"/>
      <c r="S10" s="1197"/>
      <c r="T10" s="1197"/>
      <c r="U10" s="1197"/>
      <c r="V10" s="1197"/>
      <c r="W10" s="1197"/>
      <c r="X10" s="1197"/>
      <c r="Y10" s="1197"/>
      <c r="Z10" s="1197"/>
      <c r="AA10" s="1197"/>
      <c r="AB10" s="1197"/>
      <c r="AC10" s="1197"/>
      <c r="AD10" s="1197"/>
      <c r="AE10" s="1197"/>
      <c r="AF10" s="1197"/>
      <c r="AG10" s="1197"/>
      <c r="AH10" s="1197"/>
      <c r="AI10" s="1197"/>
      <c r="AY10" s="1196" t="s">
        <v>561</v>
      </c>
    </row>
    <row r="11" spans="1:51" s="1196" customFormat="1" ht="13.5" x14ac:dyDescent="0.15">
      <c r="A11" s="1198"/>
      <c r="B11" s="1198"/>
      <c r="C11" s="1198"/>
      <c r="D11" s="1198"/>
      <c r="E11" s="1198"/>
      <c r="F11" s="1198"/>
      <c r="G11" s="1198"/>
      <c r="H11" s="1198"/>
      <c r="I11" s="1198"/>
      <c r="J11" s="1198"/>
      <c r="K11" s="1198"/>
      <c r="L11" s="1198"/>
      <c r="M11" s="1198"/>
      <c r="N11" s="1198"/>
      <c r="O11" s="1198"/>
      <c r="P11" s="1198"/>
      <c r="Q11" s="1198"/>
      <c r="R11" s="1197"/>
      <c r="S11" s="1197"/>
      <c r="T11" s="1197"/>
      <c r="U11" s="1197"/>
      <c r="V11" s="1197"/>
      <c r="W11" s="1197"/>
      <c r="X11" s="1197"/>
      <c r="Y11" s="1197"/>
      <c r="Z11" s="1197"/>
      <c r="AA11" s="1197"/>
      <c r="AB11" s="1197"/>
      <c r="AC11" s="1197"/>
      <c r="AD11" s="1197"/>
      <c r="AE11" s="1197"/>
      <c r="AF11" s="1197"/>
      <c r="AG11" s="1197"/>
      <c r="AH11" s="1197"/>
      <c r="AI11" s="1197"/>
    </row>
    <row r="12" spans="1:51" s="1196" customFormat="1" ht="13.5" x14ac:dyDescent="0.15">
      <c r="A12" s="1198"/>
      <c r="B12" s="1198"/>
      <c r="C12" s="1198"/>
      <c r="D12" s="1198"/>
      <c r="E12" s="1198"/>
      <c r="F12" s="1198"/>
      <c r="G12" s="1198"/>
      <c r="H12" s="1198"/>
      <c r="I12" s="1198"/>
      <c r="J12" s="1198"/>
      <c r="K12" s="1198"/>
      <c r="L12" s="1198"/>
      <c r="M12" s="1198"/>
      <c r="N12" s="1198"/>
      <c r="O12" s="1198"/>
      <c r="P12" s="1198"/>
      <c r="Q12" s="1198"/>
      <c r="R12" s="1197"/>
      <c r="S12" s="1197"/>
      <c r="T12" s="1197"/>
      <c r="U12" s="1197"/>
      <c r="V12" s="1197"/>
      <c r="W12" s="1197"/>
      <c r="X12" s="1197"/>
      <c r="Y12" s="1197"/>
      <c r="Z12" s="1197"/>
      <c r="AA12" s="1197"/>
      <c r="AB12" s="1197"/>
      <c r="AC12" s="1197"/>
      <c r="AD12" s="1197"/>
      <c r="AE12" s="1197"/>
      <c r="AF12" s="1197"/>
      <c r="AG12" s="1197"/>
      <c r="AH12" s="1197"/>
      <c r="AI12" s="1197"/>
      <c r="AY12" s="1196" t="s">
        <v>561</v>
      </c>
    </row>
    <row r="13" spans="1:51" s="1196" customFormat="1" ht="13.5" x14ac:dyDescent="0.15">
      <c r="A13" s="1198"/>
      <c r="B13" s="1198"/>
      <c r="C13" s="1198"/>
      <c r="D13" s="1198"/>
      <c r="E13" s="1198"/>
      <c r="F13" s="1198"/>
      <c r="G13" s="1198"/>
      <c r="H13" s="1198"/>
      <c r="I13" s="1198"/>
      <c r="J13" s="1198"/>
      <c r="K13" s="1198"/>
      <c r="L13" s="1198"/>
      <c r="M13" s="1198"/>
      <c r="N13" s="1198"/>
      <c r="O13" s="1198"/>
      <c r="P13" s="1198"/>
      <c r="Q13" s="1198"/>
      <c r="R13" s="1197"/>
      <c r="S13" s="1197"/>
      <c r="T13" s="1197"/>
      <c r="U13" s="1197"/>
      <c r="V13" s="1197"/>
      <c r="W13" s="1197"/>
      <c r="X13" s="1197"/>
      <c r="Y13" s="1197"/>
      <c r="Z13" s="1197"/>
      <c r="AA13" s="1197"/>
      <c r="AB13" s="1197"/>
      <c r="AC13" s="1197"/>
      <c r="AD13" s="1197"/>
      <c r="AE13" s="1197"/>
      <c r="AF13" s="1197"/>
      <c r="AG13" s="1197"/>
      <c r="AH13" s="1197"/>
      <c r="AI13" s="1197"/>
    </row>
    <row r="14" spans="1:51" s="1196" customFormat="1" ht="13.5" x14ac:dyDescent="0.15">
      <c r="A14" s="1198"/>
      <c r="B14" s="1198"/>
      <c r="C14" s="1198"/>
      <c r="D14" s="1198"/>
      <c r="E14" s="1198"/>
      <c r="F14" s="1198"/>
      <c r="G14" s="1198"/>
      <c r="H14" s="1198"/>
      <c r="I14" s="1198"/>
      <c r="J14" s="1198"/>
      <c r="K14" s="1198"/>
      <c r="L14" s="1198"/>
      <c r="M14" s="1198"/>
      <c r="N14" s="1198"/>
      <c r="O14" s="1198"/>
      <c r="P14" s="1198"/>
      <c r="Q14" s="1198"/>
      <c r="R14" s="1197"/>
      <c r="S14" s="1197"/>
      <c r="T14" s="1197"/>
      <c r="U14" s="1197"/>
      <c r="V14" s="1197"/>
      <c r="W14" s="1197"/>
      <c r="X14" s="1197"/>
      <c r="Y14" s="1197"/>
      <c r="Z14" s="1197"/>
      <c r="AA14" s="1197"/>
      <c r="AB14" s="1197"/>
      <c r="AC14" s="1197"/>
      <c r="AD14" s="1197"/>
      <c r="AE14" s="1197"/>
      <c r="AF14" s="1197"/>
      <c r="AG14" s="1197"/>
      <c r="AH14" s="1197"/>
      <c r="AI14" s="1197"/>
    </row>
    <row r="15" spans="1:51" s="1196" customFormat="1" ht="13.5" x14ac:dyDescent="0.15">
      <c r="A15" s="1184"/>
      <c r="B15" s="1198"/>
      <c r="C15" s="1198"/>
      <c r="D15" s="1198"/>
      <c r="E15" s="1198"/>
      <c r="F15" s="1198"/>
      <c r="G15" s="1198"/>
      <c r="H15" s="1198"/>
      <c r="I15" s="1198"/>
      <c r="J15" s="1198"/>
      <c r="K15" s="1198"/>
      <c r="L15" s="1198"/>
      <c r="M15" s="1198"/>
      <c r="N15" s="1198"/>
      <c r="O15" s="1198"/>
      <c r="P15" s="1198"/>
      <c r="Q15" s="1198"/>
      <c r="R15" s="1197"/>
      <c r="S15" s="1197"/>
      <c r="T15" s="1197"/>
      <c r="U15" s="1197"/>
      <c r="V15" s="1197"/>
      <c r="W15" s="1197"/>
      <c r="X15" s="1197"/>
      <c r="Y15" s="1197"/>
      <c r="Z15" s="1197"/>
      <c r="AA15" s="1197"/>
      <c r="AB15" s="1197"/>
      <c r="AC15" s="1197"/>
      <c r="AD15" s="1197"/>
      <c r="AE15" s="1197"/>
      <c r="AF15" s="1197"/>
      <c r="AG15" s="1197"/>
      <c r="AH15" s="1197"/>
      <c r="AI15" s="1197"/>
    </row>
    <row r="16" spans="1:51" s="1196" customFormat="1" ht="13.5" x14ac:dyDescent="0.15">
      <c r="A16" s="1184"/>
      <c r="B16" s="1198"/>
      <c r="C16" s="1198"/>
      <c r="D16" s="1198"/>
      <c r="E16" s="1198"/>
      <c r="F16" s="1198"/>
      <c r="G16" s="1198"/>
      <c r="H16" s="1198"/>
      <c r="I16" s="1198"/>
      <c r="J16" s="1198"/>
      <c r="K16" s="1198"/>
      <c r="L16" s="1198"/>
      <c r="M16" s="1198"/>
      <c r="N16" s="1198"/>
      <c r="O16" s="1198"/>
      <c r="P16" s="1198"/>
      <c r="Q16" s="1198"/>
      <c r="R16" s="1197"/>
      <c r="S16" s="1197"/>
      <c r="T16" s="1197"/>
      <c r="U16" s="1197"/>
      <c r="V16" s="1197"/>
      <c r="W16" s="1197"/>
      <c r="X16" s="1197"/>
      <c r="Y16" s="1197"/>
      <c r="Z16" s="1197"/>
      <c r="AA16" s="1197"/>
      <c r="AB16" s="1197"/>
      <c r="AC16" s="1197"/>
      <c r="AD16" s="1197"/>
      <c r="AE16" s="1197"/>
      <c r="AF16" s="1197"/>
      <c r="AG16" s="1197"/>
      <c r="AH16" s="1197"/>
      <c r="AI16" s="1197"/>
    </row>
    <row r="17" spans="1:259" s="1196" customFormat="1" ht="13.5" x14ac:dyDescent="0.15">
      <c r="A17" s="1184"/>
      <c r="B17" s="1198"/>
      <c r="C17" s="1198"/>
      <c r="D17" s="1198"/>
      <c r="E17" s="1198"/>
      <c r="F17" s="1198"/>
      <c r="G17" s="1198"/>
      <c r="H17" s="1198"/>
      <c r="I17" s="1198"/>
      <c r="J17" s="1198"/>
      <c r="K17" s="1198"/>
      <c r="L17" s="1198"/>
      <c r="M17" s="1198"/>
      <c r="N17" s="1198"/>
      <c r="O17" s="1198"/>
      <c r="P17" s="1198"/>
      <c r="Q17" s="1198"/>
      <c r="R17" s="1197"/>
      <c r="S17" s="1197"/>
      <c r="T17" s="1197"/>
      <c r="U17" s="1197"/>
      <c r="V17" s="1197"/>
      <c r="W17" s="1197"/>
      <c r="X17" s="1197"/>
      <c r="Y17" s="1197"/>
      <c r="Z17" s="1197"/>
      <c r="AA17" s="1197"/>
      <c r="AB17" s="1197"/>
      <c r="AC17" s="1197"/>
      <c r="AD17" s="1197"/>
      <c r="AE17" s="1197"/>
      <c r="AF17" s="1197"/>
      <c r="AG17" s="1197"/>
      <c r="AH17" s="1197"/>
      <c r="AI17" s="1197"/>
    </row>
    <row r="18" spans="1:259" s="1196" customFormat="1" ht="13.5" x14ac:dyDescent="0.15">
      <c r="A18" s="1184"/>
      <c r="B18" s="1198"/>
      <c r="C18" s="1198"/>
      <c r="D18" s="1198"/>
      <c r="E18" s="1198"/>
      <c r="F18" s="1198"/>
      <c r="G18" s="1198"/>
      <c r="H18" s="1198"/>
      <c r="I18" s="1198"/>
      <c r="J18" s="1198"/>
      <c r="K18" s="1198"/>
      <c r="L18" s="1198"/>
      <c r="M18" s="1198"/>
      <c r="N18" s="1198"/>
      <c r="O18" s="1198"/>
      <c r="P18" s="1198"/>
      <c r="Q18" s="1198"/>
      <c r="R18" s="1197"/>
      <c r="S18" s="1197"/>
      <c r="T18" s="1197"/>
      <c r="U18" s="1197"/>
      <c r="V18" s="1197"/>
      <c r="W18" s="1197"/>
      <c r="X18" s="1197"/>
      <c r="Y18" s="1197"/>
      <c r="Z18" s="1197"/>
      <c r="AA18" s="1197"/>
      <c r="AB18" s="1197"/>
      <c r="AC18" s="1197"/>
      <c r="AD18" s="1197"/>
      <c r="AE18" s="1197"/>
      <c r="AF18" s="1197"/>
      <c r="AG18" s="1197"/>
      <c r="AH18" s="1197"/>
      <c r="AI18" s="1197"/>
    </row>
    <row r="19" spans="1:259" ht="13.5" x14ac:dyDescent="0.15">
      <c r="A19" s="1184"/>
      <c r="B19" s="1184"/>
      <c r="C19" s="1184"/>
      <c r="D19" s="1184"/>
      <c r="E19" s="1184"/>
      <c r="F19" s="1184"/>
      <c r="G19" s="1184"/>
      <c r="H19" s="1184"/>
      <c r="I19" s="1184"/>
      <c r="J19" s="1184"/>
      <c r="K19" s="1184"/>
      <c r="L19" s="1184"/>
      <c r="M19" s="1184"/>
      <c r="N19" s="1184"/>
      <c r="O19" s="1184"/>
      <c r="P19" s="1182"/>
      <c r="Q19" s="1182"/>
    </row>
    <row r="20" spans="1:259" ht="13.5" x14ac:dyDescent="0.15">
      <c r="A20" s="1184"/>
      <c r="B20" s="1184"/>
      <c r="C20" s="1184"/>
      <c r="D20" s="1184"/>
      <c r="E20" s="1184"/>
      <c r="F20" s="1184"/>
      <c r="G20" s="1184"/>
      <c r="H20" s="1184"/>
      <c r="I20" s="1184"/>
      <c r="J20" s="1184"/>
      <c r="K20" s="1184"/>
      <c r="L20" s="1184"/>
      <c r="M20" s="1184"/>
      <c r="N20" s="1184"/>
      <c r="O20" s="1184"/>
      <c r="P20" s="1182"/>
      <c r="Q20" s="1182"/>
    </row>
    <row r="21" spans="1:259" ht="17.25" x14ac:dyDescent="0.15">
      <c r="A21" s="1184"/>
      <c r="B21" s="1195"/>
      <c r="C21" s="1193"/>
      <c r="D21" s="1193"/>
      <c r="E21" s="1193"/>
      <c r="F21" s="1193"/>
      <c r="G21" s="1193"/>
      <c r="H21" s="1193"/>
      <c r="I21" s="1193"/>
      <c r="J21" s="1193"/>
      <c r="K21" s="1193"/>
      <c r="L21" s="1193"/>
      <c r="M21" s="1193"/>
      <c r="N21" s="1194"/>
      <c r="O21" s="1193"/>
      <c r="P21" s="1192"/>
      <c r="Q21" s="1182"/>
      <c r="IY21" s="1191"/>
    </row>
    <row r="22" spans="1:259" ht="17.25" x14ac:dyDescent="0.15">
      <c r="A22" s="1184"/>
      <c r="B22" s="1185"/>
      <c r="C22" s="1184"/>
      <c r="D22" s="1184"/>
      <c r="E22" s="1184"/>
      <c r="F22" s="1184"/>
      <c r="G22" s="1184"/>
      <c r="H22" s="1184"/>
      <c r="I22" s="1184"/>
      <c r="J22" s="1184"/>
      <c r="K22" s="1184"/>
      <c r="L22" s="1184"/>
      <c r="M22" s="1184"/>
      <c r="N22" s="1184"/>
      <c r="O22" s="1184"/>
      <c r="P22" s="1189"/>
      <c r="Q22" s="1185"/>
      <c r="IY22" s="1190"/>
    </row>
    <row r="23" spans="1:259" ht="13.5" x14ac:dyDescent="0.15">
      <c r="A23" s="1184"/>
      <c r="B23" s="1185"/>
      <c r="C23" s="1184"/>
      <c r="D23" s="1184"/>
      <c r="E23" s="1184"/>
      <c r="F23" s="1184"/>
      <c r="G23" s="1184"/>
      <c r="H23" s="1184"/>
      <c r="I23" s="1184"/>
      <c r="J23" s="1184"/>
      <c r="K23" s="1184"/>
      <c r="L23" s="1184"/>
      <c r="M23" s="1184"/>
      <c r="N23" s="1184"/>
      <c r="O23" s="1184"/>
      <c r="P23" s="1189"/>
      <c r="Q23" s="1185"/>
    </row>
    <row r="24" spans="1:259" ht="13.5" x14ac:dyDescent="0.15">
      <c r="A24" s="1184"/>
      <c r="B24" s="1185"/>
      <c r="C24" s="1184"/>
      <c r="D24" s="1184"/>
      <c r="E24" s="1184"/>
      <c r="F24" s="1184"/>
      <c r="G24" s="1184"/>
      <c r="H24" s="1184"/>
      <c r="I24" s="1184"/>
      <c r="J24" s="1184"/>
      <c r="K24" s="1184"/>
      <c r="L24" s="1184"/>
      <c r="M24" s="1184"/>
      <c r="N24" s="1184"/>
      <c r="O24" s="1184"/>
      <c r="P24" s="1189"/>
      <c r="Q24" s="1185"/>
    </row>
    <row r="25" spans="1:259" ht="13.5" x14ac:dyDescent="0.15">
      <c r="A25" s="1184"/>
      <c r="B25" s="1185"/>
      <c r="C25" s="1184"/>
      <c r="D25" s="1184"/>
      <c r="E25" s="1184"/>
      <c r="F25" s="1184"/>
      <c r="G25" s="1184"/>
      <c r="H25" s="1184"/>
      <c r="I25" s="1184"/>
      <c r="J25" s="1184"/>
      <c r="K25" s="1184"/>
      <c r="L25" s="1184"/>
      <c r="M25" s="1184"/>
      <c r="N25" s="1184"/>
      <c r="O25" s="1184"/>
      <c r="P25" s="1189"/>
      <c r="Q25" s="1185"/>
    </row>
    <row r="26" spans="1:259" ht="13.5" x14ac:dyDescent="0.15">
      <c r="A26" s="1184"/>
      <c r="B26" s="1185"/>
      <c r="C26" s="1184"/>
      <c r="D26" s="1184"/>
      <c r="E26" s="1184"/>
      <c r="F26" s="1184"/>
      <c r="G26" s="1184"/>
      <c r="H26" s="1184"/>
      <c r="I26" s="1184"/>
      <c r="J26" s="1184"/>
      <c r="K26" s="1184"/>
      <c r="L26" s="1184"/>
      <c r="M26" s="1184"/>
      <c r="N26" s="1184"/>
      <c r="O26" s="1184"/>
      <c r="P26" s="1189"/>
      <c r="Q26" s="1185"/>
    </row>
    <row r="27" spans="1:259" ht="13.5" x14ac:dyDescent="0.15">
      <c r="A27" s="1184"/>
      <c r="B27" s="1185"/>
      <c r="C27" s="1184"/>
      <c r="D27" s="1184"/>
      <c r="E27" s="1184"/>
      <c r="F27" s="1184"/>
      <c r="G27" s="1184"/>
      <c r="H27" s="1184"/>
      <c r="I27" s="1184"/>
      <c r="J27" s="1184"/>
      <c r="K27" s="1184"/>
      <c r="L27" s="1184"/>
      <c r="M27" s="1184"/>
      <c r="N27" s="1184"/>
      <c r="O27" s="1184"/>
      <c r="P27" s="1189"/>
      <c r="Q27" s="1185"/>
    </row>
    <row r="28" spans="1:259" ht="13.5" x14ac:dyDescent="0.15">
      <c r="A28" s="1184"/>
      <c r="B28" s="1185"/>
      <c r="C28" s="1184"/>
      <c r="D28" s="1184"/>
      <c r="E28" s="1184"/>
      <c r="F28" s="1184"/>
      <c r="G28" s="1184"/>
      <c r="H28" s="1184"/>
      <c r="I28" s="1184"/>
      <c r="J28" s="1184"/>
      <c r="K28" s="1184"/>
      <c r="L28" s="1184"/>
      <c r="M28" s="1184"/>
      <c r="N28" s="1184"/>
      <c r="O28" s="1184"/>
      <c r="P28" s="1189"/>
      <c r="Q28" s="1185"/>
    </row>
    <row r="29" spans="1:259" ht="13.5" x14ac:dyDescent="0.15">
      <c r="A29" s="1184"/>
      <c r="B29" s="1185"/>
      <c r="C29" s="1184"/>
      <c r="D29" s="1184"/>
      <c r="E29" s="1184"/>
      <c r="F29" s="1184"/>
      <c r="G29" s="1184"/>
      <c r="H29" s="1184"/>
      <c r="I29" s="1184"/>
      <c r="J29" s="1184"/>
      <c r="K29" s="1184"/>
      <c r="L29" s="1184"/>
      <c r="M29" s="1184"/>
      <c r="N29" s="1184"/>
      <c r="O29" s="1184"/>
      <c r="P29" s="1189"/>
      <c r="Q29" s="1185"/>
    </row>
    <row r="30" spans="1:259" ht="13.5" x14ac:dyDescent="0.15">
      <c r="A30" s="1184"/>
      <c r="B30" s="1185"/>
      <c r="C30" s="1184"/>
      <c r="D30" s="1184"/>
      <c r="E30" s="1184"/>
      <c r="F30" s="1184"/>
      <c r="G30" s="1184"/>
      <c r="H30" s="1184"/>
      <c r="I30" s="1184"/>
      <c r="J30" s="1184"/>
      <c r="K30" s="1184"/>
      <c r="L30" s="1184"/>
      <c r="M30" s="1184"/>
      <c r="N30" s="1184"/>
      <c r="O30" s="1184"/>
      <c r="P30" s="1189"/>
      <c r="Q30" s="1185"/>
    </row>
    <row r="31" spans="1:259" ht="13.5" x14ac:dyDescent="0.15">
      <c r="A31" s="1184"/>
      <c r="B31" s="1185"/>
      <c r="C31" s="1184"/>
      <c r="D31" s="1184"/>
      <c r="E31" s="1184"/>
      <c r="F31" s="1184"/>
      <c r="G31" s="1184"/>
      <c r="H31" s="1184"/>
      <c r="I31" s="1184"/>
      <c r="J31" s="1184"/>
      <c r="K31" s="1184"/>
      <c r="L31" s="1184"/>
      <c r="M31" s="1184"/>
      <c r="N31" s="1184"/>
      <c r="O31" s="1184"/>
      <c r="P31" s="1189"/>
      <c r="Q31" s="1185"/>
    </row>
    <row r="32" spans="1:259" ht="13.5" x14ac:dyDescent="0.15">
      <c r="A32" s="1184"/>
      <c r="B32" s="1185"/>
      <c r="C32" s="1184"/>
      <c r="D32" s="1184"/>
      <c r="E32" s="1184"/>
      <c r="F32" s="1184"/>
      <c r="G32" s="1184"/>
      <c r="H32" s="1184"/>
      <c r="I32" s="1184"/>
      <c r="J32" s="1184"/>
      <c r="K32" s="1184"/>
      <c r="L32" s="1184"/>
      <c r="M32" s="1184"/>
      <c r="N32" s="1184"/>
      <c r="O32" s="1184"/>
      <c r="P32" s="1189"/>
      <c r="Q32" s="1185"/>
    </row>
    <row r="33" spans="1:17" ht="13.5" x14ac:dyDescent="0.15">
      <c r="A33" s="1184"/>
      <c r="B33" s="1185"/>
      <c r="C33" s="1184"/>
      <c r="D33" s="1184"/>
      <c r="E33" s="1184"/>
      <c r="F33" s="1184"/>
      <c r="G33" s="1184"/>
      <c r="H33" s="1184"/>
      <c r="I33" s="1184"/>
      <c r="J33" s="1184"/>
      <c r="K33" s="1184"/>
      <c r="L33" s="1184"/>
      <c r="M33" s="1184"/>
      <c r="N33" s="1184"/>
      <c r="O33" s="1184"/>
      <c r="P33" s="1189"/>
      <c r="Q33" s="1185"/>
    </row>
    <row r="34" spans="1:17" ht="13.5" x14ac:dyDescent="0.15">
      <c r="A34" s="1184"/>
      <c r="B34" s="1185"/>
      <c r="C34" s="1184"/>
      <c r="D34" s="1184"/>
      <c r="E34" s="1184"/>
      <c r="F34" s="1184"/>
      <c r="G34" s="1184"/>
      <c r="H34" s="1184"/>
      <c r="I34" s="1184"/>
      <c r="J34" s="1184"/>
      <c r="K34" s="1184"/>
      <c r="L34" s="1184"/>
      <c r="M34" s="1184"/>
      <c r="N34" s="1184"/>
      <c r="O34" s="1184"/>
      <c r="P34" s="1189"/>
      <c r="Q34" s="1185"/>
    </row>
    <row r="35" spans="1:17" ht="13.5" x14ac:dyDescent="0.15">
      <c r="A35" s="1184"/>
      <c r="B35" s="1185"/>
      <c r="C35" s="1184"/>
      <c r="D35" s="1184"/>
      <c r="E35" s="1184"/>
      <c r="F35" s="1184"/>
      <c r="G35" s="1184"/>
      <c r="H35" s="1184"/>
      <c r="I35" s="1184"/>
      <c r="J35" s="1184"/>
      <c r="K35" s="1184"/>
      <c r="L35" s="1184"/>
      <c r="M35" s="1184"/>
      <c r="N35" s="1184"/>
      <c r="O35" s="1184"/>
      <c r="P35" s="1189"/>
      <c r="Q35" s="1185"/>
    </row>
    <row r="36" spans="1:17" ht="13.5" x14ac:dyDescent="0.15">
      <c r="A36" s="1184"/>
      <c r="B36" s="1185"/>
      <c r="C36" s="1184"/>
      <c r="D36" s="1184"/>
      <c r="E36" s="1184"/>
      <c r="F36" s="1184"/>
      <c r="G36" s="1184"/>
      <c r="H36" s="1184"/>
      <c r="I36" s="1184"/>
      <c r="J36" s="1184"/>
      <c r="K36" s="1184"/>
      <c r="L36" s="1184"/>
      <c r="M36" s="1184"/>
      <c r="N36" s="1184"/>
      <c r="O36" s="1184"/>
      <c r="P36" s="1189"/>
      <c r="Q36" s="1185"/>
    </row>
    <row r="37" spans="1:17" ht="13.5" x14ac:dyDescent="0.15">
      <c r="A37" s="1184"/>
      <c r="B37" s="1185"/>
      <c r="C37" s="1184"/>
      <c r="D37" s="1184"/>
      <c r="E37" s="1184"/>
      <c r="F37" s="1184"/>
      <c r="G37" s="1184"/>
      <c r="H37" s="1184"/>
      <c r="I37" s="1184"/>
      <c r="J37" s="1184"/>
      <c r="K37" s="1184"/>
      <c r="L37" s="1184"/>
      <c r="M37" s="1184"/>
      <c r="N37" s="1184"/>
      <c r="O37" s="1184"/>
      <c r="P37" s="1189"/>
      <c r="Q37" s="1185"/>
    </row>
    <row r="38" spans="1:17" ht="13.5" x14ac:dyDescent="0.15">
      <c r="A38" s="1184"/>
      <c r="B38" s="1185"/>
      <c r="C38" s="1184"/>
      <c r="D38" s="1184"/>
      <c r="E38" s="1184"/>
      <c r="F38" s="1184"/>
      <c r="G38" s="1184"/>
      <c r="H38" s="1184"/>
      <c r="I38" s="1184"/>
      <c r="J38" s="1184"/>
      <c r="K38" s="1184"/>
      <c r="L38" s="1184"/>
      <c r="M38" s="1184"/>
      <c r="N38" s="1184"/>
      <c r="O38" s="1184"/>
      <c r="P38" s="1189"/>
      <c r="Q38" s="1185"/>
    </row>
    <row r="39" spans="1:17" ht="13.5" x14ac:dyDescent="0.15">
      <c r="A39" s="1184"/>
      <c r="B39" s="1188"/>
      <c r="C39" s="1187"/>
      <c r="D39" s="1187"/>
      <c r="E39" s="1187"/>
      <c r="F39" s="1187"/>
      <c r="G39" s="1187"/>
      <c r="H39" s="1187"/>
      <c r="I39" s="1187"/>
      <c r="J39" s="1187"/>
      <c r="K39" s="1187"/>
      <c r="L39" s="1187"/>
      <c r="M39" s="1187"/>
      <c r="N39" s="1187"/>
      <c r="O39" s="1187"/>
      <c r="P39" s="1186"/>
      <c r="Q39" s="1185"/>
    </row>
    <row r="40" spans="1:17" ht="13.5" x14ac:dyDescent="0.15">
      <c r="A40" s="1184"/>
      <c r="B40" s="1183"/>
      <c r="C40" s="1182"/>
      <c r="D40" s="1182"/>
      <c r="E40" s="1182"/>
      <c r="F40" s="1182"/>
      <c r="G40" s="1182"/>
      <c r="H40" s="1182"/>
      <c r="I40" s="1182"/>
      <c r="J40" s="1182"/>
      <c r="K40" s="1182"/>
      <c r="L40" s="1182"/>
      <c r="M40" s="1182"/>
      <c r="N40" s="1182"/>
      <c r="O40" s="1182"/>
      <c r="P40" s="1183"/>
      <c r="Q40" s="1182"/>
    </row>
    <row r="41" spans="1:17" ht="17.25" x14ac:dyDescent="0.15">
      <c r="B41" s="237" t="s">
        <v>560</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1" t="s">
        <v>550</v>
      </c>
      <c r="H42" s="1176"/>
      <c r="I42" s="1180"/>
      <c r="J42" s="1180"/>
      <c r="K42" s="1180"/>
      <c r="L42" s="1178"/>
      <c r="M42" s="1178"/>
      <c r="N42" s="1178"/>
      <c r="O42" s="1178"/>
    </row>
    <row r="43" spans="1:17" ht="13.5" x14ac:dyDescent="0.15">
      <c r="B43" s="240"/>
      <c r="C43" s="236"/>
      <c r="D43" s="236"/>
      <c r="E43" s="236"/>
      <c r="F43" s="236"/>
      <c r="G43" s="1179"/>
      <c r="H43" s="1179"/>
      <c r="I43" s="1179"/>
      <c r="J43" s="1179"/>
      <c r="K43" s="1179"/>
      <c r="L43" s="1179"/>
      <c r="M43" s="1179"/>
      <c r="N43" s="1179"/>
      <c r="O43" s="1179"/>
    </row>
    <row r="44" spans="1:17" ht="13.5" x14ac:dyDescent="0.15">
      <c r="B44" s="240"/>
      <c r="C44" s="236"/>
      <c r="D44" s="236"/>
      <c r="E44" s="236"/>
      <c r="F44" s="236"/>
      <c r="G44" s="1179"/>
      <c r="H44" s="1179"/>
      <c r="I44" s="1179"/>
      <c r="J44" s="1179"/>
      <c r="K44" s="1179"/>
      <c r="L44" s="1179"/>
      <c r="M44" s="1179"/>
      <c r="N44" s="1179"/>
      <c r="O44" s="1179"/>
    </row>
    <row r="45" spans="1:17" ht="13.5" x14ac:dyDescent="0.15">
      <c r="B45" s="240"/>
      <c r="C45" s="236"/>
      <c r="D45" s="236"/>
      <c r="E45" s="236"/>
      <c r="F45" s="236"/>
      <c r="G45" s="1179"/>
      <c r="H45" s="1179"/>
      <c r="I45" s="1179"/>
      <c r="J45" s="1179"/>
      <c r="K45" s="1179"/>
      <c r="L45" s="1179"/>
      <c r="M45" s="1179"/>
      <c r="N45" s="1179"/>
      <c r="O45" s="1179"/>
    </row>
    <row r="46" spans="1:17" ht="13.5" x14ac:dyDescent="0.15">
      <c r="B46" s="240"/>
      <c r="C46" s="236"/>
      <c r="D46" s="236"/>
      <c r="E46" s="236"/>
      <c r="F46" s="236"/>
      <c r="G46" s="1179"/>
      <c r="H46" s="1179"/>
      <c r="I46" s="1179"/>
      <c r="J46" s="1179"/>
      <c r="K46" s="1179"/>
      <c r="L46" s="1179"/>
      <c r="M46" s="1179"/>
      <c r="N46" s="1179"/>
      <c r="O46" s="1179"/>
    </row>
    <row r="47" spans="1:17" ht="13.5" x14ac:dyDescent="0.15">
      <c r="B47" s="240"/>
      <c r="C47" s="236"/>
      <c r="D47" s="236"/>
      <c r="E47" s="236"/>
      <c r="F47" s="236"/>
      <c r="G47" s="1179"/>
      <c r="H47" s="1179"/>
      <c r="I47" s="1179"/>
      <c r="J47" s="1179"/>
      <c r="K47" s="1179"/>
      <c r="L47" s="1179"/>
      <c r="M47" s="1179"/>
      <c r="N47" s="1179"/>
      <c r="O47" s="1179"/>
    </row>
    <row r="48" spans="1:17" ht="13.5" x14ac:dyDescent="0.15">
      <c r="B48" s="240"/>
      <c r="C48" s="236"/>
      <c r="D48" s="236"/>
      <c r="E48" s="236"/>
      <c r="F48" s="236"/>
      <c r="G48" s="1178"/>
      <c r="H48" s="1177"/>
      <c r="I48" s="1177"/>
      <c r="J48" s="1177"/>
      <c r="K48" s="1176"/>
      <c r="L48" s="1176"/>
      <c r="M48" s="1176"/>
      <c r="N48" s="1176"/>
      <c r="O48" s="1176"/>
    </row>
    <row r="49" spans="1:17" ht="13.5" x14ac:dyDescent="0.15">
      <c r="B49" s="240"/>
      <c r="C49" s="236"/>
      <c r="D49" s="236"/>
      <c r="E49" s="236"/>
      <c r="F49" s="236"/>
      <c r="G49" s="1176" t="s">
        <v>559</v>
      </c>
      <c r="H49" s="1176"/>
      <c r="I49" s="1176"/>
      <c r="J49" s="1176"/>
      <c r="K49" s="1176"/>
      <c r="L49" s="1176"/>
      <c r="M49" s="1176"/>
      <c r="N49" s="1176"/>
      <c r="O49" s="1176"/>
    </row>
    <row r="50" spans="1:17" ht="13.5" x14ac:dyDescent="0.15">
      <c r="B50" s="240"/>
      <c r="C50" s="236"/>
      <c r="D50" s="236"/>
      <c r="E50" s="236"/>
      <c r="F50" s="236"/>
      <c r="G50" s="1175"/>
      <c r="H50" s="1175"/>
      <c r="I50" s="1175"/>
      <c r="J50" s="1175"/>
      <c r="K50" s="1174" t="s">
        <v>558</v>
      </c>
      <c r="L50" s="1174" t="s">
        <v>557</v>
      </c>
      <c r="M50" s="1173" t="s">
        <v>556</v>
      </c>
      <c r="N50" s="1173" t="s">
        <v>555</v>
      </c>
      <c r="O50" s="1173" t="s">
        <v>554</v>
      </c>
    </row>
    <row r="51" spans="1:17" ht="13.5" x14ac:dyDescent="0.15">
      <c r="B51" s="240"/>
      <c r="C51" s="236"/>
      <c r="D51" s="236"/>
      <c r="E51" s="236"/>
      <c r="F51" s="236"/>
      <c r="G51" s="1143" t="s">
        <v>542</v>
      </c>
      <c r="H51" s="1143"/>
      <c r="I51" s="1172" t="s">
        <v>540</v>
      </c>
      <c r="J51" s="1172"/>
      <c r="K51" s="1170"/>
      <c r="L51" s="1170"/>
      <c r="M51" s="1170"/>
      <c r="N51" s="1170"/>
      <c r="O51" s="1170"/>
    </row>
    <row r="52" spans="1:17" ht="13.5" x14ac:dyDescent="0.15">
      <c r="B52" s="240"/>
      <c r="C52" s="236"/>
      <c r="D52" s="236"/>
      <c r="E52" s="236"/>
      <c r="F52" s="236"/>
      <c r="G52" s="1143"/>
      <c r="H52" s="1143"/>
      <c r="I52" s="1172"/>
      <c r="J52" s="1172"/>
      <c r="K52" s="1169"/>
      <c r="L52" s="1169"/>
      <c r="M52" s="1169"/>
      <c r="N52" s="1169"/>
      <c r="O52" s="1169"/>
    </row>
    <row r="53" spans="1:17" ht="13.5" x14ac:dyDescent="0.15">
      <c r="A53" s="1159"/>
      <c r="B53" s="240"/>
      <c r="C53" s="236"/>
      <c r="D53" s="236"/>
      <c r="E53" s="236"/>
      <c r="F53" s="236"/>
      <c r="G53" s="1143"/>
      <c r="H53" s="1143"/>
      <c r="I53" s="1140" t="s">
        <v>553</v>
      </c>
      <c r="J53" s="1140"/>
      <c r="K53" s="1171"/>
      <c r="L53" s="1171"/>
      <c r="M53" s="1171"/>
      <c r="N53" s="1171"/>
      <c r="O53" s="1171"/>
    </row>
    <row r="54" spans="1:17" ht="13.5" x14ac:dyDescent="0.15">
      <c r="A54" s="1159"/>
      <c r="B54" s="240"/>
      <c r="C54" s="236"/>
      <c r="D54" s="236"/>
      <c r="E54" s="236"/>
      <c r="F54" s="236"/>
      <c r="G54" s="1143"/>
      <c r="H54" s="1143"/>
      <c r="I54" s="1140"/>
      <c r="J54" s="1140"/>
      <c r="K54" s="1142"/>
      <c r="L54" s="1142"/>
      <c r="M54" s="1142"/>
      <c r="N54" s="1142"/>
      <c r="O54" s="1142"/>
    </row>
    <row r="55" spans="1:17" ht="13.5" x14ac:dyDescent="0.15">
      <c r="A55" s="1159"/>
      <c r="B55" s="240"/>
      <c r="C55" s="236"/>
      <c r="D55" s="236"/>
      <c r="E55" s="236"/>
      <c r="F55" s="236"/>
      <c r="G55" s="1140" t="s">
        <v>541</v>
      </c>
      <c r="H55" s="1140"/>
      <c r="I55" s="1140" t="s">
        <v>540</v>
      </c>
      <c r="J55" s="1140"/>
      <c r="K55" s="1170"/>
      <c r="L55" s="1170"/>
      <c r="M55" s="1170"/>
      <c r="N55" s="1170"/>
      <c r="O55" s="1170"/>
    </row>
    <row r="56" spans="1:17" ht="13.5" x14ac:dyDescent="0.15">
      <c r="A56" s="1159"/>
      <c r="B56" s="240"/>
      <c r="C56" s="236"/>
      <c r="D56" s="236"/>
      <c r="E56" s="236"/>
      <c r="F56" s="236"/>
      <c r="G56" s="1140"/>
      <c r="H56" s="1140"/>
      <c r="I56" s="1140"/>
      <c r="J56" s="1140"/>
      <c r="K56" s="1169"/>
      <c r="L56" s="1169"/>
      <c r="M56" s="1169"/>
      <c r="N56" s="1169"/>
      <c r="O56" s="1169"/>
    </row>
    <row r="57" spans="1:17" s="1159" customFormat="1" ht="13.5" x14ac:dyDescent="0.15">
      <c r="B57" s="1160"/>
      <c r="C57" s="1167"/>
      <c r="D57" s="1167"/>
      <c r="E57" s="1167"/>
      <c r="F57" s="1167"/>
      <c r="G57" s="1140"/>
      <c r="H57" s="1140"/>
      <c r="I57" s="1139" t="s">
        <v>552</v>
      </c>
      <c r="J57" s="1139"/>
      <c r="K57" s="1168"/>
      <c r="L57" s="1168"/>
      <c r="M57" s="1168"/>
      <c r="N57" s="1168"/>
      <c r="O57" s="1168"/>
      <c r="P57" s="1165"/>
      <c r="Q57" s="1160"/>
    </row>
    <row r="58" spans="1:17" s="1159" customFormat="1" ht="13.5" x14ac:dyDescent="0.15">
      <c r="A58" s="235"/>
      <c r="B58" s="1160"/>
      <c r="C58" s="1167"/>
      <c r="D58" s="1167"/>
      <c r="E58" s="1167"/>
      <c r="F58" s="1167"/>
      <c r="G58" s="1140"/>
      <c r="H58" s="1140"/>
      <c r="I58" s="1139"/>
      <c r="J58" s="1139"/>
      <c r="K58" s="1142"/>
      <c r="L58" s="1142"/>
      <c r="M58" s="1142"/>
      <c r="N58" s="1142"/>
      <c r="O58" s="1142"/>
      <c r="P58" s="1165"/>
      <c r="Q58" s="1160"/>
    </row>
    <row r="59" spans="1:17" s="1159" customFormat="1" ht="13.5" x14ac:dyDescent="0.15">
      <c r="A59" s="235"/>
      <c r="B59" s="1160"/>
      <c r="C59" s="1167"/>
      <c r="D59" s="1167"/>
      <c r="E59" s="1167"/>
      <c r="F59" s="1167"/>
      <c r="G59" s="1167"/>
      <c r="H59" s="1167"/>
      <c r="I59" s="1167"/>
      <c r="J59" s="1167"/>
      <c r="K59" s="1166"/>
      <c r="L59" s="1166"/>
      <c r="M59" s="1166"/>
      <c r="N59" s="1166"/>
      <c r="O59" s="1166"/>
      <c r="P59" s="1165"/>
      <c r="Q59" s="1160"/>
    </row>
    <row r="60" spans="1:17" s="1159" customFormat="1" ht="13.5" x14ac:dyDescent="0.15">
      <c r="A60" s="235"/>
      <c r="B60" s="1160"/>
      <c r="C60" s="1167"/>
      <c r="D60" s="1167"/>
      <c r="E60" s="1167"/>
      <c r="F60" s="1167"/>
      <c r="G60" s="1167"/>
      <c r="H60" s="1167"/>
      <c r="I60" s="1167"/>
      <c r="J60" s="1167"/>
      <c r="K60" s="1166"/>
      <c r="L60" s="1166"/>
      <c r="M60" s="1166"/>
      <c r="N60" s="1166"/>
      <c r="O60" s="1166"/>
      <c r="P60" s="1165"/>
      <c r="Q60" s="1160"/>
    </row>
    <row r="61" spans="1:17" s="1159" customFormat="1" ht="13.5" x14ac:dyDescent="0.15">
      <c r="A61" s="235"/>
      <c r="B61" s="1164"/>
      <c r="C61" s="1163"/>
      <c r="D61" s="1163"/>
      <c r="E61" s="1163"/>
      <c r="F61" s="1163"/>
      <c r="G61" s="1163"/>
      <c r="H61" s="1163"/>
      <c r="I61" s="1163"/>
      <c r="J61" s="1163"/>
      <c r="K61" s="1163"/>
      <c r="L61" s="1163"/>
      <c r="M61" s="1162"/>
      <c r="N61" s="1162"/>
      <c r="O61" s="1162"/>
      <c r="P61" s="1161"/>
      <c r="Q61" s="1160"/>
    </row>
    <row r="62" spans="1:17" ht="13.5" x14ac:dyDescent="0.15">
      <c r="B62" s="1158"/>
      <c r="C62" s="1158"/>
      <c r="D62" s="1158"/>
      <c r="E62" s="1158"/>
      <c r="F62" s="1158"/>
      <c r="G62" s="1158"/>
      <c r="H62" s="1158"/>
      <c r="I62" s="1158"/>
      <c r="J62" s="1158"/>
      <c r="K62" s="1158"/>
      <c r="L62" s="1158"/>
      <c r="M62" s="1158"/>
      <c r="N62" s="1158"/>
      <c r="O62" s="1158"/>
      <c r="P62" s="1158"/>
      <c r="Q62" s="236"/>
    </row>
    <row r="63" spans="1:17" ht="17.25" x14ac:dyDescent="0.15">
      <c r="B63" s="293" t="s">
        <v>551</v>
      </c>
      <c r="C63" s="236"/>
      <c r="D63" s="236"/>
      <c r="E63" s="236"/>
      <c r="F63" s="236"/>
      <c r="G63" s="236"/>
      <c r="H63" s="236"/>
      <c r="I63" s="236"/>
      <c r="J63" s="236"/>
      <c r="K63" s="236"/>
      <c r="L63" s="236"/>
      <c r="M63" s="236"/>
      <c r="N63" s="236"/>
      <c r="O63" s="236"/>
    </row>
    <row r="64" spans="1:17" ht="13.5" x14ac:dyDescent="0.15">
      <c r="B64" s="240"/>
      <c r="C64" s="236"/>
      <c r="D64" s="236"/>
      <c r="E64" s="236"/>
      <c r="F64" s="236"/>
      <c r="G64" s="1157" t="s">
        <v>550</v>
      </c>
      <c r="I64" s="1155"/>
      <c r="J64" s="1155"/>
      <c r="K64" s="1155"/>
      <c r="L64" s="1155"/>
      <c r="M64" s="1155"/>
      <c r="N64" s="1156"/>
      <c r="O64" s="1155"/>
    </row>
    <row r="65" spans="2:30" ht="13.5" x14ac:dyDescent="0.15">
      <c r="B65" s="240"/>
      <c r="C65" s="236"/>
      <c r="D65" s="236"/>
      <c r="E65" s="236"/>
      <c r="F65" s="236"/>
      <c r="G65" s="1154" t="s">
        <v>549</v>
      </c>
      <c r="H65" s="1153"/>
      <c r="I65" s="1153"/>
      <c r="J65" s="1153"/>
      <c r="K65" s="1153"/>
      <c r="L65" s="1153"/>
      <c r="M65" s="1153"/>
      <c r="N65" s="1153"/>
      <c r="O65" s="1153"/>
    </row>
    <row r="66" spans="2:30" ht="13.5" x14ac:dyDescent="0.15">
      <c r="B66" s="240"/>
      <c r="C66" s="236"/>
      <c r="D66" s="236"/>
      <c r="E66" s="236"/>
      <c r="F66" s="236"/>
      <c r="G66" s="1153"/>
      <c r="H66" s="1153"/>
      <c r="I66" s="1153"/>
      <c r="J66" s="1153"/>
      <c r="K66" s="1153"/>
      <c r="L66" s="1153"/>
      <c r="M66" s="1153"/>
      <c r="N66" s="1153"/>
      <c r="O66" s="1153"/>
    </row>
    <row r="67" spans="2:30" ht="13.5" x14ac:dyDescent="0.15">
      <c r="B67" s="240"/>
      <c r="C67" s="236"/>
      <c r="D67" s="236"/>
      <c r="E67" s="236"/>
      <c r="F67" s="236"/>
      <c r="G67" s="1153"/>
      <c r="H67" s="1153"/>
      <c r="I67" s="1153"/>
      <c r="J67" s="1153"/>
      <c r="K67" s="1153"/>
      <c r="L67" s="1153"/>
      <c r="M67" s="1153"/>
      <c r="N67" s="1153"/>
      <c r="O67" s="1153"/>
    </row>
    <row r="68" spans="2:30" ht="13.5" x14ac:dyDescent="0.15">
      <c r="B68" s="240"/>
      <c r="C68" s="236"/>
      <c r="D68" s="236"/>
      <c r="E68" s="236"/>
      <c r="F68" s="236"/>
      <c r="G68" s="1153"/>
      <c r="H68" s="1153"/>
      <c r="I68" s="1153"/>
      <c r="J68" s="1153"/>
      <c r="K68" s="1153"/>
      <c r="L68" s="1153"/>
      <c r="M68" s="1153"/>
      <c r="N68" s="1153"/>
      <c r="O68" s="1153"/>
    </row>
    <row r="69" spans="2:30" ht="13.5" x14ac:dyDescent="0.15">
      <c r="B69" s="240"/>
      <c r="C69" s="236"/>
      <c r="D69" s="236"/>
      <c r="E69" s="236"/>
      <c r="F69" s="236"/>
      <c r="G69" s="1153"/>
      <c r="H69" s="1153"/>
      <c r="I69" s="1153"/>
      <c r="J69" s="1153"/>
      <c r="K69" s="1153"/>
      <c r="L69" s="1153"/>
      <c r="M69" s="1153"/>
      <c r="N69" s="1153"/>
      <c r="O69" s="1153"/>
    </row>
    <row r="70" spans="2:30" ht="13.5" x14ac:dyDescent="0.15">
      <c r="B70" s="240"/>
      <c r="C70" s="236"/>
      <c r="D70" s="236"/>
      <c r="E70" s="236"/>
      <c r="F70" s="236"/>
      <c r="G70" s="236"/>
      <c r="H70" s="1152"/>
      <c r="I70" s="1152"/>
      <c r="J70" s="1149"/>
      <c r="K70" s="1149"/>
      <c r="L70" s="1148"/>
      <c r="M70" s="1149"/>
      <c r="N70" s="1148"/>
      <c r="O70" s="1147"/>
    </row>
    <row r="71" spans="2:30" ht="13.5" x14ac:dyDescent="0.15">
      <c r="B71" s="240"/>
      <c r="C71" s="236"/>
      <c r="D71" s="236"/>
      <c r="E71" s="236"/>
      <c r="F71" s="236"/>
      <c r="G71" s="1151" t="s">
        <v>548</v>
      </c>
      <c r="I71" s="1150"/>
      <c r="J71" s="1149"/>
      <c r="K71" s="1149"/>
      <c r="L71" s="1148"/>
      <c r="M71" s="1149"/>
      <c r="N71" s="1148"/>
      <c r="O71" s="1147"/>
    </row>
    <row r="72" spans="2:30" ht="13.5" x14ac:dyDescent="0.15">
      <c r="B72" s="240"/>
      <c r="C72" s="236"/>
      <c r="D72" s="236"/>
      <c r="E72" s="236"/>
      <c r="F72" s="236"/>
      <c r="G72" s="1140"/>
      <c r="H72" s="1140"/>
      <c r="I72" s="1140"/>
      <c r="J72" s="1140"/>
      <c r="K72" s="1146" t="s">
        <v>547</v>
      </c>
      <c r="L72" s="1146" t="s">
        <v>546</v>
      </c>
      <c r="M72" s="1145" t="s">
        <v>545</v>
      </c>
      <c r="N72" s="1145" t="s">
        <v>544</v>
      </c>
      <c r="O72" s="1145" t="s">
        <v>543</v>
      </c>
    </row>
    <row r="73" spans="2:30" ht="13.5" x14ac:dyDescent="0.15">
      <c r="B73" s="240"/>
      <c r="C73" s="236"/>
      <c r="D73" s="236"/>
      <c r="E73" s="236"/>
      <c r="F73" s="236"/>
      <c r="G73" s="1143" t="s">
        <v>542</v>
      </c>
      <c r="H73" s="1143"/>
      <c r="I73" s="1143" t="s">
        <v>540</v>
      </c>
      <c r="J73" s="1143"/>
      <c r="K73" s="1141">
        <v>177</v>
      </c>
      <c r="L73" s="1141">
        <v>174.3</v>
      </c>
      <c r="M73" s="1141">
        <v>169</v>
      </c>
      <c r="N73" s="1141">
        <v>162.80000000000001</v>
      </c>
      <c r="O73" s="1141">
        <v>155.19999999999999</v>
      </c>
      <c r="S73" s="235">
        <v>9.9</v>
      </c>
    </row>
    <row r="74" spans="2:30" ht="13.5" x14ac:dyDescent="0.15">
      <c r="B74" s="240"/>
      <c r="C74" s="236"/>
      <c r="D74" s="236"/>
      <c r="E74" s="236"/>
      <c r="F74" s="236"/>
      <c r="G74" s="1143"/>
      <c r="H74" s="1143"/>
      <c r="I74" s="1143"/>
      <c r="J74" s="1143"/>
      <c r="K74" s="1141"/>
      <c r="L74" s="1141"/>
      <c r="M74" s="1141"/>
      <c r="N74" s="1141"/>
      <c r="O74" s="1141"/>
    </row>
    <row r="75" spans="2:30" ht="13.5" x14ac:dyDescent="0.15">
      <c r="B75" s="240"/>
      <c r="C75" s="236"/>
      <c r="D75" s="236"/>
      <c r="E75" s="236"/>
      <c r="F75" s="236"/>
      <c r="G75" s="1143"/>
      <c r="H75" s="1143"/>
      <c r="I75" s="1140" t="s">
        <v>539</v>
      </c>
      <c r="J75" s="1140"/>
      <c r="K75" s="1144">
        <v>11.4</v>
      </c>
      <c r="L75" s="1144">
        <v>11.6</v>
      </c>
      <c r="M75" s="1144">
        <v>12</v>
      </c>
      <c r="N75" s="1144">
        <v>12.2</v>
      </c>
      <c r="O75" s="1144">
        <v>12.1</v>
      </c>
      <c r="U75" s="235">
        <v>81.2</v>
      </c>
      <c r="W75" s="235">
        <v>87.2</v>
      </c>
      <c r="Y75" s="235">
        <v>99.8</v>
      </c>
      <c r="AA75" s="235">
        <v>109.5</v>
      </c>
      <c r="AC75" s="235">
        <v>115.2</v>
      </c>
    </row>
    <row r="76" spans="2:30" ht="13.5" x14ac:dyDescent="0.15">
      <c r="B76" s="240"/>
      <c r="C76" s="236"/>
      <c r="D76" s="236"/>
      <c r="E76" s="236"/>
      <c r="F76" s="236"/>
      <c r="G76" s="1143"/>
      <c r="H76" s="1143"/>
      <c r="I76" s="1140"/>
      <c r="J76" s="1140"/>
      <c r="K76" s="1142"/>
      <c r="L76" s="1142"/>
      <c r="M76" s="1142"/>
      <c r="N76" s="1142"/>
      <c r="O76" s="1142"/>
    </row>
    <row r="77" spans="2:30" ht="13.5" x14ac:dyDescent="0.15">
      <c r="B77" s="240"/>
      <c r="C77" s="236"/>
      <c r="D77" s="236"/>
      <c r="E77" s="236"/>
      <c r="F77" s="236"/>
      <c r="G77" s="1140" t="s">
        <v>541</v>
      </c>
      <c r="H77" s="1140"/>
      <c r="I77" s="1140" t="s">
        <v>540</v>
      </c>
      <c r="J77" s="1140"/>
      <c r="K77" s="1141">
        <v>241.4</v>
      </c>
      <c r="L77" s="1141">
        <v>234.7</v>
      </c>
      <c r="M77" s="1141">
        <v>224.2</v>
      </c>
      <c r="N77" s="1141">
        <v>209.6</v>
      </c>
      <c r="O77" s="1141">
        <v>196.3</v>
      </c>
      <c r="R77" s="235">
        <v>12.3</v>
      </c>
      <c r="T77" s="235">
        <v>11.1</v>
      </c>
    </row>
    <row r="78" spans="2:30" ht="13.5" x14ac:dyDescent="0.15">
      <c r="B78" s="240"/>
      <c r="C78" s="236"/>
      <c r="D78" s="236"/>
      <c r="E78" s="236"/>
      <c r="F78" s="236"/>
      <c r="G78" s="1140"/>
      <c r="H78" s="1140"/>
      <c r="I78" s="1140"/>
      <c r="J78" s="1140"/>
      <c r="K78" s="1141"/>
      <c r="L78" s="1141"/>
      <c r="M78" s="1141"/>
      <c r="N78" s="1141"/>
      <c r="O78" s="1141"/>
    </row>
    <row r="79" spans="2:30" ht="13.5" x14ac:dyDescent="0.15">
      <c r="B79" s="240"/>
      <c r="C79" s="236"/>
      <c r="D79" s="236"/>
      <c r="E79" s="236"/>
      <c r="F79" s="236"/>
      <c r="G79" s="1140"/>
      <c r="H79" s="1140"/>
      <c r="I79" s="1139" t="s">
        <v>539</v>
      </c>
      <c r="J79" s="1139"/>
      <c r="K79" s="1138">
        <v>14.6</v>
      </c>
      <c r="L79" s="1138">
        <v>14.3</v>
      </c>
      <c r="M79" s="1138">
        <v>14.4</v>
      </c>
      <c r="N79" s="1138">
        <v>14.3</v>
      </c>
      <c r="O79" s="1138">
        <v>14</v>
      </c>
      <c r="V79" s="235">
        <v>53.5</v>
      </c>
      <c r="X79" s="235">
        <v>48.2</v>
      </c>
      <c r="Z79" s="235">
        <v>34.200000000000003</v>
      </c>
      <c r="AB79" s="235">
        <v>30.3</v>
      </c>
      <c r="AD79" s="235">
        <v>28.9</v>
      </c>
    </row>
    <row r="80" spans="2:30" ht="13.5" x14ac:dyDescent="0.15">
      <c r="B80" s="240"/>
      <c r="C80" s="236"/>
      <c r="D80" s="236"/>
      <c r="E80" s="236"/>
      <c r="F80" s="236"/>
      <c r="G80" s="1140"/>
      <c r="H80" s="1140"/>
      <c r="I80" s="1139"/>
      <c r="J80" s="1139"/>
      <c r="K80" s="1138"/>
      <c r="L80" s="1138"/>
      <c r="M80" s="1138"/>
      <c r="N80" s="1138"/>
      <c r="O80" s="1138"/>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37"/>
      <c r="L82" s="1137"/>
      <c r="M82" s="1137"/>
      <c r="N82" s="1137"/>
      <c r="O82" s="1137"/>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36"/>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HubJ3VZ+7zQpYliDNwFcZaxIRc1SbxNjNFr0ha64GUEPLFlkHj1ynKmKuRGwP2u/VHIk2UtpQ03WRqeSq0BAg==" saltValue="ceu+ZAiON2u6A0m9sM/QSg=="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484</v>
      </c>
      <c r="B3" s="88"/>
      <c r="C3" s="89"/>
      <c r="D3" s="90">
        <v>54462</v>
      </c>
      <c r="E3" s="91"/>
      <c r="F3" s="92">
        <v>33848</v>
      </c>
      <c r="G3" s="93"/>
      <c r="H3" s="94"/>
    </row>
    <row r="4" spans="1:8" x14ac:dyDescent="0.15">
      <c r="A4" s="95"/>
      <c r="B4" s="96"/>
      <c r="C4" s="97"/>
      <c r="D4" s="98">
        <v>18717</v>
      </c>
      <c r="E4" s="99"/>
      <c r="F4" s="100">
        <v>12489</v>
      </c>
      <c r="G4" s="101"/>
      <c r="H4" s="102"/>
    </row>
    <row r="5" spans="1:8" x14ac:dyDescent="0.15">
      <c r="A5" s="83" t="s">
        <v>486</v>
      </c>
      <c r="B5" s="88"/>
      <c r="C5" s="89"/>
      <c r="D5" s="90">
        <v>53214</v>
      </c>
      <c r="E5" s="91"/>
      <c r="F5" s="92">
        <v>31502</v>
      </c>
      <c r="G5" s="93"/>
      <c r="H5" s="94"/>
    </row>
    <row r="6" spans="1:8" x14ac:dyDescent="0.15">
      <c r="A6" s="95"/>
      <c r="B6" s="96"/>
      <c r="C6" s="97"/>
      <c r="D6" s="98">
        <v>18465</v>
      </c>
      <c r="E6" s="99"/>
      <c r="F6" s="100">
        <v>11020</v>
      </c>
      <c r="G6" s="101"/>
      <c r="H6" s="102"/>
    </row>
    <row r="7" spans="1:8" x14ac:dyDescent="0.15">
      <c r="A7" s="83" t="s">
        <v>487</v>
      </c>
      <c r="B7" s="88"/>
      <c r="C7" s="89"/>
      <c r="D7" s="90">
        <v>62556</v>
      </c>
      <c r="E7" s="91"/>
      <c r="F7" s="92">
        <v>34374</v>
      </c>
      <c r="G7" s="93"/>
      <c r="H7" s="94"/>
    </row>
    <row r="8" spans="1:8" x14ac:dyDescent="0.15">
      <c r="A8" s="95"/>
      <c r="B8" s="96"/>
      <c r="C8" s="97"/>
      <c r="D8" s="98">
        <v>16529</v>
      </c>
      <c r="E8" s="99"/>
      <c r="F8" s="100">
        <v>10917</v>
      </c>
      <c r="G8" s="101"/>
      <c r="H8" s="102"/>
    </row>
    <row r="9" spans="1:8" x14ac:dyDescent="0.15">
      <c r="A9" s="83" t="s">
        <v>488</v>
      </c>
      <c r="B9" s="88"/>
      <c r="C9" s="89"/>
      <c r="D9" s="90">
        <v>61194</v>
      </c>
      <c r="E9" s="91"/>
      <c r="F9" s="92">
        <v>35216</v>
      </c>
      <c r="G9" s="93"/>
      <c r="H9" s="94"/>
    </row>
    <row r="10" spans="1:8" x14ac:dyDescent="0.15">
      <c r="A10" s="95"/>
      <c r="B10" s="96"/>
      <c r="C10" s="97"/>
      <c r="D10" s="98">
        <v>19252</v>
      </c>
      <c r="E10" s="99"/>
      <c r="F10" s="100">
        <v>12644</v>
      </c>
      <c r="G10" s="101"/>
      <c r="H10" s="102"/>
    </row>
    <row r="11" spans="1:8" x14ac:dyDescent="0.15">
      <c r="A11" s="83" t="s">
        <v>489</v>
      </c>
      <c r="B11" s="88"/>
      <c r="C11" s="89"/>
      <c r="D11" s="90">
        <v>58252</v>
      </c>
      <c r="E11" s="91"/>
      <c r="F11" s="92">
        <v>36736</v>
      </c>
      <c r="G11" s="93"/>
      <c r="H11" s="94"/>
    </row>
    <row r="12" spans="1:8" x14ac:dyDescent="0.15">
      <c r="A12" s="95"/>
      <c r="B12" s="96"/>
      <c r="C12" s="103"/>
      <c r="D12" s="98">
        <v>20321</v>
      </c>
      <c r="E12" s="99"/>
      <c r="F12" s="100">
        <v>13410</v>
      </c>
      <c r="G12" s="101"/>
      <c r="H12" s="102"/>
    </row>
    <row r="13" spans="1:8" x14ac:dyDescent="0.15">
      <c r="A13" s="83"/>
      <c r="B13" s="88"/>
      <c r="C13" s="104"/>
      <c r="D13" s="105">
        <v>57936</v>
      </c>
      <c r="E13" s="106"/>
      <c r="F13" s="107">
        <v>34335</v>
      </c>
      <c r="G13" s="108"/>
      <c r="H13" s="94"/>
    </row>
    <row r="14" spans="1:8" x14ac:dyDescent="0.15">
      <c r="A14" s="95"/>
      <c r="B14" s="96"/>
      <c r="C14" s="97"/>
      <c r="D14" s="98">
        <v>18657</v>
      </c>
      <c r="E14" s="99"/>
      <c r="F14" s="100">
        <v>12096</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0.99</v>
      </c>
      <c r="C19" s="109">
        <f>ROUND(VALUE(SUBSTITUTE(実質収支比率等に係る経年分析!G$48,"▲","-")),2)</f>
        <v>0.66</v>
      </c>
      <c r="D19" s="109">
        <f>ROUND(VALUE(SUBSTITUTE(実質収支比率等に係る経年分析!H$48,"▲","-")),2)</f>
        <v>0.87</v>
      </c>
      <c r="E19" s="109">
        <f>ROUND(VALUE(SUBSTITUTE(実質収支比率等に係る経年分析!I$48,"▲","-")),2)</f>
        <v>1.0900000000000001</v>
      </c>
      <c r="F19" s="109">
        <f>ROUND(VALUE(SUBSTITUTE(実質収支比率等に係る経年分析!J$48,"▲","-")),2)</f>
        <v>0.98</v>
      </c>
    </row>
    <row r="20" spans="1:11" x14ac:dyDescent="0.15">
      <c r="A20" s="109" t="s">
        <v>39</v>
      </c>
      <c r="B20" s="109">
        <f>ROUND(VALUE(SUBSTITUTE(実質収支比率等に係る経年分析!F$47,"▲","-")),2)</f>
        <v>3.39</v>
      </c>
      <c r="C20" s="109">
        <f>ROUND(VALUE(SUBSTITUTE(実質収支比率等に係る経年分析!G$47,"▲","-")),2)</f>
        <v>3.35</v>
      </c>
      <c r="D20" s="109">
        <f>ROUND(VALUE(SUBSTITUTE(実質収支比率等に係る経年分析!H$47,"▲","-")),2)</f>
        <v>3.33</v>
      </c>
      <c r="E20" s="109">
        <f>ROUND(VALUE(SUBSTITUTE(実質収支比率等に係る経年分析!I$47,"▲","-")),2)</f>
        <v>3.27</v>
      </c>
      <c r="F20" s="109">
        <f>ROUND(VALUE(SUBSTITUTE(実質収支比率等に係る経年分析!J$47,"▲","-")),2)</f>
        <v>2.88</v>
      </c>
    </row>
    <row r="21" spans="1:11" x14ac:dyDescent="0.15">
      <c r="A21" s="109" t="s">
        <v>40</v>
      </c>
      <c r="B21" s="109">
        <f>IF(ISNUMBER(VALUE(SUBSTITUTE(実質収支比率等に係る経年分析!F$49,"▲","-"))),ROUND(VALUE(SUBSTITUTE(実質収支比率等に係る経年分析!F$49,"▲","-")),2),NA())</f>
        <v>-0.16</v>
      </c>
      <c r="C21" s="109">
        <f>IF(ISNUMBER(VALUE(SUBSTITUTE(実質収支比率等に係る経年分析!G$49,"▲","-"))),ROUND(VALUE(SUBSTITUTE(実質収支比率等に係る経年分析!G$49,"▲","-")),2),NA())</f>
        <v>-0.33</v>
      </c>
      <c r="D21" s="109">
        <f>IF(ISNUMBER(VALUE(SUBSTITUTE(実質収支比率等に係る経年分析!H$49,"▲","-"))),ROUND(VALUE(SUBSTITUTE(実質収支比率等に係る経年分析!H$49,"▲","-")),2),NA())</f>
        <v>0.17</v>
      </c>
      <c r="E21" s="109">
        <f>IF(ISNUMBER(VALUE(SUBSTITUTE(実質収支比率等に係る経年分析!I$49,"▲","-"))),ROUND(VALUE(SUBSTITUTE(実質収支比率等に係る経年分析!I$49,"▲","-")),2),NA())</f>
        <v>0.2</v>
      </c>
      <c r="F21" s="109">
        <f>IF(ISNUMBER(VALUE(SUBSTITUTE(実質収支比率等に係る経年分析!J$49,"▲","-"))),ROUND(VALUE(SUBSTITUTE(実質収支比率等に係る経年分析!J$49,"▲","-")),2),NA())</f>
        <v>-0.32</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0.24</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0.13</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0.14000000000000001</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0.13</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0.11</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用地先行取得</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0.12</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0.1</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0.12</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0.11</v>
      </c>
    </row>
    <row r="30" spans="1:11" x14ac:dyDescent="0.15">
      <c r="A30" s="110" t="str">
        <f>IF(連結実質赤字比率に係る赤字・黒字の構成分析!C$40="",NA(),連結実質赤字比率に係る赤字・黒字の構成分析!C$40)</f>
        <v>施設管理事業会計</v>
      </c>
      <c r="B30" s="110" t="e">
        <f>IF(ROUND(VALUE(SUBSTITUTE(連結実質赤字比率に係る赤字・黒字の構成分析!F$40,"▲", "-")), 2) &lt; 0, ABS(ROUND(VALUE(SUBSTITUTE(連結実質赤字比率に係る赤字・黒字の構成分析!F$40,"▲", "-")), 2)), NA())</f>
        <v>#VALUE!</v>
      </c>
      <c r="C30" s="110" t="e">
        <f>IF(ROUND(VALUE(SUBSTITUTE(連結実質赤字比率に係る赤字・黒字の構成分析!F$40,"▲", "-")), 2) &gt;= 0, ABS(ROUND(VALUE(SUBSTITUTE(連結実質赤字比率に係る赤字・黒字の構成分析!F$40,"▲", "-")), 2)), NA())</f>
        <v>#VALUE!</v>
      </c>
      <c r="D30" s="110" t="e">
        <f>IF(ROUND(VALUE(SUBSTITUTE(連結実質赤字比率に係る赤字・黒字の構成分析!G$40,"▲", "-")), 2) &lt; 0, ABS(ROUND(VALUE(SUBSTITUTE(連結実質赤字比率に係る赤字・黒字の構成分析!G$40,"▲", "-")), 2)), NA())</f>
        <v>#VALUE!</v>
      </c>
      <c r="E30" s="110" t="e">
        <f>IF(ROUND(VALUE(SUBSTITUTE(連結実質赤字比率に係る赤字・黒字の構成分析!G$40,"▲", "-")), 2) &gt;= 0, ABS(ROUND(VALUE(SUBSTITUTE(連結実質赤字比率に係る赤字・黒字の構成分析!G$40,"▲", "-")), 2)), NA())</f>
        <v>#VALUE!</v>
      </c>
      <c r="F30" s="110" t="e">
        <f>IF(ROUND(VALUE(SUBSTITUTE(連結実質赤字比率に係る赤字・黒字の構成分析!H$40,"▲", "-")), 2) &lt; 0, ABS(ROUND(VALUE(SUBSTITUTE(連結実質赤字比率に係る赤字・黒字の構成分析!H$40,"▲", "-")), 2)), NA())</f>
        <v>#VALUE!</v>
      </c>
      <c r="G30" s="110" t="e">
        <f>IF(ROUND(VALUE(SUBSTITUTE(連結実質赤字比率に係る赤字・黒字の構成分析!H$40,"▲", "-")), 2) &gt;= 0, ABS(ROUND(VALUE(SUBSTITUTE(連結実質赤字比率に係る赤字・黒字の構成分析!H$40,"▲", "-")), 2)), NA())</f>
        <v>#VALUE!</v>
      </c>
      <c r="H30" s="110" t="e">
        <f>IF(ROUND(VALUE(SUBSTITUTE(連結実質赤字比率に係る赤字・黒字の構成分析!I$40,"▲", "-")), 2) &lt; 0, ABS(ROUND(VALUE(SUBSTITUTE(連結実質赤字比率に係る赤字・黒字の構成分析!I$40,"▲", "-")), 2)), NA())</f>
        <v>#VALUE!</v>
      </c>
      <c r="I30" s="110" t="e">
        <f>IF(ROUND(VALUE(SUBSTITUTE(連結実質赤字比率に係る赤字・黒字の構成分析!I$40,"▲", "-")), 2) &gt;= 0, ABS(ROUND(VALUE(SUBSTITUTE(連結実質赤字比率に係る赤字・黒字の構成分析!I$40,"▲", "-")), 2)), NA())</f>
        <v>#VALUE!</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0.13</v>
      </c>
    </row>
    <row r="31" spans="1:11" x14ac:dyDescent="0.15">
      <c r="A31" s="110" t="str">
        <f>IF(連結実質赤字比率に係る赤字・黒字の構成分析!C$39="",NA(),連結実質赤字比率に係る赤字・黒字の構成分析!C$39)</f>
        <v>工業用水道事業会計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0.42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0.28000000000000003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0.24</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0.19</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0.17</v>
      </c>
    </row>
    <row r="32" spans="1:11" x14ac:dyDescent="0.15">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0.77</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0.47</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0.65</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0.89</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0.77</v>
      </c>
    </row>
    <row r="33" spans="1:16" x14ac:dyDescent="0.15">
      <c r="A33" s="110" t="str">
        <f>IF(連結実質赤字比率に係る赤字・黒字の構成分析!C$37="",NA(),連結実質赤字比率に係る赤字・黒字の構成分析!C$37)</f>
        <v>病院事業会計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1.67</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1.79</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1.85</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1.74</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1.66</v>
      </c>
    </row>
    <row r="34" spans="1:16" x14ac:dyDescent="0.15">
      <c r="A34" s="110" t="str">
        <f>IF(連結実質赤字比率に係る赤字・黒字の構成分析!C$36="",NA(),連結実質赤字比率に係る赤字・黒字の構成分析!C$36)</f>
        <v>団地造成事業会計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2.93</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3.71</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2.77</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2.67</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3.24</v>
      </c>
    </row>
    <row r="35" spans="1:16" x14ac:dyDescent="0.15">
      <c r="A35" s="110" t="str">
        <f>IF(連結実質赤字比率に係る赤字・黒字の構成分析!C$35="",NA(),連結実質赤字比率に係る赤字・黒字の構成分析!C$35)</f>
        <v>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1.88</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2.04</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3</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3.68</v>
      </c>
    </row>
    <row r="36" spans="1:16" x14ac:dyDescent="0.15">
      <c r="A36" s="110" t="str">
        <f>IF(連結実質赤字比率に係る赤字・黒字の構成分析!C$34="",NA(),連結実質赤字比率に係る赤字・黒字の構成分析!C$34)</f>
        <v>電気事業会計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5.42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5.83</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6.05</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6.65</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6.99</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52706</v>
      </c>
      <c r="E42" s="111"/>
      <c r="F42" s="111"/>
      <c r="G42" s="111">
        <f>'実質公債費比率（分子）の構造'!L$52</f>
        <v>54229</v>
      </c>
      <c r="H42" s="111"/>
      <c r="I42" s="111"/>
      <c r="J42" s="111">
        <f>'実質公債費比率（分子）の構造'!M$52</f>
        <v>56855</v>
      </c>
      <c r="K42" s="111"/>
      <c r="L42" s="111"/>
      <c r="M42" s="111">
        <f>'実質公債費比率（分子）の構造'!N$52</f>
        <v>60315</v>
      </c>
      <c r="N42" s="111"/>
      <c r="O42" s="111"/>
      <c r="P42" s="111">
        <f>'実質公債費比率（分子）の構造'!O$52</f>
        <v>63011</v>
      </c>
    </row>
    <row r="43" spans="1:16" x14ac:dyDescent="0.15">
      <c r="A43" s="111" t="s">
        <v>16</v>
      </c>
      <c r="B43" s="111">
        <f>'実質公債費比率（分子）の構造'!K$51</f>
        <v>22</v>
      </c>
      <c r="C43" s="111"/>
      <c r="D43" s="111"/>
      <c r="E43" s="111">
        <f>'実質公債費比率（分子）の構造'!L$51</f>
        <v>19</v>
      </c>
      <c r="F43" s="111"/>
      <c r="G43" s="111"/>
      <c r="H43" s="111">
        <f>'実質公債費比率（分子）の構造'!M$51</f>
        <v>12</v>
      </c>
      <c r="I43" s="111"/>
      <c r="J43" s="111"/>
      <c r="K43" s="111">
        <f>'実質公債費比率（分子）の構造'!N$51</f>
        <v>10</v>
      </c>
      <c r="L43" s="111"/>
      <c r="M43" s="111"/>
      <c r="N43" s="111">
        <f>'実質公債費比率（分子）の構造'!O$51</f>
        <v>4</v>
      </c>
      <c r="O43" s="111"/>
      <c r="P43" s="111"/>
    </row>
    <row r="44" spans="1:16" x14ac:dyDescent="0.15">
      <c r="A44" s="111" t="s">
        <v>48</v>
      </c>
      <c r="B44" s="111">
        <f>'実質公債費比率（分子）の構造'!K$50</f>
        <v>2113</v>
      </c>
      <c r="C44" s="111"/>
      <c r="D44" s="111"/>
      <c r="E44" s="111">
        <f>'実質公債費比率（分子）の構造'!L$50</f>
        <v>2006</v>
      </c>
      <c r="F44" s="111"/>
      <c r="G44" s="111"/>
      <c r="H44" s="111">
        <f>'実質公債費比率（分子）の構造'!M$50</f>
        <v>1909</v>
      </c>
      <c r="I44" s="111"/>
      <c r="J44" s="111"/>
      <c r="K44" s="111">
        <f>'実質公債費比率（分子）の構造'!N$50</f>
        <v>1804</v>
      </c>
      <c r="L44" s="111"/>
      <c r="M44" s="111"/>
      <c r="N44" s="111">
        <f>'実質公債費比率（分子）の構造'!O$50</f>
        <v>1827</v>
      </c>
      <c r="O44" s="111"/>
      <c r="P44" s="111"/>
    </row>
    <row r="45" spans="1:16" x14ac:dyDescent="0.15">
      <c r="A45" s="111" t="s">
        <v>49</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50</v>
      </c>
      <c r="B46" s="111">
        <f>'実質公債費比率（分子）の構造'!K$48</f>
        <v>3164</v>
      </c>
      <c r="C46" s="111"/>
      <c r="D46" s="111"/>
      <c r="E46" s="111">
        <f>'実質公債費比率（分子）の構造'!L$48</f>
        <v>2390</v>
      </c>
      <c r="F46" s="111"/>
      <c r="G46" s="111"/>
      <c r="H46" s="111">
        <f>'実質公債費比率（分子）の構造'!M$48</f>
        <v>2520</v>
      </c>
      <c r="I46" s="111"/>
      <c r="J46" s="111"/>
      <c r="K46" s="111">
        <f>'実質公債費比率（分子）の構造'!N$48</f>
        <v>2525</v>
      </c>
      <c r="L46" s="111"/>
      <c r="M46" s="111"/>
      <c r="N46" s="111">
        <f>'実質公債費比率（分子）の構造'!O$48</f>
        <v>2430</v>
      </c>
      <c r="O46" s="111"/>
      <c r="P46" s="111"/>
    </row>
    <row r="47" spans="1:16" x14ac:dyDescent="0.15">
      <c r="A47" s="111" t="s">
        <v>51</v>
      </c>
      <c r="B47" s="111">
        <f>'実質公債費比率（分子）の構造'!K$47</f>
        <v>5300</v>
      </c>
      <c r="C47" s="111"/>
      <c r="D47" s="111"/>
      <c r="E47" s="111">
        <f>'実質公債費比率（分子）の構造'!L$47</f>
        <v>6700</v>
      </c>
      <c r="F47" s="111"/>
      <c r="G47" s="111"/>
      <c r="H47" s="111">
        <f>'実質公債費比率（分子）の構造'!M$47</f>
        <v>8100</v>
      </c>
      <c r="I47" s="111"/>
      <c r="J47" s="111"/>
      <c r="K47" s="111">
        <f>'実質公債費比率（分子）の構造'!N$47</f>
        <v>9433</v>
      </c>
      <c r="L47" s="111"/>
      <c r="M47" s="111"/>
      <c r="N47" s="111">
        <f>'実質公債費比率（分子）の構造'!O$47</f>
        <v>10767</v>
      </c>
      <c r="O47" s="111"/>
      <c r="P47" s="111"/>
    </row>
    <row r="48" spans="1:16" x14ac:dyDescent="0.15">
      <c r="A48" s="111" t="s">
        <v>11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52</v>
      </c>
      <c r="B49" s="111">
        <f>'実質公債費比率（分子）の構造'!K$45</f>
        <v>85396</v>
      </c>
      <c r="C49" s="111"/>
      <c r="D49" s="111"/>
      <c r="E49" s="111">
        <f>'実質公債費比率（分子）の構造'!L$45</f>
        <v>86626</v>
      </c>
      <c r="F49" s="111"/>
      <c r="G49" s="111"/>
      <c r="H49" s="111">
        <f>'実質公債費比率（分子）の構造'!M$45</f>
        <v>89853</v>
      </c>
      <c r="I49" s="111"/>
      <c r="J49" s="111"/>
      <c r="K49" s="111">
        <f>'実質公債費比率（分子）の構造'!N$45</f>
        <v>91228</v>
      </c>
      <c r="L49" s="111"/>
      <c r="M49" s="111"/>
      <c r="N49" s="111">
        <f>'実質公債費比率（分子）の構造'!O$45</f>
        <v>92018</v>
      </c>
      <c r="O49" s="111"/>
      <c r="P49" s="111"/>
    </row>
    <row r="50" spans="1:16" x14ac:dyDescent="0.15">
      <c r="A50" s="111" t="s">
        <v>53</v>
      </c>
      <c r="B50" s="111" t="e">
        <f>NA()</f>
        <v>#N/A</v>
      </c>
      <c r="C50" s="111">
        <f>IF(ISNUMBER('実質公債費比率（分子）の構造'!K$53),'実質公債費比率（分子）の構造'!K$53,NA())</f>
        <v>43289</v>
      </c>
      <c r="D50" s="111" t="e">
        <f>NA()</f>
        <v>#N/A</v>
      </c>
      <c r="E50" s="111" t="e">
        <f>NA()</f>
        <v>#N/A</v>
      </c>
      <c r="F50" s="111">
        <f>IF(ISNUMBER('実質公債費比率（分子）の構造'!L$53),'実質公債費比率（分子）の構造'!L$53,NA())</f>
        <v>43512</v>
      </c>
      <c r="G50" s="111" t="e">
        <f>NA()</f>
        <v>#N/A</v>
      </c>
      <c r="H50" s="111" t="e">
        <f>NA()</f>
        <v>#N/A</v>
      </c>
      <c r="I50" s="111">
        <f>IF(ISNUMBER('実質公債費比率（分子）の構造'!M$53),'実質公債費比率（分子）の構造'!M$53,NA())</f>
        <v>45539</v>
      </c>
      <c r="J50" s="111" t="e">
        <f>NA()</f>
        <v>#N/A</v>
      </c>
      <c r="K50" s="111" t="e">
        <f>NA()</f>
        <v>#N/A</v>
      </c>
      <c r="L50" s="111">
        <f>IF(ISNUMBER('実質公債費比率（分子）の構造'!N$53),'実質公債費比率（分子）の構造'!N$53,NA())</f>
        <v>44685</v>
      </c>
      <c r="M50" s="111" t="e">
        <f>NA()</f>
        <v>#N/A</v>
      </c>
      <c r="N50" s="111" t="e">
        <f>NA()</f>
        <v>#N/A</v>
      </c>
      <c r="O50" s="111">
        <f>IF(ISNUMBER('実質公債費比率（分子）の構造'!O$53),'実質公債費比率（分子）の構造'!O$53,NA())</f>
        <v>44035</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708391</v>
      </c>
      <c r="E56" s="110"/>
      <c r="F56" s="110"/>
      <c r="G56" s="110">
        <f>'将来負担比率（分子）の構造'!J$51</f>
        <v>752142</v>
      </c>
      <c r="H56" s="110"/>
      <c r="I56" s="110"/>
      <c r="J56" s="110">
        <f>'将来負担比率（分子）の構造'!K$51</f>
        <v>784513</v>
      </c>
      <c r="K56" s="110"/>
      <c r="L56" s="110"/>
      <c r="M56" s="110">
        <f>'将来負担比率（分子）の構造'!L$51</f>
        <v>804598</v>
      </c>
      <c r="N56" s="110"/>
      <c r="O56" s="110"/>
      <c r="P56" s="110">
        <f>'将来負担比率（分子）の構造'!M$51</f>
        <v>813038</v>
      </c>
    </row>
    <row r="57" spans="1:16" x14ac:dyDescent="0.15">
      <c r="A57" s="110" t="s">
        <v>32</v>
      </c>
      <c r="B57" s="110"/>
      <c r="C57" s="110"/>
      <c r="D57" s="110">
        <f>'将来負担比率（分子）の構造'!I$50</f>
        <v>22417</v>
      </c>
      <c r="E57" s="110"/>
      <c r="F57" s="110"/>
      <c r="G57" s="110">
        <f>'将来負担比率（分子）の構造'!J$50</f>
        <v>20777</v>
      </c>
      <c r="H57" s="110"/>
      <c r="I57" s="110"/>
      <c r="J57" s="110">
        <f>'将来負担比率（分子）の構造'!K$50</f>
        <v>19642</v>
      </c>
      <c r="K57" s="110"/>
      <c r="L57" s="110"/>
      <c r="M57" s="110">
        <f>'将来負担比率（分子）の構造'!L$50</f>
        <v>18362</v>
      </c>
      <c r="N57" s="110"/>
      <c r="O57" s="110"/>
      <c r="P57" s="110">
        <f>'将来負担比率（分子）の構造'!M$50</f>
        <v>16995</v>
      </c>
    </row>
    <row r="58" spans="1:16" x14ac:dyDescent="0.15">
      <c r="A58" s="110" t="s">
        <v>31</v>
      </c>
      <c r="B58" s="110"/>
      <c r="C58" s="110"/>
      <c r="D58" s="110">
        <f>'将来負担比率（分子）の構造'!I$49</f>
        <v>58096</v>
      </c>
      <c r="E58" s="110"/>
      <c r="F58" s="110"/>
      <c r="G58" s="110">
        <f>'将来負担比率（分子）の構造'!J$49</f>
        <v>54555</v>
      </c>
      <c r="H58" s="110"/>
      <c r="I58" s="110"/>
      <c r="J58" s="110">
        <f>'将来負担比率（分子）の構造'!K$49</f>
        <v>59803</v>
      </c>
      <c r="K58" s="110"/>
      <c r="L58" s="110"/>
      <c r="M58" s="110">
        <f>'将来負担比率（分子）の構造'!L$49</f>
        <v>65217</v>
      </c>
      <c r="N58" s="110"/>
      <c r="O58" s="110"/>
      <c r="P58" s="110">
        <f>'将来負担比率（分子）の構造'!M$49</f>
        <v>65796</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1748</v>
      </c>
      <c r="C61" s="110"/>
      <c r="D61" s="110"/>
      <c r="E61" s="110">
        <f>'将来負担比率（分子）の構造'!J$46</f>
        <v>2753</v>
      </c>
      <c r="F61" s="110"/>
      <c r="G61" s="110"/>
      <c r="H61" s="110">
        <f>'将来負担比率（分子）の構造'!K$46</f>
        <v>2217</v>
      </c>
      <c r="I61" s="110"/>
      <c r="J61" s="110"/>
      <c r="K61" s="110">
        <f>'将来負担比率（分子）の構造'!L$46</f>
        <v>857</v>
      </c>
      <c r="L61" s="110"/>
      <c r="M61" s="110"/>
      <c r="N61" s="110">
        <f>'将来負担比率（分子）の構造'!M$46</f>
        <v>647</v>
      </c>
      <c r="O61" s="110"/>
      <c r="P61" s="110"/>
    </row>
    <row r="62" spans="1:16" x14ac:dyDescent="0.15">
      <c r="A62" s="110" t="s">
        <v>26</v>
      </c>
      <c r="B62" s="110">
        <f>'将来負担比率（分子）の構造'!I$45</f>
        <v>247521</v>
      </c>
      <c r="C62" s="110"/>
      <c r="D62" s="110"/>
      <c r="E62" s="110">
        <f>'将来負担比率（分子）の構造'!J$45</f>
        <v>243935</v>
      </c>
      <c r="F62" s="110"/>
      <c r="G62" s="110"/>
      <c r="H62" s="110">
        <f>'将来負担比率（分子）の構造'!K$45</f>
        <v>227456</v>
      </c>
      <c r="I62" s="110"/>
      <c r="J62" s="110"/>
      <c r="K62" s="110">
        <f>'将来負担比率（分子）の構造'!L$45</f>
        <v>214253</v>
      </c>
      <c r="L62" s="110"/>
      <c r="M62" s="110"/>
      <c r="N62" s="110">
        <f>'将来負担比率（分子）の構造'!M$45</f>
        <v>210709</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31633</v>
      </c>
      <c r="C64" s="110"/>
      <c r="D64" s="110"/>
      <c r="E64" s="110">
        <f>'将来負担比率（分子）の構造'!J$43</f>
        <v>34000</v>
      </c>
      <c r="F64" s="110"/>
      <c r="G64" s="110"/>
      <c r="H64" s="110">
        <f>'将来負担比率（分子）の構造'!K$43</f>
        <v>27735</v>
      </c>
      <c r="I64" s="110"/>
      <c r="J64" s="110"/>
      <c r="K64" s="110">
        <f>'将来負担比率（分子）の構造'!L$43</f>
        <v>25014</v>
      </c>
      <c r="L64" s="110"/>
      <c r="M64" s="110"/>
      <c r="N64" s="110">
        <f>'将来負担比率（分子）の構造'!M$43</f>
        <v>23575</v>
      </c>
      <c r="O64" s="110"/>
      <c r="P64" s="110"/>
    </row>
    <row r="65" spans="1:16" x14ac:dyDescent="0.15">
      <c r="A65" s="110" t="s">
        <v>23</v>
      </c>
      <c r="B65" s="110">
        <f>'将来負担比率（分子）の構造'!I$42</f>
        <v>23296</v>
      </c>
      <c r="C65" s="110"/>
      <c r="D65" s="110"/>
      <c r="E65" s="110">
        <f>'将来負担比率（分子）の構造'!J$42</f>
        <v>20377</v>
      </c>
      <c r="F65" s="110"/>
      <c r="G65" s="110"/>
      <c r="H65" s="110">
        <f>'将来負担比率（分子）の構造'!K$42</f>
        <v>17447</v>
      </c>
      <c r="I65" s="110"/>
      <c r="J65" s="110"/>
      <c r="K65" s="110">
        <f>'将来負担比率（分子）の構造'!L$42</f>
        <v>14634</v>
      </c>
      <c r="L65" s="110"/>
      <c r="M65" s="110"/>
      <c r="N65" s="110">
        <f>'将来負担比率（分子）の構造'!M$42</f>
        <v>11912</v>
      </c>
      <c r="O65" s="110"/>
      <c r="P65" s="110"/>
    </row>
    <row r="66" spans="1:16" x14ac:dyDescent="0.15">
      <c r="A66" s="110" t="s">
        <v>22</v>
      </c>
      <c r="B66" s="110">
        <f>'将来負担比率（分子）の構造'!I$41</f>
        <v>1132109</v>
      </c>
      <c r="C66" s="110"/>
      <c r="D66" s="110"/>
      <c r="E66" s="110">
        <f>'将来負担比率（分子）の構造'!J$41</f>
        <v>1167618</v>
      </c>
      <c r="F66" s="110"/>
      <c r="G66" s="110"/>
      <c r="H66" s="110">
        <f>'将来負担比率（分子）の構造'!K$41</f>
        <v>1203745</v>
      </c>
      <c r="I66" s="110"/>
      <c r="J66" s="110"/>
      <c r="K66" s="110">
        <f>'将来負担比率（分子）の構造'!L$41</f>
        <v>1227225</v>
      </c>
      <c r="L66" s="110"/>
      <c r="M66" s="110"/>
      <c r="N66" s="110">
        <f>'将来負担比率（分子）の構造'!M$41</f>
        <v>1239801</v>
      </c>
      <c r="O66" s="110"/>
      <c r="P66" s="110"/>
    </row>
    <row r="67" spans="1:16" x14ac:dyDescent="0.15">
      <c r="A67" s="110" t="s">
        <v>57</v>
      </c>
      <c r="B67" s="110" t="e">
        <f>NA()</f>
        <v>#N/A</v>
      </c>
      <c r="C67" s="110">
        <f>IF(ISNUMBER('将来負担比率（分子）の構造'!I$52), IF('将来負担比率（分子）の構造'!I$52 &lt; 0, 0, '将来負担比率（分子）の構造'!I$52), NA())</f>
        <v>647404</v>
      </c>
      <c r="D67" s="110" t="e">
        <f>NA()</f>
        <v>#N/A</v>
      </c>
      <c r="E67" s="110" t="e">
        <f>NA()</f>
        <v>#N/A</v>
      </c>
      <c r="F67" s="110">
        <f>IF(ISNUMBER('将来負担比率（分子）の構造'!J$52), IF('将来負担比率（分子）の構造'!J$52 &lt; 0, 0, '将来負担比率（分子）の構造'!J$52), NA())</f>
        <v>641209</v>
      </c>
      <c r="G67" s="110" t="e">
        <f>NA()</f>
        <v>#N/A</v>
      </c>
      <c r="H67" s="110" t="e">
        <f>NA()</f>
        <v>#N/A</v>
      </c>
      <c r="I67" s="110">
        <f>IF(ISNUMBER('将来負担比率（分子）の構造'!K$52), IF('将来負担比率（分子）の構造'!K$52 &lt; 0, 0, '将来負担比率（分子）の構造'!K$52), NA())</f>
        <v>614644</v>
      </c>
      <c r="J67" s="110" t="e">
        <f>NA()</f>
        <v>#N/A</v>
      </c>
      <c r="K67" s="110" t="e">
        <f>NA()</f>
        <v>#N/A</v>
      </c>
      <c r="L67" s="110">
        <f>IF(ISNUMBER('将来負担比率（分子）の構造'!L$52), IF('将来負担比率（分子）の構造'!L$52 &lt; 0, 0, '将来負担比率（分子）の構造'!L$52), NA())</f>
        <v>593806</v>
      </c>
      <c r="M67" s="110" t="e">
        <f>NA()</f>
        <v>#N/A</v>
      </c>
      <c r="N67" s="110" t="e">
        <f>NA()</f>
        <v>#N/A</v>
      </c>
      <c r="O67" s="110">
        <f>IF(ISNUMBER('将来負担比率（分子）の構造'!M$52), IF('将来負担比率（分子）の構造'!M$52 &lt; 0, 0, '将来負担比率（分子）の構造'!M$52), NA())</f>
        <v>590815</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2017-03-06T02:54:58Z</cp:lastPrinted>
  <dcterms:created xsi:type="dcterms:W3CDTF">2017-01-25T01:05:01Z</dcterms:created>
  <dcterms:modified xsi:type="dcterms:W3CDTF">2017-05-09T00:43:53Z</dcterms:modified>
  <cp:category/>
</cp:coreProperties>
</file>