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20 ５月末公表作業（平成29年度）\04 結合\"/>
    </mc:Choice>
  </mc:AlternateContent>
  <bookViews>
    <workbookView xWindow="240" yWindow="72" windowWidth="9756"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DQ102" i="11" l="1"/>
  <c r="DL102" i="11"/>
  <c r="DG102" i="11"/>
  <c r="DB102" i="11"/>
  <c r="CW102" i="11"/>
  <c r="CR102" i="11"/>
  <c r="AF88" i="11"/>
  <c r="AU63" i="11"/>
  <c r="AP63" i="11"/>
  <c r="AA33" i="11"/>
  <c r="AA18" i="11"/>
  <c r="AA17" i="11"/>
  <c r="AA16" i="11"/>
  <c r="AA15" i="11"/>
  <c r="AA14" i="11"/>
  <c r="AA12" i="11"/>
  <c r="AA11" i="11"/>
  <c r="AA9" i="11"/>
  <c r="AA8" i="11"/>
  <c r="AA7" i="1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C31" i="9"/>
  <c r="C32" i="9"/>
  <c r="C33" i="9" s="1"/>
  <c r="U31" i="9"/>
  <c r="U32"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l="1"/>
  <c r="AM32" i="9" s="1"/>
  <c r="AM33" i="9" s="1"/>
  <c r="AM34" i="9" s="1"/>
  <c r="BE31" i="9" l="1"/>
  <c r="BE32" i="9" s="1"/>
  <c r="BW31" i="9"/>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<sst xmlns="http://schemas.openxmlformats.org/spreadsheetml/2006/main" count="1008" uniqueCount="568">
  <si>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</si>
  <si>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</si>
  <si>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</si>
  <si>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</si>
  <si>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</si>
  <si>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</si>
  <si>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</si>
  <si>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</si>
  <si>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</si>
  <si>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</si>
  <si>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</si>
  <si>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</si>
  <si>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</si>
  <si>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</si>
  <si>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</si>
  <si>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</si>
  <si>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</si>
  <si>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</si>
  <si>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</si>
  <si>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</si>
  <si>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</si>
  <si>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</si>
  <si>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</si>
  <si>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</si>
  <si>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</si>
  <si>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</si>
  <si>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</si>
  <si>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</si>
  <si>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</si>
  <si>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</si>
  <si>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</si>
  <si>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</si>
  <si>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</si>
  <si>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</si>
  <si>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</si>
  <si>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</si>
  <si>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</si>
  <si>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</si>
  <si>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</si>
  <si>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</si>
  <si>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</si>
  <si>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</si>
  <si>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</si>
  <si>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</si>
  <si>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</si>
  <si>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</si>
  <si>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</si>
  <si>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</si>
  <si>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</si>
  <si>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</si>
  <si>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</si>
  <si>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</si>
  <si>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</si>
  <si>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</si>
  <si>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</si>
  <si>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</si>
  <si>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</si>
  <si>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</si>
  <si>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</si>
  <si>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</si>
  <si>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</si>
  <si>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静岡県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</si>
  <si>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</si>
  <si>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</si>
  <si>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</si>
  <si>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</si>
  <si>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</si>
  <si>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</si>
  <si>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</si>
  <si>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</si>
  <si>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7"/>
  </si>
  <si>
    <t>実質収支比率</t>
    <rPh sb="0" eb="2">
      <t>ジッシツ</t>
    </rPh>
    <rPh sb="2" eb="4">
      <t>シュウシ</t>
    </rPh>
    <rPh sb="4" eb="6">
      <t>ヒリツ</t>
    </rPh>
    <phoneticPr fontId="5"/>
  </si>
  <si>
    <t>歳出総額</t>
    <phoneticPr fontId="17"/>
  </si>
  <si>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</si>
  <si>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</si>
  <si>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</si>
  <si>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</si>
  <si>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7"/>
  </si>
  <si>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</si>
  <si>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</si>
  <si>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</si>
  <si>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</si>
  <si>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</si>
  <si>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</si>
  <si>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</si>
  <si>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</si>
  <si>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</si>
  <si>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</si>
  <si>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</si>
  <si>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</si>
  <si>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</si>
  <si>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</si>
  <si>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</si>
  <si>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</si>
  <si>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</si>
  <si>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</si>
  <si>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</si>
  <si>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7"/>
  </si>
  <si>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</si>
  <si>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</si>
  <si>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</si>
  <si>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</si>
  <si>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</si>
  <si>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</si>
  <si>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</si>
  <si>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</si>
  <si>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</si>
  <si>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</si>
  <si>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</si>
  <si>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</si>
  <si>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7"/>
  </si>
  <si>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</si>
  <si>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</si>
  <si>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</si>
  <si>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7"/>
  </si>
  <si>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</si>
  <si>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</si>
  <si>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</si>
  <si>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</si>
  <si>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</si>
  <si>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</si>
  <si>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</si>
  <si>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7"/>
  </si>
  <si>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</si>
  <si>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</si>
  <si>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</si>
  <si>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</si>
  <si>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</si>
  <si>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</si>
  <si>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7"/>
  </si>
  <si>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</si>
  <si>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</si>
  <si>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</si>
  <si>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</si>
  <si>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</si>
  <si>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</si>
  <si>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</si>
  <si>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</si>
  <si>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</si>
  <si>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</si>
  <si>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</si>
  <si>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7"/>
  </si>
  <si>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</si>
  <si>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</si>
  <si>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</si>
  <si>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</si>
  <si>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</si>
  <si>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</si>
  <si>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</si>
  <si>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</si>
  <si>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</si>
  <si>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</si>
  <si>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</si>
  <si>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</si>
  <si>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</si>
  <si>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</si>
  <si>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</si>
  <si>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</si>
  <si>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</si>
  <si>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</si>
  <si>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</si>
  <si>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</si>
  <si>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</si>
  <si>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</si>
  <si>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静岡県</t>
    <phoneticPr fontId="17"/>
  </si>
  <si>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</si>
  <si>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</si>
  <si>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</si>
  <si>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</si>
  <si>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</si>
  <si>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</si>
  <si>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</si>
  <si>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</si>
  <si>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</si>
  <si>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</si>
  <si>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</si>
  <si>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</si>
  <si>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</si>
  <si>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</si>
  <si>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</si>
  <si>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</si>
  <si>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</si>
  <si>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</si>
  <si>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</si>
  <si>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</si>
  <si>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</si>
  <si>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</si>
  <si>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</si>
  <si>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</si>
  <si>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</si>
  <si>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</si>
  <si>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</si>
  <si>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</si>
  <si>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</si>
  <si>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</si>
  <si>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</si>
  <si>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</si>
  <si>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</si>
  <si>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</si>
  <si>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</si>
  <si>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</si>
  <si>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</si>
  <si>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</si>
  <si>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</si>
  <si>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</si>
  <si>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</si>
  <si>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</si>
  <si>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</si>
  <si>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</si>
  <si>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</si>
  <si>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</si>
  <si>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</si>
  <si>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</si>
  <si>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</si>
  <si>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</si>
  <si>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</si>
  <si>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</si>
  <si>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</si>
  <si>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7"/>
  </si>
  <si>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</si>
  <si>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</si>
  <si>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</si>
  <si>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</si>
  <si>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7"/>
  </si>
  <si>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</si>
  <si>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</si>
  <si>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</si>
  <si>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</si>
  <si>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</si>
  <si>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</si>
  <si>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</si>
  <si>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</si>
  <si>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</si>
  <si>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</si>
  <si>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</si>
  <si>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</si>
  <si>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</si>
  <si>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</si>
  <si>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</si>
  <si>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</si>
  <si>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</si>
  <si>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</si>
  <si>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</si>
  <si>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</si>
  <si>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</si>
  <si>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</si>
  <si>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</si>
  <si>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</si>
  <si>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</si>
  <si>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</si>
  <si>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</si>
  <si>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</si>
  <si>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</si>
  <si>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</si>
  <si>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</si>
  <si>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</si>
  <si>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</si>
  <si>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</si>
  <si>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</si>
  <si>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</si>
  <si>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</si>
  <si>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</si>
  <si>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</si>
  <si>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</si>
  <si>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</si>
  <si>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</si>
  <si>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</si>
  <si>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</si>
  <si>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</si>
  <si>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</si>
  <si>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</si>
  <si>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</si>
  <si>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</si>
  <si>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</si>
  <si>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</si>
  <si>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</si>
  <si>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</si>
  <si>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</si>
  <si>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</si>
  <si>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</si>
  <si>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</si>
  <si>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</si>
  <si>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</si>
  <si>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7"/>
  </si>
  <si>
    <t>　うち利子</t>
    <phoneticPr fontId="17"/>
  </si>
  <si>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</si>
  <si>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</si>
  <si>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</si>
  <si>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</si>
  <si>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</si>
  <si>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</si>
  <si>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</si>
  <si>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</si>
  <si>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</si>
  <si>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</si>
  <si>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</si>
  <si>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</si>
  <si>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</si>
  <si>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</si>
  <si>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</si>
  <si>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</si>
  <si>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</si>
  <si>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</si>
  <si>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</si>
  <si>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</si>
  <si>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</si>
  <si>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</si>
  <si>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</si>
  <si>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静岡県</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</si>
  <si>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</si>
  <si>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</si>
  <si>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</si>
  <si>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</si>
  <si>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</si>
  <si>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</si>
  <si>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</si>
  <si>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</si>
  <si>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</si>
  <si>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</si>
  <si>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</si>
  <si>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</si>
  <si>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</si>
  <si>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</si>
  <si>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</si>
  <si>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</si>
  <si>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</si>
  <si>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</si>
  <si>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</si>
  <si>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</si>
  <si>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静岡県公債管理特別会計</t>
    <phoneticPr fontId="5"/>
  </si>
  <si>
    <t>静岡県自動車税等証紙徴収事務特別会計</t>
    <phoneticPr fontId="5"/>
  </si>
  <si>
    <t>静岡県市町振興助成事業特別会計</t>
    <phoneticPr fontId="5"/>
  </si>
  <si>
    <t>静岡県林業改善資金特別会計</t>
    <phoneticPr fontId="5"/>
  </si>
  <si>
    <t>静岡県母子父子寡婦福祉資金特別会計</t>
    <phoneticPr fontId="5"/>
  </si>
  <si>
    <t>静岡県心身障害者扶養共済事業特別会計</t>
    <phoneticPr fontId="5"/>
  </si>
  <si>
    <t>静岡県中小企業高度化資金貸付事業等特別会計</t>
    <phoneticPr fontId="5"/>
  </si>
  <si>
    <t>静岡県就農支援資金特別会計</t>
    <phoneticPr fontId="5"/>
  </si>
  <si>
    <t>静岡県沿岸漁業改善資金特別会計</t>
    <phoneticPr fontId="5"/>
  </si>
  <si>
    <t>静岡県県営住宅事業特別会計</t>
    <phoneticPr fontId="5"/>
  </si>
  <si>
    <t>静岡県物品調達事務等特別会計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</si>
  <si>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</si>
  <si>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</si>
  <si>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</si>
  <si>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</si>
  <si>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</si>
  <si>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</si>
  <si>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</si>
  <si>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</si>
  <si>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</si>
  <si>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</si>
  <si>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</si>
  <si>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</si>
  <si>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</si>
  <si>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静岡県工業用水道事業会計</t>
    <phoneticPr fontId="5"/>
  </si>
  <si>
    <t>法適用企業</t>
    <phoneticPr fontId="5"/>
  </si>
  <si>
    <t>静岡県水道事業会計</t>
    <phoneticPr fontId="5"/>
  </si>
  <si>
    <t>静岡県立静岡がんセンター事業会計</t>
    <phoneticPr fontId="5"/>
  </si>
  <si>
    <t>静岡県地域振興整備事業会計</t>
    <phoneticPr fontId="5"/>
  </si>
  <si>
    <t>静岡県流域下水道事業特別会計</t>
    <phoneticPr fontId="5"/>
  </si>
  <si>
    <t>法非適用企業</t>
    <phoneticPr fontId="5"/>
  </si>
  <si>
    <t>静岡県清水港等港湾整備事業特別会計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</si>
  <si>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</si>
  <si>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</si>
  <si>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</si>
  <si>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</si>
  <si>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</si>
  <si>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</si>
  <si>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</si>
  <si>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</si>
  <si>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</si>
  <si>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</si>
  <si>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</si>
  <si>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</si>
  <si>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</si>
  <si>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</si>
  <si>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平成25年度</t>
    <rPh sb="0" eb="2">
      <t>ヘイセイ</t>
    </rPh>
    <rPh sb="4" eb="6">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</si>
  <si>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</si>
  <si>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</si>
  <si>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</si>
  <si>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</si>
  <si>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</si>
  <si>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</si>
  <si>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</si>
  <si>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</si>
  <si>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</si>
  <si>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</si>
  <si>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</si>
  <si>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</si>
  <si>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</si>
  <si>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</si>
  <si>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</si>
  <si>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</si>
  <si>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</si>
  <si>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</si>
  <si>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</si>
  <si>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</si>
  <si>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</si>
  <si>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</si>
  <si>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</si>
  <si>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xml:space="preserve">連結実質赤字額 </t>
    <rPh sb="0" eb="2">
      <t>レンケツ</t>
    </rPh>
    <rPh sb="2" eb="4">
      <t>ジッシツ</t>
    </rPh>
    <rPh sb="4" eb="7">
      <t>アカジガク</t>
    </rPh>
    <phoneticPr fontId="21"/>
  </si>
  <si>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</si>
  <si>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</si>
  <si>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</si>
  <si>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</si>
  <si>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</si>
  <si>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</si>
  <si>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</si>
  <si>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</si>
  <si>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</si>
  <si>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</si>
  <si>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</si>
  <si>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</si>
  <si>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</si>
  <si>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</si>
  <si>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</si>
  <si>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</si>
  <si>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</si>
  <si>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</si>
  <si>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</si>
  <si>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</si>
  <si>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</si>
  <si>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</si>
  <si>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</si>
  <si>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</si>
  <si>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</si>
  <si>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</si>
  <si>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</si>
  <si>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</si>
  <si>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</si>
  <si>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</si>
  <si>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</si>
  <si>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</si>
  <si>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</si>
  <si>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</si>
  <si>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</si>
  <si>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</si>
  <si>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</si>
  <si>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</si>
  <si>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</si>
  <si>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</si>
  <si>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</si>
  <si>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</si>
  <si>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</si>
  <si>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</si>
  <si>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</si>
  <si>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</si>
  <si>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</si>
  <si>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</si>
  <si>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</si>
  <si>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</si>
  <si>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</si>
  <si>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</si>
  <si>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</si>
  <si>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</si>
  <si>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</si>
  <si>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</si>
  <si>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</si>
  <si>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</si>
  <si>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</si>
  <si>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</si>
  <si>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</si>
  <si>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</si>
  <si>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</si>
  <si>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</si>
  <si>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</si>
  <si>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</si>
  <si>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</si>
  <si>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</si>
  <si>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</si>
  <si>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</si>
  <si>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</si>
  <si>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</si>
  <si>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</si>
  <si>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</si>
  <si>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</si>
  <si>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</si>
  <si>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</si>
  <si>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</si>
  <si>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</si>
  <si>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</si>
  <si>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</si>
  <si>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</si>
  <si>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</si>
  <si>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</si>
  <si>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</si>
  <si>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</si>
  <si>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</si>
  <si>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</si>
  <si>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</si>
  <si>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</si>
  <si>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</si>
  <si>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</si>
  <si>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0.04</t>
  </si>
  <si>
    <t>▲ 0.79</t>
  </si>
  <si>
    <t>▲ 0.06</t>
  </si>
  <si>
    <t>静岡県立静岡がんセンター事業会計</t>
  </si>
  <si>
    <t>静岡県水道事業会計</t>
  </si>
  <si>
    <t>静岡県工業用水道事業会計</t>
  </si>
  <si>
    <t>一般会計</t>
  </si>
  <si>
    <t>静岡県地域振興整備事業会計</t>
  </si>
  <si>
    <t>静岡県林業改善資金特別会計</t>
  </si>
  <si>
    <t>静岡県県営住宅事業特別会計</t>
  </si>
  <si>
    <t>静岡県沿岸漁業改善資金特別会計</t>
  </si>
  <si>
    <t>その他会計（赤字）</t>
  </si>
  <si>
    <t>その他会計（黒字）</t>
  </si>
  <si>
    <t>-</t>
    <phoneticPr fontId="2"/>
  </si>
  <si>
    <t>(公財)静岡県文化財団</t>
  </si>
  <si>
    <t>(公財)静岡県舞台芸術センター</t>
  </si>
  <si>
    <t>(公財)静岡県国際交流協会</t>
  </si>
  <si>
    <t>(公社)静岡県緑化推進協会</t>
  </si>
  <si>
    <t>(公財)静岡県グリーンバンク</t>
  </si>
  <si>
    <t>(公社)しずおか健康長寿財団</t>
  </si>
  <si>
    <t>(公財)静岡県アイバンク</t>
  </si>
  <si>
    <t>(公財)静岡県腎臓バンク</t>
  </si>
  <si>
    <t>(公財)静岡県障害者スポーツ協会</t>
  </si>
  <si>
    <t>(公財)静岡県生活衛生営業指導センター</t>
  </si>
  <si>
    <t>(公財)静岡県産業振興財団</t>
  </si>
  <si>
    <t>(公財)浜松地域イノベーション推進機構</t>
  </si>
  <si>
    <t>(株)浜名湖国際頭脳センター</t>
  </si>
  <si>
    <t>(公財)静岡県コンテナ輸送振興協会</t>
  </si>
  <si>
    <t>(一財)静岡県労働福祉事業協会</t>
  </si>
  <si>
    <t>(公社)静岡県農業振興公社</t>
  </si>
  <si>
    <t>(公社)静岡県農業振興基金協会</t>
  </si>
  <si>
    <t>(公社)静岡県果実生産出荷安定基金協会</t>
  </si>
  <si>
    <t>(公財)静岡県特産野菜生産出荷安定資金協会</t>
  </si>
  <si>
    <t>(公社)静岡県畜産協会</t>
  </si>
  <si>
    <t>(公財)静岡県漁業振興基金</t>
  </si>
  <si>
    <t>静岡県土地開発公社</t>
  </si>
  <si>
    <t>静岡県道路公社</t>
  </si>
  <si>
    <t>(公財)浜名湖総合環境財団</t>
  </si>
  <si>
    <t>静岡県住宅供給公社</t>
  </si>
  <si>
    <t>(公財)静岡県下水道公社</t>
  </si>
  <si>
    <t>(公財)静岡県暴力追放運動推進センター</t>
  </si>
  <si>
    <t>(一財)静岡県青少年会館</t>
  </si>
  <si>
    <t>(公財）世界緑茶協会</t>
  </si>
  <si>
    <t>静岡県公立大学法人</t>
  </si>
  <si>
    <t>静岡県立病院機構</t>
  </si>
  <si>
    <t>静岡地方税滞納整理機構</t>
    <rPh sb="0" eb="2">
      <t>シズオカ</t>
    </rPh>
    <rPh sb="2" eb="4">
      <t>チホウ</t>
    </rPh>
    <rPh sb="4" eb="5">
      <t>ゼイ</t>
    </rPh>
    <rPh sb="5" eb="7">
      <t>タイノウ</t>
    </rPh>
    <rPh sb="7" eb="9">
      <t>セイリ</t>
    </rPh>
    <rPh sb="9" eb="11">
      <t>キコウ</t>
    </rPh>
    <phoneticPr fontId="5"/>
  </si>
  <si>
    <t>静岡県大井川広域水道企業団</t>
    <rPh sb="0" eb="3">
      <t>シズオカケン</t>
    </rPh>
    <rPh sb="3" eb="6">
      <t>オオイガワ</t>
    </rPh>
    <rPh sb="6" eb="8">
      <t>コウイキ</t>
    </rPh>
    <rPh sb="8" eb="10">
      <t>スイドウ</t>
    </rPh>
    <rPh sb="10" eb="12">
      <t>キギョウ</t>
    </rPh>
    <rPh sb="12" eb="13">
      <t>ダン</t>
    </rPh>
    <phoneticPr fontId="5"/>
  </si>
  <si>
    <t>法適用企業</t>
    <rPh sb="0" eb="3">
      <t>ホウテキヨウ</t>
    </rPh>
    <rPh sb="3" eb="5">
      <t>キギョウ</t>
    </rPh>
    <phoneticPr fontId="2"/>
  </si>
  <si>
    <t>○</t>
    <phoneticPr fontId="2"/>
  </si>
  <si>
    <t>天竜浜名湖鉄道(株)</t>
    <phoneticPr fontId="2"/>
  </si>
  <si>
    <t>清水港振興(株)</t>
    <phoneticPr fontId="2"/>
  </si>
  <si>
    <t>(株)エイ・ピー・アイ</t>
  </si>
  <si>
    <t>○</t>
  </si>
  <si>
    <t>公立大学法人静岡文化芸術大学</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</si>
  <si>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</si>
  <si>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</si>
  <si>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</si>
  <si>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</si>
  <si>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H23</t>
    <phoneticPr fontId="2"/>
  </si>
  <si>
    <t>H24</t>
    <phoneticPr fontId="2"/>
  </si>
  <si>
    <t>H25</t>
    <phoneticPr fontId="2"/>
  </si>
  <si>
    <t>H26</t>
    <phoneticPr fontId="2"/>
  </si>
  <si>
    <t>H27</t>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</si>
  <si>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</si>
  <si>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</si>
  <si>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</si>
  <si>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グループ内平均値</t>
    <rPh sb="4" eb="5">
      <t>ナイ</t>
    </rPh>
    <rPh sb="5" eb="7">
      <t>ヘイキン</t>
    </rPh>
    <rPh sb="7" eb="8">
      <t>アタイ</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</si>
  <si>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</si>
  <si>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本県の将来負担比率はグループ平均よりも高い値となっており、これは過去に行った大規模施設等のプロジェクトによって標準財政規模に占める地方債残高の割合が大きいことが影響しています。一方で、実質公債費比率については、これまで比率を押し上げる要因であった平成７～９年頃の公共事業等債の元利償還が終了したことに伴い、グループ平均値まで改善しています。
　今後も、実質公債費比率の上昇を抑えつつ将来負担比率の改善を図っていくため、県自らがコントロールできる県債残高の上限を２兆円程度とする本県の目標を堅持しながら、財政の健全化に努めていきます。</t>
    <phoneticPr fontId="34"/>
  </si>
  <si>
    <t>（　参考　）</t>
    <rPh sb="2" eb="4">
      <t>サンコウ</t>
    </rPh>
    <phoneticPr fontId="2"/>
  </si>
  <si>
    <t>H23</t>
    <phoneticPr fontId="2"/>
  </si>
  <si>
    <t>H24</t>
    <phoneticPr fontId="2"/>
  </si>
  <si>
    <t>H25</t>
    <phoneticPr fontId="2"/>
  </si>
  <si>
    <t>H26</t>
    <phoneticPr fontId="2"/>
  </si>
  <si>
    <t>H27</t>
    <phoneticPr fontId="2"/>
  </si>
  <si>
    <t>実質公債費比率</t>
    <rPh sb="0" eb="2">
      <t>ジッシツ</t>
    </rPh>
    <rPh sb="2" eb="5">
      <t>コウサイヒ</t>
    </rPh>
    <rPh sb="5" eb="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</si>
</sst>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6"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scheme val="minor"/>
    </font>
    <font>
      <sz val="6"/>
      <name val="ＭＳ Ｐゴシック"/>
      <family val="2"/>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hair">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medium">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31"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2" fillId="0" borderId="0">
      <alignment vertical="center"/>
    </xf>
  </cellStyleXfs>
  <cellXfs count="1221">
    <xf numFmtId="0" fontId="0" fillId="0" borderId="0" xfId="0">
      <alignment vertical="center"/>
    </xf>
    <xf numFmtId="0" fontId="1" fillId="0" borderId="0" xfId="21">
      <alignment vertical="center"/>
    </xf>
    <xf numFmtId="0" fontId="3" fillId="0" borderId="0" xfId="21" applyFont="1">
      <alignment vertical="center"/>
    </xf>
    <xf numFmtId="0" fontId="4" fillId="0" borderId="0" xfId="21" applyFont="1" applyAlignment="1">
      <alignment horizontal="right" vertical="center"/>
    </xf>
    <xf numFmtId="0" fontId="6" fillId="2" borderId="1" xfId="21" applyFont="1" applyFill="1" applyBorder="1" applyAlignment="1"/>
    <xf numFmtId="0" fontId="6" fillId="2" borderId="2" xfId="21" applyFont="1" applyFill="1" applyBorder="1" applyAlignment="1">
      <alignment horizontal="right" vertical="top"/>
    </xf>
    <xf numFmtId="0" fontId="6" fillId="2" borderId="3" xfId="21" applyFont="1" applyFill="1" applyBorder="1" applyAlignment="1">
      <alignment horizontal="right" vertical="top"/>
    </xf>
    <xf numFmtId="0" fontId="6" fillId="0" borderId="4" xfId="21" applyFont="1" applyFill="1" applyBorder="1" applyAlignment="1">
      <alignment horizontal="center" vertical="center" wrapText="1"/>
    </xf>
    <xf numFmtId="0" fontId="6" fillId="0" borderId="5" xfId="21" applyFont="1" applyFill="1" applyBorder="1" applyAlignment="1">
      <alignment horizontal="center" vertical="center" wrapText="1"/>
    </xf>
    <xf numFmtId="0" fontId="6" fillId="0" borderId="6" xfId="21" applyFont="1" applyFill="1" applyBorder="1" applyAlignment="1">
      <alignment horizontal="center" vertical="center"/>
    </xf>
    <xf numFmtId="0" fontId="6" fillId="0" borderId="0" xfId="36" applyFont="1">
      <alignment vertical="center"/>
    </xf>
    <xf numFmtId="0" fontId="1" fillId="0" borderId="0" xfId="36">
      <alignment vertical="center"/>
    </xf>
    <xf numFmtId="0" fontId="4" fillId="0" borderId="0" xfId="36" applyFont="1" applyAlignment="1">
      <alignment horizontal="right" vertical="center"/>
    </xf>
    <xf numFmtId="0" fontId="6" fillId="3" borderId="1" xfId="36" applyFont="1" applyFill="1" applyBorder="1" applyAlignment="1"/>
    <xf numFmtId="0" fontId="6" fillId="3" borderId="2" xfId="36" applyFont="1" applyFill="1" applyBorder="1" applyAlignment="1">
      <alignment horizontal="right" vertical="top"/>
    </xf>
    <xf numFmtId="0" fontId="6" fillId="3" borderId="3" xfId="36" applyFont="1" applyFill="1" applyBorder="1" applyAlignment="1">
      <alignment horizontal="right" vertical="top"/>
    </xf>
    <xf numFmtId="0" fontId="6" fillId="3" borderId="7" xfId="36" applyFont="1" applyFill="1" applyBorder="1" applyAlignment="1">
      <alignment horizontal="center" vertical="center"/>
    </xf>
    <xf numFmtId="0" fontId="6" fillId="3" borderId="8" xfId="36" applyFont="1" applyFill="1" applyBorder="1" applyAlignment="1">
      <alignment horizontal="center" vertical="center"/>
    </xf>
    <xf numFmtId="0" fontId="6" fillId="3" borderId="9" xfId="36" applyFont="1" applyFill="1" applyBorder="1" applyAlignment="1">
      <alignment horizontal="center" vertical="center"/>
    </xf>
    <xf numFmtId="0" fontId="6" fillId="0" borderId="10" xfId="36" applyFont="1" applyFill="1" applyBorder="1" applyAlignment="1">
      <alignment vertical="center" wrapText="1"/>
    </xf>
    <xf numFmtId="176" fontId="6" fillId="0" borderId="11" xfId="36" applyNumberFormat="1" applyFont="1" applyFill="1" applyBorder="1" applyAlignment="1">
      <alignment horizontal="right" vertical="center"/>
    </xf>
    <xf numFmtId="176" fontId="6" fillId="0" borderId="12" xfId="36" applyNumberFormat="1" applyFont="1" applyFill="1" applyBorder="1" applyAlignment="1">
      <alignment horizontal="right" vertical="center"/>
    </xf>
    <xf numFmtId="176" fontId="6" fillId="0" borderId="13" xfId="36" applyNumberFormat="1" applyFont="1" applyFill="1" applyBorder="1" applyAlignment="1">
      <alignment horizontal="right" vertical="center"/>
    </xf>
    <xf numFmtId="0" fontId="6" fillId="0" borderId="14" xfId="36" applyFont="1" applyFill="1" applyBorder="1" applyAlignment="1">
      <alignment vertical="center"/>
    </xf>
    <xf numFmtId="176" fontId="6" fillId="0" borderId="15" xfId="36" applyNumberFormat="1" applyFont="1" applyFill="1" applyBorder="1" applyAlignment="1">
      <alignment horizontal="right" vertical="center"/>
    </xf>
    <xf numFmtId="176" fontId="6" fillId="0" borderId="16" xfId="36" applyNumberFormat="1" applyFont="1" applyFill="1" applyBorder="1" applyAlignment="1">
      <alignment horizontal="right" vertical="center"/>
    </xf>
    <xf numFmtId="176" fontId="6" fillId="0" borderId="17" xfId="36" applyNumberFormat="1" applyFont="1" applyFill="1" applyBorder="1" applyAlignment="1">
      <alignment horizontal="right" vertical="center"/>
    </xf>
    <xf numFmtId="0" fontId="6" fillId="0" borderId="5" xfId="36" applyFont="1" applyFill="1" applyBorder="1" applyAlignment="1">
      <alignment vertical="center"/>
    </xf>
    <xf numFmtId="0" fontId="6" fillId="0" borderId="6" xfId="36" applyFont="1" applyFill="1" applyBorder="1" applyAlignment="1">
      <alignment vertical="center"/>
    </xf>
    <xf numFmtId="176" fontId="6" fillId="0" borderId="18" xfId="36" applyNumberFormat="1" applyFont="1" applyFill="1" applyBorder="1" applyAlignment="1">
      <alignment horizontal="right" vertical="center"/>
    </xf>
    <xf numFmtId="176" fontId="6" fillId="0" borderId="19" xfId="36" applyNumberFormat="1" applyFont="1" applyFill="1" applyBorder="1" applyAlignment="1">
      <alignment horizontal="right" vertical="center"/>
    </xf>
    <xf numFmtId="176" fontId="6" fillId="0" borderId="20" xfId="36" applyNumberFormat="1" applyFont="1" applyFill="1" applyBorder="1" applyAlignment="1">
      <alignment horizontal="right" vertical="center"/>
    </xf>
    <xf numFmtId="0" fontId="7" fillId="0" borderId="0" xfId="36" applyFont="1" applyFill="1" applyBorder="1" applyAlignment="1"/>
    <xf numFmtId="0" fontId="7" fillId="0" borderId="0" xfId="36" applyNumberFormat="1" applyFont="1" applyFill="1" applyBorder="1" applyAlignment="1">
      <alignment vertical="center" wrapText="1"/>
    </xf>
    <xf numFmtId="0" fontId="7" fillId="0" borderId="0" xfId="36" applyNumberFormat="1" applyFont="1" applyBorder="1" applyAlignment="1">
      <alignment vertical="center" wrapText="1"/>
    </xf>
    <xf numFmtId="0" fontId="6" fillId="0" borderId="0" xfId="36" applyNumberFormat="1" applyFont="1" applyFill="1" applyBorder="1" applyAlignment="1">
      <alignment vertical="center"/>
    </xf>
    <xf numFmtId="0" fontId="3" fillId="0" borderId="0" xfId="23" applyFont="1">
      <alignment vertical="center"/>
    </xf>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7" xfId="23" applyFont="1" applyFill="1" applyBorder="1" applyAlignment="1">
      <alignment horizontal="center" vertical="center"/>
    </xf>
    <xf numFmtId="0" fontId="7" fillId="2" borderId="8" xfId="23" applyFont="1" applyFill="1" applyBorder="1" applyAlignment="1">
      <alignment horizontal="center" vertical="center"/>
    </xf>
    <xf numFmtId="0" fontId="7" fillId="2" borderId="21" xfId="23" applyFont="1" applyFill="1" applyBorder="1" applyAlignment="1">
      <alignment horizontal="center" vertical="center"/>
    </xf>
    <xf numFmtId="0" fontId="7" fillId="0" borderId="22" xfId="23" applyFont="1" applyFill="1" applyBorder="1" applyAlignment="1">
      <alignment vertical="center" wrapText="1"/>
    </xf>
    <xf numFmtId="177" fontId="7" fillId="0" borderId="11" xfId="23" applyNumberFormat="1" applyFont="1" applyFill="1" applyBorder="1" applyAlignment="1" applyProtection="1">
      <alignment horizontal="right" vertical="center"/>
    </xf>
    <xf numFmtId="177" fontId="7" fillId="0" borderId="12" xfId="23" applyNumberFormat="1" applyFont="1" applyFill="1" applyBorder="1" applyAlignment="1" applyProtection="1">
      <alignment horizontal="right" vertical="center"/>
    </xf>
    <xf numFmtId="177" fontId="7" fillId="0" borderId="13" xfId="23" applyNumberFormat="1" applyFont="1" applyFill="1" applyBorder="1" applyAlignment="1" applyProtection="1">
      <alignment horizontal="right" vertical="center"/>
    </xf>
    <xf numFmtId="0" fontId="7" fillId="0" borderId="23" xfId="23" applyFont="1" applyFill="1" applyBorder="1" applyAlignment="1">
      <alignmen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177" fontId="7" fillId="0" borderId="17" xfId="23" applyNumberFormat="1" applyFont="1" applyFill="1" applyBorder="1" applyAlignment="1" applyProtection="1">
      <alignment horizontal="right" vertical="center"/>
    </xf>
    <xf numFmtId="0" fontId="7" fillId="0" borderId="24" xfId="23" applyFont="1" applyFill="1" applyBorder="1" applyAlignment="1">
      <alignment vertical="center"/>
    </xf>
    <xf numFmtId="0" fontId="7" fillId="0" borderId="25" xfId="23" applyFont="1" applyFill="1" applyBorder="1" applyAlignment="1">
      <alignment vertical="center"/>
    </xf>
    <xf numFmtId="177" fontId="7" fillId="0" borderId="18" xfId="23" applyNumberFormat="1" applyFont="1" applyFill="1" applyBorder="1" applyAlignment="1" applyProtection="1">
      <alignment horizontal="right" vertical="center"/>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0" fontId="7" fillId="0" borderId="0" xfId="23" applyFont="1" applyAlignment="1"/>
    <xf numFmtId="0" fontId="1" fillId="0" borderId="0" xfId="22">
      <alignment vertical="center"/>
    </xf>
    <xf numFmtId="0" fontId="4" fillId="0" borderId="0" xfId="22" applyFont="1" applyAlignment="1">
      <alignment horizontal="center" vertical="center"/>
    </xf>
    <xf numFmtId="0" fontId="7" fillId="2" borderId="1" xfId="22" applyFont="1" applyFill="1" applyBorder="1" applyAlignment="1"/>
    <xf numFmtId="0" fontId="7" fillId="2" borderId="2" xfId="22" applyFont="1" applyFill="1" applyBorder="1" applyAlignment="1"/>
    <xf numFmtId="0" fontId="7" fillId="2" borderId="2" xfId="22" applyFont="1" applyFill="1" applyBorder="1" applyAlignment="1">
      <alignment horizontal="right" vertical="center"/>
    </xf>
    <xf numFmtId="0" fontId="7" fillId="2" borderId="3" xfId="22" applyFont="1" applyFill="1" applyBorder="1" applyAlignment="1">
      <alignment horizontal="right" vertical="top"/>
    </xf>
    <xf numFmtId="0" fontId="7" fillId="0" borderId="22" xfId="22" applyFont="1" applyFill="1" applyBorder="1" applyAlignment="1">
      <alignment vertical="center" wrapText="1"/>
    </xf>
    <xf numFmtId="0" fontId="7" fillId="0" borderId="23" xfId="22" applyFont="1" applyFill="1" applyBorder="1" applyAlignment="1">
      <alignment vertical="center"/>
    </xf>
    <xf numFmtId="0" fontId="7" fillId="0" borderId="23" xfId="22" applyFont="1" applyFill="1" applyBorder="1" applyAlignment="1">
      <alignment vertical="center" wrapText="1"/>
    </xf>
    <xf numFmtId="0" fontId="7" fillId="0" borderId="25" xfId="22" applyFont="1" applyFill="1" applyBorder="1" applyAlignment="1">
      <alignment vertical="center"/>
    </xf>
    <xf numFmtId="0" fontId="7" fillId="0" borderId="0" xfId="22" applyFont="1" applyFill="1" applyBorder="1" applyAlignment="1">
      <alignment vertical="center"/>
    </xf>
    <xf numFmtId="0" fontId="7" fillId="0" borderId="0" xfId="22" applyFont="1" applyFill="1" applyBorder="1" applyAlignment="1">
      <alignment horizontal="left" vertical="center"/>
    </xf>
    <xf numFmtId="177" fontId="7" fillId="0" borderId="0" xfId="22" applyNumberFormat="1" applyFont="1" applyFill="1" applyBorder="1" applyAlignment="1" applyProtection="1">
      <alignment horizontal="right" vertical="center"/>
    </xf>
    <xf numFmtId="178" fontId="9" fillId="0" borderId="24" xfId="10" applyNumberFormat="1" applyFont="1" applyBorder="1" applyAlignment="1">
      <alignment vertical="center"/>
    </xf>
    <xf numFmtId="178" fontId="9" fillId="0" borderId="26" xfId="10" applyNumberFormat="1" applyFont="1" applyBorder="1" applyAlignment="1">
      <alignment vertical="center"/>
    </xf>
    <xf numFmtId="178" fontId="9" fillId="0" borderId="27" xfId="10" applyNumberFormat="1" applyFont="1" applyBorder="1" applyAlignment="1">
      <alignment horizontal="center" vertical="center" wrapText="1"/>
    </xf>
    <xf numFmtId="178" fontId="9" fillId="0" borderId="23" xfId="10" applyNumberFormat="1" applyFont="1" applyBorder="1" applyAlignment="1">
      <alignment horizontal="center" vertical="center"/>
    </xf>
    <xf numFmtId="178" fontId="9" fillId="0" borderId="28" xfId="10" applyNumberFormat="1" applyFont="1" applyBorder="1" applyAlignment="1">
      <alignment horizontal="center" vertical="center"/>
    </xf>
    <xf numFmtId="178" fontId="9" fillId="0" borderId="29" xfId="10" applyNumberFormat="1" applyFont="1" applyBorder="1" applyAlignment="1">
      <alignment horizontal="center" vertical="center"/>
    </xf>
    <xf numFmtId="0" fontId="8" fillId="0" borderId="0" xfId="10"/>
    <xf numFmtId="178" fontId="9" fillId="0" borderId="22" xfId="10" applyNumberFormat="1" applyFont="1" applyBorder="1" applyAlignment="1">
      <alignment vertical="center"/>
    </xf>
    <xf numFmtId="178" fontId="9" fillId="0" borderId="30" xfId="10" applyNumberFormat="1" applyFont="1" applyBorder="1" applyAlignment="1">
      <alignment vertical="center"/>
    </xf>
    <xf numFmtId="0" fontId="8" fillId="0" borderId="31" xfId="10" applyFont="1" applyBorder="1" applyAlignment="1">
      <alignment vertical="center"/>
    </xf>
    <xf numFmtId="178" fontId="9" fillId="0" borderId="24" xfId="10" applyNumberFormat="1" applyFont="1" applyBorder="1" applyAlignment="1">
      <alignment horizontal="center" vertical="center"/>
    </xf>
    <xf numFmtId="178" fontId="9" fillId="0" borderId="32" xfId="10" applyNumberFormat="1" applyFont="1" applyBorder="1" applyAlignment="1">
      <alignment horizontal="center" vertical="center" wrapText="1"/>
    </xf>
    <xf numFmtId="178" fontId="9" fillId="0" borderId="33" xfId="10" applyNumberFormat="1" applyFont="1" applyBorder="1" applyAlignment="1">
      <alignment horizontal="center" vertical="center"/>
    </xf>
    <xf numFmtId="178" fontId="9" fillId="0" borderId="34" xfId="10" applyNumberFormat="1" applyFont="1" applyBorder="1" applyAlignment="1">
      <alignment horizontal="center" vertical="center" wrapText="1"/>
    </xf>
    <xf numFmtId="178" fontId="9" fillId="0" borderId="16" xfId="10" applyNumberFormat="1" applyFont="1" applyBorder="1" applyAlignment="1">
      <alignment horizontal="center" vertical="center"/>
    </xf>
    <xf numFmtId="178" fontId="9" fillId="0" borderId="26" xfId="10" applyNumberFormat="1" applyFont="1" applyBorder="1" applyAlignment="1">
      <alignment horizontal="center" vertical="center"/>
    </xf>
    <xf numFmtId="179" fontId="9" fillId="0" borderId="27" xfId="10" applyNumberFormat="1" applyFont="1" applyFill="1" applyBorder="1" applyAlignment="1">
      <alignment vertical="center"/>
    </xf>
    <xf numFmtId="179" fontId="9" fillId="0" borderId="24" xfId="10" applyNumberFormat="1" applyFont="1" applyFill="1" applyBorder="1" applyAlignment="1">
      <alignment vertical="center"/>
    </xf>
    <xf numFmtId="180" fontId="9" fillId="0" borderId="35" xfId="10" applyNumberFormat="1" applyFont="1" applyFill="1" applyBorder="1" applyAlignment="1">
      <alignment vertical="center"/>
    </xf>
    <xf numFmtId="179" fontId="9" fillId="0" borderId="33" xfId="10" applyNumberFormat="1" applyFont="1" applyFill="1" applyBorder="1" applyAlignment="1">
      <alignment vertical="center"/>
    </xf>
    <xf numFmtId="180" fontId="9" fillId="0" borderId="36" xfId="10" applyNumberFormat="1" applyFont="1" applyFill="1" applyBorder="1" applyAlignment="1">
      <alignment vertical="center"/>
    </xf>
    <xf numFmtId="180" fontId="9" fillId="0" borderId="27" xfId="10" applyNumberFormat="1" applyFont="1" applyBorder="1" applyAlignment="1">
      <alignment vertical="center"/>
    </xf>
    <xf numFmtId="178" fontId="9" fillId="0" borderId="22" xfId="10" applyNumberFormat="1" applyFont="1" applyBorder="1" applyAlignment="1">
      <alignment horizontal="center" vertical="center"/>
    </xf>
    <xf numFmtId="178" fontId="9" fillId="0" borderId="37" xfId="10" applyNumberFormat="1" applyFont="1" applyBorder="1" applyAlignment="1">
      <alignment horizontal="center" vertical="center"/>
    </xf>
    <xf numFmtId="179" fontId="9" fillId="0" borderId="38" xfId="10" applyNumberFormat="1" applyFont="1" applyFill="1" applyBorder="1" applyAlignment="1">
      <alignment vertical="center"/>
    </xf>
    <xf numFmtId="179" fontId="9" fillId="0" borderId="39" xfId="10" applyNumberFormat="1" applyFont="1" applyFill="1" applyBorder="1" applyAlignment="1">
      <alignment vertical="center"/>
    </xf>
    <xf numFmtId="180" fontId="9" fillId="0" borderId="37" xfId="10" applyNumberFormat="1" applyFont="1" applyFill="1" applyBorder="1" applyAlignment="1">
      <alignment vertical="center"/>
    </xf>
    <xf numFmtId="179" fontId="9" fillId="0" borderId="40" xfId="10" applyNumberFormat="1" applyFont="1" applyFill="1" applyBorder="1" applyAlignment="1">
      <alignment vertical="center"/>
    </xf>
    <xf numFmtId="180" fontId="9" fillId="0" borderId="41" xfId="10" applyNumberFormat="1" applyFont="1" applyFill="1" applyBorder="1" applyAlignment="1">
      <alignment vertical="center"/>
    </xf>
    <xf numFmtId="180" fontId="9" fillId="0" borderId="38" xfId="10" applyNumberFormat="1" applyFont="1" applyBorder="1" applyAlignment="1">
      <alignment vertical="center"/>
    </xf>
    <xf numFmtId="179" fontId="9" fillId="0" borderId="38" xfId="10" applyNumberFormat="1" applyFont="1" applyFill="1" applyBorder="1" applyAlignment="1">
      <alignment vertical="center" wrapText="1"/>
    </xf>
    <xf numFmtId="179" fontId="9" fillId="0" borderId="27" xfId="10" applyNumberFormat="1" applyFont="1" applyBorder="1" applyAlignment="1">
      <alignment vertical="center"/>
    </xf>
    <xf numFmtId="179" fontId="9" fillId="0" borderId="24" xfId="10" applyNumberFormat="1" applyFont="1" applyBorder="1" applyAlignment="1">
      <alignment vertical="center"/>
    </xf>
    <xf numFmtId="180" fontId="9" fillId="0" borderId="35" xfId="10" applyNumberFormat="1" applyFont="1" applyBorder="1" applyAlignment="1">
      <alignment vertical="center"/>
    </xf>
    <xf numFmtId="179" fontId="9" fillId="0" borderId="33" xfId="10" applyNumberFormat="1" applyFont="1" applyBorder="1" applyAlignment="1">
      <alignment vertical="center"/>
    </xf>
    <xf numFmtId="180" fontId="9" fillId="0" borderId="42" xfId="10" applyNumberFormat="1" applyFont="1" applyBorder="1" applyAlignment="1">
      <alignment vertical="center"/>
    </xf>
    <xf numFmtId="0" fontId="8" fillId="0" borderId="16" xfId="10" applyBorder="1"/>
    <xf numFmtId="0" fontId="8" fillId="0" borderId="16" xfId="10" applyBorder="1" applyAlignment="1">
      <alignment vertical="center"/>
    </xf>
    <xf numFmtId="0" fontId="10" fillId="0" borderId="16" xfId="10" applyFont="1" applyBorder="1"/>
    <xf numFmtId="0" fontId="13" fillId="0" borderId="0" xfId="26" applyFont="1" applyFill="1">
      <alignment vertical="center"/>
    </xf>
    <xf numFmtId="49" fontId="13" fillId="0" borderId="0" xfId="26" applyNumberFormat="1" applyFont="1" applyFill="1">
      <alignment vertical="center"/>
    </xf>
    <xf numFmtId="0" fontId="13" fillId="0" borderId="0" xfId="26" applyFont="1">
      <alignment vertical="center"/>
    </xf>
    <xf numFmtId="0" fontId="15" fillId="0" borderId="0" xfId="26" applyFont="1" applyFill="1">
      <alignment vertical="center"/>
    </xf>
    <xf numFmtId="0" fontId="16" fillId="0" borderId="0" xfId="26" applyFont="1" applyFill="1">
      <alignment vertical="center"/>
    </xf>
    <xf numFmtId="184" fontId="13" fillId="0" borderId="43" xfId="26" applyNumberFormat="1" applyFont="1" applyFill="1" applyBorder="1" applyAlignment="1">
      <alignment horizontal="right" vertical="center"/>
    </xf>
    <xf numFmtId="184" fontId="13" fillId="0" borderId="44" xfId="26" applyNumberFormat="1" applyFont="1" applyFill="1" applyBorder="1" applyAlignment="1">
      <alignment horizontal="right" vertical="center"/>
    </xf>
    <xf numFmtId="184" fontId="13" fillId="0" borderId="45" xfId="26" applyNumberFormat="1" applyFont="1" applyFill="1" applyBorder="1" applyAlignment="1">
      <alignment horizontal="right" vertical="center"/>
    </xf>
    <xf numFmtId="0" fontId="12" fillId="0" borderId="31" xfId="27" applyFont="1" applyFill="1" applyBorder="1" applyAlignment="1">
      <alignment vertical="center"/>
    </xf>
    <xf numFmtId="184" fontId="13" fillId="0" borderId="43" xfId="26" applyNumberFormat="1" applyFont="1" applyFill="1" applyBorder="1" applyAlignment="1">
      <alignment vertical="center"/>
    </xf>
    <xf numFmtId="184" fontId="13" fillId="0" borderId="44" xfId="26" applyNumberFormat="1" applyFont="1" applyFill="1" applyBorder="1" applyAlignment="1">
      <alignment vertical="center"/>
    </xf>
    <xf numFmtId="184" fontId="13" fillId="0" borderId="45" xfId="26" applyNumberFormat="1" applyFont="1" applyFill="1" applyBorder="1" applyAlignment="1">
      <alignment vertical="center"/>
    </xf>
    <xf numFmtId="0" fontId="13" fillId="0" borderId="4" xfId="26" applyFont="1" applyFill="1" applyBorder="1" applyAlignment="1">
      <alignment horizontal="left" vertical="center"/>
    </xf>
    <xf numFmtId="0" fontId="12" fillId="0" borderId="46" xfId="27" applyFont="1" applyFill="1" applyBorder="1" applyAlignment="1">
      <alignment horizontal="center" vertical="center"/>
    </xf>
    <xf numFmtId="0" fontId="13" fillId="0" borderId="43" xfId="26" applyFont="1" applyFill="1" applyBorder="1" applyAlignment="1">
      <alignment horizontal="center" vertical="center"/>
    </xf>
    <xf numFmtId="0" fontId="13" fillId="0" borderId="44" xfId="26" applyFont="1" applyFill="1" applyBorder="1" applyAlignment="1">
      <alignment horizontal="center" vertical="center"/>
    </xf>
    <xf numFmtId="0" fontId="13" fillId="0" borderId="4" xfId="26" applyFont="1" applyFill="1" applyBorder="1" applyAlignment="1">
      <alignment horizontal="center" vertical="center" textRotation="255"/>
    </xf>
    <xf numFmtId="0" fontId="13" fillId="0" borderId="0" xfId="26" applyFont="1" applyFill="1" applyBorder="1" applyAlignment="1">
      <alignment horizontal="center" vertical="center" textRotation="255"/>
    </xf>
    <xf numFmtId="0" fontId="13" fillId="0" borderId="0" xfId="26" applyFont="1" applyFill="1" applyBorder="1" applyAlignment="1">
      <alignment horizontal="center" vertical="center"/>
    </xf>
    <xf numFmtId="0" fontId="13" fillId="0" borderId="0" xfId="26" applyFont="1" applyFill="1" applyBorder="1" applyAlignment="1">
      <alignment horizontal="center" vertical="center" wrapText="1"/>
    </xf>
    <xf numFmtId="0" fontId="13" fillId="0" borderId="44" xfId="26" applyFont="1" applyFill="1" applyBorder="1" applyAlignment="1">
      <alignment horizontal="center" vertical="center" textRotation="255"/>
    </xf>
    <xf numFmtId="0" fontId="13" fillId="0" borderId="44" xfId="26" applyFont="1" applyFill="1" applyBorder="1" applyAlignment="1">
      <alignment vertical="center"/>
    </xf>
    <xf numFmtId="0" fontId="13" fillId="0" borderId="44" xfId="26" applyFont="1" applyFill="1" applyBorder="1" applyAlignment="1">
      <alignment horizontal="right" vertical="center"/>
    </xf>
    <xf numFmtId="0" fontId="13" fillId="0" borderId="45" xfId="26" applyFont="1" applyFill="1" applyBorder="1" applyAlignment="1">
      <alignment horizontal="right" vertical="center"/>
    </xf>
    <xf numFmtId="0" fontId="13" fillId="0" borderId="0" xfId="26" applyFont="1" applyFill="1" applyBorder="1" applyAlignment="1">
      <alignment vertical="center"/>
    </xf>
    <xf numFmtId="0" fontId="13" fillId="0" borderId="0" xfId="26" applyFont="1" applyFill="1" applyBorder="1" applyAlignment="1">
      <alignment horizontal="right" vertical="center"/>
    </xf>
    <xf numFmtId="0" fontId="13" fillId="0" borderId="47" xfId="26" applyFont="1" applyFill="1" applyBorder="1" applyAlignment="1">
      <alignment horizontal="right" vertical="center"/>
    </xf>
    <xf numFmtId="0" fontId="13" fillId="0" borderId="48" xfId="26" applyFont="1" applyFill="1" applyBorder="1" applyAlignment="1">
      <alignment horizontal="center" vertical="center" textRotation="255"/>
    </xf>
    <xf numFmtId="0" fontId="13" fillId="0" borderId="49" xfId="26" applyFont="1" applyFill="1" applyBorder="1" applyAlignment="1">
      <alignment horizontal="center" vertical="center" textRotation="255"/>
    </xf>
    <xf numFmtId="0" fontId="13" fillId="0" borderId="49" xfId="26" applyFont="1" applyFill="1" applyBorder="1" applyAlignment="1">
      <alignment vertical="center"/>
    </xf>
    <xf numFmtId="0" fontId="13" fillId="0" borderId="49" xfId="26" applyFont="1" applyFill="1" applyBorder="1" applyAlignment="1">
      <alignment horizontal="right" vertical="center"/>
    </xf>
    <xf numFmtId="0" fontId="13" fillId="0" borderId="50" xfId="26" applyFont="1" applyFill="1" applyBorder="1" applyAlignment="1">
      <alignment horizontal="right" vertical="center"/>
    </xf>
    <xf numFmtId="0" fontId="13" fillId="0" borderId="48" xfId="26" applyFont="1" applyFill="1" applyBorder="1" applyAlignment="1">
      <alignment horizontal="center" vertical="center"/>
    </xf>
    <xf numFmtId="0" fontId="13" fillId="0" borderId="4" xfId="26" applyFont="1" applyFill="1" applyBorder="1">
      <alignment vertical="center"/>
    </xf>
    <xf numFmtId="0" fontId="13" fillId="0" borderId="0" xfId="26" applyFont="1" applyFill="1" applyBorder="1">
      <alignment vertical="center"/>
    </xf>
    <xf numFmtId="0" fontId="12" fillId="0" borderId="44" xfId="11" applyFont="1" applyFill="1" applyBorder="1" applyAlignment="1">
      <alignment horizontal="center" vertical="center" wrapText="1"/>
    </xf>
    <xf numFmtId="0" fontId="12" fillId="0" borderId="44" xfId="11" applyFont="1" applyFill="1" applyBorder="1" applyAlignment="1">
      <alignment horizontal="left" vertical="center"/>
    </xf>
    <xf numFmtId="0" fontId="8" fillId="0" borderId="44" xfId="26" applyFont="1" applyFill="1" applyBorder="1" applyAlignment="1">
      <alignment horizontal="left" vertical="center"/>
    </xf>
    <xf numFmtId="178" fontId="12" fillId="0" borderId="44" xfId="26" applyNumberFormat="1" applyFont="1" applyFill="1" applyBorder="1" applyAlignment="1">
      <alignment horizontal="right" vertical="center"/>
    </xf>
    <xf numFmtId="178" fontId="12" fillId="0" borderId="0" xfId="26" applyNumberFormat="1" applyFont="1" applyFill="1" applyBorder="1" applyAlignment="1">
      <alignment horizontal="right" vertical="center"/>
    </xf>
    <xf numFmtId="0" fontId="13" fillId="0" borderId="47" xfId="26" applyFont="1" applyFill="1" applyBorder="1">
      <alignment vertical="center"/>
    </xf>
    <xf numFmtId="49" fontId="13" fillId="0" borderId="4" xfId="26" applyNumberFormat="1" applyFont="1" applyFill="1" applyBorder="1">
      <alignment vertical="center"/>
    </xf>
    <xf numFmtId="49" fontId="13" fillId="0" borderId="0" xfId="26" applyNumberFormat="1" applyFont="1" applyFill="1" applyBorder="1">
      <alignment vertical="center"/>
    </xf>
    <xf numFmtId="49" fontId="13" fillId="0" borderId="0" xfId="26" applyNumberFormat="1" applyFont="1" applyFill="1" applyBorder="1" applyAlignment="1">
      <alignment vertical="center"/>
    </xf>
    <xf numFmtId="49" fontId="13" fillId="0" borderId="0" xfId="26" applyNumberFormat="1" applyFont="1" applyFill="1" applyBorder="1" applyAlignment="1">
      <alignment horizontal="center" vertical="center"/>
    </xf>
    <xf numFmtId="0" fontId="13" fillId="0" borderId="47" xfId="26" applyFont="1" applyFill="1" applyBorder="1" applyAlignment="1">
      <alignment horizontal="center" vertical="center"/>
    </xf>
    <xf numFmtId="0" fontId="13" fillId="0" borderId="48" xfId="26" applyFont="1" applyFill="1" applyBorder="1">
      <alignment vertical="center"/>
    </xf>
    <xf numFmtId="0" fontId="13" fillId="0" borderId="49" xfId="26" applyFont="1" applyFill="1" applyBorder="1">
      <alignment vertical="center"/>
    </xf>
    <xf numFmtId="0" fontId="13" fillId="0" borderId="50" xfId="26" applyFont="1" applyFill="1" applyBorder="1">
      <alignment vertical="center"/>
    </xf>
    <xf numFmtId="49" fontId="20" fillId="0" borderId="0" xfId="16" applyNumberFormat="1" applyFont="1">
      <alignment vertical="center"/>
    </xf>
    <xf numFmtId="49" fontId="13" fillId="0" borderId="0" xfId="16" applyNumberFormat="1" applyFont="1">
      <alignment vertical="center"/>
    </xf>
    <xf numFmtId="0" fontId="13" fillId="0" borderId="0" xfId="16" applyFont="1">
      <alignment vertical="center"/>
    </xf>
    <xf numFmtId="0" fontId="21" fillId="0" borderId="0" xfId="16" applyFont="1">
      <alignment vertical="center"/>
    </xf>
    <xf numFmtId="0" fontId="3" fillId="0" borderId="34" xfId="16" applyFont="1" applyBorder="1" applyAlignment="1">
      <alignment horizontal="center" vertical="center"/>
    </xf>
    <xf numFmtId="0" fontId="3" fillId="0" borderId="34" xfId="16" applyFont="1" applyBorder="1" applyAlignment="1">
      <alignment vertical="center"/>
    </xf>
    <xf numFmtId="0" fontId="13" fillId="0" borderId="0" xfId="16" applyFont="1" applyBorder="1">
      <alignment vertical="center"/>
    </xf>
    <xf numFmtId="0" fontId="13" fillId="0" borderId="42" xfId="16" applyFont="1" applyFill="1" applyBorder="1">
      <alignment vertical="center"/>
    </xf>
    <xf numFmtId="178" fontId="13" fillId="0" borderId="42" xfId="16" applyNumberFormat="1" applyFont="1" applyFill="1" applyBorder="1" applyAlignment="1">
      <alignment horizontal="right" vertical="center"/>
    </xf>
    <xf numFmtId="181" fontId="13" fillId="0" borderId="42" xfId="16" applyNumberFormat="1" applyFont="1" applyFill="1" applyBorder="1" applyAlignment="1">
      <alignment horizontal="right" vertical="center"/>
    </xf>
    <xf numFmtId="0" fontId="13" fillId="0" borderId="42" xfId="16" applyFont="1" applyFill="1" applyBorder="1" applyAlignment="1">
      <alignment vertical="center"/>
    </xf>
    <xf numFmtId="0" fontId="13" fillId="0" borderId="42" xfId="16" applyFont="1" applyFill="1" applyBorder="1" applyAlignment="1">
      <alignment horizontal="center" vertical="center"/>
    </xf>
    <xf numFmtId="0" fontId="13" fillId="0" borderId="0" xfId="16" applyFont="1" applyFill="1" applyBorder="1">
      <alignment vertical="center"/>
    </xf>
    <xf numFmtId="178" fontId="13" fillId="0" borderId="0" xfId="16" applyNumberFormat="1" applyFont="1" applyFill="1" applyBorder="1" applyAlignment="1">
      <alignment horizontal="right" vertical="center"/>
    </xf>
    <xf numFmtId="181" fontId="13" fillId="0" borderId="0" xfId="16" applyNumberFormat="1" applyFont="1" applyFill="1" applyBorder="1" applyAlignment="1">
      <alignment horizontal="right" vertical="center"/>
    </xf>
    <xf numFmtId="0" fontId="13" fillId="0" borderId="0" xfId="16" applyFont="1" applyFill="1" applyBorder="1" applyAlignment="1">
      <alignment vertical="center"/>
    </xf>
    <xf numFmtId="0" fontId="13" fillId="0" borderId="0" xfId="16" applyFont="1" applyFill="1" applyBorder="1" applyAlignment="1">
      <alignment horizontal="center" vertical="center"/>
    </xf>
    <xf numFmtId="0" fontId="13" fillId="0" borderId="42" xfId="16" applyFont="1" applyBorder="1">
      <alignment vertical="center"/>
    </xf>
    <xf numFmtId="0" fontId="13" fillId="0" borderId="0" xfId="16" applyFont="1" applyBorder="1" applyAlignment="1">
      <alignment horizontal="center" vertical="center"/>
    </xf>
    <xf numFmtId="0" fontId="13" fillId="0" borderId="34" xfId="16" applyFont="1" applyBorder="1">
      <alignment vertical="center"/>
    </xf>
    <xf numFmtId="0" fontId="12" fillId="0" borderId="0" xfId="16" applyFont="1" applyBorder="1">
      <alignment vertical="center"/>
    </xf>
    <xf numFmtId="0" fontId="12" fillId="0" borderId="0" xfId="16" applyFont="1">
      <alignment vertical="center"/>
    </xf>
    <xf numFmtId="0" fontId="13" fillId="0" borderId="0" xfId="16" applyFont="1" applyFill="1" applyBorder="1" applyAlignment="1">
      <alignment horizontal="center" vertical="center" wrapText="1"/>
    </xf>
    <xf numFmtId="0" fontId="13" fillId="0" borderId="0" xfId="16" applyFont="1" applyFill="1" applyBorder="1" applyAlignment="1">
      <alignment vertical="center" textRotation="255"/>
    </xf>
    <xf numFmtId="49" fontId="13" fillId="4" borderId="0" xfId="29" applyNumberFormat="1" applyFont="1" applyFill="1" applyProtection="1">
      <alignment vertical="center"/>
    </xf>
    <xf numFmtId="0" fontId="13" fillId="4" borderId="0" xfId="29" applyFont="1" applyFill="1" applyProtection="1">
      <alignment vertical="center"/>
    </xf>
    <xf numFmtId="0" fontId="13" fillId="4" borderId="0" xfId="29" applyFont="1" applyFill="1" applyBorder="1" applyAlignment="1" applyProtection="1">
      <alignment vertical="center"/>
    </xf>
    <xf numFmtId="0" fontId="13" fillId="4" borderId="49" xfId="29" applyFont="1" applyFill="1" applyBorder="1" applyProtection="1">
      <alignment vertical="center"/>
    </xf>
    <xf numFmtId="0" fontId="1" fillId="4" borderId="0" xfId="34" applyFill="1" applyProtection="1">
      <alignment vertical="center"/>
    </xf>
    <xf numFmtId="0" fontId="1" fillId="0" borderId="0" xfId="34" applyProtection="1">
      <alignment vertical="center"/>
    </xf>
    <xf numFmtId="0" fontId="22" fillId="4" borderId="0" xfId="29" applyFont="1" applyFill="1" applyAlignment="1" applyProtection="1">
      <alignment vertical="center"/>
    </xf>
    <xf numFmtId="0" fontId="13" fillId="4" borderId="0" xfId="29" applyFont="1" applyFill="1" applyAlignment="1" applyProtection="1">
      <alignment vertical="center"/>
    </xf>
    <xf numFmtId="0" fontId="1" fillId="4" borderId="0" xfId="34" applyFill="1" applyAlignment="1" applyProtection="1">
      <alignment vertical="center"/>
    </xf>
    <xf numFmtId="0" fontId="1" fillId="0" borderId="0" xfId="34" applyAlignment="1" applyProtection="1">
      <alignment vertical="center"/>
    </xf>
    <xf numFmtId="0" fontId="24" fillId="4" borderId="0" xfId="29" applyFont="1" applyFill="1" applyProtection="1">
      <alignment vertical="center"/>
    </xf>
    <xf numFmtId="0" fontId="25" fillId="4" borderId="0" xfId="29" applyFont="1" applyFill="1" applyProtection="1">
      <alignment vertical="center"/>
    </xf>
    <xf numFmtId="0" fontId="25" fillId="4" borderId="0" xfId="34" applyFont="1" applyFill="1" applyProtection="1">
      <alignment vertical="center"/>
    </xf>
    <xf numFmtId="0" fontId="25" fillId="0" borderId="0" xfId="34" applyFont="1" applyProtection="1">
      <alignment vertical="center"/>
    </xf>
    <xf numFmtId="0" fontId="24" fillId="4" borderId="0" xfId="29" applyFont="1" applyFill="1" applyBorder="1" applyProtection="1">
      <alignment vertical="center"/>
    </xf>
    <xf numFmtId="0" fontId="25" fillId="4" borderId="0" xfId="29" applyFont="1" applyFill="1" applyBorder="1" applyProtection="1">
      <alignment vertical="center"/>
    </xf>
    <xf numFmtId="0" fontId="24" fillId="0" borderId="51" xfId="29" applyFont="1" applyBorder="1" applyAlignment="1" applyProtection="1">
      <alignment horizontal="center" vertical="center" shrinkToFit="1"/>
      <protection locked="0"/>
    </xf>
    <xf numFmtId="0" fontId="24" fillId="0" borderId="51" xfId="29" applyFont="1" applyFill="1" applyBorder="1" applyAlignment="1" applyProtection="1">
      <alignment horizontal="center" vertical="center" shrinkToFit="1"/>
      <protection locked="0"/>
    </xf>
    <xf numFmtId="0" fontId="24" fillId="0" borderId="52" xfId="28" applyFont="1" applyBorder="1" applyAlignment="1" applyProtection="1">
      <alignment horizontal="center" vertical="center" shrinkToFit="1"/>
      <protection locked="0"/>
    </xf>
    <xf numFmtId="0" fontId="24" fillId="0" borderId="53" xfId="29" applyFont="1" applyBorder="1" applyAlignment="1" applyProtection="1">
      <alignment horizontal="center" vertical="center" shrinkToFit="1"/>
      <protection locked="0"/>
    </xf>
    <xf numFmtId="0" fontId="24" fillId="0" borderId="53" xfId="29" applyFont="1" applyFill="1" applyBorder="1" applyAlignment="1" applyProtection="1">
      <alignment horizontal="center" vertical="center" shrinkToFit="1"/>
      <protection locked="0"/>
    </xf>
    <xf numFmtId="0" fontId="24" fillId="0" borderId="54" xfId="28" applyFont="1" applyBorder="1" applyAlignment="1" applyProtection="1">
      <alignment horizontal="center" vertical="center" shrinkToFit="1"/>
      <protection locked="0"/>
    </xf>
    <xf numFmtId="0" fontId="24" fillId="5" borderId="18" xfId="29" applyFont="1" applyFill="1" applyBorder="1" applyAlignment="1" applyProtection="1">
      <alignment horizontal="center" vertical="center" shrinkToFit="1"/>
      <protection locked="0"/>
    </xf>
    <xf numFmtId="0" fontId="26" fillId="4" borderId="0" xfId="29" applyFont="1" applyFill="1" applyProtection="1">
      <alignment vertical="center"/>
    </xf>
    <xf numFmtId="0" fontId="24" fillId="0" borderId="55" xfId="29" applyFont="1" applyBorder="1" applyAlignment="1" applyProtection="1">
      <alignment horizontal="center" vertical="center" shrinkToFit="1"/>
      <protection locked="0"/>
    </xf>
    <xf numFmtId="0" fontId="24" fillId="4" borderId="54" xfId="29" applyFont="1" applyFill="1" applyBorder="1" applyAlignment="1" applyProtection="1">
      <alignment horizontal="center" vertical="center" shrinkToFit="1"/>
      <protection locked="0"/>
    </xf>
    <xf numFmtId="0" fontId="1" fillId="4" borderId="0" xfId="34" applyFont="1" applyFill="1" applyProtection="1">
      <alignment vertical="center"/>
    </xf>
    <xf numFmtId="0" fontId="24" fillId="0" borderId="56" xfId="29" applyFont="1" applyBorder="1" applyAlignment="1" applyProtection="1">
      <alignment horizontal="center" vertical="center" shrinkToFit="1"/>
      <protection locked="0"/>
    </xf>
    <xf numFmtId="0" fontId="24" fillId="4" borderId="0" xfId="29" applyFont="1" applyFill="1" applyBorder="1" applyAlignment="1" applyProtection="1">
      <alignment horizontal="center" vertical="center" shrinkToFit="1"/>
    </xf>
    <xf numFmtId="0" fontId="24" fillId="4" borderId="0" xfId="29" applyFont="1" applyFill="1" applyBorder="1" applyAlignment="1" applyProtection="1">
      <alignment horizontal="left" vertical="center" shrinkToFit="1"/>
    </xf>
    <xf numFmtId="177" fontId="24" fillId="4" borderId="0" xfId="29" applyNumberFormat="1" applyFont="1" applyFill="1" applyBorder="1" applyAlignment="1" applyProtection="1">
      <alignment horizontal="right" vertical="center" shrinkToFit="1"/>
    </xf>
    <xf numFmtId="177" fontId="24" fillId="4" borderId="0" xfId="29" applyNumberFormat="1" applyFont="1" applyFill="1" applyBorder="1" applyAlignment="1" applyProtection="1">
      <alignment horizontal="left" vertical="center" shrinkToFit="1"/>
    </xf>
    <xf numFmtId="0" fontId="26" fillId="4" borderId="0" xfId="29" applyFont="1" applyFill="1" applyBorder="1" applyProtection="1">
      <alignment vertical="center"/>
    </xf>
    <xf numFmtId="0" fontId="24" fillId="4" borderId="49" xfId="29" applyFont="1" applyFill="1" applyBorder="1" applyAlignment="1" applyProtection="1">
      <alignment vertical="center"/>
    </xf>
    <xf numFmtId="0" fontId="24" fillId="4" borderId="49" xfId="29" applyFont="1" applyFill="1" applyBorder="1" applyAlignment="1" applyProtection="1">
      <alignment horizontal="center" vertical="center"/>
    </xf>
    <xf numFmtId="0" fontId="24" fillId="4" borderId="28" xfId="29" applyFont="1" applyFill="1" applyBorder="1" applyProtection="1">
      <alignment vertical="center"/>
    </xf>
    <xf numFmtId="0" fontId="24" fillId="4" borderId="5" xfId="29" applyFont="1" applyFill="1" applyBorder="1" applyAlignment="1" applyProtection="1">
      <alignment vertical="center"/>
    </xf>
    <xf numFmtId="0" fontId="24" fillId="4" borderId="42" xfId="29" applyFont="1" applyFill="1" applyBorder="1" applyAlignment="1" applyProtection="1">
      <alignment vertical="center"/>
    </xf>
    <xf numFmtId="0" fontId="24" fillId="4" borderId="0" xfId="29" applyFont="1" applyFill="1" applyBorder="1" applyAlignment="1" applyProtection="1">
      <alignment vertical="center"/>
    </xf>
    <xf numFmtId="0" fontId="24" fillId="4" borderId="47" xfId="29" applyFont="1" applyFill="1" applyBorder="1" applyAlignment="1" applyProtection="1">
      <alignment vertical="center"/>
    </xf>
    <xf numFmtId="0" fontId="24" fillId="4" borderId="0" xfId="29" applyFont="1" applyFill="1" applyAlignment="1" applyProtection="1">
      <alignment vertical="center"/>
    </xf>
    <xf numFmtId="0" fontId="24" fillId="4" borderId="0" xfId="29" applyFont="1" applyFill="1" applyBorder="1" applyAlignment="1" applyProtection="1">
      <alignment horizontal="center" vertical="center"/>
    </xf>
    <xf numFmtId="0" fontId="25" fillId="4" borderId="0" xfId="29" applyFont="1" applyFill="1" applyAlignment="1" applyProtection="1">
      <alignment vertical="center"/>
    </xf>
    <xf numFmtId="0" fontId="25" fillId="4" borderId="0" xfId="29" applyFont="1" applyFill="1" applyBorder="1" applyAlignment="1" applyProtection="1">
      <alignment horizontal="center" vertical="center"/>
    </xf>
    <xf numFmtId="0" fontId="25" fillId="4" borderId="4" xfId="29" applyFont="1" applyFill="1" applyBorder="1" applyAlignment="1" applyProtection="1">
      <alignment vertical="center"/>
    </xf>
    <xf numFmtId="0" fontId="25" fillId="4" borderId="0" xfId="29" applyFont="1" applyFill="1" applyBorder="1" applyAlignment="1" applyProtection="1">
      <alignment vertical="center"/>
    </xf>
    <xf numFmtId="0" fontId="29" fillId="4" borderId="0" xfId="34" applyFont="1" applyFill="1" applyProtection="1">
      <alignment vertical="center"/>
    </xf>
    <xf numFmtId="0" fontId="1" fillId="0" borderId="0" xfId="34">
      <alignment vertical="center"/>
    </xf>
    <xf numFmtId="0" fontId="8" fillId="4" borderId="0" xfId="10" applyFill="1" applyProtection="1">
      <protection hidden="1"/>
    </xf>
    <xf numFmtId="0" fontId="8" fillId="4" borderId="0" xfId="10" applyFill="1"/>
    <xf numFmtId="0" fontId="1" fillId="0" borderId="0" xfId="30" applyFont="1" applyFill="1">
      <alignment vertical="center"/>
    </xf>
    <xf numFmtId="0" fontId="1" fillId="0" borderId="0" xfId="30" applyFont="1" applyFill="1" applyBorder="1">
      <alignment vertical="center"/>
    </xf>
    <xf numFmtId="0" fontId="24" fillId="0" borderId="24" xfId="30" applyFont="1" applyFill="1" applyBorder="1">
      <alignment vertical="center"/>
    </xf>
    <xf numFmtId="0" fontId="1" fillId="0" borderId="42" xfId="30" applyFont="1" applyFill="1" applyBorder="1">
      <alignment vertical="center"/>
    </xf>
    <xf numFmtId="0" fontId="1" fillId="0" borderId="26" xfId="30" applyFont="1" applyFill="1" applyBorder="1">
      <alignment vertical="center"/>
    </xf>
    <xf numFmtId="0" fontId="1" fillId="0" borderId="57" xfId="30" applyFont="1" applyFill="1" applyBorder="1">
      <alignment vertical="center"/>
    </xf>
    <xf numFmtId="178" fontId="3" fillId="0" borderId="0" xfId="30" applyNumberFormat="1" applyFont="1" applyFill="1" applyBorder="1">
      <alignment vertical="center"/>
    </xf>
    <xf numFmtId="0" fontId="1" fillId="0" borderId="58" xfId="30" applyFont="1" applyFill="1" applyBorder="1">
      <alignment vertical="center"/>
    </xf>
    <xf numFmtId="0" fontId="1" fillId="4" borderId="24" xfId="30" applyFont="1" applyFill="1" applyBorder="1">
      <alignment vertical="center"/>
    </xf>
    <xf numFmtId="0" fontId="1" fillId="4" borderId="42" xfId="30" applyFont="1" applyFill="1" applyBorder="1">
      <alignment vertical="center"/>
    </xf>
    <xf numFmtId="0" fontId="1" fillId="4" borderId="26" xfId="30" applyFont="1" applyFill="1" applyBorder="1">
      <alignment vertical="center"/>
    </xf>
    <xf numFmtId="0" fontId="1" fillId="4" borderId="23" xfId="30" applyFont="1" applyFill="1" applyBorder="1">
      <alignment vertical="center"/>
    </xf>
    <xf numFmtId="0" fontId="1" fillId="4" borderId="28" xfId="30" applyFont="1" applyFill="1" applyBorder="1">
      <alignment vertical="center"/>
    </xf>
    <xf numFmtId="0" fontId="1" fillId="4" borderId="29" xfId="30" applyFont="1" applyFill="1" applyBorder="1">
      <alignment vertical="center"/>
    </xf>
    <xf numFmtId="178" fontId="3" fillId="4" borderId="22" xfId="30" applyNumberFormat="1" applyFont="1" applyFill="1" applyBorder="1">
      <alignment vertical="center"/>
    </xf>
    <xf numFmtId="178" fontId="3" fillId="4" borderId="34" xfId="30" applyNumberFormat="1" applyFont="1" applyFill="1" applyBorder="1">
      <alignment vertical="center"/>
    </xf>
    <xf numFmtId="178" fontId="3" fillId="4" borderId="30" xfId="30" applyNumberFormat="1" applyFont="1" applyFill="1" applyBorder="1">
      <alignment vertical="center"/>
    </xf>
    <xf numFmtId="178" fontId="3" fillId="4" borderId="16" xfId="30" applyNumberFormat="1" applyFont="1" applyFill="1" applyBorder="1" applyAlignment="1">
      <alignment horizontal="center" vertical="center"/>
    </xf>
    <xf numFmtId="178" fontId="18" fillId="4" borderId="59" xfId="30" applyNumberFormat="1" applyFont="1" applyFill="1" applyBorder="1" applyAlignment="1">
      <alignment horizontal="center" vertical="center"/>
    </xf>
    <xf numFmtId="178" fontId="3" fillId="4" borderId="32" xfId="30" applyNumberFormat="1" applyFont="1" applyFill="1" applyBorder="1" applyAlignment="1">
      <alignment horizontal="center" vertical="center"/>
    </xf>
    <xf numFmtId="177" fontId="3" fillId="4" borderId="16" xfId="30" applyNumberFormat="1" applyFont="1" applyFill="1" applyBorder="1" applyAlignment="1">
      <alignment horizontal="right" vertical="center" wrapText="1"/>
    </xf>
    <xf numFmtId="177" fontId="3" fillId="4" borderId="16" xfId="30" applyNumberFormat="1" applyFont="1" applyFill="1" applyBorder="1" applyAlignment="1">
      <alignment horizontal="right" vertical="center"/>
    </xf>
    <xf numFmtId="177" fontId="3" fillId="4" borderId="59" xfId="30" applyNumberFormat="1" applyFont="1" applyFill="1" applyBorder="1" applyAlignment="1">
      <alignment horizontal="right" vertical="center"/>
    </xf>
    <xf numFmtId="189" fontId="3" fillId="4" borderId="32" xfId="30" applyNumberFormat="1" applyFont="1" applyFill="1" applyBorder="1" applyAlignment="1">
      <alignment horizontal="right" vertical="center"/>
    </xf>
    <xf numFmtId="0" fontId="3" fillId="4" borderId="0" xfId="30" applyFont="1" applyFill="1" applyBorder="1" applyAlignment="1">
      <alignment vertical="center"/>
    </xf>
    <xf numFmtId="177" fontId="3" fillId="4" borderId="0" xfId="30" applyNumberFormat="1" applyFont="1" applyFill="1" applyBorder="1" applyAlignment="1">
      <alignment horizontal="right" vertical="center"/>
    </xf>
    <xf numFmtId="189" fontId="3" fillId="4" borderId="0" xfId="30" applyNumberFormat="1" applyFont="1" applyFill="1" applyBorder="1" applyAlignment="1">
      <alignment horizontal="right" vertical="center"/>
    </xf>
    <xf numFmtId="191" fontId="3" fillId="0" borderId="0" xfId="30" applyNumberFormat="1" applyFont="1" applyFill="1" applyBorder="1">
      <alignment vertical="center"/>
    </xf>
    <xf numFmtId="178" fontId="3" fillId="0" borderId="23" xfId="30" applyNumberFormat="1" applyFont="1" applyFill="1" applyBorder="1">
      <alignment vertical="center"/>
    </xf>
    <xf numFmtId="178" fontId="3" fillId="0" borderId="28" xfId="30" applyNumberFormat="1" applyFont="1" applyFill="1" applyBorder="1">
      <alignment vertical="center"/>
    </xf>
    <xf numFmtId="178" fontId="3" fillId="0" borderId="29" xfId="30" applyNumberFormat="1" applyFont="1" applyFill="1" applyBorder="1">
      <alignment vertical="center"/>
    </xf>
    <xf numFmtId="178" fontId="3" fillId="0" borderId="16" xfId="30" applyNumberFormat="1" applyFont="1" applyFill="1" applyBorder="1" applyAlignment="1">
      <alignment horizontal="center" vertical="center"/>
    </xf>
    <xf numFmtId="178" fontId="3" fillId="0" borderId="59" xfId="30" applyNumberFormat="1" applyFont="1" applyFill="1" applyBorder="1" applyAlignment="1">
      <alignment horizontal="center" vertical="center"/>
    </xf>
    <xf numFmtId="178" fontId="3" fillId="0" borderId="32" xfId="30" applyNumberFormat="1" applyFont="1" applyFill="1" applyBorder="1" applyAlignment="1">
      <alignment horizontal="center" vertical="center"/>
    </xf>
    <xf numFmtId="178" fontId="3" fillId="0" borderId="0" xfId="30" applyNumberFormat="1" applyFont="1" applyFill="1" applyBorder="1" applyAlignment="1">
      <alignment horizontal="center" vertical="center"/>
    </xf>
    <xf numFmtId="178" fontId="3" fillId="0" borderId="57" xfId="30" applyNumberFormat="1" applyFont="1" applyFill="1" applyBorder="1">
      <alignment vertical="center"/>
    </xf>
    <xf numFmtId="192" fontId="9" fillId="0" borderId="16" xfId="30" applyNumberFormat="1" applyFont="1" applyFill="1" applyBorder="1" applyAlignment="1">
      <alignment horizontal="right" vertical="center" shrinkToFit="1"/>
    </xf>
    <xf numFmtId="192" fontId="9" fillId="0" borderId="59" xfId="30" applyNumberFormat="1" applyFont="1" applyFill="1" applyBorder="1" applyAlignment="1">
      <alignment horizontal="right" vertical="center" shrinkToFit="1"/>
    </xf>
    <xf numFmtId="192" fontId="3" fillId="0" borderId="32" xfId="30" applyNumberFormat="1" applyFont="1" applyFill="1" applyBorder="1" applyAlignment="1">
      <alignment horizontal="right" vertical="center" shrinkToFit="1"/>
    </xf>
    <xf numFmtId="178" fontId="3" fillId="0" borderId="58" xfId="30" applyNumberFormat="1" applyFont="1" applyFill="1" applyBorder="1">
      <alignment vertical="center"/>
    </xf>
    <xf numFmtId="178" fontId="3" fillId="0" borderId="0" xfId="30" applyNumberFormat="1" applyFont="1" applyFill="1">
      <alignment vertical="center"/>
    </xf>
    <xf numFmtId="189" fontId="9" fillId="0" borderId="16" xfId="30" applyNumberFormat="1" applyFont="1" applyFill="1" applyBorder="1" applyAlignment="1">
      <alignment horizontal="right" vertical="center" shrinkToFit="1"/>
    </xf>
    <xf numFmtId="189" fontId="9" fillId="0" borderId="59" xfId="30" applyNumberFormat="1" applyFont="1" applyFill="1" applyBorder="1" applyAlignment="1">
      <alignment horizontal="right" vertical="center" shrinkToFit="1"/>
    </xf>
    <xf numFmtId="189" fontId="3" fillId="0" borderId="32" xfId="30" applyNumberFormat="1" applyFont="1" applyFill="1" applyBorder="1" applyAlignment="1">
      <alignment horizontal="right" vertical="center" shrinkToFit="1"/>
    </xf>
    <xf numFmtId="178" fontId="3" fillId="0" borderId="22" xfId="30" applyNumberFormat="1" applyFont="1" applyFill="1" applyBorder="1">
      <alignment vertical="center"/>
    </xf>
    <xf numFmtId="178" fontId="3" fillId="0" borderId="34" xfId="30" applyNumberFormat="1" applyFont="1" applyFill="1" applyBorder="1">
      <alignment vertical="center"/>
    </xf>
    <xf numFmtId="191" fontId="3" fillId="0" borderId="34" xfId="30" applyNumberFormat="1" applyFont="1" applyFill="1" applyBorder="1">
      <alignment vertical="center"/>
    </xf>
    <xf numFmtId="178" fontId="3" fillId="0" borderId="30" xfId="30" applyNumberFormat="1" applyFont="1" applyFill="1" applyBorder="1">
      <alignment vertical="center"/>
    </xf>
    <xf numFmtId="0" fontId="1" fillId="0" borderId="26" xfId="30" applyFont="1" applyFill="1" applyBorder="1" applyAlignment="1"/>
    <xf numFmtId="0" fontId="1" fillId="0" borderId="58" xfId="30" applyFont="1" applyFill="1" applyBorder="1" applyAlignment="1"/>
    <xf numFmtId="177" fontId="3" fillId="0" borderId="16" xfId="30" applyNumberFormat="1" applyFont="1" applyFill="1" applyBorder="1" applyAlignment="1">
      <alignment horizontal="right" vertical="center"/>
    </xf>
    <xf numFmtId="177" fontId="3" fillId="0" borderId="59" xfId="30" applyNumberFormat="1" applyFont="1" applyFill="1" applyBorder="1" applyAlignment="1">
      <alignment horizontal="right" vertical="center"/>
    </xf>
    <xf numFmtId="189" fontId="3" fillId="0" borderId="32" xfId="30" applyNumberFormat="1" applyFont="1" applyFill="1" applyBorder="1" applyAlignment="1">
      <alignment horizontal="right" vertical="center"/>
    </xf>
    <xf numFmtId="177" fontId="3" fillId="4" borderId="59" xfId="30" applyNumberFormat="1" applyFont="1" applyFill="1" applyBorder="1" applyAlignment="1">
      <alignment horizontal="right" vertical="center" wrapText="1"/>
    </xf>
    <xf numFmtId="189" fontId="3" fillId="4" borderId="32" xfId="30" applyNumberFormat="1" applyFont="1" applyFill="1" applyBorder="1" applyAlignment="1">
      <alignment horizontal="right" vertical="center" wrapText="1"/>
    </xf>
    <xf numFmtId="0" fontId="1" fillId="0" borderId="0" xfId="30" applyFont="1" applyFill="1" applyBorder="1" applyAlignment="1"/>
    <xf numFmtId="191" fontId="3" fillId="0" borderId="42" xfId="30" applyNumberFormat="1" applyFont="1" applyFill="1" applyBorder="1">
      <alignment vertical="center"/>
    </xf>
    <xf numFmtId="0" fontId="1" fillId="0" borderId="34" xfId="30" applyFont="1" applyFill="1" applyBorder="1">
      <alignment vertical="center"/>
    </xf>
    <xf numFmtId="0" fontId="24" fillId="0" borderId="57" xfId="30" applyFont="1" applyFill="1" applyBorder="1">
      <alignment vertical="center"/>
    </xf>
    <xf numFmtId="0" fontId="1" fillId="0" borderId="34" xfId="31" applyFont="1" applyFill="1" applyBorder="1">
      <alignment vertical="center"/>
    </xf>
    <xf numFmtId="191" fontId="3" fillId="0" borderId="34" xfId="31" applyNumberFormat="1" applyFont="1" applyFill="1" applyBorder="1">
      <alignment vertical="center"/>
    </xf>
    <xf numFmtId="178" fontId="9" fillId="0" borderId="24" xfId="32" applyNumberFormat="1" applyFont="1" applyBorder="1" applyAlignment="1">
      <alignment vertical="center"/>
    </xf>
    <xf numFmtId="178" fontId="9" fillId="0" borderId="26" xfId="32" applyNumberFormat="1" applyFont="1" applyBorder="1" applyAlignment="1">
      <alignment vertical="center"/>
    </xf>
    <xf numFmtId="178" fontId="9" fillId="0" borderId="22" xfId="32" applyNumberFormat="1" applyFont="1" applyBorder="1" applyAlignment="1">
      <alignment vertical="center"/>
    </xf>
    <xf numFmtId="178" fontId="9" fillId="0" borderId="30" xfId="32" applyNumberFormat="1" applyFont="1" applyBorder="1" applyAlignment="1">
      <alignment vertical="center"/>
    </xf>
    <xf numFmtId="178" fontId="9" fillId="0" borderId="24" xfId="32" applyNumberFormat="1" applyFont="1" applyBorder="1" applyAlignment="1">
      <alignment horizontal="center" vertical="center"/>
    </xf>
    <xf numFmtId="178" fontId="9" fillId="0" borderId="32" xfId="32" applyNumberFormat="1" applyFont="1" applyBorder="1" applyAlignment="1">
      <alignment horizontal="center" vertical="center" wrapText="1"/>
    </xf>
    <xf numFmtId="178" fontId="12" fillId="0" borderId="33" xfId="32" applyNumberFormat="1" applyFont="1" applyBorder="1" applyAlignment="1">
      <alignment horizontal="center" vertical="center"/>
    </xf>
    <xf numFmtId="178" fontId="9" fillId="0" borderId="34" xfId="32" applyNumberFormat="1" applyFont="1" applyBorder="1" applyAlignment="1">
      <alignment horizontal="center" vertical="center" wrapText="1"/>
    </xf>
    <xf numFmtId="178" fontId="9" fillId="0" borderId="16" xfId="32" applyNumberFormat="1" applyFont="1" applyBorder="1" applyAlignment="1">
      <alignment horizontal="center" vertical="center"/>
    </xf>
    <xf numFmtId="177" fontId="9" fillId="0" borderId="27" xfId="33" applyNumberFormat="1" applyFont="1" applyFill="1" applyBorder="1" applyAlignment="1">
      <alignment horizontal="right" vertical="center"/>
    </xf>
    <xf numFmtId="177" fontId="9" fillId="0" borderId="24" xfId="33" applyNumberFormat="1" applyFont="1" applyFill="1" applyBorder="1" applyAlignment="1">
      <alignment horizontal="right" vertical="center"/>
    </xf>
    <xf numFmtId="189" fontId="9" fillId="0" borderId="35" xfId="33" applyNumberFormat="1" applyFont="1" applyFill="1" applyBorder="1" applyAlignment="1">
      <alignment horizontal="right" vertical="center"/>
    </xf>
    <xf numFmtId="177" fontId="9" fillId="0" borderId="33" xfId="33" applyNumberFormat="1" applyFont="1" applyFill="1" applyBorder="1" applyAlignment="1">
      <alignment horizontal="right" vertical="center"/>
    </xf>
    <xf numFmtId="189" fontId="9" fillId="0" borderId="36" xfId="33" applyNumberFormat="1" applyFont="1" applyFill="1" applyBorder="1" applyAlignment="1">
      <alignment horizontal="right" vertical="center"/>
    </xf>
    <xf numFmtId="189" fontId="9" fillId="0" borderId="27" xfId="33" applyNumberFormat="1" applyFont="1" applyBorder="1" applyAlignment="1">
      <alignment horizontal="right" vertical="center"/>
    </xf>
    <xf numFmtId="178" fontId="9" fillId="0" borderId="22" xfId="32" applyNumberFormat="1" applyFont="1" applyBorder="1" applyAlignment="1">
      <alignment horizontal="center" vertical="center"/>
    </xf>
    <xf numFmtId="178" fontId="9" fillId="0" borderId="37" xfId="32" applyNumberFormat="1" applyFont="1" applyBorder="1" applyAlignment="1">
      <alignment horizontal="center" vertical="center"/>
    </xf>
    <xf numFmtId="177" fontId="9" fillId="0" borderId="38" xfId="33" applyNumberFormat="1" applyFont="1" applyFill="1" applyBorder="1" applyAlignment="1">
      <alignment horizontal="right" vertical="center"/>
    </xf>
    <xf numFmtId="177" fontId="9" fillId="0" borderId="39" xfId="33" applyNumberFormat="1" applyFont="1" applyFill="1" applyBorder="1" applyAlignment="1">
      <alignment horizontal="right" vertical="center"/>
    </xf>
    <xf numFmtId="189" fontId="9" fillId="0" borderId="37" xfId="33" applyNumberFormat="1" applyFont="1" applyFill="1" applyBorder="1" applyAlignment="1">
      <alignment horizontal="right" vertical="center"/>
    </xf>
    <xf numFmtId="177" fontId="9" fillId="0" borderId="40" xfId="33" applyNumberFormat="1" applyFont="1" applyFill="1" applyBorder="1" applyAlignment="1">
      <alignment horizontal="right" vertical="center"/>
    </xf>
    <xf numFmtId="189" fontId="9" fillId="0" borderId="41" xfId="33" applyNumberFormat="1" applyFont="1" applyFill="1" applyBorder="1" applyAlignment="1">
      <alignment horizontal="right" vertical="center"/>
    </xf>
    <xf numFmtId="189" fontId="9" fillId="0" borderId="38" xfId="33" applyNumberFormat="1" applyFont="1" applyBorder="1" applyAlignment="1">
      <alignment horizontal="right" vertical="center"/>
    </xf>
    <xf numFmtId="177" fontId="9" fillId="0" borderId="38" xfId="33" applyNumberFormat="1" applyFont="1" applyFill="1" applyBorder="1" applyAlignment="1">
      <alignment horizontal="right" vertical="center" wrapText="1"/>
    </xf>
    <xf numFmtId="178" fontId="9" fillId="0" borderId="26" xfId="32" applyNumberFormat="1" applyFont="1" applyBorder="1" applyAlignment="1">
      <alignment horizontal="center" vertical="center"/>
    </xf>
    <xf numFmtId="177" fontId="9" fillId="0" borderId="27" xfId="33" applyNumberFormat="1" applyFont="1" applyBorder="1" applyAlignment="1">
      <alignment horizontal="right" vertical="center"/>
    </xf>
    <xf numFmtId="177" fontId="9" fillId="0" borderId="24" xfId="33" applyNumberFormat="1" applyFont="1" applyBorder="1" applyAlignment="1">
      <alignment horizontal="right" vertical="center"/>
    </xf>
    <xf numFmtId="189" fontId="9" fillId="0" borderId="35" xfId="33" applyNumberFormat="1" applyFont="1" applyBorder="1" applyAlignment="1">
      <alignment horizontal="right" vertical="center"/>
    </xf>
    <xf numFmtId="177" fontId="9" fillId="0" borderId="33" xfId="33" applyNumberFormat="1" applyFont="1" applyBorder="1" applyAlignment="1">
      <alignment horizontal="right" vertical="center"/>
    </xf>
    <xf numFmtId="189" fontId="9" fillId="0" borderId="42" xfId="33" applyNumberFormat="1" applyFont="1" applyBorder="1" applyAlignment="1">
      <alignment horizontal="right" vertical="center"/>
    </xf>
    <xf numFmtId="0" fontId="1" fillId="0" borderId="22" xfId="30" applyFont="1" applyFill="1" applyBorder="1">
      <alignment vertical="center"/>
    </xf>
    <xf numFmtId="0" fontId="1" fillId="0" borderId="30" xfId="30" applyFont="1" applyFill="1" applyBorder="1">
      <alignment vertical="center"/>
    </xf>
    <xf numFmtId="0" fontId="6" fillId="2" borderId="60" xfId="18" applyFont="1" applyFill="1" applyBorder="1" applyAlignment="1">
      <alignment horizontal="center" vertical="center"/>
    </xf>
    <xf numFmtId="0" fontId="6" fillId="2" borderId="8" xfId="18" applyFont="1" applyFill="1" applyBorder="1" applyAlignment="1">
      <alignment horizontal="center" vertical="center"/>
    </xf>
    <xf numFmtId="0" fontId="6" fillId="2" borderId="21" xfId="18" applyFont="1" applyFill="1" applyBorder="1" applyAlignment="1">
      <alignment horizontal="center" vertical="center"/>
    </xf>
    <xf numFmtId="176" fontId="6" fillId="0" borderId="60" xfId="18" applyNumberFormat="1" applyFont="1" applyFill="1" applyBorder="1" applyAlignment="1" applyProtection="1">
      <alignment horizontal="right" vertical="center" wrapText="1"/>
    </xf>
    <xf numFmtId="176" fontId="6" fillId="0" borderId="8" xfId="18" applyNumberFormat="1" applyFont="1" applyFill="1" applyBorder="1" applyAlignment="1" applyProtection="1">
      <alignment horizontal="right" vertical="center" wrapText="1"/>
    </xf>
    <xf numFmtId="176" fontId="6" fillId="0" borderId="9" xfId="18" applyNumberFormat="1" applyFont="1" applyFill="1" applyBorder="1" applyAlignment="1" applyProtection="1">
      <alignment horizontal="right" vertical="center" wrapText="1"/>
    </xf>
    <xf numFmtId="176" fontId="6" fillId="0" borderId="61" xfId="18" applyNumberFormat="1" applyFont="1" applyFill="1" applyBorder="1" applyAlignment="1" applyProtection="1">
      <alignment horizontal="right" vertical="center" wrapText="1"/>
    </xf>
    <xf numFmtId="176" fontId="6" fillId="0" borderId="27" xfId="18" applyNumberFormat="1" applyFont="1" applyFill="1" applyBorder="1" applyAlignment="1" applyProtection="1">
      <alignment horizontal="right" vertical="center" wrapText="1"/>
    </xf>
    <xf numFmtId="176" fontId="6" fillId="0" borderId="62" xfId="18" applyNumberFormat="1" applyFont="1" applyFill="1" applyBorder="1" applyAlignment="1" applyProtection="1">
      <alignment horizontal="right" vertical="center" wrapText="1"/>
    </xf>
    <xf numFmtId="176" fontId="6" fillId="0" borderId="18" xfId="18" applyNumberFormat="1" applyFont="1" applyFill="1" applyBorder="1" applyAlignment="1" applyProtection="1">
      <alignment horizontal="right" vertical="center" wrapText="1"/>
    </xf>
    <xf numFmtId="176" fontId="6" fillId="0" borderId="19" xfId="18" applyNumberFormat="1" applyFont="1" applyFill="1" applyBorder="1" applyAlignment="1" applyProtection="1">
      <alignment horizontal="right" vertical="center" wrapText="1"/>
    </xf>
    <xf numFmtId="176" fontId="6" fillId="0" borderId="20" xfId="18" applyNumberFormat="1" applyFont="1" applyFill="1" applyBorder="1" applyAlignment="1" applyProtection="1">
      <alignment horizontal="right" vertical="center" wrapText="1"/>
    </xf>
    <xf numFmtId="0" fontId="7" fillId="2" borderId="7" xfId="18" applyFont="1" applyFill="1" applyBorder="1" applyAlignment="1">
      <alignment horizontal="center" vertical="center"/>
    </xf>
    <xf numFmtId="0" fontId="7" fillId="2" borderId="8" xfId="18" applyFont="1" applyFill="1" applyBorder="1" applyAlignment="1">
      <alignment horizontal="center" vertical="center"/>
    </xf>
    <xf numFmtId="0" fontId="7" fillId="2" borderId="9" xfId="18" applyFont="1" applyFill="1" applyBorder="1" applyAlignment="1">
      <alignment horizontal="center" vertical="center"/>
    </xf>
    <xf numFmtId="177" fontId="7" fillId="0" borderId="11" xfId="18" applyNumberFormat="1" applyFont="1" applyFill="1" applyBorder="1" applyAlignment="1" applyProtection="1">
      <alignment horizontal="right" vertical="center"/>
    </xf>
    <xf numFmtId="177" fontId="7" fillId="0" borderId="12" xfId="18" applyNumberFormat="1" applyFont="1" applyFill="1" applyBorder="1" applyAlignment="1" applyProtection="1">
      <alignment horizontal="right" vertical="center"/>
    </xf>
    <xf numFmtId="177" fontId="7" fillId="0" borderId="13" xfId="18" applyNumberFormat="1" applyFont="1" applyFill="1" applyBorder="1" applyAlignment="1" applyProtection="1">
      <alignment horizontal="right" vertical="center"/>
    </xf>
    <xf numFmtId="177" fontId="7" fillId="0" borderId="15" xfId="18" applyNumberFormat="1" applyFont="1" applyFill="1" applyBorder="1" applyAlignment="1" applyProtection="1">
      <alignment horizontal="right" vertical="center"/>
    </xf>
    <xf numFmtId="177" fontId="7" fillId="0" borderId="16" xfId="18" applyNumberFormat="1" applyFont="1" applyFill="1" applyBorder="1" applyAlignment="1" applyProtection="1">
      <alignment horizontal="right" vertical="center"/>
    </xf>
    <xf numFmtId="177" fontId="7" fillId="0" borderId="17" xfId="18" applyNumberFormat="1" applyFont="1" applyFill="1" applyBorder="1" applyAlignment="1" applyProtection="1">
      <alignment horizontal="right" vertical="center"/>
    </xf>
    <xf numFmtId="177" fontId="7" fillId="0" borderId="18" xfId="18" applyNumberFormat="1" applyFont="1" applyFill="1" applyBorder="1" applyAlignment="1" applyProtection="1">
      <alignment horizontal="right" vertical="center"/>
    </xf>
    <xf numFmtId="177" fontId="7" fillId="0" borderId="19" xfId="18" applyNumberFormat="1" applyFont="1" applyFill="1" applyBorder="1" applyAlignment="1" applyProtection="1">
      <alignment horizontal="right" vertical="center"/>
    </xf>
    <xf numFmtId="177" fontId="7" fillId="0" borderId="20" xfId="18" applyNumberFormat="1" applyFont="1" applyFill="1" applyBorder="1" applyAlignment="1" applyProtection="1">
      <alignment horizontal="right" vertical="center"/>
    </xf>
    <xf numFmtId="0" fontId="0" fillId="4" borderId="0" xfId="10" applyFont="1" applyFill="1" applyAlignment="1">
      <alignment vertical="center"/>
    </xf>
    <xf numFmtId="0" fontId="8" fillId="4" borderId="0" xfId="10" applyFont="1" applyFill="1" applyAlignment="1" applyProtection="1">
      <alignment vertical="center"/>
      <protection hidden="1"/>
    </xf>
    <xf numFmtId="0" fontId="1" fillId="0" borderId="0" xfId="30" applyFont="1" applyFill="1" applyAlignment="1">
      <alignment vertical="center"/>
    </xf>
    <xf numFmtId="0" fontId="1" fillId="0" borderId="0" xfId="30" applyFont="1" applyFill="1" applyBorder="1" applyAlignment="1">
      <alignment vertical="center"/>
    </xf>
    <xf numFmtId="0" fontId="8" fillId="4" borderId="0" xfId="10" applyFont="1" applyFill="1" applyAlignment="1">
      <alignment vertical="center"/>
    </xf>
    <xf numFmtId="0" fontId="8" fillId="4" borderId="0" xfId="10" applyFont="1" applyFill="1"/>
    <xf numFmtId="0" fontId="8" fillId="4" borderId="0" xfId="10" applyFont="1" applyFill="1" applyProtection="1">
      <protection hidden="1"/>
    </xf>
    <xf numFmtId="0" fontId="8" fillId="4" borderId="0" xfId="10" applyFont="1" applyFill="1" applyBorder="1" applyAlignment="1">
      <alignment vertical="center"/>
    </xf>
    <xf numFmtId="0" fontId="1" fillId="0" borderId="24" xfId="30" applyFont="1" applyFill="1" applyBorder="1" applyAlignment="1">
      <alignment vertical="center"/>
    </xf>
    <xf numFmtId="0" fontId="1" fillId="0" borderId="42" xfId="30" applyFont="1" applyFill="1" applyBorder="1" applyAlignment="1">
      <alignment vertical="center"/>
    </xf>
    <xf numFmtId="191" fontId="1" fillId="0" borderId="42" xfId="30" applyNumberFormat="1" applyFont="1" applyFill="1" applyBorder="1" applyAlignment="1">
      <alignment vertical="center"/>
    </xf>
    <xf numFmtId="0" fontId="1" fillId="0" borderId="26" xfId="30" applyFont="1" applyFill="1" applyBorder="1" applyAlignment="1">
      <alignment vertical="center"/>
    </xf>
    <xf numFmtId="0" fontId="24" fillId="0" borderId="0" xfId="30" applyFont="1" applyFill="1">
      <alignment vertical="center"/>
    </xf>
    <xf numFmtId="0" fontId="1" fillId="0" borderId="57" xfId="30" applyFont="1" applyFill="1" applyBorder="1" applyAlignment="1">
      <alignment vertical="center"/>
    </xf>
    <xf numFmtId="0" fontId="1" fillId="0" borderId="58" xfId="30" applyFont="1" applyFill="1" applyBorder="1" applyAlignment="1">
      <alignment vertical="center"/>
    </xf>
    <xf numFmtId="0" fontId="24" fillId="0" borderId="0" xfId="30" applyFont="1" applyFill="1" applyAlignment="1">
      <alignment vertical="center"/>
    </xf>
    <xf numFmtId="0" fontId="1" fillId="0" borderId="22" xfId="30" applyFont="1" applyFill="1" applyBorder="1" applyAlignment="1">
      <alignment vertical="center"/>
    </xf>
    <xf numFmtId="0" fontId="1" fillId="0" borderId="34" xfId="30" applyFont="1" applyFill="1" applyBorder="1" applyAlignment="1">
      <alignment vertical="center"/>
    </xf>
    <xf numFmtId="0" fontId="1" fillId="0" borderId="30" xfId="30" applyFont="1" applyFill="1" applyBorder="1" applyAlignment="1">
      <alignment vertical="center"/>
    </xf>
    <xf numFmtId="0" fontId="1" fillId="0" borderId="28" xfId="30" applyFont="1" applyFill="1" applyBorder="1" applyAlignment="1">
      <alignment vertical="center"/>
    </xf>
    <xf numFmtId="178" fontId="31" fillId="0" borderId="0" xfId="30" applyNumberFormat="1" applyFont="1" applyFill="1" applyBorder="1">
      <alignment vertical="center"/>
    </xf>
    <xf numFmtId="0" fontId="33" fillId="0" borderId="0" xfId="30" applyFont="1" applyFill="1">
      <alignment vertical="center"/>
    </xf>
    <xf numFmtId="178" fontId="33" fillId="0" borderId="0" xfId="30" applyNumberFormat="1" applyFont="1" applyFill="1" applyBorder="1">
      <alignment vertical="center"/>
    </xf>
    <xf numFmtId="0" fontId="33" fillId="0" borderId="0" xfId="30" applyFont="1" applyFill="1" applyBorder="1">
      <alignment vertical="center"/>
    </xf>
    <xf numFmtId="179" fontId="33" fillId="4" borderId="0" xfId="31" applyNumberFormat="1" applyFont="1" applyFill="1" applyBorder="1" applyAlignment="1">
      <alignment vertical="center" wrapText="1"/>
    </xf>
    <xf numFmtId="49" fontId="33" fillId="4" borderId="16" xfId="31" applyNumberFormat="1" applyFont="1" applyFill="1" applyBorder="1" applyAlignment="1">
      <alignment horizontal="center" vertical="center" wrapText="1"/>
    </xf>
    <xf numFmtId="49" fontId="33" fillId="4" borderId="16" xfId="31" applyNumberFormat="1" applyFont="1" applyFill="1" applyBorder="1" applyAlignment="1">
      <alignment horizontal="center" vertical="center"/>
    </xf>
    <xf numFmtId="178" fontId="1" fillId="0" borderId="0" xfId="30" applyNumberFormat="1" applyFont="1" applyFill="1">
      <alignment vertical="center"/>
    </xf>
    <xf numFmtId="178" fontId="1" fillId="0" borderId="57" xfId="30" applyNumberFormat="1" applyFont="1" applyFill="1" applyBorder="1">
      <alignment vertical="center"/>
    </xf>
    <xf numFmtId="178" fontId="1" fillId="0" borderId="0" xfId="30" applyNumberFormat="1" applyFont="1" applyFill="1" applyBorder="1">
      <alignment vertical="center"/>
    </xf>
    <xf numFmtId="178" fontId="1" fillId="0" borderId="58" xfId="30" applyNumberFormat="1" applyFont="1" applyFill="1" applyBorder="1">
      <alignment vertical="center"/>
    </xf>
    <xf numFmtId="193" fontId="1" fillId="0" borderId="0" xfId="30" applyNumberFormat="1" applyFont="1" applyFill="1" applyBorder="1">
      <alignment vertical="center"/>
    </xf>
    <xf numFmtId="178" fontId="1" fillId="0" borderId="22" xfId="30" applyNumberFormat="1" applyFont="1" applyFill="1" applyBorder="1">
      <alignment vertical="center"/>
    </xf>
    <xf numFmtId="178" fontId="1" fillId="0" borderId="34" xfId="30" applyNumberFormat="1" applyFont="1" applyFill="1" applyBorder="1">
      <alignment vertical="center"/>
    </xf>
    <xf numFmtId="191" fontId="1" fillId="0" borderId="34" xfId="30" applyNumberFormat="1" applyFont="1" applyFill="1" applyBorder="1">
      <alignment vertical="center"/>
    </xf>
    <xf numFmtId="178" fontId="1" fillId="0" borderId="30" xfId="30" applyNumberFormat="1" applyFont="1" applyFill="1" applyBorder="1">
      <alignment vertical="center"/>
    </xf>
    <xf numFmtId="0" fontId="1" fillId="0" borderId="28" xfId="30" applyFont="1" applyFill="1" applyBorder="1">
      <alignment vertical="center"/>
    </xf>
    <xf numFmtId="178" fontId="32" fillId="0" borderId="0" xfId="30" applyNumberFormat="1" applyFont="1" applyFill="1" applyBorder="1">
      <alignment vertical="center"/>
    </xf>
    <xf numFmtId="0" fontId="1" fillId="0" borderId="0" xfId="31" applyFont="1" applyFill="1" applyBorder="1">
      <alignment vertical="center"/>
    </xf>
    <xf numFmtId="191" fontId="1" fillId="0" borderId="0" xfId="31" applyNumberFormat="1" applyFont="1" applyFill="1" applyBorder="1">
      <alignment vertical="center"/>
    </xf>
    <xf numFmtId="178" fontId="8" fillId="0" borderId="0" xfId="32" applyNumberFormat="1" applyFont="1" applyBorder="1" applyAlignment="1">
      <alignment vertical="center"/>
    </xf>
    <xf numFmtId="177" fontId="8" fillId="0" borderId="0" xfId="33" applyNumberFormat="1" applyFont="1" applyFill="1" applyBorder="1" applyAlignment="1">
      <alignment horizontal="right" vertical="center"/>
    </xf>
    <xf numFmtId="189" fontId="8" fillId="0" borderId="0" xfId="33" applyNumberFormat="1" applyFont="1" applyFill="1" applyBorder="1" applyAlignment="1">
      <alignment horizontal="right" vertical="center"/>
    </xf>
    <xf numFmtId="189" fontId="8" fillId="0" borderId="0" xfId="33" applyNumberFormat="1" applyFont="1" applyBorder="1" applyAlignment="1">
      <alignment horizontal="right" vertical="center"/>
    </xf>
    <xf numFmtId="178" fontId="1" fillId="4" borderId="0" xfId="30" applyNumberFormat="1" applyFont="1" applyFill="1" applyBorder="1" applyAlignment="1">
      <alignment vertical="center" wrapText="1"/>
    </xf>
    <xf numFmtId="178" fontId="8" fillId="0" borderId="0" xfId="32" applyNumberFormat="1" applyFont="1" applyBorder="1" applyAlignment="1">
      <alignment horizontal="center" vertical="center"/>
    </xf>
    <xf numFmtId="49" fontId="1" fillId="4" borderId="16" xfId="31" applyNumberFormat="1" applyFont="1" applyFill="1" applyBorder="1" applyAlignment="1">
      <alignment horizontal="center" vertical="center" wrapText="1"/>
    </xf>
    <xf numFmtId="49" fontId="1" fillId="4" borderId="16" xfId="31" applyNumberFormat="1" applyFont="1" applyFill="1" applyBorder="1" applyAlignment="1">
      <alignment horizontal="center" vertical="center"/>
    </xf>
    <xf numFmtId="0" fontId="35" fillId="0" borderId="0" xfId="37" applyFont="1" applyAlignment="1">
      <alignment vertical="center"/>
    </xf>
    <xf numFmtId="180" fontId="1" fillId="0" borderId="0" xfId="30" applyNumberFormat="1" applyFont="1" applyFill="1" applyBorder="1">
      <alignment vertical="center"/>
    </xf>
    <xf numFmtId="187" fontId="13" fillId="0" borderId="0" xfId="26" applyNumberFormat="1" applyFont="1" applyFill="1" applyBorder="1" applyAlignment="1" applyProtection="1">
      <alignment horizontal="center" vertical="center"/>
      <protection hidden="1"/>
    </xf>
    <xf numFmtId="0" fontId="18" fillId="0" borderId="0" xfId="26" applyNumberFormat="1" applyFont="1" applyFill="1" applyBorder="1" applyAlignment="1" applyProtection="1">
      <alignment horizontal="left" vertical="center" wrapText="1"/>
      <protection hidden="1"/>
    </xf>
    <xf numFmtId="0" fontId="13" fillId="0" borderId="0" xfId="26" applyFont="1" applyFill="1" applyBorder="1" applyAlignment="1" applyProtection="1">
      <alignment horizontal="center" vertical="center"/>
      <protection hidden="1"/>
    </xf>
    <xf numFmtId="49" fontId="13" fillId="0" borderId="0" xfId="26" applyNumberFormat="1" applyFont="1" applyFill="1" applyBorder="1" applyAlignment="1">
      <alignment horizontal="center" vertical="center"/>
    </xf>
    <xf numFmtId="0" fontId="13" fillId="0" borderId="0" xfId="26" applyFont="1" applyFill="1" applyBorder="1" applyAlignment="1">
      <alignment horizontal="center" vertical="center"/>
    </xf>
    <xf numFmtId="181" fontId="13" fillId="0" borderId="4" xfId="26" applyNumberFormat="1" applyFont="1" applyFill="1" applyBorder="1" applyAlignment="1">
      <alignment horizontal="right" vertical="center"/>
    </xf>
    <xf numFmtId="181" fontId="13" fillId="0" borderId="0" xfId="26" applyNumberFormat="1" applyFont="1" applyFill="1" applyBorder="1" applyAlignment="1">
      <alignment horizontal="right" vertical="center"/>
    </xf>
    <xf numFmtId="181" fontId="13" fillId="0" borderId="47" xfId="26" applyNumberFormat="1" applyFont="1" applyFill="1" applyBorder="1" applyAlignment="1">
      <alignment horizontal="right" vertical="center"/>
    </xf>
    <xf numFmtId="181" fontId="13" fillId="0" borderId="48" xfId="26" applyNumberFormat="1" applyFont="1" applyFill="1" applyBorder="1" applyAlignment="1">
      <alignment horizontal="right" vertical="center"/>
    </xf>
    <xf numFmtId="181" fontId="13" fillId="0" borderId="49" xfId="26" applyNumberFormat="1" applyFont="1" applyFill="1" applyBorder="1" applyAlignment="1">
      <alignment horizontal="right" vertical="center"/>
    </xf>
    <xf numFmtId="181" fontId="13" fillId="0" borderId="50" xfId="26" applyNumberFormat="1" applyFont="1" applyFill="1" applyBorder="1" applyAlignment="1">
      <alignment horizontal="right" vertical="center"/>
    </xf>
    <xf numFmtId="0" fontId="13" fillId="0" borderId="48" xfId="26" applyFont="1" applyFill="1" applyBorder="1" applyAlignment="1">
      <alignment horizontal="left" vertical="center"/>
    </xf>
    <xf numFmtId="0" fontId="13" fillId="0" borderId="49" xfId="26" applyFont="1" applyFill="1" applyBorder="1" applyAlignment="1">
      <alignment horizontal="left" vertical="center"/>
    </xf>
    <xf numFmtId="0" fontId="13" fillId="0" borderId="50" xfId="26" applyFont="1" applyFill="1" applyBorder="1" applyAlignment="1">
      <alignment horizontal="left" vertical="center"/>
    </xf>
    <xf numFmtId="178" fontId="13" fillId="0" borderId="48" xfId="26" applyNumberFormat="1" applyFont="1" applyFill="1" applyBorder="1" applyAlignment="1">
      <alignment horizontal="right" vertical="center"/>
    </xf>
    <xf numFmtId="178" fontId="13" fillId="0" borderId="49" xfId="26" applyNumberFormat="1" applyFont="1" applyFill="1" applyBorder="1" applyAlignment="1">
      <alignment horizontal="right" vertical="center"/>
    </xf>
    <xf numFmtId="178" fontId="13" fillId="0" borderId="50" xfId="26" applyNumberFormat="1" applyFont="1" applyFill="1" applyBorder="1" applyAlignment="1">
      <alignment horizontal="right" vertical="center"/>
    </xf>
    <xf numFmtId="0" fontId="18" fillId="0" borderId="0" xfId="26" applyFont="1" applyFill="1" applyBorder="1" applyAlignment="1">
      <alignment horizontal="left" vertical="center" wrapText="1"/>
    </xf>
    <xf numFmtId="0" fontId="18" fillId="0" borderId="47" xfId="26" applyFont="1" applyFill="1" applyBorder="1" applyAlignment="1">
      <alignment horizontal="left" vertical="center" wrapText="1"/>
    </xf>
    <xf numFmtId="0" fontId="12" fillId="0" borderId="48" xfId="11" applyFont="1" applyFill="1" applyBorder="1" applyAlignment="1">
      <alignment horizontal="left" vertical="center"/>
    </xf>
    <xf numFmtId="0" fontId="12" fillId="0" borderId="49" xfId="11" applyFont="1" applyFill="1" applyBorder="1" applyAlignment="1">
      <alignment horizontal="left" vertical="center"/>
    </xf>
    <xf numFmtId="0" fontId="12" fillId="0" borderId="50" xfId="11" applyFont="1" applyFill="1" applyBorder="1" applyAlignment="1">
      <alignment horizontal="left" vertical="center"/>
    </xf>
    <xf numFmtId="178" fontId="13" fillId="0" borderId="4"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178" fontId="13" fillId="0" borderId="47" xfId="26" applyNumberFormat="1" applyFont="1" applyFill="1" applyBorder="1" applyAlignment="1">
      <alignment horizontal="right" vertical="center"/>
    </xf>
    <xf numFmtId="0" fontId="18" fillId="0" borderId="49" xfId="26" applyFont="1" applyFill="1" applyBorder="1" applyAlignment="1">
      <alignment horizontal="left" vertical="center" wrapText="1"/>
    </xf>
    <xf numFmtId="0" fontId="18" fillId="0" borderId="50" xfId="26" applyFont="1" applyFill="1" applyBorder="1" applyAlignment="1">
      <alignment horizontal="left" vertical="center" wrapText="1"/>
    </xf>
    <xf numFmtId="0" fontId="12" fillId="0" borderId="43" xfId="11" applyFont="1" applyFill="1" applyBorder="1" applyAlignment="1">
      <alignment horizontal="center" vertical="center" wrapText="1"/>
    </xf>
    <xf numFmtId="0" fontId="31" fillId="0" borderId="44" xfId="26" applyFill="1" applyBorder="1" applyAlignment="1">
      <alignment horizontal="center" vertical="center" wrapText="1"/>
    </xf>
    <xf numFmtId="0" fontId="31" fillId="0" borderId="45" xfId="26" applyFill="1" applyBorder="1" applyAlignment="1">
      <alignment horizontal="center" vertical="center" wrapText="1"/>
    </xf>
    <xf numFmtId="0" fontId="31" fillId="0" borderId="4" xfId="26" applyFill="1" applyBorder="1" applyAlignment="1">
      <alignment horizontal="center" vertical="center" wrapText="1"/>
    </xf>
    <xf numFmtId="0" fontId="31" fillId="0" borderId="0" xfId="26" applyFill="1" applyAlignment="1">
      <alignment horizontal="center" vertical="center" wrapText="1"/>
    </xf>
    <xf numFmtId="0" fontId="31" fillId="0" borderId="47" xfId="26" applyFill="1" applyBorder="1" applyAlignment="1">
      <alignment horizontal="center" vertical="center" wrapText="1"/>
    </xf>
    <xf numFmtId="0" fontId="31" fillId="0" borderId="48" xfId="26" applyFill="1" applyBorder="1" applyAlignment="1">
      <alignment horizontal="center" vertical="center" wrapText="1"/>
    </xf>
    <xf numFmtId="0" fontId="31" fillId="0" borderId="49" xfId="26" applyFill="1" applyBorder="1" applyAlignment="1">
      <alignment horizontal="center" vertical="center" wrapText="1"/>
    </xf>
    <xf numFmtId="0" fontId="31" fillId="0" borderId="50" xfId="26" applyFill="1" applyBorder="1" applyAlignment="1">
      <alignment horizontal="center" vertical="center" wrapText="1"/>
    </xf>
    <xf numFmtId="0" fontId="12" fillId="0" borderId="43" xfId="11" applyFont="1" applyFill="1" applyBorder="1" applyAlignment="1">
      <alignment horizontal="left" vertical="center"/>
    </xf>
    <xf numFmtId="0" fontId="12" fillId="0" borderId="44" xfId="11" applyFont="1" applyFill="1" applyBorder="1" applyAlignment="1">
      <alignment horizontal="left" vertical="center"/>
    </xf>
    <xf numFmtId="0" fontId="12" fillId="0" borderId="45" xfId="11" applyFont="1" applyFill="1" applyBorder="1" applyAlignment="1">
      <alignment horizontal="left" vertical="center"/>
    </xf>
    <xf numFmtId="178" fontId="13" fillId="0" borderId="43" xfId="26" applyNumberFormat="1" applyFont="1" applyFill="1" applyBorder="1" applyAlignment="1">
      <alignment horizontal="right" vertical="center"/>
    </xf>
    <xf numFmtId="178" fontId="13" fillId="0" borderId="44" xfId="26" applyNumberFormat="1" applyFont="1" applyFill="1" applyBorder="1" applyAlignment="1">
      <alignment horizontal="right" vertical="center"/>
    </xf>
    <xf numFmtId="178" fontId="13" fillId="0" borderId="45" xfId="26" applyNumberFormat="1" applyFont="1" applyFill="1" applyBorder="1" applyAlignment="1">
      <alignment horizontal="right" vertical="center"/>
    </xf>
    <xf numFmtId="0" fontId="12" fillId="0" borderId="4"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47" xfId="11" applyFont="1" applyFill="1" applyBorder="1" applyAlignment="1">
      <alignment horizontal="left" vertical="center"/>
    </xf>
    <xf numFmtId="0" fontId="13" fillId="0" borderId="23" xfId="26" applyFont="1" applyFill="1" applyBorder="1" applyAlignment="1">
      <alignment vertical="center"/>
    </xf>
    <xf numFmtId="0" fontId="13" fillId="0" borderId="28" xfId="26" applyFont="1" applyFill="1" applyBorder="1" applyAlignment="1">
      <alignment vertical="center"/>
    </xf>
    <xf numFmtId="0" fontId="13" fillId="0" borderId="29" xfId="26" applyFont="1" applyFill="1" applyBorder="1" applyAlignment="1">
      <alignment vertical="center"/>
    </xf>
    <xf numFmtId="178" fontId="13" fillId="0" borderId="23" xfId="26" applyNumberFormat="1" applyFont="1" applyFill="1" applyBorder="1" applyAlignment="1">
      <alignment horizontal="right" vertical="center"/>
    </xf>
    <xf numFmtId="178" fontId="13" fillId="0" borderId="28" xfId="26" applyNumberFormat="1" applyFont="1" applyFill="1" applyBorder="1" applyAlignment="1">
      <alignment horizontal="right" vertical="center"/>
    </xf>
    <xf numFmtId="178" fontId="13" fillId="0" borderId="29" xfId="26" applyNumberFormat="1" applyFont="1" applyFill="1" applyBorder="1" applyAlignment="1">
      <alignment horizontal="right" vertical="center"/>
    </xf>
    <xf numFmtId="178" fontId="13" fillId="0" borderId="63" xfId="26" applyNumberFormat="1" applyFont="1" applyFill="1" applyBorder="1" applyAlignment="1">
      <alignment horizontal="right" vertical="center"/>
    </xf>
    <xf numFmtId="0" fontId="13" fillId="0" borderId="48" xfId="26" applyFont="1" applyFill="1" applyBorder="1" applyAlignment="1">
      <alignment horizontal="center" vertical="center" shrinkToFit="1"/>
    </xf>
    <xf numFmtId="0" fontId="13" fillId="0" borderId="49" xfId="26" applyFont="1" applyFill="1" applyBorder="1" applyAlignment="1">
      <alignment horizontal="center" vertical="center" shrinkToFit="1"/>
    </xf>
    <xf numFmtId="0" fontId="13" fillId="0" borderId="72" xfId="26" applyFont="1" applyFill="1" applyBorder="1" applyAlignment="1">
      <alignment horizontal="center" vertical="center" shrinkToFit="1"/>
    </xf>
    <xf numFmtId="181" fontId="13" fillId="0" borderId="25" xfId="26" applyNumberFormat="1" applyFont="1" applyFill="1" applyBorder="1" applyAlignment="1">
      <alignment horizontal="right" vertical="center"/>
    </xf>
    <xf numFmtId="181" fontId="13" fillId="0" borderId="75" xfId="26" applyNumberFormat="1" applyFont="1" applyFill="1" applyBorder="1" applyAlignment="1">
      <alignment horizontal="right" vertical="center"/>
    </xf>
    <xf numFmtId="181" fontId="13" fillId="0" borderId="77" xfId="26" applyNumberFormat="1" applyFont="1" applyFill="1" applyBorder="1" applyAlignment="1">
      <alignment horizontal="right" vertical="center"/>
    </xf>
    <xf numFmtId="0" fontId="13" fillId="0" borderId="43" xfId="10" applyFont="1" applyBorder="1" applyAlignment="1">
      <alignment horizontal="left" vertical="center"/>
    </xf>
    <xf numFmtId="0" fontId="13" fillId="0" borderId="44" xfId="10" applyFont="1" applyBorder="1" applyAlignment="1">
      <alignment horizontal="left" vertical="center"/>
    </xf>
    <xf numFmtId="0" fontId="13" fillId="0" borderId="45" xfId="10" applyFont="1" applyBorder="1" applyAlignment="1">
      <alignment horizontal="left" vertical="center"/>
    </xf>
    <xf numFmtId="0" fontId="12" fillId="0" borderId="80" xfId="27" applyFont="1" applyFill="1" applyBorder="1" applyAlignment="1">
      <alignment horizontal="center" vertical="center"/>
    </xf>
    <xf numFmtId="0" fontId="12" fillId="0" borderId="49" xfId="27" applyFont="1" applyFill="1" applyBorder="1" applyAlignment="1">
      <alignment horizontal="center" vertical="center"/>
    </xf>
    <xf numFmtId="0" fontId="12" fillId="0" borderId="72" xfId="27" applyFont="1" applyFill="1" applyBorder="1" applyAlignment="1">
      <alignment horizontal="center" vertical="center"/>
    </xf>
    <xf numFmtId="185" fontId="12" fillId="0" borderId="23" xfId="26" applyNumberFormat="1" applyFont="1" applyFill="1" applyBorder="1" applyAlignment="1">
      <alignment horizontal="right" vertical="center"/>
    </xf>
    <xf numFmtId="185" fontId="12" fillId="0" borderId="28" xfId="26" applyNumberFormat="1" applyFont="1" applyFill="1" applyBorder="1" applyAlignment="1">
      <alignment horizontal="right" vertical="center"/>
    </xf>
    <xf numFmtId="185" fontId="12" fillId="0" borderId="63" xfId="26" applyNumberFormat="1" applyFont="1" applyFill="1" applyBorder="1" applyAlignment="1">
      <alignment horizontal="right" vertical="center"/>
    </xf>
    <xf numFmtId="186" fontId="13" fillId="0" borderId="4" xfId="26" applyNumberFormat="1" applyFont="1" applyFill="1" applyBorder="1" applyAlignment="1">
      <alignment horizontal="right" vertical="center"/>
    </xf>
    <xf numFmtId="186" fontId="13" fillId="0" borderId="0" xfId="26" applyNumberFormat="1" applyFont="1" applyFill="1" applyBorder="1" applyAlignment="1">
      <alignment horizontal="right" vertical="center"/>
    </xf>
    <xf numFmtId="186" fontId="13" fillId="0" borderId="47" xfId="26" applyNumberFormat="1" applyFont="1" applyFill="1" applyBorder="1" applyAlignment="1">
      <alignment horizontal="right" vertical="center"/>
    </xf>
    <xf numFmtId="0" fontId="12" fillId="0" borderId="24" xfId="26" applyFont="1" applyFill="1" applyBorder="1" applyAlignment="1">
      <alignment vertical="center"/>
    </xf>
    <xf numFmtId="0" fontId="12" fillId="0" borderId="42" xfId="26" applyFont="1" applyFill="1" applyBorder="1" applyAlignment="1">
      <alignment vertical="center"/>
    </xf>
    <xf numFmtId="0" fontId="12" fillId="0" borderId="26" xfId="26" applyFont="1" applyFill="1" applyBorder="1" applyAlignment="1">
      <alignment vertical="center"/>
    </xf>
    <xf numFmtId="178" fontId="12" fillId="0" borderId="24" xfId="26" applyNumberFormat="1" applyFont="1" applyFill="1" applyBorder="1" applyAlignment="1">
      <alignment horizontal="right" vertical="center"/>
    </xf>
    <xf numFmtId="178" fontId="12" fillId="0" borderId="42" xfId="26" applyNumberFormat="1" applyFont="1" applyFill="1" applyBorder="1" applyAlignment="1">
      <alignment horizontal="right" vertical="center"/>
    </xf>
    <xf numFmtId="178" fontId="12" fillId="0" borderId="73" xfId="26" applyNumberFormat="1" applyFont="1" applyFill="1" applyBorder="1" applyAlignment="1">
      <alignment horizontal="right" vertical="center"/>
    </xf>
    <xf numFmtId="0" fontId="13" fillId="0" borderId="24" xfId="26" applyFont="1" applyFill="1" applyBorder="1" applyAlignment="1">
      <alignment horizontal="center" vertical="center"/>
    </xf>
    <xf numFmtId="0" fontId="13" fillId="0" borderId="42" xfId="26" applyFont="1" applyFill="1" applyBorder="1" applyAlignment="1">
      <alignment horizontal="center" vertical="center"/>
    </xf>
    <xf numFmtId="0" fontId="13" fillId="0" borderId="26" xfId="26" applyFont="1" applyFill="1" applyBorder="1" applyAlignment="1">
      <alignment horizontal="center" vertical="center"/>
    </xf>
    <xf numFmtId="0" fontId="13" fillId="0" borderId="22" xfId="26" applyFont="1" applyFill="1" applyBorder="1" applyAlignment="1">
      <alignment horizontal="center" vertical="center"/>
    </xf>
    <xf numFmtId="0" fontId="13" fillId="0" borderId="34" xfId="26" applyFont="1" applyFill="1" applyBorder="1" applyAlignment="1">
      <alignment horizontal="center" vertical="center"/>
    </xf>
    <xf numFmtId="0" fontId="13" fillId="0" borderId="30" xfId="26" applyFont="1" applyFill="1" applyBorder="1" applyAlignment="1">
      <alignment horizontal="center" vertical="center"/>
    </xf>
    <xf numFmtId="0" fontId="13" fillId="0" borderId="24" xfId="26" applyFont="1" applyFill="1" applyBorder="1" applyAlignment="1">
      <alignment horizontal="center" vertical="center" wrapText="1"/>
    </xf>
    <xf numFmtId="0" fontId="13" fillId="0" borderId="42" xfId="26" applyFont="1" applyFill="1" applyBorder="1" applyAlignment="1">
      <alignment horizontal="center" vertical="center" wrapText="1"/>
    </xf>
    <xf numFmtId="0" fontId="13" fillId="0" borderId="26" xfId="26" applyFont="1" applyFill="1" applyBorder="1" applyAlignment="1">
      <alignment horizontal="center" vertical="center" wrapText="1"/>
    </xf>
    <xf numFmtId="0" fontId="13" fillId="0" borderId="22" xfId="26" applyFont="1" applyFill="1" applyBorder="1" applyAlignment="1">
      <alignment horizontal="center" vertical="center" wrapText="1"/>
    </xf>
    <xf numFmtId="0" fontId="13" fillId="0" borderId="34" xfId="26" applyFont="1" applyFill="1" applyBorder="1" applyAlignment="1">
      <alignment horizontal="center" vertical="center" wrapText="1"/>
    </xf>
    <xf numFmtId="0" fontId="13" fillId="0" borderId="30" xfId="26" applyFont="1" applyFill="1" applyBorder="1" applyAlignment="1">
      <alignment horizontal="center" vertical="center" wrapText="1"/>
    </xf>
    <xf numFmtId="0" fontId="13" fillId="0" borderId="4" xfId="26" applyFont="1" applyFill="1" applyBorder="1" applyAlignment="1">
      <alignment horizontal="left" vertical="center"/>
    </xf>
    <xf numFmtId="0" fontId="13" fillId="0" borderId="0" xfId="26" applyFont="1" applyFill="1" applyBorder="1" applyAlignment="1">
      <alignment horizontal="left" vertical="center"/>
    </xf>
    <xf numFmtId="0" fontId="13" fillId="0" borderId="47" xfId="26" applyFont="1" applyFill="1" applyBorder="1" applyAlignment="1">
      <alignment horizontal="left" vertical="center"/>
    </xf>
    <xf numFmtId="0" fontId="12" fillId="0" borderId="43" xfId="27" applyFont="1" applyFill="1" applyBorder="1" applyAlignment="1">
      <alignment horizontal="center" vertical="center" wrapText="1"/>
    </xf>
    <xf numFmtId="0" fontId="12" fillId="0" borderId="44" xfId="27" applyFont="1" applyFill="1" applyBorder="1" applyAlignment="1">
      <alignment horizontal="center" vertical="center" wrapText="1"/>
    </xf>
    <xf numFmtId="0" fontId="12" fillId="0" borderId="7" xfId="27" applyFont="1" applyFill="1" applyBorder="1" applyAlignment="1">
      <alignment horizontal="center" vertical="center" wrapText="1"/>
    </xf>
    <xf numFmtId="0" fontId="12" fillId="0" borderId="4" xfId="27" applyFont="1" applyFill="1" applyBorder="1" applyAlignment="1">
      <alignment horizontal="center" vertical="center" wrapText="1"/>
    </xf>
    <xf numFmtId="0" fontId="12" fillId="0" borderId="0" xfId="27" applyFont="1" applyFill="1" applyBorder="1" applyAlignment="1">
      <alignment horizontal="center" vertical="center" wrapText="1"/>
    </xf>
    <xf numFmtId="0" fontId="12" fillId="0" borderId="58" xfId="27" applyFont="1" applyFill="1" applyBorder="1" applyAlignment="1">
      <alignment horizontal="center" vertical="center" wrapText="1"/>
    </xf>
    <xf numFmtId="0" fontId="12" fillId="0" borderId="48" xfId="27" applyFont="1" applyFill="1" applyBorder="1" applyAlignment="1">
      <alignment horizontal="center" vertical="center" wrapText="1"/>
    </xf>
    <xf numFmtId="0" fontId="12" fillId="0" borderId="49" xfId="27" applyFont="1" applyFill="1" applyBorder="1" applyAlignment="1">
      <alignment horizontal="center" vertical="center" wrapText="1"/>
    </xf>
    <xf numFmtId="0" fontId="12" fillId="0" borderId="72" xfId="27" applyFont="1" applyFill="1" applyBorder="1" applyAlignment="1">
      <alignment horizontal="center" vertical="center" wrapText="1"/>
    </xf>
    <xf numFmtId="0" fontId="12" fillId="0" borderId="66" xfId="26" applyFont="1" applyFill="1" applyBorder="1" applyAlignment="1">
      <alignment vertical="center"/>
    </xf>
    <xf numFmtId="0" fontId="12" fillId="0" borderId="70" xfId="26" applyFont="1" applyFill="1" applyBorder="1" applyAlignment="1">
      <alignment vertical="center"/>
    </xf>
    <xf numFmtId="0" fontId="12" fillId="0" borderId="79" xfId="26" applyFont="1" applyFill="1" applyBorder="1" applyAlignment="1">
      <alignment vertical="center"/>
    </xf>
    <xf numFmtId="178" fontId="12" fillId="0" borderId="66" xfId="26" applyNumberFormat="1" applyFont="1" applyFill="1" applyBorder="1" applyAlignment="1">
      <alignment horizontal="right" vertical="center"/>
    </xf>
    <xf numFmtId="178" fontId="12" fillId="0" borderId="44" xfId="26" applyNumberFormat="1" applyFont="1" applyFill="1" applyBorder="1" applyAlignment="1">
      <alignment horizontal="right" vertical="center"/>
    </xf>
    <xf numFmtId="178" fontId="12" fillId="0" borderId="45" xfId="26" applyNumberFormat="1" applyFont="1" applyFill="1" applyBorder="1" applyAlignment="1">
      <alignment horizontal="right" vertical="center"/>
    </xf>
    <xf numFmtId="0" fontId="13" fillId="0" borderId="5" xfId="26" applyFont="1" applyFill="1" applyBorder="1" applyAlignment="1">
      <alignment horizontal="center" vertical="center" textRotation="255"/>
    </xf>
    <xf numFmtId="0" fontId="13" fillId="0" borderId="42" xfId="26" applyFont="1" applyFill="1" applyBorder="1" applyAlignment="1">
      <alignment horizontal="center" vertical="center" textRotation="255"/>
    </xf>
    <xf numFmtId="0" fontId="13" fillId="0" borderId="26" xfId="26" applyFont="1" applyFill="1" applyBorder="1" applyAlignment="1">
      <alignment horizontal="center" vertical="center" textRotation="255"/>
    </xf>
    <xf numFmtId="0" fontId="13" fillId="0" borderId="4" xfId="26" applyFont="1" applyFill="1" applyBorder="1" applyAlignment="1">
      <alignment horizontal="center" vertical="center" textRotation="255"/>
    </xf>
    <xf numFmtId="0" fontId="13" fillId="0" borderId="0" xfId="26" applyFont="1" applyFill="1" applyBorder="1" applyAlignment="1">
      <alignment horizontal="center" vertical="center" textRotation="255"/>
    </xf>
    <xf numFmtId="0" fontId="13" fillId="0" borderId="58" xfId="26" applyFont="1" applyFill="1" applyBorder="1" applyAlignment="1">
      <alignment horizontal="center" vertical="center" textRotation="255"/>
    </xf>
    <xf numFmtId="0" fontId="13" fillId="0" borderId="10" xfId="26" applyFont="1" applyFill="1" applyBorder="1" applyAlignment="1">
      <alignment horizontal="center" vertical="center" textRotation="255"/>
    </xf>
    <xf numFmtId="0" fontId="13" fillId="0" borderId="34" xfId="26" applyFont="1" applyFill="1" applyBorder="1" applyAlignment="1">
      <alignment horizontal="center" vertical="center" textRotation="255"/>
    </xf>
    <xf numFmtId="0" fontId="13" fillId="0" borderId="30" xfId="26" applyFont="1" applyFill="1" applyBorder="1" applyAlignment="1">
      <alignment horizontal="center" vertical="center" textRotation="255"/>
    </xf>
    <xf numFmtId="0" fontId="12" fillId="0" borderId="23" xfId="27" applyFont="1" applyFill="1" applyBorder="1" applyAlignment="1">
      <alignment horizontal="center" vertical="center"/>
    </xf>
    <xf numFmtId="0" fontId="12" fillId="0" borderId="28" xfId="27" applyFont="1" applyFill="1" applyBorder="1" applyAlignment="1">
      <alignment horizontal="center" vertical="center"/>
    </xf>
    <xf numFmtId="0" fontId="12" fillId="0" borderId="29" xfId="27" applyFont="1" applyFill="1" applyBorder="1" applyAlignment="1">
      <alignment horizontal="center" vertical="center"/>
    </xf>
    <xf numFmtId="178" fontId="12" fillId="0" borderId="23" xfId="26" applyNumberFormat="1" applyFont="1" applyFill="1" applyBorder="1" applyAlignment="1">
      <alignment horizontal="right" vertical="center"/>
    </xf>
    <xf numFmtId="178" fontId="12" fillId="0" borderId="28" xfId="26" applyNumberFormat="1" applyFont="1" applyFill="1" applyBorder="1" applyAlignment="1">
      <alignment horizontal="right" vertical="center"/>
    </xf>
    <xf numFmtId="178" fontId="12" fillId="0" borderId="63" xfId="26" applyNumberFormat="1" applyFont="1" applyFill="1" applyBorder="1" applyAlignment="1">
      <alignment horizontal="right" vertical="center"/>
    </xf>
    <xf numFmtId="0" fontId="12" fillId="0" borderId="28" xfId="26" applyFont="1" applyFill="1" applyBorder="1" applyAlignment="1">
      <alignment vertical="center"/>
    </xf>
    <xf numFmtId="0" fontId="12" fillId="0" borderId="29" xfId="26" applyFont="1" applyFill="1" applyBorder="1" applyAlignment="1">
      <alignment vertical="center"/>
    </xf>
    <xf numFmtId="0" fontId="13" fillId="0" borderId="1" xfId="26" applyFont="1" applyFill="1" applyBorder="1" applyAlignment="1">
      <alignment horizontal="center" vertical="center"/>
    </xf>
    <xf numFmtId="0" fontId="13" fillId="0" borderId="2" xfId="26" applyFont="1" applyFill="1" applyBorder="1" applyAlignment="1">
      <alignment horizontal="center" vertical="center"/>
    </xf>
    <xf numFmtId="0" fontId="13" fillId="0" borderId="81" xfId="26" applyFont="1" applyFill="1" applyBorder="1" applyAlignment="1">
      <alignment horizontal="center" vertical="center"/>
    </xf>
    <xf numFmtId="178" fontId="13" fillId="0" borderId="82" xfId="26" applyNumberFormat="1" applyFont="1" applyFill="1" applyBorder="1" applyAlignment="1">
      <alignment horizontal="right" vertical="center"/>
    </xf>
    <xf numFmtId="178" fontId="13" fillId="0" borderId="2" xfId="26" applyNumberFormat="1" applyFont="1" applyFill="1" applyBorder="1" applyAlignment="1">
      <alignment horizontal="right" vertical="center"/>
    </xf>
    <xf numFmtId="0" fontId="13" fillId="0" borderId="43" xfId="26" applyFont="1" applyFill="1" applyBorder="1" applyAlignment="1">
      <alignment horizontal="left" vertical="center"/>
    </xf>
    <xf numFmtId="0" fontId="13" fillId="0" borderId="44" xfId="26" applyFont="1" applyFill="1" applyBorder="1" applyAlignment="1">
      <alignment horizontal="left" vertical="center"/>
    </xf>
    <xf numFmtId="0" fontId="13" fillId="0" borderId="45" xfId="26" applyFont="1" applyFill="1" applyBorder="1" applyAlignment="1">
      <alignment horizontal="left" vertical="center"/>
    </xf>
    <xf numFmtId="0" fontId="18" fillId="0" borderId="24" xfId="26" applyFont="1" applyFill="1" applyBorder="1" applyAlignment="1">
      <alignment horizontal="center" vertical="center" wrapText="1"/>
    </xf>
    <xf numFmtId="0" fontId="18" fillId="0" borderId="42" xfId="26" applyFont="1" applyFill="1" applyBorder="1" applyAlignment="1">
      <alignment horizontal="center" vertical="center" wrapText="1"/>
    </xf>
    <xf numFmtId="0" fontId="18" fillId="0" borderId="73" xfId="26" applyFont="1" applyFill="1" applyBorder="1" applyAlignment="1">
      <alignment horizontal="center" vertical="center" wrapText="1"/>
    </xf>
    <xf numFmtId="0" fontId="18" fillId="0" borderId="22" xfId="26" applyFont="1" applyFill="1" applyBorder="1" applyAlignment="1">
      <alignment horizontal="center" vertical="center" wrapText="1"/>
    </xf>
    <xf numFmtId="0" fontId="18" fillId="0" borderId="34" xfId="26" applyFont="1" applyFill="1" applyBorder="1" applyAlignment="1">
      <alignment horizontal="center" vertical="center" wrapText="1"/>
    </xf>
    <xf numFmtId="0" fontId="18" fillId="0" borderId="74" xfId="26" applyFont="1" applyFill="1" applyBorder="1" applyAlignment="1">
      <alignment horizontal="center" vertical="center" wrapText="1"/>
    </xf>
    <xf numFmtId="0" fontId="13" fillId="0" borderId="23" xfId="26" applyFont="1" applyFill="1" applyBorder="1" applyAlignment="1">
      <alignment horizontal="left" vertical="center"/>
    </xf>
    <xf numFmtId="0" fontId="13" fillId="0" borderId="28" xfId="26" applyFont="1" applyFill="1" applyBorder="1" applyAlignment="1">
      <alignment horizontal="left" vertical="center"/>
    </xf>
    <xf numFmtId="0" fontId="13" fillId="0" borderId="29" xfId="26" applyFont="1" applyFill="1" applyBorder="1" applyAlignment="1">
      <alignment horizontal="left" vertical="center"/>
    </xf>
    <xf numFmtId="0" fontId="13" fillId="0" borderId="25" xfId="26" applyFont="1" applyFill="1" applyBorder="1" applyAlignment="1">
      <alignment vertical="center"/>
    </xf>
    <xf numFmtId="0" fontId="13" fillId="0" borderId="75" xfId="26" applyFont="1" applyFill="1" applyBorder="1" applyAlignment="1">
      <alignment vertical="center"/>
    </xf>
    <xf numFmtId="0" fontId="13" fillId="0" borderId="76" xfId="26" applyFont="1" applyFill="1" applyBorder="1" applyAlignment="1">
      <alignment vertical="center"/>
    </xf>
    <xf numFmtId="185" fontId="13" fillId="0" borderId="25" xfId="26" applyNumberFormat="1" applyFont="1" applyFill="1" applyBorder="1" applyAlignment="1">
      <alignment horizontal="right" vertical="center"/>
    </xf>
    <xf numFmtId="185" fontId="13" fillId="0" borderId="75" xfId="26" applyNumberFormat="1" applyFont="1" applyFill="1" applyBorder="1" applyAlignment="1">
      <alignment horizontal="right" vertical="center"/>
    </xf>
    <xf numFmtId="185" fontId="13" fillId="0" borderId="77" xfId="26" applyNumberFormat="1" applyFont="1" applyFill="1" applyBorder="1" applyAlignment="1">
      <alignment horizontal="right" vertical="center"/>
    </xf>
    <xf numFmtId="0" fontId="13" fillId="0" borderId="78" xfId="26" applyFont="1" applyFill="1" applyBorder="1" applyAlignment="1">
      <alignment vertical="center"/>
    </xf>
    <xf numFmtId="0" fontId="13" fillId="0" borderId="70" xfId="26" applyFont="1" applyFill="1" applyBorder="1" applyAlignment="1">
      <alignment vertical="center"/>
    </xf>
    <xf numFmtId="0" fontId="13" fillId="0" borderId="79" xfId="26" applyFont="1" applyFill="1" applyBorder="1" applyAlignment="1">
      <alignment vertical="center"/>
    </xf>
    <xf numFmtId="178" fontId="13" fillId="0" borderId="78" xfId="26" applyNumberFormat="1" applyFont="1" applyFill="1" applyBorder="1" applyAlignment="1">
      <alignment horizontal="right" vertical="center"/>
    </xf>
    <xf numFmtId="178" fontId="13" fillId="0" borderId="70" xfId="26" applyNumberFormat="1" applyFont="1" applyFill="1" applyBorder="1" applyAlignment="1">
      <alignment horizontal="right" vertical="center"/>
    </xf>
    <xf numFmtId="178" fontId="13" fillId="0" borderId="71" xfId="26" applyNumberFormat="1" applyFont="1" applyFill="1" applyBorder="1" applyAlignment="1">
      <alignment horizontal="right" vertical="center"/>
    </xf>
    <xf numFmtId="0" fontId="13" fillId="0" borderId="5" xfId="26" applyFont="1" applyFill="1" applyBorder="1" applyAlignment="1">
      <alignment horizontal="center" vertical="center"/>
    </xf>
    <xf numFmtId="0" fontId="13" fillId="0" borderId="4" xfId="26" applyFont="1" applyFill="1" applyBorder="1" applyAlignment="1">
      <alignment horizontal="center" vertical="center"/>
    </xf>
    <xf numFmtId="0" fontId="13" fillId="0" borderId="58" xfId="26" applyFont="1" applyFill="1" applyBorder="1" applyAlignment="1">
      <alignment horizontal="center" vertical="center"/>
    </xf>
    <xf numFmtId="0" fontId="13" fillId="0" borderId="48" xfId="26" applyFont="1" applyFill="1" applyBorder="1" applyAlignment="1">
      <alignment horizontal="center" vertical="center"/>
    </xf>
    <xf numFmtId="0" fontId="13" fillId="0" borderId="49" xfId="26" applyFont="1" applyFill="1" applyBorder="1" applyAlignment="1">
      <alignment horizontal="center" vertical="center"/>
    </xf>
    <xf numFmtId="0" fontId="13" fillId="0" borderId="72" xfId="26" applyFont="1" applyFill="1" applyBorder="1" applyAlignment="1">
      <alignment horizontal="center" vertical="center"/>
    </xf>
    <xf numFmtId="183" fontId="13" fillId="0" borderId="4" xfId="26" applyNumberFormat="1" applyFont="1" applyFill="1" applyBorder="1" applyAlignment="1">
      <alignment horizontal="right" vertical="center"/>
    </xf>
    <xf numFmtId="183" fontId="13" fillId="0" borderId="0" xfId="26" applyNumberFormat="1" applyFont="1" applyFill="1" applyBorder="1" applyAlignment="1">
      <alignment horizontal="right" vertical="center"/>
    </xf>
    <xf numFmtId="183" fontId="13" fillId="0" borderId="47" xfId="26" applyNumberFormat="1" applyFont="1" applyFill="1" applyBorder="1" applyAlignment="1">
      <alignment horizontal="right" vertical="center"/>
    </xf>
    <xf numFmtId="0" fontId="13" fillId="0" borderId="43" xfId="26" applyFont="1" applyFill="1" applyBorder="1" applyAlignment="1">
      <alignment horizontal="center" vertical="center"/>
    </xf>
    <xf numFmtId="0" fontId="13" fillId="0" borderId="44" xfId="26" applyFont="1" applyFill="1" applyBorder="1" applyAlignment="1">
      <alignment horizontal="center" vertical="center"/>
    </xf>
    <xf numFmtId="0" fontId="13" fillId="0" borderId="7" xfId="26" applyFont="1" applyFill="1" applyBorder="1" applyAlignment="1">
      <alignment horizontal="center" vertical="center"/>
    </xf>
    <xf numFmtId="0" fontId="13" fillId="0" borderId="8" xfId="26" applyFont="1" applyFill="1" applyBorder="1" applyAlignment="1">
      <alignment horizontal="center" vertical="center"/>
    </xf>
    <xf numFmtId="0" fontId="13" fillId="0" borderId="66" xfId="26" applyFont="1" applyFill="1" applyBorder="1" applyAlignment="1">
      <alignment horizontal="center" vertical="center"/>
    </xf>
    <xf numFmtId="0" fontId="13" fillId="0" borderId="9" xfId="26" applyFont="1" applyFill="1" applyBorder="1" applyAlignment="1">
      <alignment horizontal="center" vertical="center"/>
    </xf>
    <xf numFmtId="0" fontId="13" fillId="0" borderId="65" xfId="26" applyFont="1" applyFill="1" applyBorder="1" applyAlignment="1">
      <alignment horizontal="center" vertical="center"/>
    </xf>
    <xf numFmtId="0" fontId="13" fillId="0" borderId="57" xfId="26" applyFont="1" applyFill="1" applyBorder="1" applyAlignment="1">
      <alignment horizontal="center" vertical="center"/>
    </xf>
    <xf numFmtId="0" fontId="13" fillId="0" borderId="67" xfId="26" applyFont="1" applyFill="1" applyBorder="1" applyAlignment="1">
      <alignment horizontal="center" vertical="center"/>
    </xf>
    <xf numFmtId="0" fontId="13" fillId="0" borderId="31" xfId="26" applyFont="1" applyFill="1" applyBorder="1" applyAlignment="1">
      <alignment horizontal="center" vertical="center"/>
    </xf>
    <xf numFmtId="0" fontId="13" fillId="0" borderId="68" xfId="26" applyFont="1" applyFill="1" applyBorder="1" applyAlignment="1">
      <alignment horizontal="center" vertical="center"/>
    </xf>
    <xf numFmtId="182" fontId="13" fillId="0" borderId="4" xfId="26" applyNumberFormat="1" applyFont="1" applyFill="1" applyBorder="1" applyAlignment="1">
      <alignment horizontal="right" vertical="center"/>
    </xf>
    <xf numFmtId="182" fontId="13" fillId="0" borderId="0" xfId="26" applyNumberFormat="1" applyFont="1" applyFill="1" applyBorder="1" applyAlignment="1">
      <alignment horizontal="right" vertical="center"/>
    </xf>
    <xf numFmtId="182" fontId="13" fillId="0" borderId="47" xfId="26" applyNumberFormat="1" applyFont="1" applyFill="1" applyBorder="1" applyAlignment="1">
      <alignment horizontal="right" vertical="center"/>
    </xf>
    <xf numFmtId="181" fontId="13" fillId="0" borderId="43" xfId="26" applyNumberFormat="1" applyFont="1" applyFill="1" applyBorder="1" applyAlignment="1">
      <alignment horizontal="right" vertical="center"/>
    </xf>
    <xf numFmtId="181" fontId="13" fillId="0" borderId="44" xfId="26" applyNumberFormat="1" applyFont="1" applyFill="1" applyBorder="1" applyAlignment="1">
      <alignment horizontal="right" vertical="center"/>
    </xf>
    <xf numFmtId="181" fontId="13" fillId="0" borderId="45" xfId="26" applyNumberFormat="1" applyFont="1" applyFill="1" applyBorder="1" applyAlignment="1">
      <alignment horizontal="right" vertical="center"/>
    </xf>
    <xf numFmtId="49" fontId="14" fillId="0" borderId="0" xfId="26" applyNumberFormat="1" applyFont="1" applyFill="1" applyAlignment="1">
      <alignment horizontal="center" vertical="center"/>
    </xf>
    <xf numFmtId="0" fontId="13" fillId="0" borderId="60" xfId="26" applyFont="1" applyFill="1" applyBorder="1" applyAlignment="1">
      <alignment horizontal="center" vertical="center"/>
    </xf>
    <xf numFmtId="0" fontId="13" fillId="0" borderId="64" xfId="26" applyFont="1" applyFill="1" applyBorder="1" applyAlignment="1">
      <alignment horizontal="center" vertical="center"/>
    </xf>
    <xf numFmtId="0" fontId="13" fillId="0" borderId="69" xfId="26" applyFont="1" applyFill="1" applyBorder="1" applyAlignment="1">
      <alignment horizontal="center" vertical="center"/>
    </xf>
    <xf numFmtId="0" fontId="13" fillId="0" borderId="70" xfId="26" applyFont="1" applyFill="1" applyBorder="1" applyAlignment="1">
      <alignment horizontal="center" vertical="center"/>
    </xf>
    <xf numFmtId="0" fontId="13" fillId="0" borderId="71" xfId="26" applyFont="1" applyFill="1" applyBorder="1" applyAlignment="1">
      <alignment horizontal="center" vertical="center"/>
    </xf>
    <xf numFmtId="0" fontId="13" fillId="0" borderId="3" xfId="26" applyFont="1" applyFill="1" applyBorder="1" applyAlignment="1">
      <alignment horizontal="center" vertical="center"/>
    </xf>
    <xf numFmtId="0" fontId="13" fillId="0" borderId="45" xfId="26" applyFont="1" applyFill="1" applyBorder="1" applyAlignment="1">
      <alignment horizontal="center" vertical="center"/>
    </xf>
    <xf numFmtId="0" fontId="31" fillId="0" borderId="42" xfId="26" applyFill="1" applyBorder="1" applyAlignment="1">
      <alignment vertical="center"/>
    </xf>
    <xf numFmtId="0" fontId="31" fillId="0" borderId="26" xfId="26" applyFill="1" applyBorder="1" applyAlignment="1">
      <alignment vertical="center"/>
    </xf>
    <xf numFmtId="0" fontId="31" fillId="0" borderId="22" xfId="26" applyFill="1" applyBorder="1" applyAlignment="1">
      <alignment vertical="center"/>
    </xf>
    <xf numFmtId="0" fontId="31" fillId="0" borderId="34" xfId="26" applyFill="1" applyBorder="1" applyAlignment="1">
      <alignment vertical="center"/>
    </xf>
    <xf numFmtId="0" fontId="31" fillId="0" borderId="30" xfId="26" applyFill="1" applyBorder="1" applyAlignment="1">
      <alignment vertical="center"/>
    </xf>
    <xf numFmtId="0" fontId="31" fillId="0" borderId="73" xfId="26" applyFill="1" applyBorder="1" applyAlignment="1">
      <alignment vertical="center"/>
    </xf>
    <xf numFmtId="0" fontId="31" fillId="0" borderId="74" xfId="26" applyFill="1" applyBorder="1" applyAlignment="1">
      <alignment vertical="center"/>
    </xf>
    <xf numFmtId="178" fontId="13" fillId="6" borderId="91" xfId="16" applyNumberFormat="1" applyFont="1" applyFill="1" applyBorder="1" applyAlignment="1">
      <alignment horizontal="center" vertical="center"/>
    </xf>
    <xf numFmtId="178" fontId="13" fillId="6" borderId="34" xfId="16" applyNumberFormat="1" applyFont="1" applyFill="1" applyBorder="1" applyAlignment="1">
      <alignment horizontal="center" vertical="center"/>
    </xf>
    <xf numFmtId="178" fontId="13" fillId="6" borderId="90" xfId="16" applyNumberFormat="1" applyFont="1" applyFill="1" applyBorder="1" applyAlignment="1">
      <alignment horizontal="center" vertical="center"/>
    </xf>
    <xf numFmtId="0" fontId="13" fillId="6" borderId="91" xfId="16" applyFont="1" applyFill="1" applyBorder="1" applyAlignment="1">
      <alignment horizontal="center" vertical="center"/>
    </xf>
    <xf numFmtId="0" fontId="13" fillId="6" borderId="34" xfId="16" applyFont="1" applyFill="1" applyBorder="1" applyAlignment="1">
      <alignment horizontal="center" vertical="center"/>
    </xf>
    <xf numFmtId="0" fontId="13" fillId="6" borderId="30" xfId="16" applyFont="1" applyFill="1" applyBorder="1" applyAlignment="1">
      <alignment horizontal="center" vertical="center"/>
    </xf>
    <xf numFmtId="0" fontId="13" fillId="0" borderId="57" xfId="16" applyFont="1" applyBorder="1">
      <alignment vertical="center"/>
    </xf>
    <xf numFmtId="0" fontId="13" fillId="0" borderId="0" xfId="16" applyFont="1" applyBorder="1">
      <alignment vertical="center"/>
    </xf>
    <xf numFmtId="0" fontId="13" fillId="0" borderId="58" xfId="16" applyFont="1" applyBorder="1">
      <alignment vertical="center"/>
    </xf>
    <xf numFmtId="178" fontId="13" fillId="0" borderId="57" xfId="16" applyNumberFormat="1" applyFont="1" applyFill="1" applyBorder="1" applyAlignment="1">
      <alignment horizontal="right" vertical="center"/>
    </xf>
    <xf numFmtId="178" fontId="13" fillId="0" borderId="0" xfId="16" applyNumberFormat="1" applyFont="1" applyFill="1" applyBorder="1" applyAlignment="1">
      <alignment horizontal="right" vertical="center"/>
    </xf>
    <xf numFmtId="178" fontId="13" fillId="0" borderId="86" xfId="16" applyNumberFormat="1" applyFont="1" applyFill="1" applyBorder="1" applyAlignment="1">
      <alignment horizontal="right" vertical="center"/>
    </xf>
    <xf numFmtId="188" fontId="13" fillId="0" borderId="85" xfId="16" applyNumberFormat="1" applyFont="1" applyFill="1" applyBorder="1" applyAlignment="1">
      <alignment horizontal="right" vertical="center"/>
    </xf>
    <xf numFmtId="188" fontId="1" fillId="0" borderId="0" xfId="16" applyNumberFormat="1" applyFill="1" applyAlignment="1">
      <alignment horizontal="right" vertical="center"/>
    </xf>
    <xf numFmtId="188" fontId="1" fillId="0" borderId="86" xfId="16" applyNumberFormat="1" applyFill="1" applyBorder="1" applyAlignment="1">
      <alignment horizontal="right" vertical="center"/>
    </xf>
    <xf numFmtId="178" fontId="13" fillId="0" borderId="85" xfId="16" applyNumberFormat="1" applyFont="1" applyFill="1" applyBorder="1" applyAlignment="1">
      <alignment horizontal="right" vertical="center"/>
    </xf>
    <xf numFmtId="0" fontId="1" fillId="0" borderId="0" xfId="16" applyFill="1" applyAlignment="1">
      <alignment horizontal="right" vertical="center"/>
    </xf>
    <xf numFmtId="0" fontId="1" fillId="0" borderId="86" xfId="16" applyFill="1" applyBorder="1" applyAlignment="1">
      <alignment horizontal="right" vertical="center"/>
    </xf>
    <xf numFmtId="0" fontId="13" fillId="0" borderId="22" xfId="16" applyFont="1" applyBorder="1">
      <alignment vertical="center"/>
    </xf>
    <xf numFmtId="0" fontId="13" fillId="0" borderId="34" xfId="16" applyFont="1" applyBorder="1">
      <alignment vertical="center"/>
    </xf>
    <xf numFmtId="0" fontId="13" fillId="0" borderId="30" xfId="16" applyFont="1" applyBorder="1">
      <alignment vertical="center"/>
    </xf>
    <xf numFmtId="178" fontId="13" fillId="0" borderId="22" xfId="16" applyNumberFormat="1" applyFont="1" applyFill="1" applyBorder="1" applyAlignment="1">
      <alignment horizontal="right" vertical="center"/>
    </xf>
    <xf numFmtId="178" fontId="13" fillId="0" borderId="34" xfId="16" applyNumberFormat="1" applyFont="1" applyFill="1" applyBorder="1" applyAlignment="1">
      <alignment horizontal="right" vertical="center"/>
    </xf>
    <xf numFmtId="178" fontId="13" fillId="0" borderId="90" xfId="16" applyNumberFormat="1" applyFont="1" applyFill="1" applyBorder="1" applyAlignment="1">
      <alignment horizontal="right" vertical="center"/>
    </xf>
    <xf numFmtId="188" fontId="13" fillId="0" borderId="91" xfId="16" applyNumberFormat="1" applyFont="1" applyFill="1" applyBorder="1" applyAlignment="1">
      <alignment horizontal="right" vertical="center"/>
    </xf>
    <xf numFmtId="188" fontId="1" fillId="0" borderId="34" xfId="16" applyNumberFormat="1" applyFill="1" applyBorder="1" applyAlignment="1">
      <alignment horizontal="right" vertical="center"/>
    </xf>
    <xf numFmtId="188" fontId="1" fillId="0" borderId="90" xfId="16" applyNumberFormat="1" applyFill="1" applyBorder="1" applyAlignment="1">
      <alignment horizontal="right" vertical="center"/>
    </xf>
    <xf numFmtId="178" fontId="13" fillId="0" borderId="91" xfId="16" applyNumberFormat="1" applyFont="1" applyFill="1" applyBorder="1" applyAlignment="1">
      <alignment horizontal="right" vertical="center"/>
    </xf>
    <xf numFmtId="0" fontId="1" fillId="0" borderId="34" xfId="16" applyFill="1" applyBorder="1" applyAlignment="1">
      <alignment horizontal="right" vertical="center"/>
    </xf>
    <xf numFmtId="0" fontId="1" fillId="0" borderId="90" xfId="16" applyFill="1" applyBorder="1" applyAlignment="1">
      <alignment horizontal="right" vertical="center"/>
    </xf>
    <xf numFmtId="178" fontId="13" fillId="6" borderId="85" xfId="16" applyNumberFormat="1" applyFont="1" applyFill="1" applyBorder="1" applyAlignment="1">
      <alignment horizontal="center" vertical="center"/>
    </xf>
    <xf numFmtId="178" fontId="13" fillId="6" borderId="0" xfId="16" applyNumberFormat="1" applyFont="1" applyFill="1" applyBorder="1" applyAlignment="1">
      <alignment horizontal="center" vertical="center"/>
    </xf>
    <xf numFmtId="178" fontId="13" fillId="6" borderId="86" xfId="16" applyNumberFormat="1" applyFont="1" applyFill="1" applyBorder="1" applyAlignment="1">
      <alignment horizontal="center" vertical="center"/>
    </xf>
    <xf numFmtId="0" fontId="13" fillId="6" borderId="85" xfId="16" applyFont="1" applyFill="1" applyBorder="1" applyAlignment="1">
      <alignment horizontal="center" vertical="center"/>
    </xf>
    <xf numFmtId="0" fontId="13" fillId="6" borderId="0" xfId="16" applyFont="1" applyFill="1" applyBorder="1" applyAlignment="1">
      <alignment horizontal="center" vertical="center"/>
    </xf>
    <xf numFmtId="0" fontId="13" fillId="6" borderId="58" xfId="16" applyFont="1" applyFill="1" applyBorder="1" applyAlignment="1">
      <alignment horizontal="center" vertical="center"/>
    </xf>
    <xf numFmtId="188" fontId="1" fillId="0" borderId="58" xfId="16" applyNumberFormat="1" applyFill="1" applyBorder="1" applyAlignment="1">
      <alignment horizontal="right" vertical="center"/>
    </xf>
    <xf numFmtId="0" fontId="13" fillId="0" borderId="24" xfId="16" applyFont="1" applyBorder="1" applyAlignment="1">
      <alignment horizontal="center" vertical="center" textRotation="255"/>
    </xf>
    <xf numFmtId="0" fontId="13" fillId="0" borderId="26" xfId="16" applyFont="1" applyBorder="1" applyAlignment="1">
      <alignment horizontal="center" vertical="center" textRotation="255"/>
    </xf>
    <xf numFmtId="0" fontId="13" fillId="0" borderId="57" xfId="16" applyFont="1" applyBorder="1" applyAlignment="1">
      <alignment horizontal="center" vertical="center" textRotation="255"/>
    </xf>
    <xf numFmtId="0" fontId="13" fillId="0" borderId="58" xfId="16" applyFont="1" applyBorder="1" applyAlignment="1">
      <alignment horizontal="center" vertical="center" textRotation="255"/>
    </xf>
    <xf numFmtId="0" fontId="13" fillId="0" borderId="22" xfId="16" applyFont="1" applyBorder="1" applyAlignment="1">
      <alignment horizontal="center" vertical="center" textRotation="255"/>
    </xf>
    <xf numFmtId="0" fontId="13" fillId="0" borderId="30" xfId="16" applyFont="1" applyBorder="1" applyAlignment="1">
      <alignment horizontal="center" vertical="center" textRotation="255"/>
    </xf>
    <xf numFmtId="0" fontId="13" fillId="0" borderId="0" xfId="16" applyFont="1" applyFill="1" applyBorder="1" applyAlignment="1">
      <alignment horizontal="center" vertical="center"/>
    </xf>
    <xf numFmtId="0" fontId="13" fillId="0" borderId="0" xfId="16" applyFont="1" applyFill="1" applyBorder="1" applyAlignment="1">
      <alignment horizontal="center" vertical="center" wrapText="1"/>
    </xf>
    <xf numFmtId="181" fontId="13" fillId="0" borderId="0" xfId="16" applyNumberFormat="1" applyFont="1" applyFill="1" applyBorder="1" applyAlignment="1">
      <alignment horizontal="right" vertical="center"/>
    </xf>
    <xf numFmtId="0" fontId="13" fillId="0" borderId="24" xfId="16" applyFont="1" applyBorder="1" applyAlignment="1">
      <alignment horizontal="center" vertical="center" wrapText="1"/>
    </xf>
    <xf numFmtId="0" fontId="13" fillId="0" borderId="42" xfId="16" applyFont="1" applyBorder="1" applyAlignment="1">
      <alignment horizontal="center" vertical="center" wrapText="1"/>
    </xf>
    <xf numFmtId="0" fontId="13" fillId="0" borderId="57" xfId="16" applyFont="1" applyBorder="1" applyAlignment="1">
      <alignment horizontal="center" vertical="center" wrapText="1"/>
    </xf>
    <xf numFmtId="0" fontId="13" fillId="0" borderId="0" xfId="16" applyFont="1" applyBorder="1" applyAlignment="1">
      <alignment horizontal="center" vertical="center" wrapText="1"/>
    </xf>
    <xf numFmtId="0" fontId="13" fillId="0" borderId="22" xfId="16" applyFont="1" applyBorder="1" applyAlignment="1">
      <alignment horizontal="center" vertical="center" wrapText="1"/>
    </xf>
    <xf numFmtId="0" fontId="13" fillId="0" borderId="34" xfId="16" applyFont="1" applyBorder="1" applyAlignment="1">
      <alignment horizontal="center" vertical="center" wrapText="1"/>
    </xf>
    <xf numFmtId="0" fontId="13" fillId="0" borderId="42" xfId="16" applyFont="1" applyBorder="1" applyAlignment="1">
      <alignment vertical="center" textRotation="255"/>
    </xf>
    <xf numFmtId="0" fontId="13" fillId="0" borderId="0" xfId="16" applyFont="1" applyBorder="1" applyAlignment="1">
      <alignment vertical="center" textRotation="255"/>
    </xf>
    <xf numFmtId="0" fontId="13" fillId="0" borderId="34" xfId="16" applyFont="1" applyBorder="1" applyAlignment="1">
      <alignment vertical="center" textRotation="255"/>
    </xf>
    <xf numFmtId="0" fontId="13" fillId="0" borderId="24" xfId="16" applyFont="1" applyBorder="1">
      <alignment vertical="center"/>
    </xf>
    <xf numFmtId="0" fontId="13" fillId="0" borderId="42" xfId="16" applyFont="1" applyBorder="1">
      <alignment vertical="center"/>
    </xf>
    <xf numFmtId="0" fontId="13" fillId="0" borderId="26" xfId="16" applyFont="1" applyBorder="1">
      <alignment vertical="center"/>
    </xf>
    <xf numFmtId="181" fontId="13" fillId="0" borderId="22" xfId="16" applyNumberFormat="1" applyFont="1" applyFill="1" applyBorder="1" applyAlignment="1">
      <alignment horizontal="right" vertical="center"/>
    </xf>
    <xf numFmtId="181" fontId="13" fillId="0" borderId="34" xfId="16" applyNumberFormat="1" applyFont="1" applyFill="1" applyBorder="1" applyAlignment="1">
      <alignment horizontal="right" vertical="center"/>
    </xf>
    <xf numFmtId="181" fontId="13" fillId="0" borderId="30" xfId="16" applyNumberFormat="1" applyFont="1" applyFill="1" applyBorder="1" applyAlignment="1">
      <alignment horizontal="right" vertical="center"/>
    </xf>
    <xf numFmtId="181" fontId="13" fillId="0" borderId="57" xfId="16" applyNumberFormat="1" applyFont="1" applyFill="1" applyBorder="1" applyAlignment="1">
      <alignment horizontal="right" vertical="center"/>
    </xf>
    <xf numFmtId="181" fontId="13" fillId="0" borderId="58" xfId="16" applyNumberFormat="1" applyFont="1" applyFill="1" applyBorder="1" applyAlignment="1">
      <alignment horizontal="right" vertical="center"/>
    </xf>
    <xf numFmtId="0" fontId="13" fillId="0" borderId="23" xfId="16" applyFont="1" applyBorder="1" applyAlignment="1">
      <alignment horizontal="center" vertical="center"/>
    </xf>
    <xf numFmtId="0" fontId="13" fillId="0" borderId="28" xfId="16" applyFont="1" applyBorder="1" applyAlignment="1">
      <alignment horizontal="center" vertical="center"/>
    </xf>
    <xf numFmtId="0" fontId="13" fillId="0" borderId="29" xfId="16" applyFont="1" applyBorder="1" applyAlignment="1">
      <alignment horizontal="center" vertical="center"/>
    </xf>
    <xf numFmtId="181" fontId="13" fillId="0" borderId="24" xfId="16" applyNumberFormat="1" applyFont="1" applyFill="1" applyBorder="1" applyAlignment="1">
      <alignment horizontal="right" vertical="center"/>
    </xf>
    <xf numFmtId="181" fontId="13" fillId="0" borderId="42" xfId="16" applyNumberFormat="1" applyFont="1" applyFill="1" applyBorder="1" applyAlignment="1">
      <alignment horizontal="right" vertical="center"/>
    </xf>
    <xf numFmtId="181" fontId="13" fillId="0" borderId="26" xfId="16" applyNumberFormat="1" applyFont="1" applyFill="1" applyBorder="1" applyAlignment="1">
      <alignment horizontal="right" vertical="center"/>
    </xf>
    <xf numFmtId="0" fontId="18" fillId="0" borderId="23" xfId="16" applyFont="1" applyBorder="1" applyAlignment="1">
      <alignment horizontal="center" vertical="center"/>
    </xf>
    <xf numFmtId="0" fontId="18" fillId="0" borderId="28" xfId="16" applyFont="1" applyBorder="1" applyAlignment="1">
      <alignment horizontal="center" vertical="center"/>
    </xf>
    <xf numFmtId="0" fontId="18" fillId="0" borderId="29" xfId="16" applyFont="1" applyBorder="1" applyAlignment="1">
      <alignment horizontal="center" vertical="center"/>
    </xf>
    <xf numFmtId="178" fontId="13" fillId="0" borderId="87" xfId="16" applyNumberFormat="1" applyFont="1" applyFill="1" applyBorder="1" applyAlignment="1">
      <alignment horizontal="right" vertical="center"/>
    </xf>
    <xf numFmtId="178" fontId="13" fillId="0" borderId="42" xfId="16" applyNumberFormat="1" applyFont="1" applyFill="1" applyBorder="1" applyAlignment="1">
      <alignment horizontal="right" vertical="center"/>
    </xf>
    <xf numFmtId="178" fontId="13" fillId="0" borderId="88" xfId="16" applyNumberFormat="1" applyFont="1" applyFill="1" applyBorder="1" applyAlignment="1">
      <alignment horizontal="right" vertical="center"/>
    </xf>
    <xf numFmtId="178" fontId="13" fillId="0" borderId="24" xfId="16" applyNumberFormat="1" applyFont="1" applyFill="1" applyBorder="1" applyAlignment="1">
      <alignment horizontal="right" vertical="center"/>
    </xf>
    <xf numFmtId="181" fontId="13" fillId="0" borderId="83" xfId="16" applyNumberFormat="1" applyFont="1" applyFill="1" applyBorder="1" applyAlignment="1">
      <alignment horizontal="right" vertical="center"/>
    </xf>
    <xf numFmtId="178" fontId="13" fillId="0" borderId="83" xfId="16" applyNumberFormat="1" applyFont="1" applyFill="1" applyBorder="1" applyAlignment="1">
      <alignment horizontal="right" vertical="center"/>
    </xf>
    <xf numFmtId="178" fontId="13" fillId="0" borderId="84" xfId="16" applyNumberFormat="1" applyFont="1" applyFill="1" applyBorder="1" applyAlignment="1">
      <alignment horizontal="right" vertical="center"/>
    </xf>
    <xf numFmtId="188" fontId="13" fillId="0" borderId="87" xfId="16" applyNumberFormat="1" applyFont="1" applyFill="1" applyBorder="1" applyAlignment="1">
      <alignment horizontal="right" vertical="center"/>
    </xf>
    <xf numFmtId="188" fontId="13" fillId="0" borderId="42" xfId="16" applyNumberFormat="1" applyFont="1" applyFill="1" applyBorder="1" applyAlignment="1">
      <alignment horizontal="right" vertical="center"/>
    </xf>
    <xf numFmtId="188" fontId="13" fillId="0" borderId="26" xfId="16" applyNumberFormat="1" applyFont="1" applyFill="1" applyBorder="1" applyAlignment="1">
      <alignment horizontal="right" vertical="center"/>
    </xf>
    <xf numFmtId="188" fontId="13" fillId="0" borderId="88" xfId="16" applyNumberFormat="1" applyFont="1" applyFill="1" applyBorder="1" applyAlignment="1">
      <alignment horizontal="right" vertical="center"/>
    </xf>
    <xf numFmtId="181" fontId="13" fillId="0" borderId="85" xfId="16" applyNumberFormat="1" applyFont="1" applyFill="1" applyBorder="1" applyAlignment="1">
      <alignment horizontal="right" vertical="center"/>
    </xf>
    <xf numFmtId="181" fontId="13" fillId="0" borderId="86" xfId="16" applyNumberFormat="1" applyFont="1" applyFill="1" applyBorder="1" applyAlignment="1">
      <alignment horizontal="right" vertical="center"/>
    </xf>
    <xf numFmtId="0" fontId="13" fillId="0" borderId="57" xfId="16" applyFont="1" applyBorder="1" applyAlignment="1">
      <alignment vertical="center"/>
    </xf>
    <xf numFmtId="0" fontId="8" fillId="0" borderId="0" xfId="10" applyAlignment="1">
      <alignment vertical="center"/>
    </xf>
    <xf numFmtId="0" fontId="8" fillId="0" borderId="58" xfId="10" applyBorder="1" applyAlignment="1">
      <alignment vertical="center"/>
    </xf>
    <xf numFmtId="178" fontId="13" fillId="0" borderId="58" xfId="16" applyNumberFormat="1" applyFont="1" applyFill="1" applyBorder="1" applyAlignment="1">
      <alignment horizontal="right" vertical="center"/>
    </xf>
    <xf numFmtId="0" fontId="8" fillId="0" borderId="0" xfId="10" applyBorder="1" applyAlignment="1">
      <alignment vertical="center"/>
    </xf>
    <xf numFmtId="181" fontId="13" fillId="0" borderId="89" xfId="16" applyNumberFormat="1" applyFont="1" applyFill="1" applyBorder="1" applyAlignment="1">
      <alignment horizontal="right" vertical="center"/>
    </xf>
    <xf numFmtId="178" fontId="13" fillId="0" borderId="89" xfId="16" applyNumberFormat="1" applyFont="1" applyFill="1" applyBorder="1" applyAlignment="1">
      <alignment horizontal="right" vertical="center"/>
    </xf>
    <xf numFmtId="49" fontId="16" fillId="0" borderId="1" xfId="16" applyNumberFormat="1" applyFont="1" applyFill="1" applyBorder="1" applyAlignment="1">
      <alignment horizontal="center" vertical="center"/>
    </xf>
    <xf numFmtId="49" fontId="16" fillId="0" borderId="2" xfId="16" applyNumberFormat="1" applyFont="1" applyFill="1" applyBorder="1" applyAlignment="1">
      <alignment horizontal="center" vertical="center"/>
    </xf>
    <xf numFmtId="49" fontId="16" fillId="0" borderId="3" xfId="16" applyNumberFormat="1" applyFont="1" applyFill="1" applyBorder="1" applyAlignment="1">
      <alignment horizontal="center" vertical="center"/>
    </xf>
    <xf numFmtId="0" fontId="13" fillId="0" borderId="16" xfId="16" applyFont="1" applyBorder="1" applyAlignment="1">
      <alignment horizontal="center" vertical="center"/>
    </xf>
    <xf numFmtId="181" fontId="13" fillId="0" borderId="87" xfId="16" applyNumberFormat="1" applyFont="1" applyFill="1" applyBorder="1" applyAlignment="1">
      <alignment horizontal="right" vertical="center"/>
    </xf>
    <xf numFmtId="0" fontId="24" fillId="4" borderId="5" xfId="29" applyFont="1" applyFill="1" applyBorder="1" applyAlignment="1" applyProtection="1">
      <alignment horizontal="left" vertical="center" wrapText="1"/>
    </xf>
    <xf numFmtId="0" fontId="24" fillId="4" borderId="42" xfId="29" applyFont="1" applyFill="1" applyBorder="1" applyAlignment="1" applyProtection="1">
      <alignment horizontal="left" vertical="center" wrapText="1"/>
    </xf>
    <xf numFmtId="0" fontId="24" fillId="4" borderId="48" xfId="29" applyFont="1" applyFill="1" applyBorder="1" applyAlignment="1" applyProtection="1">
      <alignment horizontal="left" vertical="center" wrapText="1"/>
    </xf>
    <xf numFmtId="0" fontId="24" fillId="4" borderId="49" xfId="29" applyFont="1" applyFill="1" applyBorder="1" applyAlignment="1" applyProtection="1">
      <alignment horizontal="left" vertical="center" wrapText="1"/>
    </xf>
    <xf numFmtId="0" fontId="24" fillId="4" borderId="42" xfId="29" applyFont="1" applyFill="1" applyBorder="1" applyAlignment="1" applyProtection="1">
      <alignment horizontal="center" vertical="center"/>
    </xf>
    <xf numFmtId="0" fontId="24" fillId="4" borderId="26" xfId="29" applyFont="1" applyFill="1" applyBorder="1" applyAlignment="1" applyProtection="1">
      <alignment horizontal="center" vertical="center"/>
    </xf>
    <xf numFmtId="189" fontId="24" fillId="4" borderId="23" xfId="35" applyNumberFormat="1" applyFont="1" applyFill="1" applyBorder="1" applyAlignment="1" applyProtection="1">
      <alignment horizontal="right" vertical="center" shrinkToFit="1"/>
    </xf>
    <xf numFmtId="189" fontId="24" fillId="4" borderId="28" xfId="35" applyNumberFormat="1" applyFont="1" applyFill="1" applyBorder="1" applyAlignment="1" applyProtection="1">
      <alignment horizontal="right" vertical="center" shrinkToFit="1"/>
    </xf>
    <xf numFmtId="189" fontId="24" fillId="4" borderId="154" xfId="35" applyNumberFormat="1" applyFont="1" applyFill="1" applyBorder="1" applyAlignment="1" applyProtection="1">
      <alignment horizontal="right" vertical="center" shrinkToFit="1"/>
    </xf>
    <xf numFmtId="189" fontId="24" fillId="4" borderId="153" xfId="35" applyNumberFormat="1" applyFont="1" applyFill="1" applyBorder="1" applyAlignment="1" applyProtection="1">
      <alignment horizontal="right" vertical="center" shrinkToFit="1"/>
    </xf>
    <xf numFmtId="0" fontId="28" fillId="4" borderId="10" xfId="29" applyFont="1" applyFill="1" applyBorder="1" applyAlignment="1" applyProtection="1">
      <alignment horizontal="left" vertical="center"/>
    </xf>
    <xf numFmtId="0" fontId="24" fillId="4" borderId="34" xfId="29" applyFont="1" applyFill="1" applyBorder="1" applyAlignment="1" applyProtection="1">
      <alignment horizontal="left" vertical="center"/>
    </xf>
    <xf numFmtId="0" fontId="24" fillId="4" borderId="34" xfId="29" applyFont="1" applyFill="1" applyBorder="1" applyAlignment="1" applyProtection="1">
      <alignment horizontal="right" vertical="center" wrapText="1"/>
    </xf>
    <xf numFmtId="0" fontId="24" fillId="4" borderId="34" xfId="29" applyFont="1" applyFill="1" applyBorder="1" applyAlignment="1" applyProtection="1">
      <alignment horizontal="right" vertical="center"/>
    </xf>
    <xf numFmtId="0" fontId="24" fillId="4" borderId="30" xfId="29" applyFont="1" applyFill="1" applyBorder="1" applyAlignment="1" applyProtection="1">
      <alignment horizontal="right" vertical="center"/>
    </xf>
    <xf numFmtId="177" fontId="24" fillId="4" borderId="22" xfId="35" applyNumberFormat="1" applyFont="1" applyFill="1" applyBorder="1" applyAlignment="1" applyProtection="1">
      <alignment horizontal="right" vertical="center" shrinkToFit="1"/>
    </xf>
    <xf numFmtId="177" fontId="24" fillId="4" borderId="34" xfId="35" applyNumberFormat="1" applyFont="1" applyFill="1" applyBorder="1" applyAlignment="1" applyProtection="1">
      <alignment horizontal="right" vertical="center" shrinkToFit="1"/>
    </xf>
    <xf numFmtId="177" fontId="24" fillId="4" borderId="90" xfId="35" applyNumberFormat="1" applyFont="1" applyFill="1" applyBorder="1" applyAlignment="1" applyProtection="1">
      <alignment horizontal="right" vertical="center" shrinkToFit="1"/>
    </xf>
    <xf numFmtId="177" fontId="24" fillId="4" borderId="91" xfId="35" applyNumberFormat="1" applyFont="1" applyFill="1" applyBorder="1" applyAlignment="1" applyProtection="1">
      <alignment horizontal="right" vertical="center" shrinkToFit="1"/>
    </xf>
    <xf numFmtId="190" fontId="24" fillId="4" borderId="80" xfId="35" applyNumberFormat="1" applyFont="1" applyFill="1" applyBorder="1" applyAlignment="1" applyProtection="1">
      <alignment horizontal="right" vertical="center" shrinkToFit="1"/>
    </xf>
    <xf numFmtId="190" fontId="24" fillId="4" borderId="49" xfId="35" applyNumberFormat="1" applyFont="1" applyFill="1" applyBorder="1" applyAlignment="1" applyProtection="1">
      <alignment horizontal="right" vertical="center" shrinkToFit="1"/>
    </xf>
    <xf numFmtId="190" fontId="24" fillId="4" borderId="72" xfId="35" applyNumberFormat="1" applyFont="1" applyFill="1" applyBorder="1" applyAlignment="1" applyProtection="1">
      <alignment horizontal="right" vertical="center" shrinkToFit="1"/>
    </xf>
    <xf numFmtId="189" fontId="24" fillId="4" borderId="155" xfId="35" applyNumberFormat="1" applyFont="1" applyFill="1" applyBorder="1" applyAlignment="1" applyProtection="1">
      <alignment horizontal="right" vertical="center" shrinkToFit="1"/>
    </xf>
    <xf numFmtId="189" fontId="24" fillId="4" borderId="156" xfId="35" applyNumberFormat="1" applyFont="1" applyFill="1" applyBorder="1" applyAlignment="1" applyProtection="1">
      <alignment horizontal="right" vertical="center" shrinkToFit="1"/>
    </xf>
    <xf numFmtId="189" fontId="24" fillId="4" borderId="157" xfId="35" applyNumberFormat="1" applyFont="1" applyFill="1" applyBorder="1" applyAlignment="1" applyProtection="1">
      <alignment horizontal="right" vertical="center" shrinkToFit="1"/>
    </xf>
    <xf numFmtId="0" fontId="24" fillId="4" borderId="49" xfId="29" applyFont="1" applyFill="1" applyBorder="1" applyAlignment="1" applyProtection="1">
      <alignment horizontal="center" vertical="center"/>
    </xf>
    <xf numFmtId="0" fontId="24" fillId="4" borderId="72" xfId="29" applyFont="1" applyFill="1" applyBorder="1" applyAlignment="1" applyProtection="1">
      <alignment horizontal="center" vertical="center"/>
    </xf>
    <xf numFmtId="189" fontId="24" fillId="4" borderId="131" xfId="35" applyNumberFormat="1" applyFont="1" applyFill="1" applyBorder="1" applyAlignment="1" applyProtection="1">
      <alignment horizontal="right" vertical="center" shrinkToFit="1"/>
    </xf>
    <xf numFmtId="189" fontId="24" fillId="4" borderId="75" xfId="35" applyNumberFormat="1" applyFont="1" applyFill="1" applyBorder="1" applyAlignment="1" applyProtection="1">
      <alignment horizontal="right" vertical="center" shrinkToFit="1"/>
    </xf>
    <xf numFmtId="189" fontId="24" fillId="4" borderId="184" xfId="35" applyNumberFormat="1" applyFont="1" applyFill="1" applyBorder="1" applyAlignment="1" applyProtection="1">
      <alignment horizontal="right" vertical="center" shrinkToFit="1"/>
    </xf>
    <xf numFmtId="189" fontId="24" fillId="4" borderId="164" xfId="35" applyNumberFormat="1" applyFont="1" applyFill="1" applyBorder="1" applyAlignment="1" applyProtection="1">
      <alignment horizontal="right" vertical="center" shrinkToFit="1"/>
    </xf>
    <xf numFmtId="189" fontId="24" fillId="4" borderId="165" xfId="35" applyNumberFormat="1" applyFont="1" applyFill="1" applyBorder="1" applyAlignment="1" applyProtection="1">
      <alignment horizontal="right" vertical="center" shrinkToFit="1"/>
    </xf>
    <xf numFmtId="189" fontId="24" fillId="4" borderId="173" xfId="35" applyNumberFormat="1" applyFont="1" applyFill="1" applyBorder="1" applyAlignment="1" applyProtection="1">
      <alignment horizontal="right" vertical="center" shrinkToFit="1"/>
    </xf>
    <xf numFmtId="189" fontId="24" fillId="4" borderId="174" xfId="35" applyNumberFormat="1" applyFont="1" applyFill="1" applyBorder="1" applyAlignment="1" applyProtection="1">
      <alignment horizontal="right" vertical="center" shrinkToFit="1"/>
    </xf>
    <xf numFmtId="189" fontId="24" fillId="4" borderId="175" xfId="35" applyNumberFormat="1" applyFont="1" applyFill="1" applyBorder="1" applyAlignment="1" applyProtection="1">
      <alignment horizontal="right" vertical="center" shrinkToFit="1"/>
    </xf>
    <xf numFmtId="189" fontId="24" fillId="4" borderId="176" xfId="35" applyNumberFormat="1" applyFont="1" applyFill="1" applyBorder="1" applyAlignment="1" applyProtection="1">
      <alignment horizontal="right" vertical="center" shrinkToFit="1"/>
    </xf>
    <xf numFmtId="177" fontId="24" fillId="4" borderId="57" xfId="35" applyNumberFormat="1" applyFont="1" applyFill="1" applyBorder="1" applyAlignment="1" applyProtection="1">
      <alignment horizontal="right" vertical="center" shrinkToFit="1"/>
    </xf>
    <xf numFmtId="177" fontId="24" fillId="4" borderId="0" xfId="35" applyNumberFormat="1" applyFont="1" applyFill="1" applyBorder="1" applyAlignment="1" applyProtection="1">
      <alignment horizontal="right" vertical="center" shrinkToFit="1"/>
    </xf>
    <xf numFmtId="177" fontId="24" fillId="4" borderId="86" xfId="35" applyNumberFormat="1" applyFont="1" applyFill="1" applyBorder="1" applyAlignment="1" applyProtection="1">
      <alignment horizontal="right" vertical="center" shrinkToFit="1"/>
    </xf>
    <xf numFmtId="177" fontId="24" fillId="4" borderId="85" xfId="35" applyNumberFormat="1" applyFont="1" applyFill="1" applyBorder="1" applyAlignment="1" applyProtection="1">
      <alignment horizontal="right" vertical="center" shrinkToFit="1"/>
    </xf>
    <xf numFmtId="189" fontId="24" fillId="4" borderId="169" xfId="35" applyNumberFormat="1" applyFont="1" applyFill="1" applyBorder="1" applyAlignment="1" applyProtection="1">
      <alignment horizontal="right" vertical="center" shrinkToFit="1"/>
    </xf>
    <xf numFmtId="189" fontId="24" fillId="4" borderId="170" xfId="35" applyNumberFormat="1" applyFont="1" applyFill="1" applyBorder="1" applyAlignment="1" applyProtection="1">
      <alignment horizontal="right" vertical="center" shrinkToFit="1"/>
    </xf>
    <xf numFmtId="189" fontId="24" fillId="4" borderId="171" xfId="35" applyNumberFormat="1" applyFont="1" applyFill="1" applyBorder="1" applyAlignment="1" applyProtection="1">
      <alignment horizontal="right" vertical="center" shrinkToFit="1"/>
    </xf>
    <xf numFmtId="177" fontId="24" fillId="4" borderId="24" xfId="34" applyNumberFormat="1" applyFont="1" applyFill="1" applyBorder="1" applyAlignment="1" applyProtection="1">
      <alignment horizontal="right" vertical="center" shrinkToFit="1"/>
    </xf>
    <xf numFmtId="177" fontId="24" fillId="4" borderId="42" xfId="34" applyNumberFormat="1" applyFont="1" applyFill="1" applyBorder="1" applyAlignment="1" applyProtection="1">
      <alignment horizontal="right" vertical="center" shrinkToFit="1"/>
    </xf>
    <xf numFmtId="177" fontId="24" fillId="4" borderId="88" xfId="34" applyNumberFormat="1" applyFont="1" applyFill="1" applyBorder="1" applyAlignment="1" applyProtection="1">
      <alignment horizontal="right" vertical="center" shrinkToFit="1"/>
    </xf>
    <xf numFmtId="189" fontId="24" fillId="4" borderId="85" xfId="35" applyNumberFormat="1" applyFont="1" applyFill="1" applyBorder="1" applyAlignment="1" applyProtection="1">
      <alignment horizontal="right" vertical="center" shrinkToFit="1"/>
    </xf>
    <xf numFmtId="189" fontId="24" fillId="4" borderId="0" xfId="35" applyNumberFormat="1" applyFont="1" applyFill="1" applyBorder="1" applyAlignment="1" applyProtection="1">
      <alignment horizontal="right" vertical="center" shrinkToFit="1"/>
    </xf>
    <xf numFmtId="189" fontId="24" fillId="4" borderId="47" xfId="35" applyNumberFormat="1" applyFont="1" applyFill="1" applyBorder="1" applyAlignment="1" applyProtection="1">
      <alignment horizontal="right" vertical="center" shrinkToFit="1"/>
    </xf>
    <xf numFmtId="0" fontId="24" fillId="4" borderId="42" xfId="29" applyFont="1" applyFill="1" applyBorder="1" applyAlignment="1" applyProtection="1">
      <alignment horizontal="center" vertical="center" wrapText="1"/>
    </xf>
    <xf numFmtId="0" fontId="24" fillId="4" borderId="26" xfId="29" applyFont="1" applyFill="1" applyBorder="1" applyAlignment="1" applyProtection="1">
      <alignment horizontal="center" vertical="center" wrapText="1"/>
    </xf>
    <xf numFmtId="0" fontId="24" fillId="4" borderId="0" xfId="29" applyFont="1" applyFill="1" applyBorder="1" applyAlignment="1" applyProtection="1">
      <alignment horizontal="center" vertical="center" wrapText="1"/>
    </xf>
    <xf numFmtId="0" fontId="24" fillId="4" borderId="58" xfId="29" applyFont="1" applyFill="1" applyBorder="1" applyAlignment="1" applyProtection="1">
      <alignment horizontal="center" vertical="center" wrapText="1"/>
    </xf>
    <xf numFmtId="0" fontId="24" fillId="4" borderId="49" xfId="29" applyFont="1" applyFill="1" applyBorder="1" applyAlignment="1" applyProtection="1">
      <alignment horizontal="center" vertical="center" wrapText="1"/>
    </xf>
    <xf numFmtId="0" fontId="24" fillId="4" borderId="72" xfId="29" applyFont="1" applyFill="1" applyBorder="1" applyAlignment="1" applyProtection="1">
      <alignment horizontal="center" vertical="center" wrapText="1"/>
    </xf>
    <xf numFmtId="0" fontId="24" fillId="4" borderId="24" xfId="29" applyFont="1" applyFill="1" applyBorder="1" applyProtection="1">
      <alignment vertical="center"/>
    </xf>
    <xf numFmtId="0" fontId="24" fillId="4" borderId="42" xfId="29" applyFont="1" applyFill="1" applyBorder="1" applyProtection="1">
      <alignment vertical="center"/>
    </xf>
    <xf numFmtId="0" fontId="24" fillId="4" borderId="26" xfId="29" applyFont="1" applyFill="1" applyBorder="1" applyProtection="1">
      <alignment vertical="center"/>
    </xf>
    <xf numFmtId="176" fontId="24" fillId="4" borderId="24" xfId="35" applyNumberFormat="1" applyFont="1" applyFill="1" applyBorder="1" applyAlignment="1" applyProtection="1">
      <alignment horizontal="right" vertical="center" shrinkToFit="1"/>
    </xf>
    <xf numFmtId="176" fontId="24" fillId="4" borderId="42" xfId="35" applyNumberFormat="1" applyFont="1" applyFill="1" applyBorder="1" applyAlignment="1" applyProtection="1">
      <alignment horizontal="right" vertical="center" shrinkToFit="1"/>
    </xf>
    <xf numFmtId="176" fontId="24" fillId="4" borderId="73" xfId="35" applyNumberFormat="1" applyFont="1" applyFill="1" applyBorder="1" applyAlignment="1" applyProtection="1">
      <alignment horizontal="right" vertical="center" shrinkToFit="1"/>
    </xf>
    <xf numFmtId="0" fontId="24" fillId="4" borderId="80" xfId="29" applyFont="1" applyFill="1" applyBorder="1" applyProtection="1">
      <alignment vertical="center"/>
    </xf>
    <xf numFmtId="0" fontId="24" fillId="4" borderId="49" xfId="29" applyFont="1" applyFill="1" applyBorder="1" applyProtection="1">
      <alignment vertical="center"/>
    </xf>
    <xf numFmtId="0" fontId="24" fillId="4" borderId="72" xfId="29" applyFont="1" applyFill="1" applyBorder="1" applyProtection="1">
      <alignment vertical="center"/>
    </xf>
    <xf numFmtId="0" fontId="24" fillId="4" borderId="4" xfId="29" applyFont="1" applyFill="1" applyBorder="1" applyAlignment="1" applyProtection="1">
      <alignment horizontal="left" vertical="center"/>
    </xf>
    <xf numFmtId="0" fontId="24" fillId="4" borderId="0" xfId="29" applyFont="1" applyFill="1" applyBorder="1" applyAlignment="1" applyProtection="1">
      <alignment horizontal="left" vertical="center"/>
    </xf>
    <xf numFmtId="0" fontId="24" fillId="4" borderId="0" xfId="29" applyFont="1" applyFill="1" applyBorder="1" applyAlignment="1" applyProtection="1">
      <alignment horizontal="right" vertical="center" wrapText="1"/>
    </xf>
    <xf numFmtId="0" fontId="24" fillId="4" borderId="0" xfId="29" applyFont="1" applyFill="1" applyBorder="1" applyAlignment="1" applyProtection="1">
      <alignment horizontal="right" vertical="center"/>
    </xf>
    <xf numFmtId="0" fontId="24" fillId="4" borderId="58" xfId="29" applyFont="1" applyFill="1" applyBorder="1" applyAlignment="1" applyProtection="1">
      <alignment horizontal="right" vertical="center"/>
    </xf>
    <xf numFmtId="177" fontId="24" fillId="4" borderId="87" xfId="34" applyNumberFormat="1" applyFont="1" applyFill="1" applyBorder="1" applyAlignment="1" applyProtection="1">
      <alignment horizontal="right" vertical="center" shrinkToFit="1"/>
    </xf>
    <xf numFmtId="189" fontId="24" fillId="4" borderId="178" xfId="35" applyNumberFormat="1" applyFont="1" applyFill="1" applyBorder="1" applyAlignment="1" applyProtection="1">
      <alignment horizontal="right" vertical="center" shrinkToFit="1"/>
    </xf>
    <xf numFmtId="189" fontId="24" fillId="4" borderId="179" xfId="35" applyNumberFormat="1" applyFont="1" applyFill="1" applyBorder="1" applyAlignment="1" applyProtection="1">
      <alignment horizontal="right" vertical="center" shrinkToFit="1"/>
    </xf>
    <xf numFmtId="189" fontId="24" fillId="4" borderId="180" xfId="35" applyNumberFormat="1" applyFont="1" applyFill="1" applyBorder="1" applyAlignment="1" applyProtection="1">
      <alignment horizontal="right" vertical="center" shrinkToFit="1"/>
    </xf>
    <xf numFmtId="190" fontId="24" fillId="4" borderId="181" xfId="35" applyNumberFormat="1" applyFont="1" applyFill="1" applyBorder="1" applyAlignment="1" applyProtection="1">
      <alignment horizontal="right" vertical="center" shrinkToFit="1"/>
    </xf>
    <xf numFmtId="190" fontId="24" fillId="4" borderId="182" xfId="35" applyNumberFormat="1" applyFont="1" applyFill="1" applyBorder="1" applyAlignment="1" applyProtection="1">
      <alignment horizontal="right" vertical="center" shrinkToFit="1"/>
    </xf>
    <xf numFmtId="190" fontId="24" fillId="4" borderId="183" xfId="35" applyNumberFormat="1" applyFont="1" applyFill="1" applyBorder="1" applyAlignment="1" applyProtection="1">
      <alignment horizontal="right" vertical="center" shrinkToFit="1"/>
    </xf>
    <xf numFmtId="0" fontId="24" fillId="4" borderId="48" xfId="29" applyFont="1" applyFill="1" applyBorder="1" applyProtection="1">
      <alignment vertical="center"/>
    </xf>
    <xf numFmtId="0" fontId="24" fillId="4" borderId="4" xfId="29" applyFont="1" applyFill="1" applyBorder="1" applyProtection="1">
      <alignment vertical="center"/>
    </xf>
    <xf numFmtId="0" fontId="24" fillId="4" borderId="0" xfId="29" applyFont="1" applyFill="1" applyBorder="1" applyProtection="1">
      <alignment vertical="center"/>
    </xf>
    <xf numFmtId="0" fontId="24" fillId="4" borderId="58" xfId="29" applyFont="1" applyFill="1" applyBorder="1" applyProtection="1">
      <alignment vertical="center"/>
    </xf>
    <xf numFmtId="190" fontId="24" fillId="4" borderId="57" xfId="35" applyNumberFormat="1" applyFont="1" applyFill="1" applyBorder="1" applyAlignment="1" applyProtection="1">
      <alignment horizontal="right" vertical="center" shrinkToFit="1"/>
    </xf>
    <xf numFmtId="190" fontId="24" fillId="4" borderId="0" xfId="35" applyNumberFormat="1" applyFont="1" applyFill="1" applyBorder="1" applyAlignment="1" applyProtection="1">
      <alignment horizontal="right" vertical="center" shrinkToFit="1"/>
    </xf>
    <xf numFmtId="190" fontId="24" fillId="4" borderId="58" xfId="35" applyNumberFormat="1" applyFont="1" applyFill="1" applyBorder="1" applyAlignment="1" applyProtection="1">
      <alignment horizontal="right" vertical="center" shrinkToFit="1"/>
    </xf>
    <xf numFmtId="190" fontId="24" fillId="4" borderId="0" xfId="35" applyNumberFormat="1" applyFont="1" applyFill="1" applyAlignment="1" applyProtection="1">
      <alignment horizontal="right" vertical="center" shrinkToFit="1"/>
    </xf>
    <xf numFmtId="190" fontId="24" fillId="4" borderId="47" xfId="35" applyNumberFormat="1" applyFont="1" applyFill="1" applyBorder="1" applyAlignment="1" applyProtection="1">
      <alignment horizontal="right" vertical="center" shrinkToFit="1"/>
    </xf>
    <xf numFmtId="176" fontId="24" fillId="4" borderId="57" xfId="35" applyNumberFormat="1" applyFont="1" applyFill="1" applyBorder="1" applyAlignment="1" applyProtection="1">
      <alignment horizontal="right" vertical="center" shrinkToFit="1"/>
    </xf>
    <xf numFmtId="176" fontId="24" fillId="4" borderId="0" xfId="35" applyNumberFormat="1" applyFont="1" applyFill="1" applyBorder="1" applyAlignment="1" applyProtection="1">
      <alignment horizontal="right" vertical="center" shrinkToFit="1"/>
    </xf>
    <xf numFmtId="176" fontId="24" fillId="4" borderId="58" xfId="35" applyNumberFormat="1" applyFont="1" applyFill="1" applyBorder="1" applyAlignment="1" applyProtection="1">
      <alignment horizontal="right" vertical="center" shrinkToFit="1"/>
    </xf>
    <xf numFmtId="189" fontId="24" fillId="4" borderId="83" xfId="35" applyNumberFormat="1" applyFont="1" applyFill="1" applyBorder="1" applyAlignment="1" applyProtection="1">
      <alignment horizontal="right" vertical="center" shrinkToFit="1"/>
    </xf>
    <xf numFmtId="189" fontId="24" fillId="4" borderId="145" xfId="35" applyNumberFormat="1" applyFont="1" applyFill="1" applyBorder="1" applyAlignment="1" applyProtection="1">
      <alignment horizontal="right" vertical="center" shrinkToFit="1"/>
    </xf>
    <xf numFmtId="189" fontId="24" fillId="4" borderId="130" xfId="35" applyNumberFormat="1" applyFont="1" applyFill="1" applyBorder="1" applyAlignment="1" applyProtection="1">
      <alignment horizontal="right" vertical="center" shrinkToFit="1"/>
    </xf>
    <xf numFmtId="189" fontId="24" fillId="4" borderId="166" xfId="35" applyNumberFormat="1" applyFont="1" applyFill="1" applyBorder="1" applyAlignment="1" applyProtection="1">
      <alignment horizontal="right" vertical="center" shrinkToFit="1"/>
    </xf>
    <xf numFmtId="0" fontId="24" fillId="4" borderId="57" xfId="35" applyFont="1" applyFill="1" applyBorder="1" applyAlignment="1" applyProtection="1">
      <alignment horizontal="left" vertical="center" shrinkToFit="1"/>
    </xf>
    <xf numFmtId="0" fontId="24" fillId="4" borderId="0" xfId="35" applyFont="1" applyFill="1" applyBorder="1" applyAlignment="1" applyProtection="1">
      <alignment horizontal="left" vertical="center" shrinkToFit="1"/>
    </xf>
    <xf numFmtId="0" fontId="24" fillId="4" borderId="58" xfId="35" applyFont="1" applyFill="1" applyBorder="1" applyAlignment="1" applyProtection="1">
      <alignment horizontal="left" vertical="center" shrinkToFit="1"/>
    </xf>
    <xf numFmtId="177" fontId="24" fillId="4" borderId="149" xfId="35" applyNumberFormat="1" applyFont="1" applyFill="1" applyBorder="1" applyAlignment="1" applyProtection="1">
      <alignment horizontal="right" vertical="center" shrinkToFit="1"/>
    </xf>
    <xf numFmtId="177" fontId="24" fillId="4" borderId="83" xfId="35" applyNumberFormat="1" applyFont="1" applyFill="1" applyBorder="1" applyAlignment="1" applyProtection="1">
      <alignment horizontal="right" vertical="center" shrinkToFit="1"/>
    </xf>
    <xf numFmtId="177" fontId="24" fillId="4" borderId="167" xfId="35" applyNumberFormat="1" applyFont="1" applyFill="1" applyBorder="1" applyAlignment="1" applyProtection="1">
      <alignment horizontal="right" vertical="center" shrinkToFit="1"/>
    </xf>
    <xf numFmtId="189" fontId="24" fillId="4" borderId="159" xfId="35" applyNumberFormat="1" applyFont="1" applyFill="1" applyBorder="1" applyAlignment="1" applyProtection="1">
      <alignment horizontal="right" vertical="center" shrinkToFit="1"/>
    </xf>
    <xf numFmtId="189" fontId="24" fillId="4" borderId="129" xfId="35" applyNumberFormat="1" applyFont="1" applyFill="1" applyBorder="1" applyAlignment="1" applyProtection="1">
      <alignment horizontal="right" vertical="center" shrinkToFit="1"/>
    </xf>
    <xf numFmtId="176" fontId="24" fillId="4" borderId="0" xfId="35" applyNumberFormat="1" applyFont="1" applyFill="1" applyAlignment="1" applyProtection="1">
      <alignment horizontal="right" vertical="center" shrinkToFit="1"/>
    </xf>
    <xf numFmtId="176" fontId="24" fillId="4" borderId="47" xfId="35" applyNumberFormat="1" applyFont="1" applyFill="1" applyBorder="1" applyAlignment="1" applyProtection="1">
      <alignment horizontal="right" vertical="center" shrinkToFit="1"/>
    </xf>
    <xf numFmtId="176" fontId="24" fillId="4" borderId="26" xfId="35" applyNumberFormat="1" applyFont="1" applyFill="1" applyBorder="1" applyAlignment="1" applyProtection="1">
      <alignment horizontal="right" vertical="center" shrinkToFit="1"/>
    </xf>
    <xf numFmtId="189" fontId="24" fillId="4" borderId="89" xfId="35" applyNumberFormat="1" applyFont="1" applyFill="1" applyBorder="1" applyAlignment="1" applyProtection="1">
      <alignment horizontal="right" vertical="center" shrinkToFit="1"/>
    </xf>
    <xf numFmtId="189" fontId="24" fillId="4" borderId="152" xfId="35" applyNumberFormat="1" applyFont="1" applyFill="1" applyBorder="1" applyAlignment="1" applyProtection="1">
      <alignment horizontal="right" vertical="center" shrinkToFit="1"/>
    </xf>
    <xf numFmtId="0" fontId="24" fillId="4" borderId="57" xfId="29" applyFont="1" applyFill="1" applyBorder="1" applyAlignment="1" applyProtection="1">
      <alignment vertical="center"/>
    </xf>
    <xf numFmtId="0" fontId="24" fillId="4" borderId="0" xfId="29" applyFont="1" applyFill="1" applyBorder="1" applyAlignment="1" applyProtection="1">
      <alignment vertical="center"/>
    </xf>
    <xf numFmtId="0" fontId="24" fillId="4" borderId="58" xfId="29" applyFont="1" applyFill="1" applyBorder="1" applyAlignment="1" applyProtection="1">
      <alignment vertical="center"/>
    </xf>
    <xf numFmtId="0" fontId="24" fillId="4" borderId="69" xfId="29" applyFont="1" applyFill="1" applyBorder="1" applyAlignment="1" applyProtection="1">
      <alignment horizontal="center" vertical="center"/>
    </xf>
    <xf numFmtId="0" fontId="24" fillId="4" borderId="70" xfId="29" applyFont="1" applyFill="1" applyBorder="1" applyAlignment="1" applyProtection="1">
      <alignment horizontal="center" vertical="center"/>
    </xf>
    <xf numFmtId="0" fontId="24" fillId="4" borderId="79" xfId="29" applyFont="1" applyFill="1" applyBorder="1" applyAlignment="1" applyProtection="1">
      <alignment horizontal="center" vertical="center"/>
    </xf>
    <xf numFmtId="177" fontId="24" fillId="4" borderId="158" xfId="35" applyNumberFormat="1" applyFont="1" applyFill="1" applyBorder="1" applyAlignment="1" applyProtection="1">
      <alignment horizontal="right" vertical="center" shrinkToFit="1"/>
    </xf>
    <xf numFmtId="189" fontId="24" fillId="4" borderId="162" xfId="35" applyNumberFormat="1" applyFont="1" applyFill="1" applyBorder="1" applyAlignment="1" applyProtection="1">
      <alignment horizontal="right" vertical="center" shrinkToFit="1"/>
    </xf>
    <xf numFmtId="189" fontId="24" fillId="4" borderId="163" xfId="35" applyNumberFormat="1" applyFont="1" applyFill="1" applyBorder="1" applyAlignment="1" applyProtection="1">
      <alignment horizontal="right" vertical="center" shrinkToFit="1"/>
    </xf>
    <xf numFmtId="0" fontId="24" fillId="4" borderId="22" xfId="35" applyFont="1" applyFill="1" applyBorder="1" applyAlignment="1" applyProtection="1">
      <alignment horizontal="left" vertical="center" shrinkToFit="1"/>
    </xf>
    <xf numFmtId="0" fontId="24" fillId="4" borderId="34" xfId="35" applyFont="1" applyFill="1" applyBorder="1" applyAlignment="1" applyProtection="1">
      <alignment horizontal="left" vertical="center" shrinkToFit="1"/>
    </xf>
    <xf numFmtId="0" fontId="24" fillId="4" borderId="30" xfId="35" applyFont="1" applyFill="1" applyBorder="1" applyAlignment="1" applyProtection="1">
      <alignment horizontal="left" vertical="center" shrinkToFit="1"/>
    </xf>
    <xf numFmtId="177" fontId="24" fillId="4" borderId="160" xfId="35" applyNumberFormat="1" applyFont="1" applyFill="1" applyBorder="1" applyAlignment="1" applyProtection="1">
      <alignment horizontal="right" vertical="center" shrinkToFit="1"/>
    </xf>
    <xf numFmtId="0" fontId="24" fillId="4" borderId="5" xfId="29" applyFont="1" applyFill="1" applyBorder="1" applyAlignment="1" applyProtection="1">
      <alignment horizontal="center" vertical="center" textRotation="255" wrapText="1"/>
    </xf>
    <xf numFmtId="0" fontId="24" fillId="4" borderId="26" xfId="29" applyFont="1" applyFill="1" applyBorder="1" applyAlignment="1" applyProtection="1">
      <alignment horizontal="center" vertical="center" textRotation="255" wrapText="1"/>
    </xf>
    <xf numFmtId="0" fontId="24" fillId="4" borderId="4" xfId="29" applyFont="1" applyFill="1" applyBorder="1" applyAlignment="1" applyProtection="1">
      <alignment horizontal="center" vertical="center" textRotation="255" wrapText="1"/>
    </xf>
    <xf numFmtId="0" fontId="24" fillId="4" borderId="58" xfId="29" applyFont="1" applyFill="1" applyBorder="1" applyAlignment="1" applyProtection="1">
      <alignment horizontal="center" vertical="center" textRotation="255" wrapText="1"/>
    </xf>
    <xf numFmtId="0" fontId="24" fillId="4" borderId="10" xfId="29" applyFont="1" applyFill="1" applyBorder="1" applyAlignment="1" applyProtection="1">
      <alignment horizontal="center" vertical="center" textRotation="255" wrapText="1"/>
    </xf>
    <xf numFmtId="0" fontId="24" fillId="4" borderId="30" xfId="29" applyFont="1" applyFill="1" applyBorder="1" applyAlignment="1" applyProtection="1">
      <alignment horizontal="center" vertical="center" textRotation="255" wrapText="1"/>
    </xf>
    <xf numFmtId="177" fontId="24" fillId="4" borderId="87" xfId="35" applyNumberFormat="1" applyFont="1" applyFill="1" applyBorder="1" applyAlignment="1" applyProtection="1">
      <alignment horizontal="right" vertical="center" shrinkToFit="1"/>
    </xf>
    <xf numFmtId="177" fontId="24" fillId="4" borderId="42" xfId="35" applyNumberFormat="1" applyFont="1" applyFill="1" applyBorder="1" applyAlignment="1" applyProtection="1">
      <alignment horizontal="right" vertical="center" shrinkToFit="1"/>
    </xf>
    <xf numFmtId="177" fontId="24" fillId="4" borderId="88" xfId="35" applyNumberFormat="1" applyFont="1" applyFill="1" applyBorder="1" applyAlignment="1" applyProtection="1">
      <alignment horizontal="right" vertical="center" shrinkToFit="1"/>
    </xf>
    <xf numFmtId="189" fontId="24" fillId="4" borderId="87" xfId="35" applyNumberFormat="1" applyFont="1" applyFill="1" applyBorder="1" applyAlignment="1" applyProtection="1">
      <alignment horizontal="right" vertical="center" shrinkToFit="1"/>
    </xf>
    <xf numFmtId="189" fontId="24" fillId="4" borderId="42" xfId="35" applyNumberFormat="1" applyFont="1" applyFill="1" applyBorder="1" applyAlignment="1" applyProtection="1">
      <alignment horizontal="right" vertical="center" shrinkToFit="1"/>
    </xf>
    <xf numFmtId="189" fontId="24" fillId="4" borderId="73" xfId="35" applyNumberFormat="1" applyFont="1" applyFill="1" applyBorder="1" applyAlignment="1" applyProtection="1">
      <alignment horizontal="right" vertical="center" shrinkToFit="1"/>
    </xf>
    <xf numFmtId="0" fontId="24" fillId="4" borderId="22" xfId="29" applyFont="1" applyFill="1" applyBorder="1" applyAlignment="1" applyProtection="1">
      <alignment vertical="center"/>
    </xf>
    <xf numFmtId="0" fontId="24" fillId="4" borderId="34" xfId="29" applyFont="1" applyFill="1" applyBorder="1" applyAlignment="1" applyProtection="1">
      <alignment vertical="center"/>
    </xf>
    <xf numFmtId="0" fontId="24" fillId="4" borderId="30" xfId="29" applyFont="1" applyFill="1" applyBorder="1" applyAlignment="1" applyProtection="1">
      <alignment vertical="center"/>
    </xf>
    <xf numFmtId="0" fontId="24" fillId="4" borderId="5" xfId="29" applyFont="1" applyFill="1" applyBorder="1" applyProtection="1">
      <alignment vertical="center"/>
    </xf>
    <xf numFmtId="0" fontId="24" fillId="4" borderId="57" xfId="29" applyFont="1" applyFill="1" applyBorder="1" applyProtection="1">
      <alignment vertical="center"/>
    </xf>
    <xf numFmtId="0" fontId="24" fillId="4" borderId="78" xfId="29" applyFont="1" applyFill="1" applyBorder="1" applyAlignment="1" applyProtection="1">
      <alignment horizontal="center" vertical="center"/>
    </xf>
    <xf numFmtId="0" fontId="24" fillId="4" borderId="71" xfId="29" applyFont="1" applyFill="1" applyBorder="1" applyAlignment="1" applyProtection="1">
      <alignment horizontal="center" vertical="center"/>
    </xf>
    <xf numFmtId="189" fontId="24" fillId="4" borderId="161" xfId="35" applyNumberFormat="1" applyFont="1" applyFill="1" applyBorder="1" applyAlignment="1" applyProtection="1">
      <alignment horizontal="right" vertical="center" shrinkToFit="1"/>
    </xf>
    <xf numFmtId="189" fontId="24" fillId="4" borderId="31" xfId="35" applyNumberFormat="1" applyFont="1" applyFill="1" applyBorder="1" applyAlignment="1" applyProtection="1">
      <alignment horizontal="right" vertical="center" shrinkToFit="1"/>
    </xf>
    <xf numFmtId="0" fontId="24" fillId="4" borderId="22" xfId="29" applyFont="1" applyFill="1" applyBorder="1" applyProtection="1">
      <alignment vertical="center"/>
    </xf>
    <xf numFmtId="0" fontId="24" fillId="4" borderId="34" xfId="29" applyFont="1" applyFill="1" applyBorder="1" applyProtection="1">
      <alignment vertical="center"/>
    </xf>
    <xf numFmtId="0" fontId="24" fillId="4" borderId="30" xfId="29" applyFont="1" applyFill="1" applyBorder="1" applyProtection="1">
      <alignment vertical="center"/>
    </xf>
    <xf numFmtId="0" fontId="24" fillId="4" borderId="24" xfId="29" applyFont="1" applyFill="1" applyBorder="1" applyAlignment="1" applyProtection="1">
      <alignment vertical="center"/>
    </xf>
    <xf numFmtId="0" fontId="24" fillId="4" borderId="42" xfId="29" applyFont="1" applyFill="1" applyBorder="1" applyAlignment="1" applyProtection="1">
      <alignment vertical="center"/>
    </xf>
    <xf numFmtId="0" fontId="24" fillId="4" borderId="26" xfId="29" applyFont="1" applyFill="1" applyBorder="1" applyAlignment="1" applyProtection="1">
      <alignment vertical="center"/>
    </xf>
    <xf numFmtId="177" fontId="24" fillId="4" borderId="24" xfId="35" applyNumberFormat="1" applyFont="1" applyFill="1" applyBorder="1" applyAlignment="1" applyProtection="1">
      <alignment horizontal="right" vertical="center" shrinkToFit="1"/>
    </xf>
    <xf numFmtId="177" fontId="24" fillId="4" borderId="151" xfId="35" applyNumberFormat="1" applyFont="1" applyFill="1" applyBorder="1" applyAlignment="1" applyProtection="1">
      <alignment horizontal="right" vertical="center" shrinkToFit="1"/>
    </xf>
    <xf numFmtId="177" fontId="24" fillId="4" borderId="89" xfId="35" applyNumberFormat="1" applyFont="1" applyFill="1" applyBorder="1" applyAlignment="1" applyProtection="1">
      <alignment horizontal="right" vertical="center" shrinkToFit="1"/>
    </xf>
    <xf numFmtId="177" fontId="24" fillId="4" borderId="177" xfId="35" applyNumberFormat="1" applyFont="1" applyFill="1" applyBorder="1" applyAlignment="1" applyProtection="1">
      <alignment horizontal="right" vertical="center" shrinkToFit="1"/>
    </xf>
    <xf numFmtId="177" fontId="24" fillId="4" borderId="162" xfId="35" applyNumberFormat="1" applyFont="1" applyFill="1" applyBorder="1" applyAlignment="1" applyProtection="1">
      <alignment horizontal="right" vertical="center" shrinkToFit="1"/>
    </xf>
    <xf numFmtId="0" fontId="24" fillId="4" borderId="5" xfId="29" applyFont="1" applyFill="1" applyBorder="1" applyAlignment="1" applyProtection="1">
      <alignment horizontal="left" vertical="center"/>
    </xf>
    <xf numFmtId="0" fontId="24" fillId="4" borderId="42" xfId="29" applyFont="1" applyFill="1" applyBorder="1" applyAlignment="1" applyProtection="1">
      <alignment horizontal="left" vertical="center"/>
    </xf>
    <xf numFmtId="0" fontId="24" fillId="4" borderId="42" xfId="29" applyFont="1" applyFill="1" applyBorder="1" applyAlignment="1" applyProtection="1">
      <alignment horizontal="right" vertical="center"/>
    </xf>
    <xf numFmtId="0" fontId="24" fillId="4" borderId="26" xfId="29" applyFont="1" applyFill="1" applyBorder="1" applyAlignment="1" applyProtection="1">
      <alignment horizontal="right" vertical="center"/>
    </xf>
    <xf numFmtId="0" fontId="24" fillId="4" borderId="24" xfId="29" applyFont="1" applyFill="1" applyBorder="1" applyAlignment="1" applyProtection="1">
      <alignment horizontal="center" vertical="center" wrapText="1"/>
    </xf>
    <xf numFmtId="0" fontId="24" fillId="4" borderId="57" xfId="29" applyFont="1" applyFill="1" applyBorder="1" applyAlignment="1" applyProtection="1">
      <alignment horizontal="center" vertical="center" wrapText="1"/>
    </xf>
    <xf numFmtId="0" fontId="24" fillId="4" borderId="34" xfId="29" applyFont="1" applyFill="1" applyBorder="1" applyAlignment="1" applyProtection="1">
      <alignment horizontal="center" vertical="center" wrapText="1"/>
    </xf>
    <xf numFmtId="0" fontId="24" fillId="4" borderId="30" xfId="29" applyFont="1" applyFill="1" applyBorder="1" applyAlignment="1" applyProtection="1">
      <alignment horizontal="center" vertical="center" wrapText="1"/>
    </xf>
    <xf numFmtId="0" fontId="24" fillId="4" borderId="24" xfId="35" applyFont="1" applyFill="1" applyBorder="1" applyAlignment="1" applyProtection="1">
      <alignment horizontal="left" vertical="center" shrinkToFit="1"/>
    </xf>
    <xf numFmtId="0" fontId="24" fillId="4" borderId="42" xfId="35" applyFont="1" applyFill="1" applyBorder="1" applyAlignment="1" applyProtection="1">
      <alignment horizontal="left" vertical="center" shrinkToFit="1"/>
    </xf>
    <xf numFmtId="0" fontId="24" fillId="4" borderId="26" xfId="35" applyFont="1" applyFill="1" applyBorder="1" applyAlignment="1" applyProtection="1">
      <alignment horizontal="left" vertical="center" shrinkToFit="1"/>
    </xf>
    <xf numFmtId="0" fontId="24" fillId="4" borderId="6" xfId="29" applyFont="1" applyFill="1" applyBorder="1" applyAlignment="1" applyProtection="1">
      <alignment horizontal="left" vertical="center" wrapText="1"/>
    </xf>
    <xf numFmtId="0" fontId="24" fillId="4" borderId="75" xfId="29" applyFont="1" applyFill="1" applyBorder="1" applyAlignment="1" applyProtection="1">
      <alignment horizontal="left" vertical="center"/>
    </xf>
    <xf numFmtId="0" fontId="24" fillId="4" borderId="76" xfId="29" applyFont="1" applyFill="1" applyBorder="1" applyAlignment="1" applyProtection="1">
      <alignment horizontal="left" vertical="center"/>
    </xf>
    <xf numFmtId="0" fontId="24" fillId="4" borderId="28" xfId="29" applyFont="1" applyFill="1" applyBorder="1" applyAlignment="1" applyProtection="1">
      <alignment horizontal="center" vertical="center" wrapText="1"/>
    </xf>
    <xf numFmtId="0" fontId="28" fillId="4" borderId="29" xfId="29" applyFont="1" applyFill="1" applyBorder="1" applyAlignment="1" applyProtection="1">
      <alignment horizontal="center" vertical="center"/>
    </xf>
    <xf numFmtId="177" fontId="24" fillId="4" borderId="168" xfId="35" applyNumberFormat="1" applyFont="1" applyFill="1" applyBorder="1" applyAlignment="1" applyProtection="1">
      <alignment horizontal="right" vertical="center" shrinkToFit="1"/>
    </xf>
    <xf numFmtId="189" fontId="24" fillId="4" borderId="158" xfId="35" applyNumberFormat="1" applyFont="1" applyFill="1" applyBorder="1" applyAlignment="1" applyProtection="1">
      <alignment horizontal="right" vertical="center" shrinkToFit="1"/>
    </xf>
    <xf numFmtId="189" fontId="24" fillId="4" borderId="172" xfId="35" applyNumberFormat="1" applyFont="1" applyFill="1" applyBorder="1" applyAlignment="1" applyProtection="1">
      <alignment horizontal="right" vertical="center" shrinkToFit="1"/>
    </xf>
    <xf numFmtId="0" fontId="24" fillId="4" borderId="57" xfId="29" applyFont="1" applyFill="1" applyBorder="1" applyAlignment="1" applyProtection="1">
      <alignment vertical="center" shrinkToFit="1"/>
    </xf>
    <xf numFmtId="0" fontId="24" fillId="4" borderId="0" xfId="29" applyFont="1" applyFill="1" applyBorder="1" applyAlignment="1" applyProtection="1">
      <alignment vertical="center" shrinkToFit="1"/>
    </xf>
    <xf numFmtId="0" fontId="24" fillId="4" borderId="58" xfId="29" applyFont="1" applyFill="1" applyBorder="1" applyAlignment="1" applyProtection="1">
      <alignment vertical="center" shrinkToFit="1"/>
    </xf>
    <xf numFmtId="0" fontId="24" fillId="4" borderId="14" xfId="29" applyFont="1" applyFill="1" applyBorder="1" applyAlignment="1" applyProtection="1">
      <alignment horizontal="center" vertical="center"/>
    </xf>
    <xf numFmtId="0" fontId="24" fillId="4" borderId="28" xfId="29" applyFont="1" applyFill="1" applyBorder="1" applyAlignment="1" applyProtection="1">
      <alignment horizontal="center" vertical="center"/>
    </xf>
    <xf numFmtId="0" fontId="24" fillId="4" borderId="29" xfId="29" applyFont="1" applyFill="1" applyBorder="1" applyAlignment="1" applyProtection="1">
      <alignment horizontal="center" vertical="center"/>
    </xf>
    <xf numFmtId="177" fontId="24" fillId="4" borderId="23" xfId="35" applyNumberFormat="1" applyFont="1" applyFill="1" applyBorder="1" applyAlignment="1" applyProtection="1">
      <alignment horizontal="right" vertical="center" shrinkToFit="1"/>
    </xf>
    <xf numFmtId="177" fontId="24" fillId="4" borderId="28" xfId="35" applyNumberFormat="1" applyFont="1" applyFill="1" applyBorder="1" applyAlignment="1" applyProtection="1">
      <alignment horizontal="right" vertical="center" shrinkToFit="1"/>
    </xf>
    <xf numFmtId="177" fontId="24" fillId="4" borderId="154" xfId="35" applyNumberFormat="1" applyFont="1" applyFill="1" applyBorder="1" applyAlignment="1" applyProtection="1">
      <alignment horizontal="right" vertical="center" shrinkToFit="1"/>
    </xf>
    <xf numFmtId="0" fontId="24" fillId="4" borderId="23" xfId="35" applyFont="1" applyFill="1" applyBorder="1" applyAlignment="1" applyProtection="1">
      <alignment horizontal="center" vertical="center"/>
    </xf>
    <xf numFmtId="0" fontId="24" fillId="4" borderId="28" xfId="35" applyFont="1" applyFill="1" applyBorder="1" applyAlignment="1" applyProtection="1">
      <alignment horizontal="center" vertical="center"/>
    </xf>
    <xf numFmtId="0" fontId="24" fillId="4" borderId="63" xfId="35" applyFont="1" applyFill="1" applyBorder="1" applyAlignment="1" applyProtection="1">
      <alignment horizontal="center" vertical="center"/>
    </xf>
    <xf numFmtId="189" fontId="24" fillId="4" borderId="150" xfId="35" applyNumberFormat="1" applyFont="1" applyFill="1" applyBorder="1" applyAlignment="1" applyProtection="1">
      <alignment horizontal="right" vertical="center" shrinkToFit="1"/>
    </xf>
    <xf numFmtId="189" fontId="24" fillId="4" borderId="27" xfId="35" applyNumberFormat="1" applyFont="1" applyFill="1" applyBorder="1" applyAlignment="1" applyProtection="1">
      <alignment horizontal="right" vertical="center" shrinkToFit="1"/>
    </xf>
    <xf numFmtId="0" fontId="24" fillId="4" borderId="5" xfId="29" applyFont="1" applyFill="1" applyBorder="1" applyAlignment="1" applyProtection="1">
      <alignment horizontal="center" vertical="top" wrapText="1"/>
    </xf>
    <xf numFmtId="0" fontId="24" fillId="4" borderId="42" xfId="29" applyFont="1" applyFill="1" applyBorder="1" applyAlignment="1" applyProtection="1">
      <alignment horizontal="center" vertical="top" wrapText="1"/>
    </xf>
    <xf numFmtId="0" fontId="24" fillId="4" borderId="26" xfId="29" applyFont="1" applyFill="1" applyBorder="1" applyAlignment="1" applyProtection="1">
      <alignment horizontal="center" vertical="top" wrapText="1"/>
    </xf>
    <xf numFmtId="0" fontId="24" fillId="4" borderId="4" xfId="29" applyFont="1" applyFill="1" applyBorder="1" applyAlignment="1" applyProtection="1">
      <alignment horizontal="center" vertical="top" wrapText="1"/>
    </xf>
    <xf numFmtId="0" fontId="24" fillId="4" borderId="0" xfId="29" applyFont="1" applyFill="1" applyBorder="1" applyAlignment="1" applyProtection="1">
      <alignment horizontal="center" vertical="top" wrapText="1"/>
    </xf>
    <xf numFmtId="0" fontId="24" fillId="4" borderId="58" xfId="29" applyFont="1" applyFill="1" applyBorder="1" applyAlignment="1" applyProtection="1">
      <alignment horizontal="center" vertical="top" wrapText="1"/>
    </xf>
    <xf numFmtId="0" fontId="24" fillId="4" borderId="10" xfId="29" applyFont="1" applyFill="1" applyBorder="1" applyAlignment="1" applyProtection="1">
      <alignment horizontal="center" vertical="top" wrapText="1"/>
    </xf>
    <xf numFmtId="0" fontId="24" fillId="4" borderId="34" xfId="29" applyFont="1" applyFill="1" applyBorder="1" applyAlignment="1" applyProtection="1">
      <alignment horizontal="center" vertical="top" wrapText="1"/>
    </xf>
    <xf numFmtId="189" fontId="24" fillId="4" borderId="84" xfId="35" applyNumberFormat="1" applyFont="1" applyFill="1" applyBorder="1" applyAlignment="1" applyProtection="1">
      <alignment horizontal="right" vertical="center" shrinkToFit="1"/>
    </xf>
    <xf numFmtId="189" fontId="24" fillId="4" borderId="65" xfId="35" applyNumberFormat="1" applyFont="1" applyFill="1" applyBorder="1" applyAlignment="1" applyProtection="1">
      <alignment horizontal="right" vertical="center" shrinkToFit="1"/>
    </xf>
    <xf numFmtId="0" fontId="24" fillId="4" borderId="23" xfId="29" applyFont="1" applyFill="1" applyBorder="1" applyAlignment="1" applyProtection="1">
      <alignment horizontal="center" vertical="center"/>
    </xf>
    <xf numFmtId="177" fontId="24" fillId="4" borderId="153" xfId="35" applyNumberFormat="1" applyFont="1" applyFill="1" applyBorder="1" applyAlignment="1" applyProtection="1">
      <alignment horizontal="right" vertical="center" shrinkToFit="1"/>
    </xf>
    <xf numFmtId="177" fontId="24" fillId="4" borderId="155" xfId="35" applyNumberFormat="1" applyFont="1" applyFill="1" applyBorder="1" applyAlignment="1" applyProtection="1">
      <alignment horizontal="right" vertical="center" shrinkToFit="1"/>
    </xf>
    <xf numFmtId="177" fontId="24" fillId="4" borderId="156" xfId="35" applyNumberFormat="1" applyFont="1" applyFill="1" applyBorder="1" applyAlignment="1" applyProtection="1">
      <alignment horizontal="right" vertical="center" shrinkToFit="1"/>
    </xf>
    <xf numFmtId="177" fontId="24" fillId="4" borderId="157" xfId="35" applyNumberFormat="1" applyFont="1" applyFill="1" applyBorder="1" applyAlignment="1" applyProtection="1">
      <alignment horizontal="right" vertical="center" shrinkToFit="1"/>
    </xf>
    <xf numFmtId="0" fontId="24" fillId="4" borderId="58" xfId="29" applyFont="1" applyFill="1" applyBorder="1" applyAlignment="1" applyProtection="1">
      <alignment horizontal="left" vertical="center"/>
    </xf>
    <xf numFmtId="0" fontId="24" fillId="4" borderId="0" xfId="29" applyFont="1" applyFill="1" applyProtection="1">
      <alignment vertical="center"/>
    </xf>
    <xf numFmtId="0" fontId="24" fillId="4" borderId="5" xfId="29" applyFont="1" applyFill="1" applyBorder="1" applyAlignment="1" applyProtection="1">
      <alignment horizontal="center" vertical="center" textRotation="255" shrinkToFit="1"/>
    </xf>
    <xf numFmtId="0" fontId="24" fillId="4" borderId="26" xfId="29" applyFont="1" applyFill="1" applyBorder="1" applyAlignment="1" applyProtection="1">
      <alignment horizontal="center" vertical="center" textRotation="255" shrinkToFit="1"/>
    </xf>
    <xf numFmtId="0" fontId="24" fillId="4" borderId="4" xfId="29" applyFont="1" applyFill="1" applyBorder="1" applyAlignment="1" applyProtection="1">
      <alignment horizontal="center" vertical="center" textRotation="255" shrinkToFit="1"/>
    </xf>
    <xf numFmtId="0" fontId="24" fillId="4" borderId="58" xfId="29" applyFont="1" applyFill="1" applyBorder="1" applyAlignment="1" applyProtection="1">
      <alignment horizontal="center" vertical="center" textRotation="255" shrinkToFit="1"/>
    </xf>
    <xf numFmtId="0" fontId="24" fillId="4" borderId="10" xfId="29" applyFont="1" applyFill="1" applyBorder="1" applyAlignment="1" applyProtection="1">
      <alignment horizontal="center" vertical="center" textRotation="255" shrinkToFit="1"/>
    </xf>
    <xf numFmtId="0" fontId="24" fillId="4" borderId="30" xfId="29" applyFont="1" applyFill="1" applyBorder="1" applyAlignment="1" applyProtection="1">
      <alignment horizontal="center" vertical="center" textRotation="255" shrinkToFit="1"/>
    </xf>
    <xf numFmtId="177" fontId="24" fillId="4" borderId="57" xfId="34" applyNumberFormat="1" applyFont="1" applyFill="1" applyBorder="1" applyAlignment="1" applyProtection="1">
      <alignment horizontal="right" vertical="center" shrinkToFit="1"/>
    </xf>
    <xf numFmtId="177" fontId="24" fillId="4" borderId="0" xfId="34" applyNumberFormat="1" applyFont="1" applyFill="1" applyBorder="1" applyAlignment="1" applyProtection="1">
      <alignment horizontal="right" vertical="center" shrinkToFit="1"/>
    </xf>
    <xf numFmtId="177" fontId="24" fillId="4" borderId="86" xfId="34" applyNumberFormat="1" applyFont="1" applyFill="1" applyBorder="1" applyAlignment="1" applyProtection="1">
      <alignment horizontal="right" vertical="center" shrinkToFit="1"/>
    </xf>
    <xf numFmtId="177" fontId="24" fillId="4" borderId="85" xfId="34" applyNumberFormat="1" applyFont="1" applyFill="1" applyBorder="1" applyAlignment="1" applyProtection="1">
      <alignment horizontal="right" vertical="center" shrinkToFit="1"/>
    </xf>
    <xf numFmtId="0" fontId="24" fillId="4" borderId="5" xfId="29" applyFont="1" applyFill="1" applyBorder="1" applyAlignment="1" applyProtection="1">
      <alignment horizontal="center" vertical="top"/>
    </xf>
    <xf numFmtId="0" fontId="24" fillId="4" borderId="42" xfId="29" applyFont="1" applyFill="1" applyBorder="1" applyAlignment="1" applyProtection="1">
      <alignment horizontal="center" vertical="top"/>
    </xf>
    <xf numFmtId="0" fontId="24" fillId="4" borderId="26" xfId="29" applyFont="1" applyFill="1" applyBorder="1" applyAlignment="1" applyProtection="1">
      <alignment horizontal="center" vertical="top"/>
    </xf>
    <xf numFmtId="0" fontId="24" fillId="4" borderId="4" xfId="29" applyFont="1" applyFill="1" applyBorder="1" applyAlignment="1" applyProtection="1">
      <alignment horizontal="center" vertical="top"/>
    </xf>
    <xf numFmtId="0" fontId="24" fillId="4" borderId="0" xfId="29" applyFont="1" applyFill="1" applyBorder="1" applyAlignment="1" applyProtection="1">
      <alignment horizontal="center" vertical="top"/>
    </xf>
    <xf numFmtId="0" fontId="24" fillId="4" borderId="58" xfId="29" applyFont="1" applyFill="1" applyBorder="1" applyAlignment="1" applyProtection="1">
      <alignment horizontal="center" vertical="top"/>
    </xf>
    <xf numFmtId="0" fontId="24" fillId="4" borderId="10" xfId="29" applyFont="1" applyFill="1" applyBorder="1" applyAlignment="1" applyProtection="1">
      <alignment horizontal="center" vertical="top"/>
    </xf>
    <xf numFmtId="0" fontId="24" fillId="4" borderId="34" xfId="29" applyFont="1" applyFill="1" applyBorder="1" applyAlignment="1" applyProtection="1">
      <alignment horizontal="center" vertical="top"/>
    </xf>
    <xf numFmtId="0" fontId="24" fillId="4" borderId="24" xfId="29" applyFont="1" applyFill="1" applyBorder="1" applyAlignment="1" applyProtection="1">
      <alignment horizontal="center" vertical="center" textRotation="255" wrapText="1"/>
    </xf>
    <xf numFmtId="0" fontId="24" fillId="4" borderId="57" xfId="29" applyFont="1" applyFill="1" applyBorder="1" applyAlignment="1" applyProtection="1">
      <alignment horizontal="center" vertical="center" textRotation="255" wrapText="1"/>
    </xf>
    <xf numFmtId="0" fontId="24" fillId="4" borderId="22" xfId="29" applyFont="1" applyFill="1" applyBorder="1" applyAlignment="1" applyProtection="1">
      <alignment horizontal="center" vertical="center" textRotation="255" wrapText="1"/>
    </xf>
    <xf numFmtId="177" fontId="24" fillId="4" borderId="107" xfId="29" applyNumberFormat="1" applyFont="1" applyFill="1" applyBorder="1" applyAlignment="1" applyProtection="1">
      <alignment horizontal="right" vertical="center" shrinkToFit="1"/>
      <protection locked="0"/>
    </xf>
    <xf numFmtId="177" fontId="24" fillId="4" borderId="108" xfId="29" applyNumberFormat="1" applyFont="1" applyFill="1" applyBorder="1" applyAlignment="1" applyProtection="1">
      <alignment horizontal="right" vertical="center" shrinkToFit="1"/>
      <protection locked="0"/>
    </xf>
    <xf numFmtId="177" fontId="24" fillId="4" borderId="110" xfId="29" applyNumberFormat="1" applyFont="1" applyFill="1" applyBorder="1" applyAlignment="1" applyProtection="1">
      <alignment horizontal="right" vertical="center" shrinkToFit="1"/>
      <protection locked="0"/>
    </xf>
    <xf numFmtId="0" fontId="24" fillId="4" borderId="107" xfId="29" applyFont="1" applyFill="1" applyBorder="1" applyAlignment="1" applyProtection="1">
      <alignment horizontal="left" vertical="center" shrinkToFit="1"/>
      <protection locked="0"/>
    </xf>
    <xf numFmtId="0" fontId="24" fillId="4" borderId="108" xfId="29" applyFont="1" applyFill="1" applyBorder="1" applyAlignment="1" applyProtection="1">
      <alignment horizontal="left" vertical="center" shrinkToFit="1"/>
      <protection locked="0"/>
    </xf>
    <xf numFmtId="0" fontId="24" fillId="4" borderId="110" xfId="29" applyFont="1" applyFill="1" applyBorder="1" applyAlignment="1" applyProtection="1">
      <alignment horizontal="left" vertical="center" shrinkToFit="1"/>
      <protection locked="0"/>
    </xf>
    <xf numFmtId="0" fontId="24" fillId="4" borderId="63" xfId="29" applyFont="1" applyFill="1" applyBorder="1" applyAlignment="1" applyProtection="1">
      <alignment horizontal="center" vertical="center"/>
    </xf>
    <xf numFmtId="189" fontId="24" fillId="4" borderId="85" xfId="34" applyNumberFormat="1" applyFont="1" applyFill="1" applyBorder="1" applyAlignment="1" applyProtection="1">
      <alignment horizontal="right" vertical="center" shrinkToFit="1"/>
    </xf>
    <xf numFmtId="189" fontId="24" fillId="4" borderId="0" xfId="34" applyNumberFormat="1" applyFont="1" applyFill="1" applyBorder="1" applyAlignment="1" applyProtection="1">
      <alignment horizontal="right" vertical="center" shrinkToFit="1"/>
    </xf>
    <xf numFmtId="189" fontId="24" fillId="4" borderId="47" xfId="34" applyNumberFormat="1" applyFont="1" applyFill="1" applyBorder="1" applyAlignment="1" applyProtection="1">
      <alignment horizontal="right" vertical="center" shrinkToFit="1"/>
    </xf>
    <xf numFmtId="0" fontId="24" fillId="4" borderId="10" xfId="29" applyFont="1" applyFill="1" applyBorder="1" applyAlignment="1" applyProtection="1">
      <alignment horizontal="center" vertical="center"/>
    </xf>
    <xf numFmtId="0" fontId="24" fillId="4" borderId="34" xfId="29" applyFont="1" applyFill="1" applyBorder="1" applyAlignment="1" applyProtection="1">
      <alignment horizontal="center" vertical="center"/>
    </xf>
    <xf numFmtId="0" fontId="24" fillId="4" borderId="74" xfId="29" applyFont="1" applyFill="1" applyBorder="1" applyAlignment="1" applyProtection="1">
      <alignment horizontal="center" vertical="center"/>
    </xf>
    <xf numFmtId="177" fontId="30" fillId="5" borderId="25" xfId="29" applyNumberFormat="1" applyFont="1" applyFill="1" applyBorder="1" applyAlignment="1" applyProtection="1">
      <alignment horizontal="right" vertical="center" shrinkToFit="1"/>
      <protection locked="0"/>
    </xf>
    <xf numFmtId="177" fontId="30" fillId="5" borderId="75" xfId="29" applyNumberFormat="1" applyFont="1" applyFill="1" applyBorder="1" applyAlignment="1" applyProtection="1">
      <alignment horizontal="right" vertical="center" shrinkToFit="1"/>
      <protection locked="0"/>
    </xf>
    <xf numFmtId="177" fontId="30" fillId="5" borderId="76" xfId="29" applyNumberFormat="1" applyFont="1" applyFill="1" applyBorder="1" applyAlignment="1" applyProtection="1">
      <alignment horizontal="right" vertical="center" shrinkToFit="1"/>
      <protection locked="0"/>
    </xf>
    <xf numFmtId="0" fontId="24" fillId="4" borderId="107" xfId="29" applyNumberFormat="1" applyFont="1" applyFill="1" applyBorder="1" applyAlignment="1" applyProtection="1">
      <alignment horizontal="left" vertical="center" shrinkToFit="1"/>
      <protection locked="0"/>
    </xf>
    <xf numFmtId="0" fontId="24" fillId="4" borderId="108" xfId="29" applyNumberFormat="1" applyFont="1" applyFill="1" applyBorder="1" applyAlignment="1" applyProtection="1">
      <alignment horizontal="left" vertical="center" shrinkToFit="1"/>
      <protection locked="0"/>
    </xf>
    <xf numFmtId="0" fontId="24" fillId="4" borderId="109" xfId="29" applyNumberFormat="1" applyFont="1" applyFill="1" applyBorder="1" applyAlignment="1" applyProtection="1">
      <alignment horizontal="left" vertical="center" shrinkToFit="1"/>
      <protection locked="0"/>
    </xf>
    <xf numFmtId="0" fontId="24" fillId="5" borderId="25" xfId="29" applyNumberFormat="1" applyFont="1" applyFill="1" applyBorder="1" applyAlignment="1" applyProtection="1">
      <alignment horizontal="left" vertical="center" shrinkToFit="1"/>
      <protection locked="0"/>
    </xf>
    <xf numFmtId="0" fontId="24" fillId="5" borderId="75" xfId="29" applyNumberFormat="1" applyFont="1" applyFill="1" applyBorder="1" applyAlignment="1" applyProtection="1">
      <alignment horizontal="left" vertical="center" shrinkToFit="1"/>
      <protection locked="0"/>
    </xf>
    <xf numFmtId="0" fontId="24" fillId="5" borderId="77" xfId="29" applyNumberFormat="1" applyFont="1" applyFill="1" applyBorder="1" applyAlignment="1" applyProtection="1">
      <alignment horizontal="left" vertical="center" shrinkToFit="1"/>
      <protection locked="0"/>
    </xf>
    <xf numFmtId="0" fontId="24" fillId="4" borderId="44" xfId="29" applyFont="1" applyFill="1" applyBorder="1" applyAlignment="1" applyProtection="1">
      <alignment horizontal="left" vertical="center" wrapText="1"/>
    </xf>
    <xf numFmtId="0" fontId="24" fillId="4" borderId="0" xfId="34" applyFont="1" applyFill="1" applyAlignment="1" applyProtection="1">
      <alignment horizontal="left" vertical="center"/>
    </xf>
    <xf numFmtId="0" fontId="24" fillId="5" borderId="25" xfId="29" applyFont="1" applyFill="1" applyBorder="1" applyAlignment="1" applyProtection="1">
      <alignment horizontal="left" vertical="center" shrinkToFit="1"/>
      <protection locked="0"/>
    </xf>
    <xf numFmtId="0" fontId="24" fillId="5" borderId="75" xfId="29" applyFont="1" applyFill="1" applyBorder="1" applyAlignment="1" applyProtection="1">
      <alignment horizontal="left" vertical="center" shrinkToFit="1"/>
      <protection locked="0"/>
    </xf>
    <xf numFmtId="0" fontId="24" fillId="5" borderId="76" xfId="29" applyFont="1" applyFill="1" applyBorder="1" applyAlignment="1" applyProtection="1">
      <alignment horizontal="left" vertical="center" shrinkToFit="1"/>
      <protection locked="0"/>
    </xf>
    <xf numFmtId="177" fontId="24" fillId="5" borderId="146" xfId="29" applyNumberFormat="1" applyFont="1" applyFill="1" applyBorder="1" applyAlignment="1" applyProtection="1">
      <alignment horizontal="right" vertical="center" shrinkToFit="1"/>
      <protection locked="0"/>
    </xf>
    <xf numFmtId="177" fontId="24" fillId="5" borderId="147" xfId="29" applyNumberFormat="1" applyFont="1" applyFill="1" applyBorder="1" applyAlignment="1" applyProtection="1">
      <alignment horizontal="right" vertical="center" shrinkToFit="1"/>
      <protection locked="0"/>
    </xf>
    <xf numFmtId="177" fontId="24" fillId="5" borderId="148" xfId="29" applyNumberFormat="1" applyFont="1" applyFill="1" applyBorder="1" applyAlignment="1" applyProtection="1">
      <alignment horizontal="right" vertical="center" shrinkToFit="1"/>
      <protection locked="0"/>
    </xf>
    <xf numFmtId="0" fontId="24" fillId="4" borderId="16" xfId="29" applyFont="1" applyFill="1" applyBorder="1" applyAlignment="1" applyProtection="1">
      <alignment horizontal="center" vertical="center"/>
    </xf>
    <xf numFmtId="177" fontId="24" fillId="5" borderId="135" xfId="29" applyNumberFormat="1" applyFont="1" applyFill="1" applyBorder="1" applyAlignment="1" applyProtection="1">
      <alignment horizontal="right" vertical="center" shrinkToFit="1"/>
      <protection locked="0"/>
    </xf>
    <xf numFmtId="177" fontId="24" fillId="5" borderId="130" xfId="29" applyNumberFormat="1" applyFont="1" applyFill="1" applyBorder="1" applyAlignment="1" applyProtection="1">
      <alignment horizontal="right" vertical="center" shrinkToFit="1"/>
      <protection locked="0"/>
    </xf>
    <xf numFmtId="177" fontId="24" fillId="4" borderId="123" xfId="29" applyNumberFormat="1" applyFont="1" applyFill="1" applyBorder="1" applyAlignment="1" applyProtection="1">
      <alignment horizontal="right" vertical="center" shrinkToFit="1"/>
      <protection locked="0"/>
    </xf>
    <xf numFmtId="0" fontId="24" fillId="4" borderId="123" xfId="29" applyNumberFormat="1" applyFont="1" applyFill="1" applyBorder="1" applyAlignment="1" applyProtection="1">
      <alignment horizontal="left" vertical="center" shrinkToFit="1"/>
      <protection locked="0"/>
    </xf>
    <xf numFmtId="0" fontId="24" fillId="4" borderId="128" xfId="29" applyNumberFormat="1" applyFont="1" applyFill="1" applyBorder="1" applyAlignment="1" applyProtection="1">
      <alignment horizontal="left" vertical="center" shrinkToFit="1"/>
      <protection locked="0"/>
    </xf>
    <xf numFmtId="0" fontId="24" fillId="5" borderId="130" xfId="29" applyNumberFormat="1" applyFont="1" applyFill="1" applyBorder="1" applyAlignment="1" applyProtection="1">
      <alignment horizontal="left" vertical="center" shrinkToFit="1"/>
      <protection locked="0"/>
    </xf>
    <xf numFmtId="0" fontId="24" fillId="5" borderId="133" xfId="29" applyNumberFormat="1" applyFont="1" applyFill="1" applyBorder="1" applyAlignment="1" applyProtection="1">
      <alignment horizontal="left" vertical="center" shrinkToFit="1"/>
      <protection locked="0"/>
    </xf>
    <xf numFmtId="177" fontId="24" fillId="5" borderId="143" xfId="29" applyNumberFormat="1" applyFont="1" applyFill="1" applyBorder="1" applyAlignment="1" applyProtection="1">
      <alignment horizontal="right" vertical="center" shrinkToFit="1"/>
      <protection locked="0"/>
    </xf>
    <xf numFmtId="0" fontId="24" fillId="4" borderId="119" xfId="29" applyFont="1" applyFill="1" applyBorder="1" applyAlignment="1" applyProtection="1">
      <alignment horizontal="left" vertical="center" shrinkToFit="1"/>
      <protection locked="0"/>
    </xf>
    <xf numFmtId="0" fontId="24" fillId="4" borderId="120" xfId="29" applyFont="1" applyFill="1" applyBorder="1" applyAlignment="1" applyProtection="1">
      <alignment horizontal="left" vertical="center" shrinkToFit="1"/>
      <protection locked="0"/>
    </xf>
    <xf numFmtId="0" fontId="24" fillId="4" borderId="121" xfId="29" applyFont="1" applyFill="1" applyBorder="1" applyAlignment="1" applyProtection="1">
      <alignment horizontal="left" vertical="center" shrinkToFit="1"/>
      <protection locked="0"/>
    </xf>
    <xf numFmtId="177" fontId="24" fillId="4" borderId="122" xfId="29" applyNumberFormat="1" applyFont="1" applyFill="1" applyBorder="1" applyAlignment="1" applyProtection="1">
      <alignment horizontal="right" vertical="center" shrinkToFit="1"/>
      <protection locked="0"/>
    </xf>
    <xf numFmtId="177" fontId="24" fillId="0" borderId="112" xfId="29" applyNumberFormat="1" applyFont="1" applyBorder="1" applyAlignment="1" applyProtection="1">
      <alignment horizontal="right" vertical="center" shrinkToFit="1"/>
      <protection locked="0"/>
    </xf>
    <xf numFmtId="0" fontId="24" fillId="0" borderId="112" xfId="29" applyNumberFormat="1" applyFont="1" applyBorder="1" applyAlignment="1" applyProtection="1">
      <alignment horizontal="left" vertical="center" shrinkToFit="1"/>
      <protection locked="0"/>
    </xf>
    <xf numFmtId="0" fontId="24" fillId="0" borderId="116" xfId="29" applyNumberFormat="1" applyFont="1" applyBorder="1" applyAlignment="1" applyProtection="1">
      <alignment horizontal="left" vertical="center" shrinkToFit="1"/>
      <protection locked="0"/>
    </xf>
    <xf numFmtId="0" fontId="24" fillId="0" borderId="107" xfId="29" applyFont="1" applyBorder="1" applyAlignment="1" applyProtection="1">
      <alignment horizontal="left" vertical="center" shrinkToFit="1"/>
      <protection locked="0"/>
    </xf>
    <xf numFmtId="0" fontId="24" fillId="0" borderId="108" xfId="29" applyFont="1" applyBorder="1" applyAlignment="1" applyProtection="1">
      <alignment horizontal="left" vertical="center" shrinkToFit="1"/>
      <protection locked="0"/>
    </xf>
    <xf numFmtId="0" fontId="24" fillId="0" borderId="110" xfId="29" applyFont="1" applyBorder="1" applyAlignment="1" applyProtection="1">
      <alignment horizontal="left" vertical="center" shrinkToFit="1"/>
      <protection locked="0"/>
    </xf>
    <xf numFmtId="177" fontId="24" fillId="0" borderId="111" xfId="29" applyNumberFormat="1" applyFont="1" applyBorder="1" applyAlignment="1" applyProtection="1">
      <alignment horizontal="right" vertical="center" shrinkToFit="1"/>
      <protection locked="0"/>
    </xf>
    <xf numFmtId="177" fontId="24" fillId="0" borderId="113" xfId="29" applyNumberFormat="1" applyFont="1" applyBorder="1" applyAlignment="1" applyProtection="1">
      <alignment horizontal="right" vertical="center" shrinkToFit="1"/>
      <protection locked="0"/>
    </xf>
    <xf numFmtId="177" fontId="24" fillId="0" borderId="108" xfId="29" applyNumberFormat="1" applyFont="1" applyBorder="1" applyAlignment="1" applyProtection="1">
      <alignment horizontal="right" vertical="center" shrinkToFit="1"/>
      <protection locked="0"/>
    </xf>
    <xf numFmtId="177" fontId="24" fillId="0" borderId="115" xfId="29" applyNumberFormat="1" applyFont="1" applyBorder="1" applyAlignment="1" applyProtection="1">
      <alignment horizontal="right" vertical="center" shrinkToFit="1"/>
      <protection locked="0"/>
    </xf>
    <xf numFmtId="177" fontId="24" fillId="0" borderId="107" xfId="29" applyNumberFormat="1" applyFont="1" applyBorder="1" applyAlignment="1" applyProtection="1">
      <alignment horizontal="right" vertical="center" shrinkToFit="1"/>
      <protection locked="0"/>
    </xf>
    <xf numFmtId="177" fontId="30" fillId="0" borderId="112" xfId="29" applyNumberFormat="1" applyFont="1" applyBorder="1" applyAlignment="1" applyProtection="1">
      <alignment horizontal="right" vertical="center" shrinkToFit="1"/>
      <protection locked="0"/>
    </xf>
    <xf numFmtId="0" fontId="24" fillId="0" borderId="107" xfId="28" applyNumberFormat="1" applyFont="1" applyBorder="1" applyAlignment="1" applyProtection="1">
      <alignment horizontal="left" vertical="center" shrinkToFit="1"/>
      <protection locked="0"/>
    </xf>
    <xf numFmtId="0" fontId="24" fillId="0" borderId="108" xfId="28" applyNumberFormat="1" applyFont="1" applyBorder="1" applyAlignment="1" applyProtection="1">
      <alignment horizontal="left" vertical="center" shrinkToFit="1"/>
      <protection locked="0"/>
    </xf>
    <xf numFmtId="0" fontId="24" fillId="0" borderId="109" xfId="28" applyNumberFormat="1" applyFont="1" applyBorder="1" applyAlignment="1" applyProtection="1">
      <alignment horizontal="left" vertical="center" shrinkToFit="1"/>
      <protection locked="0"/>
    </xf>
    <xf numFmtId="177" fontId="30" fillId="0" borderId="111" xfId="29" applyNumberFormat="1" applyFont="1" applyBorder="1" applyAlignment="1" applyProtection="1">
      <alignment horizontal="right" vertical="center" shrinkToFit="1"/>
      <protection locked="0"/>
    </xf>
    <xf numFmtId="0" fontId="30" fillId="0" borderId="112" xfId="29" applyNumberFormat="1" applyFont="1" applyBorder="1" applyAlignment="1" applyProtection="1">
      <alignment horizontal="left" vertical="center" shrinkToFit="1"/>
      <protection locked="0"/>
    </xf>
    <xf numFmtId="0" fontId="30" fillId="0" borderId="116" xfId="29" applyNumberFormat="1" applyFont="1" applyBorder="1" applyAlignment="1" applyProtection="1">
      <alignment horizontal="left" vertical="center" shrinkToFit="1"/>
      <protection locked="0"/>
    </xf>
    <xf numFmtId="0" fontId="30" fillId="0" borderId="99" xfId="29" applyNumberFormat="1" applyFont="1" applyBorder="1" applyAlignment="1" applyProtection="1">
      <alignment horizontal="left" vertical="center" shrinkToFit="1"/>
      <protection locked="0"/>
    </xf>
    <xf numFmtId="0" fontId="30" fillId="0" borderId="118" xfId="29" applyNumberFormat="1" applyFont="1" applyBorder="1" applyAlignment="1" applyProtection="1">
      <alignment horizontal="left" vertical="center" shrinkToFit="1"/>
      <protection locked="0"/>
    </xf>
    <xf numFmtId="0" fontId="24" fillId="0" borderId="95" xfId="29" applyFont="1" applyBorder="1" applyAlignment="1" applyProtection="1">
      <alignment horizontal="left" vertical="center" shrinkToFit="1"/>
      <protection locked="0"/>
    </xf>
    <xf numFmtId="0" fontId="24" fillId="0" borderId="96" xfId="29" applyFont="1" applyBorder="1" applyAlignment="1" applyProtection="1">
      <alignment horizontal="left" vertical="center" shrinkToFit="1"/>
      <protection locked="0"/>
    </xf>
    <xf numFmtId="0" fontId="24" fillId="0" borderId="97" xfId="29" applyFont="1" applyBorder="1" applyAlignment="1" applyProtection="1">
      <alignment horizontal="left" vertical="center" shrinkToFit="1"/>
      <protection locked="0"/>
    </xf>
    <xf numFmtId="177" fontId="30" fillId="0" borderId="98" xfId="29" applyNumberFormat="1" applyFont="1" applyBorder="1" applyAlignment="1" applyProtection="1">
      <alignment horizontal="right" vertical="center" shrinkToFit="1"/>
      <protection locked="0"/>
    </xf>
    <xf numFmtId="177" fontId="30" fillId="0" borderId="99" xfId="29" applyNumberFormat="1" applyFont="1" applyBorder="1" applyAlignment="1" applyProtection="1">
      <alignment horizontal="right" vertical="center" shrinkToFit="1"/>
      <protection locked="0"/>
    </xf>
    <xf numFmtId="177" fontId="24" fillId="0" borderId="107" xfId="28" applyNumberFormat="1" applyFont="1" applyBorder="1" applyAlignment="1" applyProtection="1">
      <alignment horizontal="right" vertical="center" shrinkToFit="1"/>
      <protection locked="0"/>
    </xf>
    <xf numFmtId="177" fontId="24" fillId="0" borderId="108" xfId="28" applyNumberFormat="1" applyFont="1" applyBorder="1" applyAlignment="1" applyProtection="1">
      <alignment horizontal="right" vertical="center" shrinkToFit="1"/>
      <protection locked="0"/>
    </xf>
    <xf numFmtId="177" fontId="24" fillId="0" borderId="110" xfId="28" applyNumberFormat="1" applyFont="1" applyBorder="1" applyAlignment="1" applyProtection="1">
      <alignment horizontal="right" vertical="center" shrinkToFit="1"/>
      <protection locked="0"/>
    </xf>
    <xf numFmtId="0" fontId="24" fillId="7" borderId="66" xfId="29" applyFont="1" applyFill="1" applyBorder="1" applyAlignment="1" applyProtection="1">
      <alignment horizontal="center" vertical="center" wrapText="1"/>
      <protection locked="0"/>
    </xf>
    <xf numFmtId="0" fontId="24" fillId="7" borderId="44" xfId="29" applyFont="1" applyFill="1" applyBorder="1" applyAlignment="1" applyProtection="1">
      <alignment horizontal="center" vertical="center" wrapText="1"/>
      <protection locked="0"/>
    </xf>
    <xf numFmtId="0" fontId="24" fillId="7" borderId="7" xfId="29" applyFont="1" applyFill="1" applyBorder="1" applyAlignment="1" applyProtection="1">
      <alignment horizontal="center" vertical="center" wrapText="1"/>
      <protection locked="0"/>
    </xf>
    <xf numFmtId="0" fontId="24" fillId="7" borderId="92" xfId="29" applyFont="1" applyFill="1" applyBorder="1" applyAlignment="1" applyProtection="1">
      <alignment horizontal="center" vertical="center" wrapText="1"/>
      <protection locked="0"/>
    </xf>
    <xf numFmtId="0" fontId="24" fillId="7" borderId="93" xfId="29" applyFont="1" applyFill="1" applyBorder="1" applyAlignment="1" applyProtection="1">
      <alignment horizontal="center" vertical="center" wrapText="1"/>
      <protection locked="0"/>
    </xf>
    <xf numFmtId="0" fontId="24" fillId="7" borderId="106" xfId="29" applyFont="1" applyFill="1" applyBorder="1" applyAlignment="1" applyProtection="1">
      <alignment horizontal="center" vertical="center" wrapText="1"/>
      <protection locked="0"/>
    </xf>
    <xf numFmtId="0" fontId="24" fillId="7" borderId="45" xfId="29" applyFont="1" applyFill="1" applyBorder="1" applyAlignment="1" applyProtection="1">
      <alignment horizontal="center" vertical="center" wrapText="1"/>
      <protection locked="0"/>
    </xf>
    <xf numFmtId="0" fontId="24" fillId="7" borderId="94" xfId="29" applyFont="1" applyFill="1" applyBorder="1" applyAlignment="1" applyProtection="1">
      <alignment horizontal="center" vertical="center" wrapText="1"/>
      <protection locked="0"/>
    </xf>
    <xf numFmtId="0" fontId="24" fillId="7" borderId="43" xfId="29" applyFont="1" applyFill="1" applyBorder="1" applyAlignment="1" applyProtection="1">
      <alignment horizontal="center" vertical="center"/>
      <protection locked="0"/>
    </xf>
    <xf numFmtId="0" fontId="24" fillId="7" borderId="44" xfId="29" applyFont="1" applyFill="1" applyBorder="1" applyAlignment="1" applyProtection="1">
      <alignment horizontal="center" vertical="center"/>
      <protection locked="0"/>
    </xf>
    <xf numFmtId="0" fontId="24" fillId="7" borderId="7" xfId="29" applyFont="1" applyFill="1" applyBorder="1" applyAlignment="1" applyProtection="1">
      <alignment horizontal="center" vertical="center"/>
      <protection locked="0"/>
    </xf>
    <xf numFmtId="0" fontId="24" fillId="7" borderId="105" xfId="29" applyFont="1" applyFill="1" applyBorder="1" applyAlignment="1" applyProtection="1">
      <alignment horizontal="center" vertical="center"/>
      <protection locked="0"/>
    </xf>
    <xf numFmtId="0" fontId="24" fillId="7" borderId="93" xfId="29" applyFont="1" applyFill="1" applyBorder="1" applyAlignment="1" applyProtection="1">
      <alignment horizontal="center" vertical="center"/>
      <protection locked="0"/>
    </xf>
    <xf numFmtId="0" fontId="24" fillId="7" borderId="106" xfId="29" applyFont="1" applyFill="1" applyBorder="1" applyAlignment="1" applyProtection="1">
      <alignment horizontal="center" vertical="center"/>
      <protection locked="0"/>
    </xf>
    <xf numFmtId="0" fontId="24" fillId="7" borderId="66" xfId="29" applyFont="1" applyFill="1" applyBorder="1" applyAlignment="1" applyProtection="1">
      <alignment horizontal="center" vertical="center" wrapText="1" shrinkToFit="1"/>
      <protection locked="0"/>
    </xf>
    <xf numFmtId="0" fontId="24" fillId="7" borderId="44" xfId="29" applyFont="1" applyFill="1" applyBorder="1" applyAlignment="1" applyProtection="1">
      <alignment horizontal="center" vertical="center" shrinkToFit="1"/>
      <protection locked="0"/>
    </xf>
    <xf numFmtId="0" fontId="24" fillId="7" borderId="7" xfId="29" applyFont="1" applyFill="1" applyBorder="1" applyAlignment="1" applyProtection="1">
      <alignment horizontal="center" vertical="center" shrinkToFit="1"/>
      <protection locked="0"/>
    </xf>
    <xf numFmtId="0" fontId="24" fillId="7" borderId="92" xfId="29" applyFont="1" applyFill="1" applyBorder="1" applyAlignment="1" applyProtection="1">
      <alignment horizontal="center" vertical="center" shrinkToFit="1"/>
      <protection locked="0"/>
    </xf>
    <xf numFmtId="0" fontId="24" fillId="7" borderId="93" xfId="29" applyFont="1" applyFill="1" applyBorder="1" applyAlignment="1" applyProtection="1">
      <alignment horizontal="center" vertical="center" shrinkToFit="1"/>
      <protection locked="0"/>
    </xf>
    <xf numFmtId="0" fontId="24" fillId="7" borderId="106" xfId="29" applyFont="1" applyFill="1" applyBorder="1" applyAlignment="1" applyProtection="1">
      <alignment horizontal="center" vertical="center" shrinkToFit="1"/>
      <protection locked="0"/>
    </xf>
    <xf numFmtId="0" fontId="24" fillId="7" borderId="92" xfId="29" applyFont="1" applyFill="1" applyBorder="1" applyAlignment="1" applyProtection="1">
      <alignment horizontal="center" vertical="center"/>
      <protection locked="0"/>
    </xf>
    <xf numFmtId="0" fontId="24" fillId="0" borderId="107" xfId="28" applyFont="1" applyBorder="1" applyAlignment="1" applyProtection="1">
      <alignment horizontal="left" vertical="center" shrinkToFit="1"/>
      <protection locked="0"/>
    </xf>
    <xf numFmtId="0" fontId="24" fillId="0" borderId="108" xfId="28" applyFont="1" applyBorder="1" applyAlignment="1" applyProtection="1">
      <alignment horizontal="left" vertical="center" shrinkToFit="1"/>
      <protection locked="0"/>
    </xf>
    <xf numFmtId="0" fontId="24" fillId="0" borderId="110" xfId="28" applyFont="1" applyBorder="1" applyAlignment="1" applyProtection="1">
      <alignment horizontal="left" vertical="center" shrinkToFit="1"/>
      <protection locked="0"/>
    </xf>
    <xf numFmtId="177" fontId="24" fillId="4" borderId="112" xfId="34" applyNumberFormat="1" applyFont="1" applyFill="1" applyBorder="1" applyAlignment="1" applyProtection="1">
      <alignment horizontal="right" vertical="center" shrinkToFit="1"/>
      <protection locked="0"/>
    </xf>
    <xf numFmtId="189" fontId="24" fillId="4" borderId="112" xfId="34" applyNumberFormat="1" applyFont="1" applyFill="1" applyBorder="1" applyAlignment="1" applyProtection="1">
      <alignment horizontal="right" vertical="center" shrinkToFit="1"/>
      <protection locked="0"/>
    </xf>
    <xf numFmtId="189" fontId="24" fillId="5" borderId="135" xfId="29" applyNumberFormat="1" applyFont="1" applyFill="1" applyBorder="1" applyAlignment="1" applyProtection="1">
      <alignment horizontal="right" vertical="center" shrinkToFit="1"/>
      <protection locked="0"/>
    </xf>
    <xf numFmtId="177" fontId="24" fillId="5" borderId="6" xfId="29" applyNumberFormat="1" applyFont="1" applyFill="1" applyBorder="1" applyAlignment="1" applyProtection="1">
      <alignment horizontal="right" vertical="center" shrinkToFit="1"/>
      <protection locked="0"/>
    </xf>
    <xf numFmtId="177" fontId="24" fillId="5" borderId="75" xfId="29" applyNumberFormat="1" applyFont="1" applyFill="1" applyBorder="1" applyAlignment="1" applyProtection="1">
      <alignment horizontal="right" vertical="center" shrinkToFit="1"/>
      <protection locked="0"/>
    </xf>
    <xf numFmtId="177" fontId="24" fillId="5" borderId="77" xfId="29" applyNumberFormat="1" applyFont="1" applyFill="1" applyBorder="1" applyAlignment="1" applyProtection="1">
      <alignment horizontal="right" vertical="center" shrinkToFit="1"/>
      <protection locked="0"/>
    </xf>
    <xf numFmtId="0" fontId="27" fillId="4" borderId="112" xfId="34" applyFont="1" applyFill="1" applyBorder="1" applyAlignment="1" applyProtection="1">
      <alignment horizontal="left" vertical="center" shrinkToFit="1"/>
      <protection locked="0"/>
    </xf>
    <xf numFmtId="0" fontId="27" fillId="4" borderId="116" xfId="34" applyFont="1" applyFill="1" applyBorder="1" applyAlignment="1" applyProtection="1">
      <alignment horizontal="left" vertical="center" shrinkToFit="1"/>
      <protection locked="0"/>
    </xf>
    <xf numFmtId="0" fontId="24" fillId="0" borderId="69" xfId="29" applyFont="1" applyBorder="1" applyAlignment="1" applyProtection="1">
      <alignment horizontal="center" vertical="center" shrinkToFit="1"/>
      <protection locked="0"/>
    </xf>
    <xf numFmtId="0" fontId="24" fillId="0" borderId="70" xfId="29" applyFont="1" applyBorder="1" applyAlignment="1" applyProtection="1">
      <alignment horizontal="center" vertical="center"/>
      <protection locked="0"/>
    </xf>
    <xf numFmtId="0" fontId="24" fillId="0" borderId="71" xfId="29" applyFont="1" applyBorder="1" applyAlignment="1" applyProtection="1">
      <alignment horizontal="center" vertical="center"/>
      <protection locked="0"/>
    </xf>
    <xf numFmtId="0" fontId="24" fillId="4" borderId="107" xfId="34" applyFont="1" applyFill="1" applyBorder="1" applyAlignment="1" applyProtection="1">
      <alignment horizontal="left" vertical="center" shrinkToFit="1"/>
      <protection locked="0"/>
    </xf>
    <xf numFmtId="0" fontId="24" fillId="4" borderId="108" xfId="34" applyFont="1" applyFill="1" applyBorder="1" applyAlignment="1" applyProtection="1">
      <alignment horizontal="left" vertical="center" shrinkToFit="1"/>
      <protection locked="0"/>
    </xf>
    <xf numFmtId="0" fontId="24" fillId="4" borderId="110" xfId="34" applyFont="1" applyFill="1" applyBorder="1" applyAlignment="1" applyProtection="1">
      <alignment horizontal="left" vertical="center" shrinkToFit="1"/>
      <protection locked="0"/>
    </xf>
    <xf numFmtId="177" fontId="24" fillId="4" borderId="111" xfId="34" applyNumberFormat="1" applyFont="1" applyFill="1" applyBorder="1" applyAlignment="1" applyProtection="1">
      <alignment horizontal="right" vertical="center" shrinkToFit="1"/>
      <protection locked="0"/>
    </xf>
    <xf numFmtId="177" fontId="24" fillId="4" borderId="113" xfId="34" applyNumberFormat="1" applyFont="1" applyFill="1" applyBorder="1" applyAlignment="1" applyProtection="1">
      <alignment horizontal="right" vertical="center" shrinkToFit="1"/>
      <protection locked="0"/>
    </xf>
    <xf numFmtId="177" fontId="24" fillId="4" borderId="115" xfId="34" applyNumberFormat="1" applyFont="1" applyFill="1" applyBorder="1" applyAlignment="1" applyProtection="1">
      <alignment horizontal="right" vertical="center" shrinkToFit="1"/>
      <protection locked="0"/>
    </xf>
    <xf numFmtId="0" fontId="24" fillId="0" borderId="112" xfId="29" applyFont="1" applyBorder="1" applyAlignment="1" applyProtection="1">
      <alignment horizontal="left" vertical="center" shrinkToFit="1"/>
      <protection locked="0"/>
    </xf>
    <xf numFmtId="0" fontId="24" fillId="0" borderId="116" xfId="29" applyFont="1" applyBorder="1" applyAlignment="1" applyProtection="1">
      <alignment horizontal="left" vertical="center" shrinkToFit="1"/>
      <protection locked="0"/>
    </xf>
    <xf numFmtId="177" fontId="24" fillId="4" borderId="141" xfId="34" applyNumberFormat="1" applyFont="1" applyFill="1" applyBorder="1" applyAlignment="1" applyProtection="1">
      <alignment horizontal="right" vertical="center" shrinkToFit="1"/>
      <protection locked="0"/>
    </xf>
    <xf numFmtId="177" fontId="24" fillId="4" borderId="116" xfId="34" applyNumberFormat="1" applyFont="1" applyFill="1" applyBorder="1" applyAlignment="1" applyProtection="1">
      <alignment horizontal="right" vertical="center" shrinkToFit="1"/>
      <protection locked="0"/>
    </xf>
    <xf numFmtId="177" fontId="24" fillId="5" borderId="144" xfId="29" applyNumberFormat="1" applyFont="1" applyFill="1" applyBorder="1" applyAlignment="1" applyProtection="1">
      <alignment horizontal="right" vertical="center" shrinkToFit="1"/>
      <protection locked="0"/>
    </xf>
    <xf numFmtId="177" fontId="24" fillId="5" borderId="132" xfId="29" applyNumberFormat="1" applyFont="1" applyFill="1" applyBorder="1" applyAlignment="1" applyProtection="1">
      <alignment horizontal="right" vertical="center" shrinkToFit="1"/>
      <protection locked="0"/>
    </xf>
    <xf numFmtId="177" fontId="24" fillId="5" borderId="133" xfId="29" applyNumberFormat="1" applyFont="1" applyFill="1" applyBorder="1" applyAlignment="1" applyProtection="1">
      <alignment horizontal="right" vertical="center" shrinkToFit="1"/>
      <protection locked="0"/>
    </xf>
    <xf numFmtId="177" fontId="24" fillId="5" borderId="134" xfId="29" applyNumberFormat="1" applyFont="1" applyFill="1" applyBorder="1" applyAlignment="1" applyProtection="1">
      <alignment horizontal="right" vertical="center" shrinkToFit="1"/>
      <protection locked="0"/>
    </xf>
    <xf numFmtId="0" fontId="24" fillId="0" borderId="107" xfId="35" applyFont="1" applyBorder="1" applyAlignment="1" applyProtection="1">
      <alignment horizontal="left" vertical="center" shrinkToFit="1"/>
      <protection locked="0"/>
    </xf>
    <xf numFmtId="0" fontId="24" fillId="0" borderId="108" xfId="35" applyFont="1" applyBorder="1" applyAlignment="1" applyProtection="1">
      <alignment horizontal="left" vertical="center" shrinkToFit="1"/>
      <protection locked="0"/>
    </xf>
    <xf numFmtId="0" fontId="24" fillId="0" borderId="110" xfId="35" applyFont="1" applyBorder="1" applyAlignment="1" applyProtection="1">
      <alignment horizontal="left" vertical="center" shrinkToFit="1"/>
      <protection locked="0"/>
    </xf>
    <xf numFmtId="177" fontId="24" fillId="0" borderId="141" xfId="35" applyNumberFormat="1" applyFont="1" applyBorder="1" applyAlignment="1" applyProtection="1">
      <alignment horizontal="right" vertical="center" shrinkToFit="1"/>
      <protection locked="0"/>
    </xf>
    <xf numFmtId="177" fontId="24" fillId="0" borderId="112" xfId="35" applyNumberFormat="1" applyFont="1" applyBorder="1" applyAlignment="1" applyProtection="1">
      <alignment horizontal="right" vertical="center" shrinkToFit="1"/>
      <protection locked="0"/>
    </xf>
    <xf numFmtId="177" fontId="24" fillId="0" borderId="116" xfId="35" applyNumberFormat="1" applyFont="1" applyBorder="1" applyAlignment="1" applyProtection="1">
      <alignment horizontal="right" vertical="center" shrinkToFit="1"/>
      <protection locked="0"/>
    </xf>
    <xf numFmtId="189" fontId="24" fillId="0" borderId="112" xfId="29" applyNumberFormat="1" applyFont="1" applyBorder="1" applyAlignment="1" applyProtection="1">
      <alignment horizontal="right" vertical="center" shrinkToFit="1"/>
      <protection locked="0"/>
    </xf>
    <xf numFmtId="177" fontId="24" fillId="0" borderId="111" xfId="35" applyNumberFormat="1" applyFont="1" applyBorder="1" applyAlignment="1" applyProtection="1">
      <alignment horizontal="right" vertical="center" shrinkToFit="1"/>
      <protection locked="0"/>
    </xf>
    <xf numFmtId="177" fontId="24" fillId="0" borderId="113" xfId="35" applyNumberFormat="1" applyFont="1" applyBorder="1" applyAlignment="1" applyProtection="1">
      <alignment horizontal="right" vertical="center" shrinkToFit="1"/>
      <protection locked="0"/>
    </xf>
    <xf numFmtId="177" fontId="30" fillId="0" borderId="107" xfId="28" applyNumberFormat="1" applyFont="1" applyBorder="1" applyAlignment="1" applyProtection="1">
      <alignment horizontal="right" vertical="center" shrinkToFit="1"/>
      <protection locked="0"/>
    </xf>
    <xf numFmtId="177" fontId="30" fillId="0" borderId="108" xfId="28" applyNumberFormat="1" applyFont="1" applyBorder="1" applyAlignment="1" applyProtection="1">
      <alignment horizontal="right" vertical="center" shrinkToFit="1"/>
      <protection locked="0"/>
    </xf>
    <xf numFmtId="177" fontId="30" fillId="0" borderId="110" xfId="28" applyNumberFormat="1" applyFont="1" applyBorder="1" applyAlignment="1" applyProtection="1">
      <alignment horizontal="right" vertical="center" shrinkToFit="1"/>
      <protection locked="0"/>
    </xf>
    <xf numFmtId="0" fontId="30" fillId="0" borderId="107" xfId="28" applyNumberFormat="1" applyFont="1" applyBorder="1" applyAlignment="1" applyProtection="1">
      <alignment horizontal="left" vertical="center" shrinkToFit="1"/>
      <protection locked="0"/>
    </xf>
    <xf numFmtId="0" fontId="30" fillId="0" borderId="108" xfId="28" applyNumberFormat="1" applyFont="1" applyBorder="1" applyAlignment="1" applyProtection="1">
      <alignment horizontal="left" vertical="center" shrinkToFit="1"/>
      <protection locked="0"/>
    </xf>
    <xf numFmtId="0" fontId="30" fillId="0" borderId="109" xfId="28" applyNumberFormat="1" applyFont="1" applyBorder="1" applyAlignment="1" applyProtection="1">
      <alignment horizontal="left" vertical="center" shrinkToFit="1"/>
      <protection locked="0"/>
    </xf>
    <xf numFmtId="189" fontId="30" fillId="0" borderId="112" xfId="29" applyNumberFormat="1" applyFont="1" applyBorder="1" applyAlignment="1" applyProtection="1">
      <alignment horizontal="right" vertical="center" shrinkToFit="1"/>
      <protection locked="0"/>
    </xf>
    <xf numFmtId="177" fontId="30" fillId="0" borderId="115" xfId="29" applyNumberFormat="1" applyFont="1" applyBorder="1" applyAlignment="1" applyProtection="1">
      <alignment horizontal="right" vertical="center" shrinkToFit="1"/>
      <protection locked="0"/>
    </xf>
    <xf numFmtId="177" fontId="30" fillId="0" borderId="111" xfId="35" applyNumberFormat="1" applyFont="1" applyBorder="1" applyAlignment="1" applyProtection="1">
      <alignment horizontal="right" vertical="center" shrinkToFit="1"/>
      <protection locked="0"/>
    </xf>
    <xf numFmtId="177" fontId="30" fillId="0" borderId="112" xfId="35" applyNumberFormat="1" applyFont="1" applyBorder="1" applyAlignment="1" applyProtection="1">
      <alignment horizontal="right" vertical="center" shrinkToFit="1"/>
      <protection locked="0"/>
    </xf>
    <xf numFmtId="177" fontId="30" fillId="0" borderId="113" xfId="35" applyNumberFormat="1" applyFont="1" applyBorder="1" applyAlignment="1" applyProtection="1">
      <alignment horizontal="right" vertical="center" shrinkToFit="1"/>
      <protection locked="0"/>
    </xf>
    <xf numFmtId="0" fontId="24" fillId="0" borderId="95" xfId="35" applyFont="1" applyBorder="1" applyAlignment="1" applyProtection="1">
      <alignment horizontal="left" vertical="center" shrinkToFit="1"/>
      <protection locked="0"/>
    </xf>
    <xf numFmtId="0" fontId="24" fillId="0" borderId="96" xfId="35" applyFont="1" applyBorder="1" applyAlignment="1" applyProtection="1">
      <alignment horizontal="left" vertical="center" shrinkToFit="1"/>
      <protection locked="0"/>
    </xf>
    <xf numFmtId="0" fontId="24" fillId="0" borderId="97" xfId="35" applyFont="1" applyBorder="1" applyAlignment="1" applyProtection="1">
      <alignment horizontal="left" vertical="center" shrinkToFit="1"/>
      <protection locked="0"/>
    </xf>
    <xf numFmtId="177" fontId="30" fillId="0" borderId="136" xfId="35" applyNumberFormat="1" applyFont="1" applyBorder="1" applyAlignment="1" applyProtection="1">
      <alignment horizontal="right" vertical="center" shrinkToFit="1"/>
      <protection locked="0"/>
    </xf>
    <xf numFmtId="177" fontId="30" fillId="0" borderId="137" xfId="35" applyNumberFormat="1" applyFont="1" applyBorder="1" applyAlignment="1" applyProtection="1">
      <alignment horizontal="right" vertical="center" shrinkToFit="1"/>
      <protection locked="0"/>
    </xf>
    <xf numFmtId="177" fontId="30" fillId="0" borderId="138" xfId="35" applyNumberFormat="1" applyFont="1" applyBorder="1" applyAlignment="1" applyProtection="1">
      <alignment horizontal="right" vertical="center" shrinkToFit="1"/>
      <protection locked="0"/>
    </xf>
    <xf numFmtId="177" fontId="24" fillId="0" borderId="139" xfId="35" applyNumberFormat="1" applyFont="1" applyBorder="1" applyAlignment="1" applyProtection="1">
      <alignment horizontal="right" vertical="center" shrinkToFit="1"/>
      <protection locked="0"/>
    </xf>
    <xf numFmtId="177" fontId="24" fillId="0" borderId="137" xfId="35" applyNumberFormat="1" applyFont="1" applyBorder="1" applyAlignment="1" applyProtection="1">
      <alignment horizontal="right" vertical="center" shrinkToFit="1"/>
      <protection locked="0"/>
    </xf>
    <xf numFmtId="177" fontId="24" fillId="0" borderId="140" xfId="35" applyNumberFormat="1" applyFont="1" applyBorder="1" applyAlignment="1" applyProtection="1">
      <alignment horizontal="right" vertical="center" shrinkToFit="1"/>
      <protection locked="0"/>
    </xf>
    <xf numFmtId="177" fontId="30" fillId="0" borderId="142" xfId="29" applyNumberFormat="1" applyFont="1" applyBorder="1" applyAlignment="1" applyProtection="1">
      <alignment horizontal="right" vertical="center" shrinkToFit="1"/>
      <protection locked="0"/>
    </xf>
    <xf numFmtId="177" fontId="30" fillId="0" borderId="137" xfId="29" applyNumberFormat="1" applyFont="1" applyBorder="1" applyAlignment="1" applyProtection="1">
      <alignment horizontal="right" vertical="center" shrinkToFit="1"/>
      <protection locked="0"/>
    </xf>
    <xf numFmtId="177" fontId="24" fillId="5" borderId="132" xfId="28" applyNumberFormat="1" applyFont="1" applyFill="1" applyBorder="1" applyAlignment="1" applyProtection="1">
      <alignment horizontal="right" vertical="center" shrinkToFit="1"/>
      <protection locked="0"/>
    </xf>
    <xf numFmtId="177" fontId="24" fillId="5" borderId="130" xfId="28" applyNumberFormat="1" applyFont="1" applyFill="1" applyBorder="1" applyAlignment="1" applyProtection="1">
      <alignment horizontal="right" vertical="center" shrinkToFit="1"/>
      <protection locked="0"/>
    </xf>
    <xf numFmtId="177" fontId="24" fillId="5" borderId="133" xfId="28" applyNumberFormat="1" applyFont="1" applyFill="1" applyBorder="1" applyAlignment="1" applyProtection="1">
      <alignment horizontal="right" vertical="center" shrinkToFit="1"/>
      <protection locked="0"/>
    </xf>
    <xf numFmtId="177" fontId="24" fillId="5" borderId="134" xfId="28" applyNumberFormat="1" applyFont="1" applyFill="1" applyBorder="1" applyAlignment="1" applyProtection="1">
      <alignment horizontal="right" vertical="center" shrinkToFit="1"/>
      <protection locked="0"/>
    </xf>
    <xf numFmtId="177" fontId="24" fillId="5" borderId="135" xfId="28" applyNumberFormat="1" applyFont="1" applyFill="1" applyBorder="1" applyAlignment="1" applyProtection="1">
      <alignment horizontal="right" vertical="center" shrinkToFit="1"/>
      <protection locked="0"/>
    </xf>
    <xf numFmtId="0" fontId="24" fillId="5" borderId="130" xfId="28" applyNumberFormat="1" applyFont="1" applyFill="1" applyBorder="1" applyAlignment="1" applyProtection="1">
      <alignment horizontal="left" vertical="center" shrinkToFit="1"/>
      <protection locked="0"/>
    </xf>
    <xf numFmtId="0" fontId="24" fillId="5" borderId="133" xfId="28" applyNumberFormat="1" applyFont="1" applyFill="1" applyBorder="1" applyAlignment="1" applyProtection="1">
      <alignment horizontal="left" vertical="center" shrinkToFit="1"/>
      <protection locked="0"/>
    </xf>
    <xf numFmtId="0" fontId="24" fillId="0" borderId="123" xfId="28" applyNumberFormat="1" applyFont="1" applyBorder="1" applyAlignment="1" applyProtection="1">
      <alignment horizontal="left" vertical="center" shrinkToFit="1"/>
      <protection locked="0"/>
    </xf>
    <xf numFmtId="0" fontId="24" fillId="0" borderId="128" xfId="28" applyNumberFormat="1" applyFont="1" applyBorder="1" applyAlignment="1" applyProtection="1">
      <alignment horizontal="left" vertical="center" shrinkToFit="1"/>
      <protection locked="0"/>
    </xf>
    <xf numFmtId="189" fontId="30" fillId="0" borderId="137" xfId="29" applyNumberFormat="1" applyFont="1" applyBorder="1" applyAlignment="1" applyProtection="1">
      <alignment horizontal="right" vertical="center" shrinkToFit="1"/>
      <protection locked="0"/>
    </xf>
    <xf numFmtId="0" fontId="24" fillId="0" borderId="137" xfId="29" applyFont="1" applyBorder="1" applyAlignment="1" applyProtection="1">
      <alignment horizontal="left" vertical="center" shrinkToFit="1"/>
      <protection locked="0"/>
    </xf>
    <xf numFmtId="0" fontId="24" fillId="0" borderId="140" xfId="29" applyFont="1" applyBorder="1" applyAlignment="1" applyProtection="1">
      <alignment horizontal="left" vertical="center" shrinkToFit="1"/>
      <protection locked="0"/>
    </xf>
    <xf numFmtId="0" fontId="24" fillId="7" borderId="43" xfId="29" applyFont="1" applyFill="1" applyBorder="1" applyAlignment="1" applyProtection="1">
      <alignment horizontal="center" vertical="center" wrapText="1" shrinkToFit="1"/>
      <protection locked="0"/>
    </xf>
    <xf numFmtId="0" fontId="24" fillId="7" borderId="45" xfId="29" applyFont="1" applyFill="1" applyBorder="1" applyAlignment="1" applyProtection="1">
      <alignment horizontal="center" vertical="center" shrinkToFit="1"/>
      <protection locked="0"/>
    </xf>
    <xf numFmtId="0" fontId="24" fillId="7" borderId="105" xfId="29" applyFont="1" applyFill="1" applyBorder="1" applyAlignment="1" applyProtection="1">
      <alignment horizontal="center" vertical="center" shrinkToFit="1"/>
      <protection locked="0"/>
    </xf>
    <xf numFmtId="0" fontId="24" fillId="7" borderId="94" xfId="29" applyFont="1" applyFill="1" applyBorder="1" applyAlignment="1" applyProtection="1">
      <alignment horizontal="center" vertical="center" shrinkToFit="1"/>
      <protection locked="0"/>
    </xf>
    <xf numFmtId="0" fontId="24" fillId="4" borderId="49" xfId="29" applyFont="1" applyFill="1" applyBorder="1" applyAlignment="1" applyProtection="1">
      <alignment horizontal="left" vertical="center"/>
    </xf>
    <xf numFmtId="0" fontId="24" fillId="4" borderId="44" xfId="29" applyFont="1" applyFill="1" applyBorder="1" applyAlignment="1" applyProtection="1">
      <alignment horizontal="left" vertical="center"/>
    </xf>
    <xf numFmtId="177" fontId="24" fillId="5" borderId="129" xfId="28" applyNumberFormat="1" applyFont="1" applyFill="1" applyBorder="1" applyAlignment="1" applyProtection="1">
      <alignment horizontal="right" vertical="center" shrinkToFit="1"/>
      <protection locked="0"/>
    </xf>
    <xf numFmtId="177" fontId="24" fillId="5" borderId="131" xfId="28" applyNumberFormat="1" applyFont="1" applyFill="1" applyBorder="1" applyAlignment="1" applyProtection="1">
      <alignment horizontal="right" vertical="center" shrinkToFit="1"/>
      <protection locked="0"/>
    </xf>
    <xf numFmtId="177" fontId="24" fillId="5" borderId="6" xfId="28" applyNumberFormat="1" applyFont="1" applyFill="1" applyBorder="1" applyAlignment="1" applyProtection="1">
      <alignment horizontal="right" vertical="center" shrinkToFit="1"/>
      <protection locked="0"/>
    </xf>
    <xf numFmtId="177" fontId="24" fillId="5" borderId="75" xfId="28" applyNumberFormat="1" applyFont="1" applyFill="1" applyBorder="1" applyAlignment="1" applyProtection="1">
      <alignment horizontal="right" vertical="center" shrinkToFit="1"/>
      <protection locked="0"/>
    </xf>
    <xf numFmtId="177" fontId="24" fillId="5" borderId="77" xfId="28" applyNumberFormat="1" applyFont="1" applyFill="1" applyBorder="1" applyAlignment="1" applyProtection="1">
      <alignment horizontal="right" vertical="center" shrinkToFit="1"/>
      <protection locked="0"/>
    </xf>
    <xf numFmtId="177" fontId="24" fillId="0" borderId="125" xfId="35" applyNumberFormat="1" applyFont="1" applyBorder="1" applyAlignment="1" applyProtection="1">
      <alignment horizontal="right" vertical="center" shrinkToFit="1"/>
      <protection locked="0"/>
    </xf>
    <xf numFmtId="177" fontId="24" fillId="0" borderId="120" xfId="35" applyNumberFormat="1" applyFont="1" applyBorder="1" applyAlignment="1" applyProtection="1">
      <alignment horizontal="right" vertical="center" shrinkToFit="1"/>
      <protection locked="0"/>
    </xf>
    <xf numFmtId="177" fontId="24" fillId="0" borderId="126" xfId="35" applyNumberFormat="1" applyFont="1" applyBorder="1" applyAlignment="1" applyProtection="1">
      <alignment horizontal="right" vertical="center" shrinkToFit="1"/>
      <protection locked="0"/>
    </xf>
    <xf numFmtId="0" fontId="24" fillId="0" borderId="119" xfId="35" applyFont="1" applyBorder="1" applyAlignment="1" applyProtection="1">
      <alignment horizontal="left" vertical="center" shrinkToFit="1"/>
      <protection locked="0"/>
    </xf>
    <xf numFmtId="0" fontId="24" fillId="0" borderId="120" xfId="35" applyFont="1" applyBorder="1" applyAlignment="1" applyProtection="1">
      <alignment horizontal="left" vertical="center" shrinkToFit="1"/>
      <protection locked="0"/>
    </xf>
    <xf numFmtId="0" fontId="24" fillId="0" borderId="121" xfId="35" applyFont="1" applyBorder="1" applyAlignment="1" applyProtection="1">
      <alignment horizontal="left" vertical="center" shrinkToFit="1"/>
      <protection locked="0"/>
    </xf>
    <xf numFmtId="177" fontId="24" fillId="0" borderId="122" xfId="35" applyNumberFormat="1" applyFont="1" applyBorder="1" applyAlignment="1" applyProtection="1">
      <alignment horizontal="right" vertical="center" shrinkToFit="1"/>
      <protection locked="0"/>
    </xf>
    <xf numFmtId="177" fontId="24" fillId="0" borderId="123" xfId="35" applyNumberFormat="1" applyFont="1" applyBorder="1" applyAlignment="1" applyProtection="1">
      <alignment horizontal="right" vertical="center" shrinkToFit="1"/>
      <protection locked="0"/>
    </xf>
    <xf numFmtId="177" fontId="24" fillId="0" borderId="115" xfId="28" applyNumberFormat="1" applyFont="1" applyBorder="1" applyAlignment="1" applyProtection="1">
      <alignment horizontal="right" vertical="center" shrinkToFit="1"/>
      <protection locked="0"/>
    </xf>
    <xf numFmtId="177" fontId="24" fillId="0" borderId="112" xfId="28" applyNumberFormat="1" applyFont="1" applyBorder="1" applyAlignment="1" applyProtection="1">
      <alignment horizontal="right" vertical="center" shrinkToFit="1"/>
      <protection locked="0"/>
    </xf>
    <xf numFmtId="177" fontId="24" fillId="0" borderId="127" xfId="28" applyNumberFormat="1" applyFont="1" applyBorder="1" applyAlignment="1" applyProtection="1">
      <alignment horizontal="right" vertical="center" shrinkToFit="1"/>
      <protection locked="0"/>
    </xf>
    <xf numFmtId="177" fontId="24" fillId="0" borderId="123" xfId="28" applyNumberFormat="1" applyFont="1" applyBorder="1" applyAlignment="1" applyProtection="1">
      <alignment horizontal="right" vertical="center" shrinkToFit="1"/>
      <protection locked="0"/>
    </xf>
    <xf numFmtId="177" fontId="24" fillId="0" borderId="124" xfId="35" applyNumberFormat="1" applyFont="1" applyBorder="1" applyAlignment="1" applyProtection="1">
      <alignment horizontal="right" vertical="center" shrinkToFit="1"/>
      <protection locked="0"/>
    </xf>
    <xf numFmtId="177" fontId="24" fillId="0" borderId="114" xfId="35" applyNumberFormat="1" applyFont="1" applyBorder="1" applyAlignment="1" applyProtection="1">
      <alignment horizontal="right" vertical="center" shrinkToFit="1"/>
      <protection locked="0"/>
    </xf>
    <xf numFmtId="177" fontId="24" fillId="0" borderId="108" xfId="35" applyNumberFormat="1" applyFont="1" applyBorder="1" applyAlignment="1" applyProtection="1">
      <alignment horizontal="right" vertical="center" shrinkToFit="1"/>
      <protection locked="0"/>
    </xf>
    <xf numFmtId="177" fontId="24" fillId="0" borderId="109" xfId="35" applyNumberFormat="1" applyFont="1" applyBorder="1" applyAlignment="1" applyProtection="1">
      <alignment horizontal="right" vertical="center" shrinkToFit="1"/>
      <protection locked="0"/>
    </xf>
    <xf numFmtId="0" fontId="24" fillId="0" borderId="112" xfId="28" applyNumberFormat="1" applyFont="1" applyBorder="1" applyAlignment="1" applyProtection="1">
      <alignment horizontal="left" vertical="center" shrinkToFit="1"/>
      <protection locked="0"/>
    </xf>
    <xf numFmtId="0" fontId="24" fillId="0" borderId="116" xfId="28" applyNumberFormat="1" applyFont="1" applyBorder="1" applyAlignment="1" applyProtection="1">
      <alignment horizontal="left" vertical="center" shrinkToFit="1"/>
      <protection locked="0"/>
    </xf>
    <xf numFmtId="177" fontId="30" fillId="0" borderId="115" xfId="28" applyNumberFormat="1" applyFont="1" applyBorder="1" applyAlignment="1" applyProtection="1">
      <alignment horizontal="right" vertical="center" shrinkToFit="1"/>
      <protection locked="0"/>
    </xf>
    <xf numFmtId="177" fontId="30" fillId="0" borderId="112" xfId="28" applyNumberFormat="1" applyFont="1" applyBorder="1" applyAlignment="1" applyProtection="1">
      <alignment horizontal="right" vertical="center" shrinkToFit="1"/>
      <protection locked="0"/>
    </xf>
    <xf numFmtId="177" fontId="30" fillId="0" borderId="95" xfId="28" applyNumberFormat="1" applyFont="1" applyBorder="1" applyAlignment="1" applyProtection="1">
      <alignment horizontal="right" vertical="center" shrinkToFit="1"/>
      <protection locked="0"/>
    </xf>
    <xf numFmtId="177" fontId="30" fillId="0" borderId="96" xfId="28" applyNumberFormat="1" applyFont="1" applyBorder="1" applyAlignment="1" applyProtection="1">
      <alignment horizontal="right" vertical="center" shrinkToFit="1"/>
      <protection locked="0"/>
    </xf>
    <xf numFmtId="177" fontId="30" fillId="0" borderId="97" xfId="28" applyNumberFormat="1" applyFont="1" applyBorder="1" applyAlignment="1" applyProtection="1">
      <alignment horizontal="right" vertical="center" shrinkToFit="1"/>
      <protection locked="0"/>
    </xf>
    <xf numFmtId="177" fontId="30" fillId="0" borderId="117" xfId="28" applyNumberFormat="1" applyFont="1" applyBorder="1" applyAlignment="1" applyProtection="1">
      <alignment horizontal="right" vertical="center" shrinkToFit="1"/>
      <protection locked="0"/>
    </xf>
    <xf numFmtId="177" fontId="30" fillId="0" borderId="99" xfId="28" applyNumberFormat="1" applyFont="1" applyBorder="1" applyAlignment="1" applyProtection="1">
      <alignment horizontal="right" vertical="center" shrinkToFit="1"/>
      <protection locked="0"/>
    </xf>
    <xf numFmtId="0" fontId="1" fillId="7" borderId="66" xfId="29" applyFont="1" applyFill="1" applyBorder="1" applyAlignment="1" applyProtection="1">
      <alignment horizontal="center" vertical="center" wrapText="1"/>
      <protection locked="0"/>
    </xf>
    <xf numFmtId="0" fontId="1" fillId="7" borderId="44" xfId="29" applyFont="1" applyFill="1" applyBorder="1" applyAlignment="1" applyProtection="1">
      <alignment horizontal="center" vertical="center" wrapText="1"/>
      <protection locked="0"/>
    </xf>
    <xf numFmtId="0" fontId="1" fillId="7" borderId="7" xfId="29" applyFont="1" applyFill="1" applyBorder="1" applyAlignment="1" applyProtection="1">
      <alignment horizontal="center" vertical="center" wrapText="1"/>
      <protection locked="0"/>
    </xf>
    <xf numFmtId="0" fontId="1" fillId="7" borderId="92" xfId="29" applyFont="1" applyFill="1" applyBorder="1" applyAlignment="1" applyProtection="1">
      <alignment horizontal="center" vertical="center" wrapText="1"/>
      <protection locked="0"/>
    </xf>
    <xf numFmtId="0" fontId="1" fillId="7" borderId="93" xfId="29" applyFont="1" applyFill="1" applyBorder="1" applyAlignment="1" applyProtection="1">
      <alignment horizontal="center" vertical="center" wrapText="1"/>
      <protection locked="0"/>
    </xf>
    <xf numFmtId="0" fontId="1" fillId="7" borderId="106" xfId="29" applyFont="1" applyFill="1" applyBorder="1" applyAlignment="1" applyProtection="1">
      <alignment horizontal="center" vertical="center" wrapText="1"/>
      <protection locked="0"/>
    </xf>
    <xf numFmtId="0" fontId="23" fillId="4" borderId="1" xfId="29" applyFont="1" applyFill="1" applyBorder="1" applyAlignment="1" applyProtection="1">
      <alignment horizontal="center" vertical="center"/>
    </xf>
    <xf numFmtId="0" fontId="23" fillId="4" borderId="2" xfId="29" applyFont="1" applyFill="1" applyBorder="1" applyAlignment="1" applyProtection="1">
      <alignment horizontal="center" vertical="center"/>
    </xf>
    <xf numFmtId="0" fontId="23" fillId="4" borderId="3" xfId="29" applyFont="1" applyFill="1" applyBorder="1" applyAlignment="1" applyProtection="1">
      <alignment horizontal="center" vertical="center"/>
    </xf>
    <xf numFmtId="177" fontId="30" fillId="0" borderId="98" xfId="35" applyNumberFormat="1" applyFont="1" applyBorder="1" applyAlignment="1" applyProtection="1">
      <alignment horizontal="right" vertical="center" shrinkToFit="1"/>
      <protection locked="0"/>
    </xf>
    <xf numFmtId="177" fontId="30" fillId="0" borderId="99" xfId="35" applyNumberFormat="1" applyFont="1" applyBorder="1" applyAlignment="1" applyProtection="1">
      <alignment horizontal="right" vertical="center" shrinkToFit="1"/>
      <protection locked="0"/>
    </xf>
    <xf numFmtId="177" fontId="30" fillId="0" borderId="100" xfId="35" applyNumberFormat="1" applyFont="1" applyBorder="1" applyAlignment="1" applyProtection="1">
      <alignment horizontal="right" vertical="center" shrinkToFit="1"/>
      <protection locked="0"/>
    </xf>
    <xf numFmtId="177" fontId="24" fillId="0" borderId="101" xfId="35" applyNumberFormat="1" applyFont="1" applyBorder="1" applyAlignment="1" applyProtection="1">
      <alignment horizontal="right" vertical="center" shrinkToFit="1"/>
      <protection locked="0"/>
    </xf>
    <xf numFmtId="177" fontId="24" fillId="0" borderId="102" xfId="35" applyNumberFormat="1" applyFont="1" applyBorder="1" applyAlignment="1" applyProtection="1">
      <alignment horizontal="right" vertical="center" shrinkToFit="1"/>
      <protection locked="0"/>
    </xf>
    <xf numFmtId="177" fontId="24" fillId="0" borderId="103" xfId="35" applyNumberFormat="1" applyFont="1" applyBorder="1" applyAlignment="1" applyProtection="1">
      <alignment horizontal="right" vertical="center" shrinkToFit="1"/>
      <protection locked="0"/>
    </xf>
    <xf numFmtId="0" fontId="30" fillId="0" borderId="95" xfId="28" applyNumberFormat="1" applyFont="1" applyBorder="1" applyAlignment="1" applyProtection="1">
      <alignment horizontal="left" vertical="center" shrinkToFit="1"/>
      <protection locked="0"/>
    </xf>
    <xf numFmtId="0" fontId="30" fillId="0" borderId="96" xfId="28" applyNumberFormat="1" applyFont="1" applyBorder="1" applyAlignment="1" applyProtection="1">
      <alignment horizontal="left" vertical="center" shrinkToFit="1"/>
      <protection locked="0"/>
    </xf>
    <xf numFmtId="0" fontId="30" fillId="0" borderId="104" xfId="28" applyNumberFormat="1" applyFont="1" applyBorder="1" applyAlignment="1" applyProtection="1">
      <alignment horizontal="left" vertical="center" shrinkToFit="1"/>
      <protection locked="0"/>
    </xf>
    <xf numFmtId="0" fontId="24" fillId="7" borderId="43" xfId="29" applyFont="1" applyFill="1" applyBorder="1" applyAlignment="1" applyProtection="1">
      <alignment horizontal="center" vertical="center" wrapText="1"/>
      <protection locked="0"/>
    </xf>
    <xf numFmtId="0" fontId="24" fillId="7" borderId="105" xfId="29" applyFont="1" applyFill="1" applyBorder="1" applyAlignment="1" applyProtection="1">
      <alignment horizontal="center" vertical="center" wrapText="1"/>
      <protection locked="0"/>
    </xf>
    <xf numFmtId="0" fontId="24" fillId="0" borderId="99" xfId="28" applyNumberFormat="1" applyFont="1" applyBorder="1" applyAlignment="1" applyProtection="1">
      <alignment horizontal="left" vertical="center" shrinkToFit="1"/>
      <protection locked="0"/>
    </xf>
    <xf numFmtId="0" fontId="24" fillId="0" borderId="118" xfId="28" applyNumberFormat="1" applyFont="1" applyBorder="1" applyAlignment="1" applyProtection="1">
      <alignment horizontal="left" vertical="center" shrinkToFit="1"/>
      <protection locked="0"/>
    </xf>
    <xf numFmtId="0" fontId="24" fillId="0" borderId="95" xfId="28" applyFont="1" applyBorder="1" applyAlignment="1" applyProtection="1">
      <alignment horizontal="left" vertical="center" shrinkToFit="1"/>
      <protection locked="0"/>
    </xf>
    <xf numFmtId="0" fontId="24" fillId="0" borderId="96" xfId="28" applyFont="1" applyBorder="1" applyAlignment="1" applyProtection="1">
      <alignment horizontal="left" vertical="center" shrinkToFit="1"/>
      <protection locked="0"/>
    </xf>
    <xf numFmtId="0" fontId="24" fillId="0" borderId="97" xfId="28" applyFont="1" applyBorder="1" applyAlignment="1" applyProtection="1">
      <alignment horizontal="left" vertical="center" shrinkToFit="1"/>
      <protection locked="0"/>
    </xf>
    <xf numFmtId="178" fontId="9" fillId="0" borderId="23" xfId="30" applyNumberFormat="1" applyFont="1" applyFill="1" applyBorder="1" applyAlignment="1">
      <alignment vertical="center"/>
    </xf>
    <xf numFmtId="178" fontId="9" fillId="0" borderId="28" xfId="30" applyNumberFormat="1" applyFont="1" applyFill="1" applyBorder="1" applyAlignment="1">
      <alignment vertical="center"/>
    </xf>
    <xf numFmtId="178" fontId="9" fillId="0" borderId="29" xfId="30" applyNumberFormat="1" applyFont="1" applyFill="1" applyBorder="1" applyAlignment="1">
      <alignment vertical="center"/>
    </xf>
    <xf numFmtId="178" fontId="3" fillId="4" borderId="23" xfId="30" applyNumberFormat="1" applyFont="1" applyFill="1" applyBorder="1" applyAlignment="1">
      <alignment vertical="center" wrapText="1"/>
    </xf>
    <xf numFmtId="178" fontId="3" fillId="4" borderId="28" xfId="30" applyNumberFormat="1" applyFont="1" applyFill="1" applyBorder="1" applyAlignment="1">
      <alignment vertical="center" wrapText="1"/>
    </xf>
    <xf numFmtId="178" fontId="3" fillId="4" borderId="29" xfId="30" applyNumberFormat="1" applyFont="1" applyFill="1" applyBorder="1" applyAlignment="1">
      <alignment vertical="center" wrapText="1"/>
    </xf>
    <xf numFmtId="179" fontId="3" fillId="4" borderId="23" xfId="30" applyNumberFormat="1" applyFont="1" applyFill="1" applyBorder="1" applyAlignment="1">
      <alignment vertical="center" wrapText="1"/>
    </xf>
    <xf numFmtId="179" fontId="3" fillId="4" borderId="28" xfId="30" applyNumberFormat="1" applyFont="1" applyFill="1" applyBorder="1" applyAlignment="1">
      <alignment vertical="center" wrapText="1"/>
    </xf>
    <xf numFmtId="179" fontId="3" fillId="4" borderId="29" xfId="30" applyNumberFormat="1" applyFont="1" applyFill="1" applyBorder="1" applyAlignment="1">
      <alignment vertical="center" wrapText="1"/>
    </xf>
    <xf numFmtId="0" fontId="3" fillId="4" borderId="23" xfId="30" applyFont="1" applyFill="1" applyBorder="1" applyAlignment="1">
      <alignment vertical="center"/>
    </xf>
    <xf numFmtId="0" fontId="3" fillId="4" borderId="28" xfId="30" applyFont="1" applyFill="1" applyBorder="1" applyAlignment="1">
      <alignment vertical="center"/>
    </xf>
    <xf numFmtId="0" fontId="3" fillId="4" borderId="29" xfId="30" applyFont="1" applyFill="1" applyBorder="1" applyAlignment="1">
      <alignment vertical="center"/>
    </xf>
    <xf numFmtId="0" fontId="1" fillId="4" borderId="16" xfId="30" applyFont="1" applyFill="1" applyBorder="1" applyAlignment="1">
      <alignment horizontal="center" vertical="center" wrapText="1"/>
    </xf>
    <xf numFmtId="0" fontId="1" fillId="4" borderId="16" xfId="30" applyFont="1" applyFill="1" applyBorder="1" applyAlignment="1">
      <alignment horizontal="center" vertical="center"/>
    </xf>
    <xf numFmtId="178" fontId="9" fillId="0" borderId="27" xfId="32" applyNumberFormat="1" applyFont="1" applyBorder="1" applyAlignment="1">
      <alignment horizontal="center" vertical="center" wrapText="1"/>
    </xf>
    <xf numFmtId="178" fontId="9" fillId="0" borderId="31" xfId="32" applyNumberFormat="1" applyFont="1" applyBorder="1" applyAlignment="1">
      <alignment horizontal="center" vertical="center" wrapText="1"/>
    </xf>
    <xf numFmtId="178" fontId="9" fillId="0" borderId="23" xfId="32" applyNumberFormat="1" applyFont="1" applyBorder="1" applyAlignment="1">
      <alignment horizontal="center" vertical="center"/>
    </xf>
    <xf numFmtId="178" fontId="9" fillId="0" borderId="28" xfId="32" applyNumberFormat="1" applyFont="1" applyBorder="1" applyAlignment="1">
      <alignment horizontal="center" vertical="center"/>
    </xf>
    <xf numFmtId="178" fontId="9" fillId="0" borderId="29" xfId="32" applyNumberFormat="1" applyFont="1" applyBorder="1" applyAlignment="1">
      <alignment horizontal="center" vertical="center"/>
    </xf>
    <xf numFmtId="178" fontId="3" fillId="0" borderId="23" xfId="30" applyNumberFormat="1" applyFont="1" applyFill="1" applyBorder="1" applyAlignment="1">
      <alignment vertical="center" wrapText="1"/>
    </xf>
    <xf numFmtId="178" fontId="3" fillId="0" borderId="28" xfId="30" applyNumberFormat="1" applyFont="1" applyFill="1" applyBorder="1" applyAlignment="1">
      <alignment vertical="center" wrapText="1"/>
    </xf>
    <xf numFmtId="178" fontId="3" fillId="0" borderId="29" xfId="30" applyNumberFormat="1" applyFont="1" applyFill="1" applyBorder="1" applyAlignment="1">
      <alignment vertical="center" wrapText="1"/>
    </xf>
    <xf numFmtId="0" fontId="6" fillId="0" borderId="44" xfId="21" applyFont="1" applyFill="1" applyBorder="1" applyAlignment="1" applyProtection="1">
      <alignment horizontal="left" vertical="center" wrapText="1"/>
    </xf>
    <xf numFmtId="0" fontId="6" fillId="0" borderId="45" xfId="21" applyFont="1" applyFill="1" applyBorder="1" applyAlignment="1" applyProtection="1">
      <alignment horizontal="left" vertical="center" wrapText="1"/>
    </xf>
    <xf numFmtId="0" fontId="6" fillId="0" borderId="42" xfId="21" applyFont="1" applyFill="1" applyBorder="1" applyAlignment="1" applyProtection="1">
      <alignment horizontal="left" vertical="center"/>
    </xf>
    <xf numFmtId="0" fontId="6" fillId="0" borderId="73" xfId="21" applyFont="1" applyFill="1" applyBorder="1" applyAlignment="1" applyProtection="1">
      <alignment horizontal="left" vertical="center"/>
    </xf>
    <xf numFmtId="0" fontId="6" fillId="0" borderId="75" xfId="21" applyFont="1" applyFill="1" applyBorder="1" applyAlignment="1" applyProtection="1">
      <alignment horizontal="left" vertical="center"/>
    </xf>
    <xf numFmtId="0" fontId="6" fillId="0" borderId="77" xfId="21" applyFont="1" applyFill="1" applyBorder="1" applyAlignment="1" applyProtection="1">
      <alignment horizontal="left" vertical="center"/>
    </xf>
    <xf numFmtId="0" fontId="7" fillId="0" borderId="28" xfId="36" applyFont="1" applyFill="1" applyBorder="1" applyAlignment="1">
      <alignment horizontal="left" vertical="center" wrapText="1"/>
    </xf>
    <xf numFmtId="0" fontId="7" fillId="0" borderId="28" xfId="36" applyFont="1" applyBorder="1" applyAlignment="1">
      <alignment horizontal="left" vertical="center" wrapText="1"/>
    </xf>
    <xf numFmtId="0" fontId="7" fillId="0" borderId="63" xfId="36" applyFont="1" applyBorder="1" applyAlignment="1">
      <alignment horizontal="left" vertical="center" wrapText="1"/>
    </xf>
    <xf numFmtId="0" fontId="7" fillId="0" borderId="75" xfId="36" applyFont="1" applyFill="1" applyBorder="1" applyAlignment="1">
      <alignment horizontal="left" vertical="center" wrapText="1"/>
    </xf>
    <xf numFmtId="0" fontId="7" fillId="0" borderId="75" xfId="36" applyFont="1" applyBorder="1" applyAlignment="1">
      <alignment horizontal="left" vertical="center" wrapText="1"/>
    </xf>
    <xf numFmtId="0" fontId="7" fillId="0" borderId="77" xfId="36" applyFont="1" applyBorder="1" applyAlignment="1">
      <alignment horizontal="left" vertical="center" wrapText="1"/>
    </xf>
    <xf numFmtId="0" fontId="7" fillId="0" borderId="70" xfId="36" applyFont="1" applyFill="1" applyBorder="1" applyAlignment="1">
      <alignment horizontal="left" vertical="center" wrapText="1"/>
    </xf>
    <xf numFmtId="0" fontId="7" fillId="0" borderId="71" xfId="36" applyFont="1" applyFill="1" applyBorder="1" applyAlignment="1">
      <alignment horizontal="left" vertical="center" wrapText="1"/>
    </xf>
    <xf numFmtId="0" fontId="7" fillId="0" borderId="14" xfId="23" applyFont="1" applyFill="1" applyBorder="1" applyAlignment="1">
      <alignment vertical="center" wrapText="1"/>
    </xf>
    <xf numFmtId="0" fontId="7" fillId="0" borderId="29" xfId="23" applyFont="1" applyFill="1" applyBorder="1" applyAlignment="1">
      <alignment vertical="center" wrapText="1"/>
    </xf>
    <xf numFmtId="0" fontId="7" fillId="0" borderId="28" xfId="23" applyFont="1" applyFill="1" applyBorder="1" applyAlignment="1">
      <alignment vertical="center"/>
    </xf>
    <xf numFmtId="0" fontId="7" fillId="0" borderId="63" xfId="23" applyFont="1" applyFill="1" applyBorder="1" applyAlignment="1">
      <alignment vertical="center"/>
    </xf>
    <xf numFmtId="0" fontId="7" fillId="0" borderId="6" xfId="23" applyFont="1" applyFill="1" applyBorder="1" applyAlignment="1">
      <alignment vertical="center"/>
    </xf>
    <xf numFmtId="0" fontId="7" fillId="0" borderId="76" xfId="23" applyFont="1" applyFill="1" applyBorder="1" applyAlignment="1">
      <alignment vertical="center"/>
    </xf>
    <xf numFmtId="0" fontId="7" fillId="0" borderId="75" xfId="23" applyFont="1" applyFill="1" applyBorder="1" applyAlignment="1">
      <alignment vertical="center"/>
    </xf>
    <xf numFmtId="0" fontId="7" fillId="0" borderId="77" xfId="23" applyFont="1" applyFill="1" applyBorder="1" applyAlignment="1">
      <alignment vertical="center"/>
    </xf>
    <xf numFmtId="0" fontId="7" fillId="0" borderId="43" xfId="23" applyFont="1" applyFill="1" applyBorder="1" applyAlignment="1">
      <alignment vertical="center" wrapText="1"/>
    </xf>
    <xf numFmtId="0" fontId="7" fillId="0" borderId="7" xfId="23" applyFont="1" applyFill="1" applyBorder="1" applyAlignment="1">
      <alignment vertical="center" wrapText="1"/>
    </xf>
    <xf numFmtId="0" fontId="7" fillId="0" borderId="4" xfId="23" applyFont="1" applyFill="1" applyBorder="1" applyAlignment="1">
      <alignment vertical="center" wrapText="1"/>
    </xf>
    <xf numFmtId="0" fontId="7" fillId="0" borderId="58" xfId="23" applyFont="1" applyFill="1" applyBorder="1" applyAlignment="1">
      <alignment vertical="center" wrapText="1"/>
    </xf>
    <xf numFmtId="0" fontId="7" fillId="0" borderId="10" xfId="23" applyFont="1" applyFill="1" applyBorder="1" applyAlignment="1">
      <alignment vertical="center" wrapText="1"/>
    </xf>
    <xf numFmtId="0" fontId="7" fillId="0" borderId="30" xfId="23" applyFont="1" applyFill="1" applyBorder="1" applyAlignment="1">
      <alignment vertical="center" wrapText="1"/>
    </xf>
    <xf numFmtId="0" fontId="7" fillId="0" borderId="70" xfId="23" applyFont="1" applyFill="1" applyBorder="1" applyAlignment="1">
      <alignment vertical="center"/>
    </xf>
    <xf numFmtId="0" fontId="7" fillId="0" borderId="71" xfId="23" applyFont="1" applyFill="1" applyBorder="1" applyAlignment="1">
      <alignment vertical="center"/>
    </xf>
    <xf numFmtId="0" fontId="7" fillId="0" borderId="6" xfId="22" applyFont="1" applyFill="1" applyBorder="1" applyAlignment="1">
      <alignment vertical="center"/>
    </xf>
    <xf numFmtId="0" fontId="7" fillId="0" borderId="76" xfId="22" applyFont="1" applyFill="1" applyBorder="1" applyAlignment="1">
      <alignment vertical="center"/>
    </xf>
    <xf numFmtId="0" fontId="7" fillId="0" borderId="75" xfId="22" applyFont="1" applyFill="1" applyBorder="1" applyAlignment="1">
      <alignment horizontal="left" vertical="center"/>
    </xf>
    <xf numFmtId="0" fontId="7" fillId="0" borderId="77" xfId="22" applyFont="1" applyFill="1" applyBorder="1" applyAlignment="1">
      <alignment horizontal="left" vertical="center"/>
    </xf>
    <xf numFmtId="0" fontId="7" fillId="0" borderId="43" xfId="22" applyFont="1" applyFill="1" applyBorder="1" applyAlignment="1">
      <alignment vertical="center" wrapText="1"/>
    </xf>
    <xf numFmtId="0" fontId="7" fillId="0" borderId="7" xfId="22" applyFont="1" applyFill="1" applyBorder="1" applyAlignment="1">
      <alignment vertical="center" wrapText="1"/>
    </xf>
    <xf numFmtId="0" fontId="7" fillId="0" borderId="4" xfId="22" applyFont="1" applyFill="1" applyBorder="1" applyAlignment="1">
      <alignment vertical="center" wrapText="1"/>
    </xf>
    <xf numFmtId="0" fontId="7" fillId="0" borderId="58" xfId="22" applyFont="1" applyFill="1" applyBorder="1" applyAlignment="1">
      <alignment vertical="center" wrapText="1"/>
    </xf>
    <xf numFmtId="0" fontId="7" fillId="0" borderId="10" xfId="22" applyFont="1" applyFill="1" applyBorder="1" applyAlignment="1">
      <alignment vertical="center" wrapText="1"/>
    </xf>
    <xf numFmtId="0" fontId="7" fillId="0" borderId="30" xfId="22" applyFont="1" applyFill="1" applyBorder="1" applyAlignment="1">
      <alignment vertical="center" wrapText="1"/>
    </xf>
    <xf numFmtId="0" fontId="7" fillId="0" borderId="70" xfId="22" applyFont="1" applyFill="1" applyBorder="1" applyAlignment="1">
      <alignment horizontal="left" vertical="center"/>
    </xf>
    <xf numFmtId="0" fontId="7" fillId="0" borderId="71" xfId="22" applyFont="1" applyFill="1" applyBorder="1" applyAlignment="1">
      <alignment horizontal="left" vertical="center"/>
    </xf>
    <xf numFmtId="0" fontId="7" fillId="0" borderId="28" xfId="22" applyFont="1" applyFill="1" applyBorder="1" applyAlignment="1">
      <alignment horizontal="left" vertical="center"/>
    </xf>
    <xf numFmtId="0" fontId="7" fillId="0" borderId="63" xfId="22" applyFont="1" applyFill="1" applyBorder="1" applyAlignment="1">
      <alignment horizontal="left" vertical="center"/>
    </xf>
    <xf numFmtId="0" fontId="7" fillId="0" borderId="5" xfId="22" applyFont="1" applyFill="1" applyBorder="1" applyAlignment="1">
      <alignment vertical="center" wrapText="1"/>
    </xf>
    <xf numFmtId="0" fontId="7" fillId="0" borderId="26" xfId="22" applyFont="1" applyFill="1" applyBorder="1" applyAlignment="1">
      <alignment vertical="center" wrapText="1"/>
    </xf>
    <xf numFmtId="0" fontId="33" fillId="0" borderId="16" xfId="30" applyFont="1" applyFill="1" applyBorder="1" applyAlignment="1" applyProtection="1">
      <alignment horizontal="left" vertical="top"/>
      <protection locked="0"/>
    </xf>
    <xf numFmtId="0" fontId="33" fillId="0" borderId="16" xfId="30" applyFont="1" applyFill="1" applyBorder="1" applyAlignment="1">
      <alignment horizontal="center" vertical="center"/>
    </xf>
    <xf numFmtId="179" fontId="1" fillId="4" borderId="16" xfId="31" applyNumberFormat="1" applyFont="1" applyFill="1" applyBorder="1" applyAlignment="1">
      <alignment horizontal="center" vertical="center" wrapText="1"/>
    </xf>
    <xf numFmtId="179" fontId="1" fillId="0" borderId="16" xfId="31" applyNumberFormat="1" applyFont="1" applyFill="1" applyBorder="1" applyAlignment="1">
      <alignment horizontal="center" vertical="center" wrapText="1"/>
    </xf>
    <xf numFmtId="189" fontId="1" fillId="4" borderId="185" xfId="31" applyNumberFormat="1" applyFont="1" applyFill="1" applyBorder="1" applyAlignment="1">
      <alignment horizontal="center" vertical="center"/>
    </xf>
    <xf numFmtId="189" fontId="1" fillId="4" borderId="16" xfId="31" applyNumberFormat="1" applyFont="1" applyFill="1" applyBorder="1" applyAlignment="1">
      <alignment horizontal="center" vertical="center"/>
    </xf>
    <xf numFmtId="0" fontId="1" fillId="0" borderId="16" xfId="30" applyFont="1" applyFill="1" applyBorder="1" applyAlignment="1">
      <alignment horizontal="center" vertical="center"/>
    </xf>
    <xf numFmtId="189" fontId="1" fillId="4" borderId="186" xfId="31" applyNumberFormat="1" applyFont="1" applyFill="1" applyBorder="1" applyAlignment="1">
      <alignment horizontal="center" vertical="center"/>
    </xf>
    <xf numFmtId="189" fontId="1" fillId="4" borderId="31" xfId="31" applyNumberFormat="1" applyFont="1" applyFill="1" applyBorder="1" applyAlignment="1">
      <alignment horizontal="center" vertical="center"/>
    </xf>
    <xf numFmtId="178" fontId="8" fillId="0" borderId="16" xfId="30" applyNumberFormat="1" applyFont="1" applyFill="1" applyBorder="1" applyAlignment="1">
      <alignment horizontal="center" vertical="center"/>
    </xf>
    <xf numFmtId="189" fontId="1" fillId="4" borderId="187" xfId="31" applyNumberFormat="1" applyFont="1" applyFill="1" applyBorder="1" applyAlignment="1">
      <alignment horizontal="center" vertical="center"/>
    </xf>
    <xf numFmtId="0" fontId="1" fillId="0" borderId="16" xfId="30" applyFont="1" applyFill="1" applyBorder="1" applyAlignment="1" applyProtection="1">
      <alignment horizontal="left" vertical="top" wrapText="1"/>
      <protection locked="0"/>
    </xf>
    <xf numFmtId="0" fontId="1" fillId="0" borderId="16" xfId="30" applyFont="1" applyFill="1" applyBorder="1" applyAlignment="1" applyProtection="1">
      <alignment horizontal="left" vertical="top"/>
      <protection locked="0"/>
    </xf>
    <xf numFmtId="189" fontId="1" fillId="4" borderId="16" xfId="31" applyNumberFormat="1" applyFont="1" applyFill="1" applyBorder="1" applyAlignment="1">
      <alignment horizontal="center" vertical="center" wrapText="1"/>
    </xf>
    <xf numFmtId="189" fontId="1" fillId="4" borderId="27" xfId="31" applyNumberFormat="1" applyFont="1" applyFill="1" applyBorder="1" applyAlignment="1">
      <alignment horizontal="center" vertical="center"/>
    </xf>
    <xf numFmtId="189" fontId="1" fillId="0" borderId="16" xfId="30" applyNumberFormat="1" applyFont="1" applyFill="1" applyBorder="1" applyAlignment="1">
      <alignment horizontal="center"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_2007AJAHO401600" xfId="13"/>
    <cellStyle name="標準 3" xfId="14"/>
    <cellStyle name="標準 3 2" xfId="15"/>
    <cellStyle name="標準 3 3" xfId="16"/>
    <cellStyle name="標準 3_APAHO401000" xfId="17"/>
    <cellStyle name="標準 4" xfId="18"/>
    <cellStyle name="標準 4 2" xfId="19"/>
    <cellStyle name="標準 4_APAHO401000" xfId="20"/>
    <cellStyle name="標準 4_APAHO401600" xfId="21"/>
    <cellStyle name="標準 4_APAHO401900" xfId="22"/>
    <cellStyle name="標準 4_ZJ08_022012_青森市_2010" xfId="23"/>
    <cellStyle name="標準 5" xfId="24"/>
    <cellStyle name="標準 6" xfId="25"/>
    <cellStyle name="標準 6 2" xfId="26"/>
    <cellStyle name="標準 6_APAHO401000" xfId="27"/>
    <cellStyle name="標準 6_APAHO401200_O-JJ1016-001-3_財政状況資料集(決算状況カード(各会計・関係団体))(Rev2)2" xfId="28"/>
    <cellStyle name="標準 6_APAHO402200_O-JJ1016-001-3_財政状況資料集(決算状況カード(各会計・関係団体))(Rev2)2" xfId="29"/>
    <cellStyle name="標準 7" xfId="37"/>
    <cellStyle name="標準_【レイアウト】（県）資料３（Ｐ２）　歳出比較分析表" xfId="30"/>
    <cellStyle name="標準_【レイアウト】（市）資料３（Ｐ２）　歳出比較分析表"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41406</c:v>
                </c:pt>
                <c:pt idx="1">
                  <c:v>42508</c:v>
                </c:pt>
                <c:pt idx="2">
                  <c:v>49949</c:v>
                </c:pt>
                <c:pt idx="3">
                  <c:v>43763</c:v>
                </c:pt>
                <c:pt idx="4">
                  <c:v>40140</c:v>
                </c:pt>
              </c:numCache>
            </c:numRef>
          </c:val>
          <c:smooth val="0"/>
        </c:ser>
        <c:dLbls>
          <c:showLegendKey val="0"/>
          <c:showVal val="0"/>
          <c:showCatName val="0"/>
          <c:showSerName val="0"/>
          <c:showPercent val="0"/>
          <c:showBubbleSize val="0"/>
        </c:dLbls>
        <c:marker val="1"/>
        <c:smooth val="0"/>
        <c:axId val="358105888"/>
        <c:axId val="358105496"/>
      </c:lineChart>
      <c:catAx>
        <c:axId val="358105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105496"/>
        <c:crosses val="autoZero"/>
        <c:auto val="1"/>
        <c:lblAlgn val="ctr"/>
        <c:lblOffset val="100"/>
        <c:tickLblSkip val="1"/>
        <c:tickMarkSkip val="1"/>
        <c:noMultiLvlLbl val="0"/>
      </c:catAx>
      <c:valAx>
        <c:axId val="3581054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105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0.94</c:v>
                </c:pt>
                <c:pt idx="1">
                  <c:v>0.95</c:v>
                </c:pt>
                <c:pt idx="2">
                  <c:v>1.73</c:v>
                </c:pt>
                <c:pt idx="3">
                  <c:v>0.91</c:v>
                </c:pt>
                <c:pt idx="4">
                  <c:v>0.81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1.26</c:v>
                </c:pt>
                <c:pt idx="1">
                  <c:v>1.24</c:v>
                </c:pt>
                <c:pt idx="2">
                  <c:v>1.24</c:v>
                </c:pt>
                <c:pt idx="3">
                  <c:v>1.22</c:v>
                </c:pt>
                <c:pt idx="4">
                  <c:v>1.18</c:v>
                </c:pt>
              </c:numCache>
            </c:numRef>
          </c:val>
        </c:ser>
        <c:dLbls>
          <c:showLegendKey val="0"/>
          <c:showVal val="0"/>
          <c:showCatName val="0"/>
          <c:showSerName val="0"/>
          <c:showPercent val="0"/>
          <c:showBubbleSize val="0"/>
        </c:dLbls>
        <c:gapWidth val="250"/>
        <c:overlap val="100"/>
        <c:axId val="361050744"/>
        <c:axId val="361051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-0.04</c:v>
                </c:pt>
                <c:pt idx="1">
                  <c:v>0.03</c:v>
                </c:pt>
                <c:pt idx="2">
                  <c:v>0.78</c:v>
                </c:pt>
                <c:pt idx="3">
                  <c:v>-0.79</c:v>
                </c:pt>
                <c:pt idx="4">
                  <c:v>-0.06</c:v>
                </c:pt>
              </c:numCache>
            </c:numRef>
          </c:val>
          <c:smooth val="0"/>
        </c:ser>
        <c:dLbls>
          <c:showLegendKey val="0"/>
          <c:showVal val="0"/>
          <c:showCatName val="0"/>
          <c:showSerName val="0"/>
          <c:showPercent val="0"/>
          <c:showBubbleSize val="0"/>
        </c:dLbls>
        <c:marker val="1"/>
        <c:smooth val="0"/>
        <c:axId val="361050744"/>
        <c:axId val="361051136"/>
      </c:lineChart>
      <c:catAx>
        <c:axId val="36105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051136"/>
        <c:crosses val="autoZero"/>
        <c:auto val="1"/>
        <c:lblAlgn val="ctr"/>
        <c:lblOffset val="100"/>
        <c:tickLblSkip val="1"/>
        <c:tickMarkSkip val="1"/>
        <c:noMultiLvlLbl val="0"/>
      </c:catAx>
      <c:valAx>
        <c:axId val="36105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05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0.04</c:v>
                </c:pt>
                <c:pt idx="4">
                  <c:v>#N/A</c:v>
                </c:pt>
                <c:pt idx="5">
                  <c:v>0.08</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静岡県沿岸漁業改善資金特別会計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静岡県県営住宅事業特別会計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0.05</c:v>
                </c:pt>
                <c:pt idx="8">
                  <c:v>#N/A</c:v>
                </c:pt>
                <c:pt idx="9">
                  <c:v>0.01</c:v>
                </c:pt>
              </c:numCache>
            </c:numRef>
          </c:val>
        </c:ser>
        <c:ser>
          <c:idx val="4"/>
          <c:order val="4"/>
          <c:tx>
            <c:strRef>
              <c:f>データシート!$A$31</c:f>
              <c:strCache>
                <c:ptCount val="1"/>
                <c:pt idx="0">
                  <c:v>静岡県林業改善資金特別会計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静岡県地域振興整備事業会計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1.07</c:v>
                </c:pt>
                <c:pt idx="2">
                  <c:v>#N/A</c:v>
                </c:pt>
                <c:pt idx="3">
                  <c:v>0.92</c:v>
                </c:pt>
                <c:pt idx="4">
                  <c:v>#N/A</c:v>
                </c:pt>
                <c:pt idx="5">
                  <c:v>0.9</c:v>
                </c:pt>
                <c:pt idx="6">
                  <c:v>#N/A</c:v>
                </c:pt>
                <c:pt idx="7">
                  <c:v>0.74</c:v>
                </c:pt>
                <c:pt idx="8">
                  <c:v>#N/A</c:v>
                </c:pt>
                <c:pt idx="9">
                  <c:v>0.67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0.79</c:v>
                </c:pt>
                <c:pt idx="2">
                  <c:v>#N/A</c:v>
                </c:pt>
                <c:pt idx="3">
                  <c:v>0.83</c:v>
                </c:pt>
                <c:pt idx="4">
                  <c:v>#N/A</c:v>
                </c:pt>
                <c:pt idx="5">
                  <c:v>1.56</c:v>
                </c:pt>
                <c:pt idx="6">
                  <c:v>#N/A</c:v>
                </c:pt>
                <c:pt idx="7">
                  <c:v>0.79</c:v>
                </c:pt>
                <c:pt idx="8">
                  <c:v>#N/A</c:v>
                </c:pt>
                <c:pt idx="9">
                  <c:v>0.74</c:v>
                </c:pt>
              </c:numCache>
            </c:numRef>
          </c:val>
        </c:ser>
        <c:ser>
          <c:idx val="7"/>
          <c:order val="7"/>
          <c:tx>
            <c:strRef>
              <c:f>データシート!$A$34</c:f>
              <c:strCache>
                <c:ptCount val="1"/>
                <c:pt idx="0">
                  <c:v>静岡県工業用水道事業会計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1.59</c:v>
                </c:pt>
                <c:pt idx="2">
                  <c:v>#N/A</c:v>
                </c:pt>
                <c:pt idx="3">
                  <c:v>1.49</c:v>
                </c:pt>
                <c:pt idx="4">
                  <c:v>#N/A</c:v>
                </c:pt>
                <c:pt idx="5">
                  <c:v>1.4</c:v>
                </c:pt>
                <c:pt idx="6">
                  <c:v>#N/A</c:v>
                </c:pt>
                <c:pt idx="7">
                  <c:v>1.34</c:v>
                </c:pt>
                <c:pt idx="8">
                  <c:v>#N/A</c:v>
                </c:pt>
                <c:pt idx="9">
                  <c:v>1.26</c:v>
                </c:pt>
              </c:numCache>
            </c:numRef>
          </c:val>
        </c:ser>
        <c:ser>
          <c:idx val="8"/>
          <c:order val="8"/>
          <c:tx>
            <c:strRef>
              <c:f>データシート!$A$35</c:f>
              <c:strCache>
                <c:ptCount val="1"/>
                <c:pt idx="0">
                  <c:v>静岡県水道事業会計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1.23</c:v>
                </c:pt>
                <c:pt idx="2">
                  <c:v>#N/A</c:v>
                </c:pt>
                <c:pt idx="3">
                  <c:v>1.23</c:v>
                </c:pt>
                <c:pt idx="4">
                  <c:v>#N/A</c:v>
                </c:pt>
                <c:pt idx="5">
                  <c:v>1.27</c:v>
                </c:pt>
                <c:pt idx="6">
                  <c:v>#N/A</c:v>
                </c:pt>
                <c:pt idx="7">
                  <c:v>1.3</c:v>
                </c:pt>
                <c:pt idx="8">
                  <c:v>#N/A</c:v>
                </c:pt>
                <c:pt idx="9">
                  <c:v>1.27</c:v>
                </c:pt>
              </c:numCache>
            </c:numRef>
          </c:val>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1.84</c:v>
                </c:pt>
                <c:pt idx="2">
                  <c:v>#N/A</c:v>
                </c:pt>
                <c:pt idx="3">
                  <c:v>2.0099999999999998</c:v>
                </c:pt>
                <c:pt idx="4">
                  <c:v>#N/A</c:v>
                </c:pt>
                <c:pt idx="5">
                  <c:v>2.2599999999999998</c:v>
                </c:pt>
                <c:pt idx="6">
                  <c:v>#N/A</c:v>
                </c:pt>
                <c:pt idx="7">
                  <c:v>1.67</c:v>
                </c:pt>
                <c:pt idx="8">
                  <c:v>#N/A</c:v>
                </c:pt>
                <c:pt idx="9">
                  <c:v>1.65</c:v>
                </c:pt>
              </c:numCache>
            </c:numRef>
          </c:val>
        </c:ser>
        <c:dLbls>
          <c:showLegendKey val="0"/>
          <c:showVal val="0"/>
          <c:showCatName val="0"/>
          <c:showSerName val="0"/>
          <c:showPercent val="0"/>
          <c:showBubbleSize val="0"/>
        </c:dLbls>
        <c:gapWidth val="150"/>
        <c:overlap val="100"/>
        <c:axId val="361051920"/>
        <c:axId val="359347392"/>
      </c:barChart>
      <c:catAx>
        <c:axId val="36105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347392"/>
        <c:crosses val="autoZero"/>
        <c:auto val="1"/>
        <c:lblAlgn val="ctr"/>
        <c:lblOffset val="100"/>
        <c:tickLblSkip val="1"/>
        <c:tickMarkSkip val="1"/>
        <c:noMultiLvlLbl val="0"/>
      </c:catAx>
      <c:valAx>
        <c:axId val="35934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05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38E-2"/>
          <c:y val="8.7976539589442848E-2"/>
          <c:w val="0.89833324079142995"/>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115819</c:v>
                </c:pt>
                <c:pt idx="5">
                  <c:v>117296</c:v>
                </c:pt>
                <c:pt idx="8">
                  <c:v>123681</c:v>
                </c:pt>
                <c:pt idx="11">
                  <c:v>126376</c:v>
                </c:pt>
                <c:pt idx="14">
                  <c:v>127792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2499</c:v>
                </c:pt>
                <c:pt idx="3">
                  <c:v>2109</c:v>
                </c:pt>
                <c:pt idx="6">
                  <c:v>2016</c:v>
                </c:pt>
                <c:pt idx="9">
                  <c:v>1833</c:v>
                </c:pt>
                <c:pt idx="12">
                  <c:v>1662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3622</c:v>
                </c:pt>
                <c:pt idx="3">
                  <c:v>3802</c:v>
                </c:pt>
                <c:pt idx="6">
                  <c:v>2932</c:v>
                </c:pt>
                <c:pt idx="9">
                  <c:v>2899</c:v>
                </c:pt>
                <c:pt idx="12">
                  <c:v>2742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95908</c:v>
                </c:pt>
                <c:pt idx="3">
                  <c:v>100776</c:v>
                </c:pt>
                <c:pt idx="6">
                  <c:v>107474</c:v>
                </c:pt>
                <c:pt idx="9">
                  <c:v>109649</c:v>
                </c:pt>
                <c:pt idx="12">
                  <c:v>116423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10788</c:v>
                </c:pt>
                <c:pt idx="3">
                  <c:v>13637</c:v>
                </c:pt>
                <c:pt idx="6">
                  <c:v>13140</c:v>
                </c:pt>
                <c:pt idx="9">
                  <c:v>15315</c:v>
                </c:pt>
                <c:pt idx="12">
                  <c:v>14498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94286</c:v>
                </c:pt>
                <c:pt idx="3">
                  <c:v>87494</c:v>
                </c:pt>
                <c:pt idx="6">
                  <c:v>86938</c:v>
                </c:pt>
                <c:pt idx="9">
                  <c:v>82538</c:v>
                </c:pt>
                <c:pt idx="12">
                  <c:v>77422</c:v>
                </c:pt>
              </c:numCache>
            </c:numRef>
          </c:val>
        </c:ser>
        <c:dLbls>
          <c:showLegendKey val="0"/>
          <c:showVal val="0"/>
          <c:showCatName val="0"/>
          <c:showSerName val="0"/>
          <c:showPercent val="0"/>
          <c:showBubbleSize val="0"/>
        </c:dLbls>
        <c:gapWidth val="100"/>
        <c:overlap val="100"/>
        <c:axId val="359348568"/>
        <c:axId val="35934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91284</c:v>
                </c:pt>
                <c:pt idx="2">
                  <c:v>#N/A</c:v>
                </c:pt>
                <c:pt idx="3">
                  <c:v>#N/A</c:v>
                </c:pt>
                <c:pt idx="4">
                  <c:v>90522</c:v>
                </c:pt>
                <c:pt idx="5">
                  <c:v>#N/A</c:v>
                </c:pt>
                <c:pt idx="6">
                  <c:v>#N/A</c:v>
                </c:pt>
                <c:pt idx="7">
                  <c:v>88819</c:v>
                </c:pt>
                <c:pt idx="8">
                  <c:v>#N/A</c:v>
                </c:pt>
                <c:pt idx="9">
                  <c:v>#N/A</c:v>
                </c:pt>
                <c:pt idx="10">
                  <c:v>85858</c:v>
                </c:pt>
                <c:pt idx="11">
                  <c:v>#N/A</c:v>
                </c:pt>
                <c:pt idx="12">
                  <c:v>#N/A</c:v>
                </c:pt>
                <c:pt idx="13">
                  <c:v>84955</c:v>
                </c:pt>
                <c:pt idx="14">
                  <c:v>#N/A</c:v>
                </c:pt>
              </c:numCache>
            </c:numRef>
          </c:val>
          <c:smooth val="0"/>
        </c:ser>
        <c:dLbls>
          <c:showLegendKey val="0"/>
          <c:showVal val="0"/>
          <c:showCatName val="0"/>
          <c:showSerName val="0"/>
          <c:showPercent val="0"/>
          <c:showBubbleSize val="0"/>
        </c:dLbls>
        <c:marker val="1"/>
        <c:smooth val="0"/>
        <c:axId val="359348568"/>
        <c:axId val="359348960"/>
      </c:lineChart>
      <c:catAx>
        <c:axId val="35934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348960"/>
        <c:crosses val="autoZero"/>
        <c:auto val="1"/>
        <c:lblAlgn val="ctr"/>
        <c:lblOffset val="100"/>
        <c:tickLblSkip val="1"/>
        <c:tickMarkSkip val="1"/>
        <c:noMultiLvlLbl val="0"/>
      </c:catAx>
      <c:valAx>
        <c:axId val="35934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4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202E-2"/>
          <c:y val="8.6257433093237676E-2"/>
          <c:w val="0.86922190547553202"/>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1378056</c:v>
                </c:pt>
                <c:pt idx="5">
                  <c:v>1444806</c:v>
                </c:pt>
                <c:pt idx="8">
                  <c:v>1494973</c:v>
                </c:pt>
                <c:pt idx="11">
                  <c:v>1541038</c:v>
                </c:pt>
                <c:pt idx="14">
                  <c:v>1534375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73342</c:v>
                </c:pt>
                <c:pt idx="5">
                  <c:v>68764</c:v>
                </c:pt>
                <c:pt idx="8">
                  <c:v>60639</c:v>
                </c:pt>
                <c:pt idx="11">
                  <c:v>54932</c:v>
                </c:pt>
                <c:pt idx="14">
                  <c:v>52979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372510</c:v>
                </c:pt>
                <c:pt idx="5">
                  <c:v>412901</c:v>
                </c:pt>
                <c:pt idx="8">
                  <c:v>444917</c:v>
                </c:pt>
                <c:pt idx="11">
                  <c:v>503884</c:v>
                </c:pt>
                <c:pt idx="14">
                  <c:v>514058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1638</c:v>
                </c:pt>
                <c:pt idx="3">
                  <c:v>1789</c:v>
                </c:pt>
                <c:pt idx="6">
                  <c:v>1912</c:v>
                </c:pt>
                <c:pt idx="9">
                  <c:v>1523</c:v>
                </c:pt>
                <c:pt idx="12">
                  <c:v>1740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372413</c:v>
                </c:pt>
                <c:pt idx="3">
                  <c:v>360960</c:v>
                </c:pt>
                <c:pt idx="6">
                  <c:v>337480</c:v>
                </c:pt>
                <c:pt idx="9">
                  <c:v>315372</c:v>
                </c:pt>
                <c:pt idx="12">
                  <c:v>313697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48220</c:v>
                </c:pt>
                <c:pt idx="3">
                  <c:v>46531</c:v>
                </c:pt>
                <c:pt idx="6">
                  <c:v>39264</c:v>
                </c:pt>
                <c:pt idx="9">
                  <c:v>48936</c:v>
                </c:pt>
                <c:pt idx="12">
                  <c:v>45707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24956</c:v>
                </c:pt>
                <c:pt idx="3">
                  <c:v>19882</c:v>
                </c:pt>
                <c:pt idx="6">
                  <c:v>15405</c:v>
                </c:pt>
                <c:pt idx="9">
                  <c:v>13617</c:v>
                </c:pt>
                <c:pt idx="12">
                  <c:v>11548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2856119</c:v>
                </c:pt>
                <c:pt idx="3">
                  <c:v>2963707</c:v>
                </c:pt>
                <c:pt idx="6">
                  <c:v>3048537</c:v>
                </c:pt>
                <c:pt idx="9">
                  <c:v>3121693</c:v>
                </c:pt>
                <c:pt idx="12">
                  <c:v>3141739</c:v>
                </c:pt>
              </c:numCache>
            </c:numRef>
          </c:val>
        </c:ser>
        <c:dLbls>
          <c:showLegendKey val="0"/>
          <c:showVal val="0"/>
          <c:showCatName val="0"/>
          <c:showSerName val="0"/>
          <c:showPercent val="0"/>
          <c:showBubbleSize val="0"/>
        </c:dLbls>
        <c:gapWidth val="100"/>
        <c:overlap val="100"/>
        <c:axId val="359349352"/>
        <c:axId val="359350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1479438</c:v>
                </c:pt>
                <c:pt idx="2">
                  <c:v>#N/A</c:v>
                </c:pt>
                <c:pt idx="3">
                  <c:v>#N/A</c:v>
                </c:pt>
                <c:pt idx="4">
                  <c:v>1466399</c:v>
                </c:pt>
                <c:pt idx="5">
                  <c:v>#N/A</c:v>
                </c:pt>
                <c:pt idx="6">
                  <c:v>#N/A</c:v>
                </c:pt>
                <c:pt idx="7">
                  <c:v>1442068</c:v>
                </c:pt>
                <c:pt idx="8">
                  <c:v>#N/A</c:v>
                </c:pt>
                <c:pt idx="9">
                  <c:v>#N/A</c:v>
                </c:pt>
                <c:pt idx="10">
                  <c:v>1401286</c:v>
                </c:pt>
                <c:pt idx="11">
                  <c:v>#N/A</c:v>
                </c:pt>
                <c:pt idx="12">
                  <c:v>#N/A</c:v>
                </c:pt>
                <c:pt idx="13">
                  <c:v>1413019</c:v>
                </c:pt>
                <c:pt idx="14">
                  <c:v>#N/A</c:v>
                </c:pt>
              </c:numCache>
            </c:numRef>
          </c:val>
          <c:smooth val="0"/>
        </c:ser>
        <c:dLbls>
          <c:showLegendKey val="0"/>
          <c:showVal val="0"/>
          <c:showCatName val="0"/>
          <c:showSerName val="0"/>
          <c:showPercent val="0"/>
          <c:showBubbleSize val="0"/>
        </c:dLbls>
        <c:marker val="1"/>
        <c:smooth val="0"/>
        <c:axId val="359349352"/>
        <c:axId val="359350136"/>
      </c:lineChart>
      <c:catAx>
        <c:axId val="35934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350136"/>
        <c:crosses val="autoZero"/>
        <c:auto val="1"/>
        <c:lblAlgn val="ctr"/>
        <c:lblOffset val="100"/>
        <c:tickLblSkip val="1"/>
        <c:tickMarkSkip val="1"/>
        <c:noMultiLvlLbl val="0"/>
      </c:catAx>
      <c:valAx>
        <c:axId val="359350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4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{0C06E92A-461F-4B0E-A39D-9EAFFD51B1EF}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{07B892EB-4AB2-4CD0-B8EC-E129D6CEBE75}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{9B1DF148-E58F-419E-952A-7BD41E2DA2BF}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{D528A23D-AAB4-4A8F-9497-FF49B1C454D4}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{8F66AD60-402C-4C6A-8724-7E9DED9B8FF5}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{EF9C15E0-AC1B-48F2-8545-CA3C2758363E}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{C066D94C-1519-4DF7-B655-FDFA485D68D3}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{D006B69B-FBFB-4E13-81D1-5EE54FD346B8}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{11A08D39-B251-45EC-99C6-B1F2FB689592}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{7F4E1B72-5015-4F03-B9F4-5769DAF7EF65}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359350920"/>
        <c:axId val="361623216"/>
      </c:scatterChart>
      <c:valAx>
        <c:axId val="359350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623216"/>
        <c:crosses val="autoZero"/>
        <c:crossBetween val="midCat"/>
      </c:valAx>
      <c:valAx>
        <c:axId val="361623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35092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{80E0CE3F-EF29-468E-B7CB-0F81BAB0F168}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{61EBEC8F-37DC-4CC5-A64E-51FAFDE684B5}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{3584E118-51F6-429E-9291-410E72426B2D}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{BA9609B3-B6B7-4D48-AA39-359854CBD7CD}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{4CB95AE9-D76A-46CF-98AB-6B60A8646A38}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15</c:v>
                </c:pt>
                <c:pt idx="2">
                  <c:v>14.9</c:v>
                </c:pt>
                <c:pt idx="3">
                  <c:v>14.5</c:v>
                </c:pt>
                <c:pt idx="4">
                  <c:v>14</c:v>
                </c:pt>
              </c:numCache>
            </c:numRef>
          </c:xVal>
          <c:yVal>
            <c:numRef>
              <c:f>公会計指標分析・財政指標組合せ分析表!$K$73:$O$73</c:f>
              <c:numCache>
                <c:formatCode>#,##0.0;"▲ "#,##0.0</c:formatCode>
                <c:ptCount val="5"/>
                <c:pt idx="0">
                  <c:v>248.2</c:v>
                </c:pt>
                <c:pt idx="1">
                  <c:v>241.1</c:v>
                </c:pt>
                <c:pt idx="2">
                  <c:v>239.1</c:v>
                </c:pt>
                <c:pt idx="3">
                  <c:v>229.8</c:v>
                </c:pt>
                <c:pt idx="4">
                  <c:v>223.1</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{FFB6BBC4-99C9-43CC-8637-7E4D9C884BA0}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{8CCCE192-2915-479A-8539-0239CB157167}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{A27EEECA-9A67-4BCA-9907-3096124CBBBA}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{D1AFEBDB-C1FF-462B-959D-BCC134FF9CDD}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{705C72E8-3438-4535-AF77-33D290C8DB1D}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361624000"/>
        <c:axId val="361624392"/>
      </c:scatterChart>
      <c:valAx>
        <c:axId val="361624000"/>
        <c:scaling>
          <c:orientation val="minMax"/>
          <c:max val="15.5"/>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624392"/>
        <c:crosses val="autoZero"/>
        <c:crossBetween val="midCat"/>
      </c:valAx>
      <c:valAx>
        <c:axId val="361624392"/>
        <c:scaling>
          <c:orientation val="minMax"/>
          <c:max val="257"/>
          <c:min val="1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62400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049"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3,770,619
3,697,930
7,777.42
1,166,550,241
1,146,988,709
6,141,955
754,662,925
2,728,101,381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223.1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3657" y="3542196"/>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3657" y="379868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3657" y="40576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3657" y="431413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3657" y="4573104"/>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グループ内では、大都市圏を抱える愛知、神奈川、千葉、埼玉、大阪に次ぐ順位となっています。平成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年度以降、世界的景気後退による企業収益悪化等に伴う税収の大幅減により低下が続いていましたが、平成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年度以降、輸出関連業種を中心に企業業績が改善したことによる法人二税の増加等により財政力指数は若干改善しつつあります。</a:t>
          </a:r>
          <a:endParaRPr lang="ja-JP" altLang="ja-JP" sz="1300">
            <a:effectLst/>
          </a:endParaRPr>
        </a:p>
        <a:p>
          <a:r>
            <a:rPr kumimoji="1" lang="ja-JP" altLang="ja-JP" sz="1300">
              <a:solidFill>
                <a:schemeClr val="dk1"/>
              </a:solidFill>
              <a:effectLst/>
              <a:latin typeface="+mn-lt"/>
              <a:ea typeface="+mn-ea"/>
              <a:cs typeface="+mn-cs"/>
            </a:rPr>
            <a:t>財政力指数の更なる改善に向け、本県経済の成長を促し県内総生産や県民所得の向上に努めていきます。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167217</xdr:rowOff>
    </xdr:to>
    <xdr:cxnSp macro="">
      <xdr:nvCxnSpPr>
        <xdr:cNvPr id="66" name="直線コネクタ 65"/>
        <xdr:cNvCxnSpPr/>
      </xdr:nvCxnSpPr>
      <xdr:spPr>
        <a:xfrm flipV="1">
          <a:off x="4114800" y="69447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7"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40</xdr:row>
      <xdr:rowOff>167217</xdr:rowOff>
    </xdr:from>
    <xdr:to>
      <xdr:col>6</xdr:col>
      <xdr:colOff>0</xdr:colOff>
      <xdr:row>41</xdr:row>
      <xdr:rowOff>35983</xdr:rowOff>
    </xdr:to>
    <xdr:cxnSp macro="">
      <xdr:nvCxnSpPr>
        <xdr:cNvPr id="69" name="直線コネクタ 68"/>
        <xdr:cNvCxnSpPr/>
      </xdr:nvCxnSpPr>
      <xdr:spPr>
        <a:xfrm flipV="1">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2" name="直線コネクタ 71"/>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5" name="直線コネクタ 74"/>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60977</xdr:rowOff>
    </xdr:from>
    <xdr:ext cx="762000" cy="259045"/>
    <xdr:sp macro="" textlink="">
      <xdr:nvSpPr>
        <xdr:cNvPr id="77" name="テキスト ボックス 7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5" name="円/楕円 84"/>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39</xdr:row>
      <xdr:rowOff>52510</xdr:rowOff>
    </xdr:from>
    <xdr:ext cx="762000" cy="259045"/>
    <xdr:sp macro="" textlink="">
      <xdr:nvSpPr>
        <xdr:cNvPr id="86"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7" name="円/楕円 86"/>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39</xdr:row>
      <xdr:rowOff>56744</xdr:rowOff>
    </xdr:from>
    <xdr:ext cx="736600" cy="259045"/>
    <xdr:sp macro="" textlink="">
      <xdr:nvSpPr>
        <xdr:cNvPr id="88" name="テキスト ボックス 87"/>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89" name="円/楕円 88"/>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39</xdr:row>
      <xdr:rowOff>96960</xdr:rowOff>
    </xdr:from>
    <xdr:ext cx="762000" cy="259045"/>
    <xdr:sp macro="" textlink="">
      <xdr:nvSpPr>
        <xdr:cNvPr id="90" name="テキスト ボックス 89"/>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3" name="円/楕円 92"/>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39</xdr:row>
      <xdr:rowOff>96960</xdr:rowOff>
    </xdr:from>
    <xdr:ext cx="762000" cy="259045"/>
    <xdr:sp macro="" textlink="">
      <xdr:nvSpPr>
        <xdr:cNvPr id="94" name="テキスト ボックス 93"/>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前年度に比べ</a:t>
          </a:r>
          <a:r>
            <a:rPr kumimoji="1" lang="en-US" altLang="ja-JP" sz="1050">
              <a:solidFill>
                <a:schemeClr val="dk1"/>
              </a:solidFill>
              <a:effectLst/>
              <a:latin typeface="+mn-lt"/>
              <a:ea typeface="+mn-ea"/>
              <a:cs typeface="+mn-cs"/>
            </a:rPr>
            <a:t>3.9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しています</a:t>
          </a:r>
          <a:r>
            <a:rPr kumimoji="1" lang="ja-JP" altLang="en-US" sz="1050">
              <a:solidFill>
                <a:schemeClr val="dk1"/>
              </a:solidFill>
              <a:effectLst/>
              <a:latin typeface="+mn-lt"/>
              <a:ea typeface="+mn-ea"/>
              <a:cs typeface="+mn-cs"/>
            </a:rPr>
            <a:t>。これは、指標の分母である経常一般財源等総額の内、地方交付税と臨時財政対策債が減少したことと、分子である充当一般財源において、社会保障関係経費が増額したことが</a:t>
          </a:r>
          <a:r>
            <a:rPr kumimoji="1" lang="ja-JP" altLang="ja-JP" sz="1050">
              <a:solidFill>
                <a:schemeClr val="dk1"/>
              </a:solidFill>
              <a:effectLst/>
              <a:latin typeface="+mn-lt"/>
              <a:ea typeface="+mn-ea"/>
              <a:cs typeface="+mn-cs"/>
            </a:rPr>
            <a:t>主な要因です。</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本県では「経常収支比率</a:t>
          </a:r>
          <a:r>
            <a:rPr kumimoji="1" lang="en-US" altLang="ja-JP" sz="1050">
              <a:solidFill>
                <a:schemeClr val="dk1"/>
              </a:solidFill>
              <a:effectLst/>
              <a:latin typeface="+mn-lt"/>
              <a:ea typeface="+mn-ea"/>
              <a:cs typeface="+mn-cs"/>
            </a:rPr>
            <a:t>90</a:t>
          </a:r>
          <a:r>
            <a:rPr kumimoji="1" lang="ja-JP" altLang="ja-JP" sz="1050">
              <a:solidFill>
                <a:schemeClr val="dk1"/>
              </a:solidFill>
              <a:effectLst/>
              <a:latin typeface="+mn-lt"/>
              <a:ea typeface="+mn-ea"/>
              <a:cs typeface="+mn-cs"/>
            </a:rPr>
            <a:t>％以下」を財政健全化の数値目標のひとつに設定し、県債発行の抑制等を推進し、健全財政の確保に努めています。今後も、社会保障関係費等の義務的経費の増加が見込まれる一方、国の地方財政対策において、地方交付税など一般財源等の大幅な増加が見込まれない状況にあるため、引き続き、行財政改革大綱に基づき、歳出のスリム化と歳入の確保等に取り組み、より高い財政の弾力性の確保に努めます。</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5557" y="953217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60</xdr:row>
      <xdr:rowOff>25400</xdr:rowOff>
    </xdr:from>
    <xdr:to>
      <xdr:col>7</xdr:col>
      <xdr:colOff>152400</xdr:colOff>
      <xdr:row>67</xdr:row>
      <xdr:rowOff>135165</xdr:rowOff>
    </xdr:to>
    <xdr:cxnSp macro="">
      <xdr:nvCxnSpPr>
        <xdr:cNvPr id="124" name="直線コネクタ 123"/>
        <xdr:cNvCxnSpPr/>
      </xdr:nvCxnSpPr>
      <xdr:spPr>
        <a:xfrm flipV="1">
          <a:off x="4953000" y="10312400"/>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107242</xdr:rowOff>
    </xdr:from>
    <xdr:ext cx="762000" cy="259045"/>
    <xdr:sp macro="" textlink="">
      <xdr:nvSpPr>
        <xdr:cNvPr id="125" name="財政構造の弾力性最小値テキスト"/>
        <xdr:cNvSpPr txBox="1"/>
      </xdr:nvSpPr>
      <xdr:spPr>
        <a:xfrm>
          <a:off x="5041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135165</xdr:rowOff>
    </xdr:from>
    <xdr:to>
      <xdr:col>7</xdr:col>
      <xdr:colOff>241300</xdr:colOff>
      <xdr:row>67</xdr:row>
      <xdr:rowOff>135165</xdr:rowOff>
    </xdr:to>
    <xdr:cxnSp macro="">
      <xdr:nvCxnSpPr>
        <xdr:cNvPr id="126" name="直線コネクタ 125"/>
        <xdr:cNvCxnSpPr/>
      </xdr:nvCxnSpPr>
      <xdr:spPr>
        <a:xfrm>
          <a:off x="4864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161472</xdr:rowOff>
    </xdr:from>
    <xdr:to>
      <xdr:col>7</xdr:col>
      <xdr:colOff>152400</xdr:colOff>
      <xdr:row>62</xdr:row>
      <xdr:rowOff>147865</xdr:rowOff>
    </xdr:to>
    <xdr:cxnSp macro="">
      <xdr:nvCxnSpPr>
        <xdr:cNvPr id="129" name="直線コネクタ 128"/>
        <xdr:cNvCxnSpPr/>
      </xdr:nvCxnSpPr>
      <xdr:spPr>
        <a:xfrm>
          <a:off x="4114800" y="10105572"/>
          <a:ext cx="8382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138992</xdr:rowOff>
    </xdr:from>
    <xdr:ext cx="762000" cy="259045"/>
    <xdr:sp macro="" textlink="">
      <xdr:nvSpPr>
        <xdr:cNvPr id="130" name="財政構造の弾力性平均値テキスト"/>
        <xdr:cNvSpPr txBox="1"/>
      </xdr:nvSpPr>
      <xdr:spPr>
        <a:xfrm>
          <a:off x="5041900" y="1094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166915</xdr:rowOff>
    </xdr:from>
    <xdr:to>
      <xdr:col>7</xdr:col>
      <xdr:colOff>203200</xdr:colOff>
      <xdr:row>64</xdr:row>
      <xdr:rowOff>97065</xdr:rowOff>
    </xdr:to>
    <xdr:sp macro="" textlink="">
      <xdr:nvSpPr>
        <xdr:cNvPr id="131" name="フローチャート : 判断 130"/>
        <xdr:cNvSpPr/>
      </xdr:nvSpPr>
      <xdr:spPr>
        <a:xfrm>
          <a:off x="49022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58</xdr:row>
      <xdr:rowOff>161472</xdr:rowOff>
    </xdr:from>
    <xdr:to>
      <xdr:col>6</xdr:col>
      <xdr:colOff>0</xdr:colOff>
      <xdr:row>60</xdr:row>
      <xdr:rowOff>146050</xdr:rowOff>
    </xdr:to>
    <xdr:cxnSp macro="">
      <xdr:nvCxnSpPr>
        <xdr:cNvPr id="132" name="直線コネクタ 131"/>
        <xdr:cNvCxnSpPr/>
      </xdr:nvCxnSpPr>
      <xdr:spPr>
        <a:xfrm flipV="1">
          <a:off x="3225800" y="10105572"/>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10885</xdr:rowOff>
    </xdr:from>
    <xdr:to>
      <xdr:col>6</xdr:col>
      <xdr:colOff>50800</xdr:colOff>
      <xdr:row>62</xdr:row>
      <xdr:rowOff>112485</xdr:rowOff>
    </xdr:to>
    <xdr:sp macro="" textlink="">
      <xdr:nvSpPr>
        <xdr:cNvPr id="133" name="フローチャート : 判断 132"/>
        <xdr:cNvSpPr/>
      </xdr:nvSpPr>
      <xdr:spPr>
        <a:xfrm>
          <a:off x="4064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97262</xdr:rowOff>
    </xdr:from>
    <xdr:ext cx="736600" cy="259045"/>
    <xdr:sp macro="" textlink="">
      <xdr:nvSpPr>
        <xdr:cNvPr id="134" name="テキスト ボックス 133"/>
        <xdr:cNvSpPr txBox="1"/>
      </xdr:nvSpPr>
      <xdr:spPr>
        <a:xfrm>
          <a:off x="3733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62</xdr:row>
      <xdr:rowOff>27215</xdr:rowOff>
    </xdr:to>
    <xdr:cxnSp macro="">
      <xdr:nvCxnSpPr>
        <xdr:cNvPr id="135" name="直線コネクタ 134"/>
        <xdr:cNvCxnSpPr/>
      </xdr:nvCxnSpPr>
      <xdr:spPr>
        <a:xfrm flipV="1">
          <a:off x="2336800" y="10433050"/>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97065</xdr:rowOff>
    </xdr:from>
    <xdr:to>
      <xdr:col>4</xdr:col>
      <xdr:colOff>533400</xdr:colOff>
      <xdr:row>63</xdr:row>
      <xdr:rowOff>27215</xdr:rowOff>
    </xdr:to>
    <xdr:sp macro="" textlink="">
      <xdr:nvSpPr>
        <xdr:cNvPr id="136" name="フローチャート : 判断 135"/>
        <xdr:cNvSpPr/>
      </xdr:nvSpPr>
      <xdr:spPr>
        <a:xfrm>
          <a:off x="3175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11992</xdr:rowOff>
    </xdr:from>
    <xdr:ext cx="762000" cy="259045"/>
    <xdr:sp macro="" textlink="">
      <xdr:nvSpPr>
        <xdr:cNvPr id="137" name="テキスト ボックス 136"/>
        <xdr:cNvSpPr txBox="1"/>
      </xdr:nvSpPr>
      <xdr:spPr>
        <a:xfrm>
          <a:off x="2844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27215</xdr:rowOff>
    </xdr:from>
    <xdr:to>
      <xdr:col>3</xdr:col>
      <xdr:colOff>279400</xdr:colOff>
      <xdr:row>62</xdr:row>
      <xdr:rowOff>147865</xdr:rowOff>
    </xdr:to>
    <xdr:cxnSp macro="">
      <xdr:nvCxnSpPr>
        <xdr:cNvPr id="138" name="直線コネクタ 137"/>
        <xdr:cNvCxnSpPr/>
      </xdr:nvCxnSpPr>
      <xdr:spPr>
        <a:xfrm flipV="1">
          <a:off x="1447800" y="106571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80735</xdr:rowOff>
    </xdr:from>
    <xdr:to>
      <xdr:col>3</xdr:col>
      <xdr:colOff>330200</xdr:colOff>
      <xdr:row>64</xdr:row>
      <xdr:rowOff>10885</xdr:rowOff>
    </xdr:to>
    <xdr:sp macro="" textlink="">
      <xdr:nvSpPr>
        <xdr:cNvPr id="139" name="フローチャート : 判断 138"/>
        <xdr:cNvSpPr/>
      </xdr:nvSpPr>
      <xdr:spPr>
        <a:xfrm>
          <a:off x="2286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167112</xdr:rowOff>
    </xdr:from>
    <xdr:ext cx="762000" cy="259045"/>
    <xdr:sp macro="" textlink="">
      <xdr:nvSpPr>
        <xdr:cNvPr id="140" name="テキスト ボックス 139"/>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1" name="フローチャート : 判断 140"/>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30134</xdr:rowOff>
    </xdr:from>
    <xdr:ext cx="762000" cy="259045"/>
    <xdr:sp macro="" textlink="">
      <xdr:nvSpPr>
        <xdr:cNvPr id="142" name="テキスト ボックス 141"/>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48" name="円/楕円 147"/>
        <xdr:cNvSpPr/>
      </xdr:nvSpPr>
      <xdr:spPr>
        <a:xfrm>
          <a:off x="4902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113592</xdr:rowOff>
    </xdr:from>
    <xdr:ext cx="762000" cy="259045"/>
    <xdr:sp macro="" textlink="">
      <xdr:nvSpPr>
        <xdr:cNvPr id="149" name="財政構造の弾力性該当値テキスト"/>
        <xdr:cNvSpPr txBox="1"/>
      </xdr:nvSpPr>
      <xdr:spPr>
        <a:xfrm>
          <a:off x="50419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110672</xdr:rowOff>
    </xdr:from>
    <xdr:to>
      <xdr:col>6</xdr:col>
      <xdr:colOff>50800</xdr:colOff>
      <xdr:row>59</xdr:row>
      <xdr:rowOff>40822</xdr:rowOff>
    </xdr:to>
    <xdr:sp macro="" textlink="">
      <xdr:nvSpPr>
        <xdr:cNvPr id="150" name="円/楕円 149"/>
        <xdr:cNvSpPr/>
      </xdr:nvSpPr>
      <xdr:spPr>
        <a:xfrm>
          <a:off x="4064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57</xdr:row>
      <xdr:rowOff>50999</xdr:rowOff>
    </xdr:from>
    <xdr:ext cx="736600" cy="259045"/>
    <xdr:sp macro="" textlink="">
      <xdr:nvSpPr>
        <xdr:cNvPr id="151" name="テキスト ボックス 150"/>
        <xdr:cNvSpPr txBox="1"/>
      </xdr:nvSpPr>
      <xdr:spPr>
        <a:xfrm>
          <a:off x="3733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2" name="円/楕円 151"/>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35577</xdr:rowOff>
    </xdr:from>
    <xdr:ext cx="762000" cy="259045"/>
    <xdr:sp macro="" textlink="">
      <xdr:nvSpPr>
        <xdr:cNvPr id="153" name="テキスト ボックス 152"/>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4" name="円/楕円 153"/>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88192</xdr:rowOff>
    </xdr:from>
    <xdr:ext cx="762000" cy="259045"/>
    <xdr:sp macro="" textlink="">
      <xdr:nvSpPr>
        <xdr:cNvPr id="155" name="テキスト ボックス 15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97065</xdr:rowOff>
    </xdr:from>
    <xdr:to>
      <xdr:col>2</xdr:col>
      <xdr:colOff>127000</xdr:colOff>
      <xdr:row>63</xdr:row>
      <xdr:rowOff>27215</xdr:rowOff>
    </xdr:to>
    <xdr:sp macro="" textlink="">
      <xdr:nvSpPr>
        <xdr:cNvPr id="156" name="円/楕円 155"/>
        <xdr:cNvSpPr/>
      </xdr:nvSpPr>
      <xdr:spPr>
        <a:xfrm>
          <a:off x="1397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37392</xdr:rowOff>
    </xdr:from>
    <xdr:ext cx="762000" cy="259045"/>
    <xdr:sp macro="" textlink="">
      <xdr:nvSpPr>
        <xdr:cNvPr id="157" name="テキスト ボックス 156"/>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県民一人当たり人件費・物件費等の決算額は、平成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年度に比べて、増加しています。</a:t>
          </a:r>
          <a:endParaRPr lang="ja-JP" altLang="ja-JP" sz="1200">
            <a:effectLst/>
          </a:endParaRPr>
        </a:p>
        <a:p>
          <a:r>
            <a:rPr kumimoji="1" lang="ja-JP" altLang="ja-JP" sz="1200">
              <a:solidFill>
                <a:schemeClr val="dk1"/>
              </a:solidFill>
              <a:effectLst/>
              <a:latin typeface="+mn-lt"/>
              <a:ea typeface="+mn-ea"/>
              <a:cs typeface="+mn-cs"/>
            </a:rPr>
            <a:t>これは、</a:t>
          </a:r>
          <a:r>
            <a:rPr kumimoji="1" lang="ja-JP" altLang="en-US" sz="1200">
              <a:solidFill>
                <a:schemeClr val="dk1"/>
              </a:solidFill>
              <a:effectLst/>
              <a:latin typeface="+mn-lt"/>
              <a:ea typeface="+mn-ea"/>
              <a:cs typeface="+mn-cs"/>
            </a:rPr>
            <a:t>退職手当の増加や給与改定などに伴う、人件費の増が主な要因で</a:t>
          </a:r>
          <a:r>
            <a:rPr kumimoji="1" lang="ja-JP" altLang="ja-JP" sz="1200">
              <a:solidFill>
                <a:schemeClr val="dk1"/>
              </a:solidFill>
              <a:effectLst/>
              <a:latin typeface="+mn-lt"/>
              <a:ea typeface="+mn-ea"/>
              <a:cs typeface="+mn-cs"/>
            </a:rPr>
            <a:t>す。一方、本県では、平成</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年度までに、一般行政職で</a:t>
          </a:r>
          <a:r>
            <a:rPr kumimoji="1" lang="en-US" altLang="ja-JP" sz="1200">
              <a:solidFill>
                <a:schemeClr val="dk1"/>
              </a:solidFill>
              <a:effectLst/>
              <a:latin typeface="+mn-lt"/>
              <a:ea typeface="+mn-ea"/>
              <a:cs typeface="+mn-cs"/>
            </a:rPr>
            <a:t>1,473</a:t>
          </a:r>
          <a:r>
            <a:rPr kumimoji="1" lang="ja-JP" altLang="ja-JP" sz="1200">
              <a:solidFill>
                <a:schemeClr val="dk1"/>
              </a:solidFill>
              <a:effectLst/>
              <a:latin typeface="+mn-lt"/>
              <a:ea typeface="+mn-ea"/>
              <a:cs typeface="+mn-cs"/>
            </a:rPr>
            <a:t>人の職員を削減するなど、行政コストの削減を行っています。今後も、行財政改革大綱に基づき、</a:t>
          </a:r>
          <a:r>
            <a:rPr kumimoji="1" lang="ja-JP" altLang="en-US" sz="1200">
              <a:solidFill>
                <a:schemeClr val="dk1"/>
              </a:solidFill>
              <a:effectLst/>
              <a:latin typeface="+mn-lt"/>
              <a:ea typeface="+mn-ea"/>
              <a:cs typeface="+mn-cs"/>
            </a:rPr>
            <a:t>歳出のスリム化をすすめ、</a:t>
          </a:r>
          <a:r>
            <a:rPr kumimoji="1" lang="ja-JP" altLang="ja-JP" sz="1200">
              <a:solidFill>
                <a:schemeClr val="dk1"/>
              </a:solidFill>
              <a:effectLst/>
              <a:latin typeface="+mn-lt"/>
              <a:ea typeface="+mn-ea"/>
              <a:cs typeface="+mn-cs"/>
            </a:rPr>
            <a:t>簡素</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効率的な</a:t>
          </a:r>
          <a:r>
            <a:rPr kumimoji="1" lang="ja-JP" altLang="en-US" sz="1200">
              <a:solidFill>
                <a:schemeClr val="dk1"/>
              </a:solidFill>
              <a:effectLst/>
              <a:latin typeface="+mn-lt"/>
              <a:ea typeface="+mn-ea"/>
              <a:cs typeface="+mn-cs"/>
            </a:rPr>
            <a:t>組織づくりによる</a:t>
          </a:r>
          <a:r>
            <a:rPr kumimoji="1" lang="ja-JP" altLang="ja-JP" sz="1200">
              <a:solidFill>
                <a:schemeClr val="dk1"/>
              </a:solidFill>
              <a:effectLst/>
              <a:latin typeface="+mn-lt"/>
              <a:ea typeface="+mn-ea"/>
              <a:cs typeface="+mn-cs"/>
            </a:rPr>
            <a:t>行政運営に努めます。</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5557" y="1339932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5" name="直線コネクタ 184"/>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6"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7" name="直線コネクタ 186"/>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8"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9" name="直線コネクタ 188"/>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150188</xdr:rowOff>
    </xdr:from>
    <xdr:to>
      <xdr:col>7</xdr:col>
      <xdr:colOff>152400</xdr:colOff>
      <xdr:row>83</xdr:row>
      <xdr:rowOff>1801</xdr:rowOff>
    </xdr:to>
    <xdr:cxnSp macro="">
      <xdr:nvCxnSpPr>
        <xdr:cNvPr id="190" name="直線コネクタ 189"/>
        <xdr:cNvCxnSpPr/>
      </xdr:nvCxnSpPr>
      <xdr:spPr>
        <a:xfrm>
          <a:off x="4114800" y="14209088"/>
          <a:ext cx="8382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91"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2" name="フローチャート : 判断 191"/>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102008</xdr:rowOff>
    </xdr:from>
    <xdr:to>
      <xdr:col>6</xdr:col>
      <xdr:colOff>0</xdr:colOff>
      <xdr:row>82</xdr:row>
      <xdr:rowOff>150188</xdr:rowOff>
    </xdr:to>
    <xdr:cxnSp macro="">
      <xdr:nvCxnSpPr>
        <xdr:cNvPr id="193" name="直線コネクタ 192"/>
        <xdr:cNvCxnSpPr/>
      </xdr:nvCxnSpPr>
      <xdr:spPr>
        <a:xfrm>
          <a:off x="3225800" y="14160908"/>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4" name="フローチャート : 判断 193"/>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171088</xdr:rowOff>
    </xdr:from>
    <xdr:ext cx="736600" cy="259045"/>
    <xdr:sp macro="" textlink="">
      <xdr:nvSpPr>
        <xdr:cNvPr id="195" name="テキスト ボックス 194"/>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102008</xdr:rowOff>
    </xdr:from>
    <xdr:to>
      <xdr:col>4</xdr:col>
      <xdr:colOff>482600</xdr:colOff>
      <xdr:row>82</xdr:row>
      <xdr:rowOff>147855</xdr:rowOff>
    </xdr:to>
    <xdr:cxnSp macro="">
      <xdr:nvCxnSpPr>
        <xdr:cNvPr id="196" name="直線コネクタ 195"/>
        <xdr:cNvCxnSpPr/>
      </xdr:nvCxnSpPr>
      <xdr:spPr>
        <a:xfrm flipV="1">
          <a:off x="2336800" y="1416090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7" name="フローチャート : 判断 196"/>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137527</xdr:rowOff>
    </xdr:from>
    <xdr:ext cx="762000" cy="259045"/>
    <xdr:sp macro="" textlink="">
      <xdr:nvSpPr>
        <xdr:cNvPr id="198" name="テキスト ボックス 197"/>
        <xdr:cNvSpPr txBox="1"/>
      </xdr:nvSpPr>
      <xdr:spPr>
        <a:xfrm>
          <a:off x="2844800" y="138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147855</xdr:rowOff>
    </xdr:from>
    <xdr:to>
      <xdr:col>3</xdr:col>
      <xdr:colOff>279400</xdr:colOff>
      <xdr:row>83</xdr:row>
      <xdr:rowOff>66289</xdr:rowOff>
    </xdr:to>
    <xdr:cxnSp macro="">
      <xdr:nvCxnSpPr>
        <xdr:cNvPr id="199" name="直線コネクタ 198"/>
        <xdr:cNvCxnSpPr/>
      </xdr:nvCxnSpPr>
      <xdr:spPr>
        <a:xfrm flipV="1">
          <a:off x="1447800" y="14206755"/>
          <a:ext cx="8890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200" name="フローチャート : 判断 199"/>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28855</xdr:rowOff>
    </xdr:from>
    <xdr:ext cx="762000" cy="259045"/>
    <xdr:sp macro="" textlink="">
      <xdr:nvSpPr>
        <xdr:cNvPr id="201" name="テキスト ボックス 200"/>
        <xdr:cNvSpPr txBox="1"/>
      </xdr:nvSpPr>
      <xdr:spPr>
        <a:xfrm>
          <a:off x="1955800" y="139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2" name="フローチャート : 判断 201"/>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88236</xdr:rowOff>
    </xdr:from>
    <xdr:ext cx="762000" cy="259045"/>
    <xdr:sp macro="" textlink="">
      <xdr:nvSpPr>
        <xdr:cNvPr id="203" name="テキスト ボックス 202"/>
        <xdr:cNvSpPr txBox="1"/>
      </xdr:nvSpPr>
      <xdr:spPr>
        <a:xfrm>
          <a:off x="1066800" y="13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122451</xdr:rowOff>
    </xdr:from>
    <xdr:to>
      <xdr:col>7</xdr:col>
      <xdr:colOff>203200</xdr:colOff>
      <xdr:row>83</xdr:row>
      <xdr:rowOff>52601</xdr:rowOff>
    </xdr:to>
    <xdr:sp macro="" textlink="">
      <xdr:nvSpPr>
        <xdr:cNvPr id="209" name="円/楕円 208"/>
        <xdr:cNvSpPr/>
      </xdr:nvSpPr>
      <xdr:spPr>
        <a:xfrm>
          <a:off x="4902200" y="141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94528</xdr:rowOff>
    </xdr:from>
    <xdr:ext cx="762000" cy="259045"/>
    <xdr:sp macro="" textlink="">
      <xdr:nvSpPr>
        <xdr:cNvPr id="210" name="人件費・物件費等の状況該当値テキスト"/>
        <xdr:cNvSpPr txBox="1"/>
      </xdr:nvSpPr>
      <xdr:spPr>
        <a:xfrm>
          <a:off x="5041900" y="1415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99388</xdr:rowOff>
    </xdr:from>
    <xdr:to>
      <xdr:col>6</xdr:col>
      <xdr:colOff>50800</xdr:colOff>
      <xdr:row>83</xdr:row>
      <xdr:rowOff>29538</xdr:rowOff>
    </xdr:to>
    <xdr:sp macro="" textlink="">
      <xdr:nvSpPr>
        <xdr:cNvPr id="211" name="円/楕円 210"/>
        <xdr:cNvSpPr/>
      </xdr:nvSpPr>
      <xdr:spPr>
        <a:xfrm>
          <a:off x="4064000" y="141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14315</xdr:rowOff>
    </xdr:from>
    <xdr:ext cx="736600" cy="259045"/>
    <xdr:sp macro="" textlink="">
      <xdr:nvSpPr>
        <xdr:cNvPr id="212" name="テキスト ボックス 211"/>
        <xdr:cNvSpPr txBox="1"/>
      </xdr:nvSpPr>
      <xdr:spPr>
        <a:xfrm>
          <a:off x="3733800" y="1424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51208</xdr:rowOff>
    </xdr:from>
    <xdr:to>
      <xdr:col>4</xdr:col>
      <xdr:colOff>533400</xdr:colOff>
      <xdr:row>82</xdr:row>
      <xdr:rowOff>152808</xdr:rowOff>
    </xdr:to>
    <xdr:sp macro="" textlink="">
      <xdr:nvSpPr>
        <xdr:cNvPr id="213" name="円/楕円 212"/>
        <xdr:cNvSpPr/>
      </xdr:nvSpPr>
      <xdr:spPr>
        <a:xfrm>
          <a:off x="3175000" y="141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137585</xdr:rowOff>
    </xdr:from>
    <xdr:ext cx="762000" cy="259045"/>
    <xdr:sp macro="" textlink="">
      <xdr:nvSpPr>
        <xdr:cNvPr id="214" name="テキスト ボックス 213"/>
        <xdr:cNvSpPr txBox="1"/>
      </xdr:nvSpPr>
      <xdr:spPr>
        <a:xfrm>
          <a:off x="2844800" y="141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97055</xdr:rowOff>
    </xdr:from>
    <xdr:to>
      <xdr:col>3</xdr:col>
      <xdr:colOff>330200</xdr:colOff>
      <xdr:row>83</xdr:row>
      <xdr:rowOff>27205</xdr:rowOff>
    </xdr:to>
    <xdr:sp macro="" textlink="">
      <xdr:nvSpPr>
        <xdr:cNvPr id="215" name="円/楕円 214"/>
        <xdr:cNvSpPr/>
      </xdr:nvSpPr>
      <xdr:spPr>
        <a:xfrm>
          <a:off x="2286000" y="14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11982</xdr:rowOff>
    </xdr:from>
    <xdr:ext cx="762000" cy="259045"/>
    <xdr:sp macro="" textlink="">
      <xdr:nvSpPr>
        <xdr:cNvPr id="216" name="テキスト ボックス 215"/>
        <xdr:cNvSpPr txBox="1"/>
      </xdr:nvSpPr>
      <xdr:spPr>
        <a:xfrm>
          <a:off x="1955800" y="1424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100,195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15489</xdr:rowOff>
    </xdr:from>
    <xdr:to>
      <xdr:col>2</xdr:col>
      <xdr:colOff>127000</xdr:colOff>
      <xdr:row>83</xdr:row>
      <xdr:rowOff>117089</xdr:rowOff>
    </xdr:to>
    <xdr:sp macro="" textlink="">
      <xdr:nvSpPr>
        <xdr:cNvPr id="217" name="円/楕円 216"/>
        <xdr:cNvSpPr/>
      </xdr:nvSpPr>
      <xdr:spPr>
        <a:xfrm>
          <a:off x="1397000" y="1424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101866</xdr:rowOff>
    </xdr:from>
    <xdr:ext cx="762000" cy="259045"/>
    <xdr:sp macro="" textlink="">
      <xdr:nvSpPr>
        <xdr:cNvPr id="218" name="テキスト ボックス 217"/>
        <xdr:cNvSpPr txBox="1"/>
      </xdr:nvSpPr>
      <xdr:spPr>
        <a:xfrm>
          <a:off x="1066800" y="1433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a:t>
          </a:r>
          <a:r>
            <a:rPr kumimoji="1" lang="en-US" altLang="ja-JP" sz="1300">
              <a:solidFill>
                <a:sysClr val="windowText" lastClr="000000"/>
              </a:solidFill>
              <a:effectLst/>
              <a:latin typeface="+mn-lt"/>
              <a:ea typeface="+mn-ea"/>
              <a:cs typeface="+mn-cs"/>
            </a:rPr>
            <a:t>4</a:t>
          </a:r>
          <a:r>
            <a:rPr kumimoji="1" lang="ja-JP" altLang="ja-JP" sz="1300">
              <a:solidFill>
                <a:sysClr val="windowText" lastClr="000000"/>
              </a:solidFill>
              <a:effectLst/>
              <a:latin typeface="+mn-lt"/>
              <a:ea typeface="+mn-ea"/>
              <a:cs typeface="+mn-cs"/>
            </a:rPr>
            <a:t>月</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日現在）は</a:t>
          </a:r>
          <a:r>
            <a:rPr kumimoji="1" lang="ja-JP" altLang="en-US" sz="1300">
              <a:solidFill>
                <a:sysClr val="windowText" lastClr="000000"/>
              </a:solidFill>
              <a:effectLst/>
              <a:latin typeface="+mn-lt"/>
              <a:ea typeface="+mn-ea"/>
              <a:cs typeface="+mn-cs"/>
            </a:rPr>
            <a:t>前年度に比べ</a:t>
          </a:r>
          <a:r>
            <a:rPr kumimoji="1" lang="en-US" altLang="ja-JP" sz="1300">
              <a:solidFill>
                <a:sysClr val="windowText" lastClr="000000"/>
              </a:solidFill>
              <a:effectLst/>
              <a:latin typeface="+mn-lt"/>
              <a:ea typeface="+mn-ea"/>
              <a:cs typeface="+mn-cs"/>
            </a:rPr>
            <a:t>0.1</a:t>
          </a:r>
          <a:r>
            <a:rPr kumimoji="1" lang="ja-JP" altLang="en-US" sz="1300">
              <a:solidFill>
                <a:sysClr val="windowText" lastClr="000000"/>
              </a:solidFill>
              <a:effectLst/>
              <a:latin typeface="+mn-lt"/>
              <a:ea typeface="+mn-ea"/>
              <a:cs typeface="+mn-cs"/>
            </a:rPr>
            <a:t>ポイント改善しています</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年度と</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年度は、高い指標となっていますが、これは、国家公務員において平成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a:t>
          </a:r>
          <a:r>
            <a:rPr kumimoji="1" lang="en-US" altLang="ja-JP" sz="1300">
              <a:solidFill>
                <a:sysClr val="windowText" lastClr="000000"/>
              </a:solidFill>
              <a:effectLst/>
              <a:latin typeface="+mn-lt"/>
              <a:ea typeface="+mn-ea"/>
              <a:cs typeface="+mn-cs"/>
            </a:rPr>
            <a:t>4</a:t>
          </a:r>
          <a:r>
            <a:rPr kumimoji="1" lang="ja-JP" altLang="ja-JP" sz="1300">
              <a:solidFill>
                <a:sysClr val="windowText" lastClr="000000"/>
              </a:solidFill>
              <a:effectLst/>
              <a:latin typeface="+mn-lt"/>
              <a:ea typeface="+mn-ea"/>
              <a:cs typeface="+mn-cs"/>
            </a:rPr>
            <a:t>月から給与減額支給措置を講じていたことが主な要因です。</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年度から組織や職位を見直し、併せて給与についても「職務給の原則」を徹底すべく、職務の級の適用を新たな職に応じて定め直したところであり、今後も職務・職責を基本に勤務実績を的確に反映した給与制度という視点から、給与水準の適正化に努めます。</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5" name="直線コネクタ 244"/>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6"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7" name="直線コネクタ 246"/>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8"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9" name="直線コネクタ 248"/>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66322</xdr:rowOff>
    </xdr:to>
    <xdr:cxnSp macro="">
      <xdr:nvCxnSpPr>
        <xdr:cNvPr id="250" name="直線コネクタ 249"/>
        <xdr:cNvCxnSpPr/>
      </xdr:nvCxnSpPr>
      <xdr:spPr>
        <a:xfrm flipV="1">
          <a:off x="16179800" y="142832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51"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2" name="フローチャート : 判断 251"/>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66322</xdr:rowOff>
    </xdr:from>
    <xdr:to>
      <xdr:col>23</xdr:col>
      <xdr:colOff>406400</xdr:colOff>
      <xdr:row>83</xdr:row>
      <xdr:rowOff>66322</xdr:rowOff>
    </xdr:to>
    <xdr:cxnSp macro="">
      <xdr:nvCxnSpPr>
        <xdr:cNvPr id="253" name="直線コネクタ 252"/>
        <xdr:cNvCxnSpPr/>
      </xdr:nvCxnSpPr>
      <xdr:spPr>
        <a:xfrm>
          <a:off x="15290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4" name="フローチャート : 判断 253"/>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80</xdr:row>
      <xdr:rowOff>17232</xdr:rowOff>
    </xdr:from>
    <xdr:ext cx="736600" cy="259045"/>
    <xdr:sp macro="" textlink="">
      <xdr:nvSpPr>
        <xdr:cNvPr id="255" name="テキスト ボックス 254"/>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90</xdr:row>
      <xdr:rowOff>19050</xdr:rowOff>
    </xdr:to>
    <xdr:cxnSp macro="">
      <xdr:nvCxnSpPr>
        <xdr:cNvPr id="256" name="直線コネクタ 255"/>
        <xdr:cNvCxnSpPr/>
      </xdr:nvCxnSpPr>
      <xdr:spPr>
        <a:xfrm flipV="1">
          <a:off x="14401800" y="14296672"/>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7" name="フローチャート : 判断 256"/>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80</xdr:row>
      <xdr:rowOff>44043</xdr:rowOff>
    </xdr:from>
    <xdr:ext cx="762000" cy="259045"/>
    <xdr:sp macro="" textlink="">
      <xdr:nvSpPr>
        <xdr:cNvPr id="258" name="テキスト ボックス 257"/>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72672</xdr:rowOff>
    </xdr:to>
    <xdr:cxnSp macro="">
      <xdr:nvCxnSpPr>
        <xdr:cNvPr id="259" name="直線コネクタ 258"/>
        <xdr:cNvCxnSpPr/>
      </xdr:nvCxnSpPr>
      <xdr:spPr>
        <a:xfrm flipV="1">
          <a:off x="13512800" y="154495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60" name="フローチャート : 判断 259"/>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20761</xdr:rowOff>
    </xdr:from>
    <xdr:ext cx="762000" cy="259045"/>
    <xdr:sp macro="" textlink="">
      <xdr:nvSpPr>
        <xdr:cNvPr id="261" name="テキスト ボックス 260"/>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2" name="フローチャート : 判断 26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20761</xdr:rowOff>
    </xdr:from>
    <xdr:ext cx="762000" cy="259045"/>
    <xdr:sp macro="" textlink="">
      <xdr:nvSpPr>
        <xdr:cNvPr id="263" name="テキスト ボックス 26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9" name="円/楕円 26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145643</xdr:rowOff>
    </xdr:from>
    <xdr:ext cx="762000" cy="259045"/>
    <xdr:sp macro="" textlink="">
      <xdr:nvSpPr>
        <xdr:cNvPr id="270"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1" name="円/楕円 270"/>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101899</xdr:rowOff>
    </xdr:from>
    <xdr:ext cx="736600" cy="259045"/>
    <xdr:sp macro="" textlink="">
      <xdr:nvSpPr>
        <xdr:cNvPr id="272" name="テキスト ボックス 271"/>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3" name="円/楕円 272"/>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101899</xdr:rowOff>
    </xdr:from>
    <xdr:ext cx="762000" cy="259045"/>
    <xdr:sp macro="" textlink="">
      <xdr:nvSpPr>
        <xdr:cNvPr id="274" name="テキスト ボックス 273"/>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5" name="円/楕円 274"/>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54627</xdr:rowOff>
    </xdr:from>
    <xdr:ext cx="762000" cy="259045"/>
    <xdr:sp macro="" textlink="">
      <xdr:nvSpPr>
        <xdr:cNvPr id="276" name="テキスト ボックス 275"/>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77" name="円/楕円 276"/>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108249</xdr:rowOff>
    </xdr:from>
    <xdr:ext cx="762000" cy="259045"/>
    <xdr:sp macro="" textlink="">
      <xdr:nvSpPr>
        <xdr:cNvPr id="278" name="テキスト ボックス 277"/>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万人当たりの職員数は横這い傾向にあります。</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一般行政部門では、集中改革プラン等により、平成</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年度までの累計で、</a:t>
          </a:r>
          <a:r>
            <a:rPr kumimoji="1" lang="en-US" altLang="ja-JP" sz="1300">
              <a:solidFill>
                <a:schemeClr val="dk1"/>
              </a:solidFill>
              <a:effectLst/>
              <a:latin typeface="+mn-lt"/>
              <a:ea typeface="+mn-ea"/>
              <a:cs typeface="+mn-cs"/>
            </a:rPr>
            <a:t>1,473</a:t>
          </a:r>
          <a:r>
            <a:rPr kumimoji="1" lang="ja-JP" altLang="ja-JP" sz="1300">
              <a:solidFill>
                <a:schemeClr val="dk1"/>
              </a:solidFill>
              <a:effectLst/>
              <a:latin typeface="+mn-lt"/>
              <a:ea typeface="+mn-ea"/>
              <a:cs typeface="+mn-cs"/>
            </a:rPr>
            <a:t>人の削減を図っています。</a:t>
          </a:r>
          <a:endParaRPr lang="ja-JP" altLang="ja-JP" sz="1300">
            <a:effectLst/>
          </a:endParaRPr>
        </a:p>
        <a:p>
          <a:r>
            <a:rPr kumimoji="1" lang="ja-JP" altLang="ja-JP" sz="1300">
              <a:solidFill>
                <a:schemeClr val="dk1"/>
              </a:solidFill>
              <a:effectLst/>
              <a:latin typeface="+mn-lt"/>
              <a:ea typeface="+mn-ea"/>
              <a:cs typeface="+mn-cs"/>
            </a:rPr>
            <a:t>今後も、分散している機関の集約化、新たな業務委託の推進、公益法人等への派遣の見直しなど行財政改革の取組を積み重ね、引き続き簡素で能率的な組織づくりに努めます。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818717" y="953217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4" name="直線コネクタ 303"/>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5"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6" name="直線コネクタ 305"/>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7"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8" name="直線コネクタ 307"/>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74860</xdr:rowOff>
    </xdr:from>
    <xdr:to>
      <xdr:col>24</xdr:col>
      <xdr:colOff>558800</xdr:colOff>
      <xdr:row>61</xdr:row>
      <xdr:rowOff>84609</xdr:rowOff>
    </xdr:to>
    <xdr:cxnSp macro="">
      <xdr:nvCxnSpPr>
        <xdr:cNvPr id="309" name="直線コネクタ 308"/>
        <xdr:cNvCxnSpPr/>
      </xdr:nvCxnSpPr>
      <xdr:spPr>
        <a:xfrm>
          <a:off x="16179800" y="10533310"/>
          <a:ext cx="8382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10"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1" name="フローチャート : 判断 310"/>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57462</xdr:rowOff>
    </xdr:from>
    <xdr:to>
      <xdr:col>23</xdr:col>
      <xdr:colOff>406400</xdr:colOff>
      <xdr:row>61</xdr:row>
      <xdr:rowOff>74860</xdr:rowOff>
    </xdr:to>
    <xdr:cxnSp macro="">
      <xdr:nvCxnSpPr>
        <xdr:cNvPr id="312" name="直線コネクタ 311"/>
        <xdr:cNvCxnSpPr/>
      </xdr:nvCxnSpPr>
      <xdr:spPr>
        <a:xfrm>
          <a:off x="15290800" y="10515912"/>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3" name="フローチャート : 判断 312"/>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81279</xdr:rowOff>
    </xdr:from>
    <xdr:ext cx="736600" cy="259045"/>
    <xdr:sp macro="" textlink="">
      <xdr:nvSpPr>
        <xdr:cNvPr id="314" name="テキスト ボックス 313"/>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55363</xdr:rowOff>
    </xdr:from>
    <xdr:to>
      <xdr:col>22</xdr:col>
      <xdr:colOff>203200</xdr:colOff>
      <xdr:row>61</xdr:row>
      <xdr:rowOff>57462</xdr:rowOff>
    </xdr:to>
    <xdr:cxnSp macro="">
      <xdr:nvCxnSpPr>
        <xdr:cNvPr id="315" name="直線コネクタ 314"/>
        <xdr:cNvCxnSpPr/>
      </xdr:nvCxnSpPr>
      <xdr:spPr>
        <a:xfrm>
          <a:off x="14401800" y="10513813"/>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6" name="フローチャート : 判断 315"/>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65064</xdr:rowOff>
    </xdr:from>
    <xdr:ext cx="762000" cy="259045"/>
    <xdr:sp macro="" textlink="">
      <xdr:nvSpPr>
        <xdr:cNvPr id="317" name="テキスト ボックス 316"/>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55363</xdr:rowOff>
    </xdr:from>
    <xdr:to>
      <xdr:col>21</xdr:col>
      <xdr:colOff>0</xdr:colOff>
      <xdr:row>61</xdr:row>
      <xdr:rowOff>96432</xdr:rowOff>
    </xdr:to>
    <xdr:cxnSp macro="">
      <xdr:nvCxnSpPr>
        <xdr:cNvPr id="318" name="直線コネクタ 317"/>
        <xdr:cNvCxnSpPr/>
      </xdr:nvCxnSpPr>
      <xdr:spPr>
        <a:xfrm flipV="1">
          <a:off x="13512800" y="10513813"/>
          <a:ext cx="889000" cy="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9" name="フローチャート : 判断 318"/>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64919</xdr:rowOff>
    </xdr:from>
    <xdr:ext cx="762000" cy="259045"/>
    <xdr:sp macro="" textlink="">
      <xdr:nvSpPr>
        <xdr:cNvPr id="320" name="テキスト ボックス 319"/>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1" name="フローチャート : 判断 320"/>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116653</xdr:rowOff>
    </xdr:from>
    <xdr:ext cx="762000" cy="259045"/>
    <xdr:sp macro="" textlink="">
      <xdr:nvSpPr>
        <xdr:cNvPr id="322" name="テキスト ボックス 321"/>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33809</xdr:rowOff>
    </xdr:from>
    <xdr:to>
      <xdr:col>24</xdr:col>
      <xdr:colOff>609600</xdr:colOff>
      <xdr:row>61</xdr:row>
      <xdr:rowOff>135409</xdr:rowOff>
    </xdr:to>
    <xdr:sp macro="" textlink="">
      <xdr:nvSpPr>
        <xdr:cNvPr id="328" name="円/楕円 327"/>
        <xdr:cNvSpPr/>
      </xdr:nvSpPr>
      <xdr:spPr>
        <a:xfrm>
          <a:off x="16967200" y="104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5886</xdr:rowOff>
    </xdr:from>
    <xdr:ext cx="762000" cy="259045"/>
    <xdr:sp macro="" textlink="">
      <xdr:nvSpPr>
        <xdr:cNvPr id="329" name="定員管理の状況該当値テキスト"/>
        <xdr:cNvSpPr txBox="1"/>
      </xdr:nvSpPr>
      <xdr:spPr>
        <a:xfrm>
          <a:off x="17106900" y="104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24060</xdr:rowOff>
    </xdr:from>
    <xdr:to>
      <xdr:col>23</xdr:col>
      <xdr:colOff>457200</xdr:colOff>
      <xdr:row>61</xdr:row>
      <xdr:rowOff>125660</xdr:rowOff>
    </xdr:to>
    <xdr:sp macro="" textlink="">
      <xdr:nvSpPr>
        <xdr:cNvPr id="330" name="円/楕円 329"/>
        <xdr:cNvSpPr/>
      </xdr:nvSpPr>
      <xdr:spPr>
        <a:xfrm>
          <a:off x="16129000" y="104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110437</xdr:rowOff>
    </xdr:from>
    <xdr:ext cx="736600" cy="259045"/>
    <xdr:sp macro="" textlink="">
      <xdr:nvSpPr>
        <xdr:cNvPr id="331" name="テキスト ボックス 330"/>
        <xdr:cNvSpPr txBox="1"/>
      </xdr:nvSpPr>
      <xdr:spPr>
        <a:xfrm>
          <a:off x="15798800" y="1056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6662</xdr:rowOff>
    </xdr:from>
    <xdr:to>
      <xdr:col>22</xdr:col>
      <xdr:colOff>254000</xdr:colOff>
      <xdr:row>61</xdr:row>
      <xdr:rowOff>108262</xdr:rowOff>
    </xdr:to>
    <xdr:sp macro="" textlink="">
      <xdr:nvSpPr>
        <xdr:cNvPr id="332" name="円/楕円 331"/>
        <xdr:cNvSpPr/>
      </xdr:nvSpPr>
      <xdr:spPr>
        <a:xfrm>
          <a:off x="15240000" y="104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93039</xdr:rowOff>
    </xdr:from>
    <xdr:ext cx="762000" cy="259045"/>
    <xdr:sp macro="" textlink="">
      <xdr:nvSpPr>
        <xdr:cNvPr id="333" name="テキスト ボックス 332"/>
        <xdr:cNvSpPr txBox="1"/>
      </xdr:nvSpPr>
      <xdr:spPr>
        <a:xfrm>
          <a:off x="14909800" y="1055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4563</xdr:rowOff>
    </xdr:from>
    <xdr:to>
      <xdr:col>21</xdr:col>
      <xdr:colOff>50800</xdr:colOff>
      <xdr:row>61</xdr:row>
      <xdr:rowOff>106163</xdr:rowOff>
    </xdr:to>
    <xdr:sp macro="" textlink="">
      <xdr:nvSpPr>
        <xdr:cNvPr id="334" name="円/楕円 333"/>
        <xdr:cNvSpPr/>
      </xdr:nvSpPr>
      <xdr:spPr>
        <a:xfrm>
          <a:off x="14351000" y="10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90940</xdr:rowOff>
    </xdr:from>
    <xdr:ext cx="762000" cy="259045"/>
    <xdr:sp macro="" textlink="">
      <xdr:nvSpPr>
        <xdr:cNvPr id="335" name="テキスト ボックス 334"/>
        <xdr:cNvSpPr txBox="1"/>
      </xdr:nvSpPr>
      <xdr:spPr>
        <a:xfrm>
          <a:off x="14020800" y="1054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45632</xdr:rowOff>
    </xdr:from>
    <xdr:to>
      <xdr:col>19</xdr:col>
      <xdr:colOff>533400</xdr:colOff>
      <xdr:row>61</xdr:row>
      <xdr:rowOff>147232</xdr:rowOff>
    </xdr:to>
    <xdr:sp macro="" textlink="">
      <xdr:nvSpPr>
        <xdr:cNvPr id="336" name="円/楕円 335"/>
        <xdr:cNvSpPr/>
      </xdr:nvSpPr>
      <xdr:spPr>
        <a:xfrm>
          <a:off x="13462000" y="105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132009</xdr:rowOff>
    </xdr:from>
    <xdr:ext cx="762000" cy="259045"/>
    <xdr:sp macro="" textlink="">
      <xdr:nvSpPr>
        <xdr:cNvPr id="337" name="テキスト ボックス 336"/>
        <xdr:cNvSpPr txBox="1"/>
      </xdr:nvSpPr>
      <xdr:spPr>
        <a:xfrm>
          <a:off x="13131800" y="105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ポイント改善していますが、標準財政規模の増加や通常債の償還額の減少が主な要因です。</a:t>
          </a:r>
          <a:endParaRPr lang="ja-JP" altLang="ja-JP" sz="1300">
            <a:effectLst/>
          </a:endParaRPr>
        </a:p>
        <a:p>
          <a:r>
            <a:rPr kumimoji="1" lang="ja-JP" altLang="ja-JP" sz="1300">
              <a:solidFill>
                <a:schemeClr val="dk1"/>
              </a:solidFill>
              <a:effectLst/>
              <a:latin typeface="+mn-lt"/>
              <a:ea typeface="+mn-ea"/>
              <a:cs typeface="+mn-cs"/>
            </a:rPr>
            <a:t>本県では、「実質公債費比率</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％未満に抑制」を財政健全化の数値目標のひとつに設定し、健全財政の確保に努めています。</a:t>
          </a:r>
          <a:endParaRPr lang="ja-JP" altLang="ja-JP" sz="1300">
            <a:effectLst/>
          </a:endParaRPr>
        </a:p>
        <a:p>
          <a:r>
            <a:rPr kumimoji="1" lang="ja-JP" altLang="ja-JP" sz="1300">
              <a:solidFill>
                <a:schemeClr val="dk1"/>
              </a:solidFill>
              <a:effectLst/>
              <a:latin typeface="+mn-lt"/>
              <a:ea typeface="+mn-ea"/>
              <a:cs typeface="+mn-cs"/>
            </a:rPr>
            <a:t>今後も、県自らがコントロールできる県債の発行と償還のバランスを取りつつ地方債残高の減少に努めることにより公債費の縮減をすすめ、実質公債費比率の上昇抑制に努めます。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818717" y="566751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7" name="直線コネクタ 366"/>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8"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9" name="直線コネクタ 368"/>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0"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1" name="直線コネクタ 370"/>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40</xdr:row>
      <xdr:rowOff>40822</xdr:rowOff>
    </xdr:to>
    <xdr:cxnSp macro="">
      <xdr:nvCxnSpPr>
        <xdr:cNvPr id="372" name="直線コネクタ 371"/>
        <xdr:cNvCxnSpPr/>
      </xdr:nvCxnSpPr>
      <xdr:spPr>
        <a:xfrm flipV="1">
          <a:off x="16179800" y="6812643"/>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3"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4" name="フローチャート : 判断 373"/>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40822</xdr:rowOff>
    </xdr:from>
    <xdr:to>
      <xdr:col>23</xdr:col>
      <xdr:colOff>406400</xdr:colOff>
      <xdr:row>40</xdr:row>
      <xdr:rowOff>109765</xdr:rowOff>
    </xdr:to>
    <xdr:cxnSp macro="">
      <xdr:nvCxnSpPr>
        <xdr:cNvPr id="375" name="直線コネクタ 374"/>
        <xdr:cNvCxnSpPr/>
      </xdr:nvCxnSpPr>
      <xdr:spPr>
        <a:xfrm flipV="1">
          <a:off x="15290800" y="68988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6" name="フローチャート : 判断 37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67327</xdr:rowOff>
    </xdr:from>
    <xdr:ext cx="736600" cy="259045"/>
    <xdr:sp macro="" textlink="">
      <xdr:nvSpPr>
        <xdr:cNvPr id="377" name="テキスト ボックス 37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109765</xdr:rowOff>
    </xdr:from>
    <xdr:to>
      <xdr:col>22</xdr:col>
      <xdr:colOff>203200</xdr:colOff>
      <xdr:row>40</xdr:row>
      <xdr:rowOff>127000</xdr:rowOff>
    </xdr:to>
    <xdr:cxnSp macro="">
      <xdr:nvCxnSpPr>
        <xdr:cNvPr id="378" name="直線コネクタ 377"/>
        <xdr:cNvCxnSpPr/>
      </xdr:nvCxnSpPr>
      <xdr:spPr>
        <a:xfrm flipV="1">
          <a:off x="14401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9" name="フローチャート : 判断 378"/>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84562</xdr:rowOff>
    </xdr:from>
    <xdr:ext cx="762000" cy="259045"/>
    <xdr:sp macro="" textlink="">
      <xdr:nvSpPr>
        <xdr:cNvPr id="380" name="テキスト ボックス 379"/>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7257</xdr:rowOff>
    </xdr:to>
    <xdr:cxnSp macro="">
      <xdr:nvCxnSpPr>
        <xdr:cNvPr id="381" name="直線コネクタ 380"/>
        <xdr:cNvCxnSpPr/>
      </xdr:nvCxnSpPr>
      <xdr:spPr>
        <a:xfrm flipV="1">
          <a:off x="13512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2" name="フローチャート : 判断 38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67327</xdr:rowOff>
    </xdr:from>
    <xdr:ext cx="762000" cy="259045"/>
    <xdr:sp macro="" textlink="">
      <xdr:nvSpPr>
        <xdr:cNvPr id="383" name="テキスト ボックス 38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4" name="フローチャート : 判断 383"/>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119034</xdr:rowOff>
    </xdr:from>
    <xdr:ext cx="762000" cy="259045"/>
    <xdr:sp macro="" textlink="">
      <xdr:nvSpPr>
        <xdr:cNvPr id="385" name="テキスト ボックス 384"/>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91" name="円/楕円 390"/>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39</xdr:row>
      <xdr:rowOff>47370</xdr:rowOff>
    </xdr:from>
    <xdr:ext cx="762000" cy="259045"/>
    <xdr:sp macro="" textlink="">
      <xdr:nvSpPr>
        <xdr:cNvPr id="392" name="公債費負担の状況該当値テキスト"/>
        <xdr:cNvSpPr txBox="1"/>
      </xdr:nvSpPr>
      <xdr:spPr>
        <a:xfrm>
          <a:off x="17106900" y="6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161472</xdr:rowOff>
    </xdr:from>
    <xdr:to>
      <xdr:col>23</xdr:col>
      <xdr:colOff>457200</xdr:colOff>
      <xdr:row>40</xdr:row>
      <xdr:rowOff>91622</xdr:rowOff>
    </xdr:to>
    <xdr:sp macro="" textlink="">
      <xdr:nvSpPr>
        <xdr:cNvPr id="393" name="円/楕円 392"/>
        <xdr:cNvSpPr/>
      </xdr:nvSpPr>
      <xdr:spPr>
        <a:xfrm>
          <a:off x="16129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76399</xdr:rowOff>
    </xdr:from>
    <xdr:ext cx="736600" cy="259045"/>
    <xdr:sp macro="" textlink="">
      <xdr:nvSpPr>
        <xdr:cNvPr id="394" name="テキスト ボックス 393"/>
        <xdr:cNvSpPr txBox="1"/>
      </xdr:nvSpPr>
      <xdr:spPr>
        <a:xfrm>
          <a:off x="15798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58965</xdr:rowOff>
    </xdr:from>
    <xdr:to>
      <xdr:col>22</xdr:col>
      <xdr:colOff>254000</xdr:colOff>
      <xdr:row>40</xdr:row>
      <xdr:rowOff>160565</xdr:rowOff>
    </xdr:to>
    <xdr:sp macro="" textlink="">
      <xdr:nvSpPr>
        <xdr:cNvPr id="395" name="円/楕円 394"/>
        <xdr:cNvSpPr/>
      </xdr:nvSpPr>
      <xdr:spPr>
        <a:xfrm>
          <a:off x="15240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145342</xdr:rowOff>
    </xdr:from>
    <xdr:ext cx="762000" cy="259045"/>
    <xdr:sp macro="" textlink="">
      <xdr:nvSpPr>
        <xdr:cNvPr id="396" name="テキスト ボックス 395"/>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7" name="円/楕円 396"/>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162577</xdr:rowOff>
    </xdr:from>
    <xdr:ext cx="762000" cy="259045"/>
    <xdr:sp macro="" textlink="">
      <xdr:nvSpPr>
        <xdr:cNvPr id="398" name="テキスト ボックス 397"/>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127907</xdr:rowOff>
    </xdr:from>
    <xdr:to>
      <xdr:col>19</xdr:col>
      <xdr:colOff>533400</xdr:colOff>
      <xdr:row>41</xdr:row>
      <xdr:rowOff>58057</xdr:rowOff>
    </xdr:to>
    <xdr:sp macro="" textlink="">
      <xdr:nvSpPr>
        <xdr:cNvPr id="399" name="円/楕円 398"/>
        <xdr:cNvSpPr/>
      </xdr:nvSpPr>
      <xdr:spPr>
        <a:xfrm>
          <a:off x="13462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42834</xdr:rowOff>
    </xdr:from>
    <xdr:ext cx="762000" cy="259045"/>
    <xdr:sp macro="" textlink="">
      <xdr:nvSpPr>
        <xdr:cNvPr id="400" name="テキスト ボックス 399"/>
        <xdr:cNvSpPr txBox="1"/>
      </xdr:nvSpPr>
      <xdr:spPr>
        <a:xfrm>
          <a:off x="13131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6.7</a:t>
          </a:r>
          <a:r>
            <a:rPr kumimoji="1" lang="ja-JP" altLang="ja-JP" sz="1300">
              <a:solidFill>
                <a:schemeClr val="dk1"/>
              </a:solidFill>
              <a:effectLst/>
              <a:latin typeface="+mn-lt"/>
              <a:ea typeface="+mn-ea"/>
              <a:cs typeface="+mn-cs"/>
            </a:rPr>
            <a:t>ポイント改善していますが、</a:t>
          </a:r>
          <a:r>
            <a:rPr kumimoji="1" lang="ja-JP" altLang="en-US" sz="1300">
              <a:solidFill>
                <a:schemeClr val="dk1"/>
              </a:solidFill>
              <a:effectLst/>
              <a:latin typeface="+mn-lt"/>
              <a:ea typeface="+mn-ea"/>
              <a:cs typeface="+mn-cs"/>
            </a:rPr>
            <a:t>これは、標準財政規模の増加と</a:t>
          </a:r>
          <a:r>
            <a:rPr kumimoji="1" lang="ja-JP" altLang="ja-JP" sz="1300">
              <a:solidFill>
                <a:schemeClr val="dk1"/>
              </a:solidFill>
              <a:effectLst/>
              <a:latin typeface="+mn-lt"/>
              <a:ea typeface="+mn-ea"/>
              <a:cs typeface="+mn-cs"/>
            </a:rPr>
            <a:t>臨時財政対策債を除く地方債残高の減少</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が主な要因です。本県では、「将来負担比率</a:t>
          </a:r>
          <a:r>
            <a:rPr kumimoji="1" lang="en-US" altLang="ja-JP" sz="1300">
              <a:solidFill>
                <a:schemeClr val="dk1"/>
              </a:solidFill>
              <a:effectLst/>
              <a:latin typeface="+mn-lt"/>
              <a:ea typeface="+mn-ea"/>
              <a:cs typeface="+mn-cs"/>
            </a:rPr>
            <a:t>400</a:t>
          </a:r>
          <a:r>
            <a:rPr kumimoji="1" lang="ja-JP" altLang="ja-JP" sz="1300">
              <a:solidFill>
                <a:schemeClr val="dk1"/>
              </a:solidFill>
              <a:effectLst/>
              <a:latin typeface="+mn-lt"/>
              <a:ea typeface="+mn-ea"/>
              <a:cs typeface="+mn-cs"/>
            </a:rPr>
            <a:t>％未満に抑制」を財政健全化の数値目標のひとつに設定し、健全財政の確保に努めています。本県の将来負担額の９割は地方債残高であることから、将来負担比率抑制のため、県自らがコントロールできる県債の残高を発行と償還のバランスを取りつつ縮減に努めていま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818717" y="180284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4" name="直線コネクタ 423"/>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5"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6" name="直線コネクタ 425"/>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7"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8" name="直線コネクタ 427"/>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56801</xdr:rowOff>
    </xdr:from>
    <xdr:to>
      <xdr:col>24</xdr:col>
      <xdr:colOff>558800</xdr:colOff>
      <xdr:row>19</xdr:row>
      <xdr:rowOff>97218</xdr:rowOff>
    </xdr:to>
    <xdr:cxnSp macro="">
      <xdr:nvCxnSpPr>
        <xdr:cNvPr id="429" name="直線コネクタ 428"/>
        <xdr:cNvCxnSpPr/>
      </xdr:nvCxnSpPr>
      <xdr:spPr>
        <a:xfrm flipV="1">
          <a:off x="16179800" y="3314351"/>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32307</xdr:rowOff>
    </xdr:from>
    <xdr:ext cx="762000" cy="259045"/>
    <xdr:sp macro="" textlink="">
      <xdr:nvSpPr>
        <xdr:cNvPr id="430" name="将来負担の状況平均値テキスト"/>
        <xdr:cNvSpPr txBox="1"/>
      </xdr:nvSpPr>
      <xdr:spPr>
        <a:xfrm>
          <a:off x="17106900" y="294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1" name="フローチャート : 判断 430"/>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19</xdr:row>
      <xdr:rowOff>97218</xdr:rowOff>
    </xdr:from>
    <xdr:to>
      <xdr:col>23</xdr:col>
      <xdr:colOff>406400</xdr:colOff>
      <xdr:row>19</xdr:row>
      <xdr:rowOff>153321</xdr:rowOff>
    </xdr:to>
    <xdr:cxnSp macro="">
      <xdr:nvCxnSpPr>
        <xdr:cNvPr id="432" name="直線コネクタ 431"/>
        <xdr:cNvCxnSpPr/>
      </xdr:nvCxnSpPr>
      <xdr:spPr>
        <a:xfrm flipV="1">
          <a:off x="15290800" y="3354768"/>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3" name="フローチャート : 判断 432"/>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17</xdr:row>
      <xdr:rowOff>36339</xdr:rowOff>
    </xdr:from>
    <xdr:ext cx="736600" cy="259045"/>
    <xdr:sp macro="" textlink="">
      <xdr:nvSpPr>
        <xdr:cNvPr id="434" name="テキスト ボックス 433"/>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153321</xdr:rowOff>
    </xdr:from>
    <xdr:to>
      <xdr:col>22</xdr:col>
      <xdr:colOff>203200</xdr:colOff>
      <xdr:row>19</xdr:row>
      <xdr:rowOff>165386</xdr:rowOff>
    </xdr:to>
    <xdr:cxnSp macro="">
      <xdr:nvCxnSpPr>
        <xdr:cNvPr id="435" name="直線コネクタ 434"/>
        <xdr:cNvCxnSpPr/>
      </xdr:nvCxnSpPr>
      <xdr:spPr>
        <a:xfrm flipV="1">
          <a:off x="14401800" y="34108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6" name="フローチャート : 判断 435"/>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17</xdr:row>
      <xdr:rowOff>124413</xdr:rowOff>
    </xdr:from>
    <xdr:ext cx="762000" cy="259045"/>
    <xdr:sp macro="" textlink="">
      <xdr:nvSpPr>
        <xdr:cNvPr id="437" name="テキスト ボックス 436"/>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165386</xdr:rowOff>
    </xdr:from>
    <xdr:to>
      <xdr:col>21</xdr:col>
      <xdr:colOff>0</xdr:colOff>
      <xdr:row>20</xdr:row>
      <xdr:rowOff>36766</xdr:rowOff>
    </xdr:to>
    <xdr:cxnSp macro="">
      <xdr:nvCxnSpPr>
        <xdr:cNvPr id="438" name="直線コネクタ 437"/>
        <xdr:cNvCxnSpPr/>
      </xdr:nvCxnSpPr>
      <xdr:spPr>
        <a:xfrm flipV="1">
          <a:off x="13512800" y="3422936"/>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9" name="フローチャート : 判断 438"/>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16305</xdr:rowOff>
    </xdr:from>
    <xdr:ext cx="762000" cy="259045"/>
    <xdr:sp macro="" textlink="">
      <xdr:nvSpPr>
        <xdr:cNvPr id="440" name="テキスト ボックス 439"/>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1" name="フローチャート : 判断 440"/>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18</xdr:row>
      <xdr:rowOff>56722</xdr:rowOff>
    </xdr:from>
    <xdr:ext cx="762000" cy="259045"/>
    <xdr:sp macro="" textlink="">
      <xdr:nvSpPr>
        <xdr:cNvPr id="442" name="テキスト ボックス 441"/>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6001</xdr:rowOff>
    </xdr:from>
    <xdr:to>
      <xdr:col>24</xdr:col>
      <xdr:colOff>609600</xdr:colOff>
      <xdr:row>19</xdr:row>
      <xdr:rowOff>107601</xdr:rowOff>
    </xdr:to>
    <xdr:sp macro="" textlink="">
      <xdr:nvSpPr>
        <xdr:cNvPr id="448" name="円/楕円 447"/>
        <xdr:cNvSpPr/>
      </xdr:nvSpPr>
      <xdr:spPr>
        <a:xfrm>
          <a:off x="16967200" y="32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18</xdr:row>
      <xdr:rowOff>149528</xdr:rowOff>
    </xdr:from>
    <xdr:ext cx="762000" cy="259045"/>
    <xdr:sp macro="" textlink="">
      <xdr:nvSpPr>
        <xdr:cNvPr id="449" name="将来負担の状況該当値テキスト"/>
        <xdr:cNvSpPr txBox="1"/>
      </xdr:nvSpPr>
      <xdr:spPr>
        <a:xfrm>
          <a:off x="17106900" y="323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46418</xdr:rowOff>
    </xdr:from>
    <xdr:to>
      <xdr:col>23</xdr:col>
      <xdr:colOff>457200</xdr:colOff>
      <xdr:row>19</xdr:row>
      <xdr:rowOff>148018</xdr:rowOff>
    </xdr:to>
    <xdr:sp macro="" textlink="">
      <xdr:nvSpPr>
        <xdr:cNvPr id="450" name="円/楕円 449"/>
        <xdr:cNvSpPr/>
      </xdr:nvSpPr>
      <xdr:spPr>
        <a:xfrm>
          <a:off x="16129000" y="33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19</xdr:row>
      <xdr:rowOff>132795</xdr:rowOff>
    </xdr:from>
    <xdr:ext cx="736600" cy="259045"/>
    <xdr:sp macro="" textlink="">
      <xdr:nvSpPr>
        <xdr:cNvPr id="451" name="テキスト ボックス 450"/>
        <xdr:cNvSpPr txBox="1"/>
      </xdr:nvSpPr>
      <xdr:spPr>
        <a:xfrm>
          <a:off x="15798800" y="339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102521</xdr:rowOff>
    </xdr:from>
    <xdr:to>
      <xdr:col>22</xdr:col>
      <xdr:colOff>254000</xdr:colOff>
      <xdr:row>20</xdr:row>
      <xdr:rowOff>32671</xdr:rowOff>
    </xdr:to>
    <xdr:sp macro="" textlink="">
      <xdr:nvSpPr>
        <xdr:cNvPr id="452" name="円/楕円 451"/>
        <xdr:cNvSpPr/>
      </xdr:nvSpPr>
      <xdr:spPr>
        <a:xfrm>
          <a:off x="15240000" y="33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20</xdr:row>
      <xdr:rowOff>17448</xdr:rowOff>
    </xdr:from>
    <xdr:ext cx="762000" cy="259045"/>
    <xdr:sp macro="" textlink="">
      <xdr:nvSpPr>
        <xdr:cNvPr id="453" name="テキスト ボックス 452"/>
        <xdr:cNvSpPr txBox="1"/>
      </xdr:nvSpPr>
      <xdr:spPr>
        <a:xfrm>
          <a:off x="14909800" y="344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114586</xdr:rowOff>
    </xdr:from>
    <xdr:to>
      <xdr:col>21</xdr:col>
      <xdr:colOff>50800</xdr:colOff>
      <xdr:row>20</xdr:row>
      <xdr:rowOff>44736</xdr:rowOff>
    </xdr:to>
    <xdr:sp macro="" textlink="">
      <xdr:nvSpPr>
        <xdr:cNvPr id="454" name="円/楕円 453"/>
        <xdr:cNvSpPr/>
      </xdr:nvSpPr>
      <xdr:spPr>
        <a:xfrm>
          <a:off x="14351000" y="33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20</xdr:row>
      <xdr:rowOff>29513</xdr:rowOff>
    </xdr:from>
    <xdr:ext cx="762000" cy="259045"/>
    <xdr:sp macro="" textlink="">
      <xdr:nvSpPr>
        <xdr:cNvPr id="455" name="テキスト ボックス 454"/>
        <xdr:cNvSpPr txBox="1"/>
      </xdr:nvSpPr>
      <xdr:spPr>
        <a:xfrm>
          <a:off x="14020800" y="34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157416</xdr:rowOff>
    </xdr:from>
    <xdr:to>
      <xdr:col>19</xdr:col>
      <xdr:colOff>533400</xdr:colOff>
      <xdr:row>20</xdr:row>
      <xdr:rowOff>87566</xdr:rowOff>
    </xdr:to>
    <xdr:sp macro="" textlink="">
      <xdr:nvSpPr>
        <xdr:cNvPr id="456" name="円/楕円 455"/>
        <xdr:cNvSpPr/>
      </xdr:nvSpPr>
      <xdr:spPr>
        <a:xfrm>
          <a:off x="13462000" y="34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20</xdr:row>
      <xdr:rowOff>72343</xdr:rowOff>
    </xdr:from>
    <xdr:ext cx="762000" cy="259045"/>
    <xdr:sp macro="" textlink="">
      <xdr:nvSpPr>
        <xdr:cNvPr id="457" name="テキスト ボックス 456"/>
        <xdr:cNvSpPr txBox="1"/>
      </xdr:nvSpPr>
      <xdr:spPr>
        <a:xfrm>
          <a:off x="13131800" y="35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3,770,619
3,697,930
7,777.42
1,166,550,241
1,146,988,709
6,141,955
754,662,925
2,728,101,381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223.1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しています</a:t>
          </a:r>
          <a:r>
            <a:rPr kumimoji="1" lang="ja-JP" altLang="en-US" sz="1300">
              <a:solidFill>
                <a:schemeClr val="dk1"/>
              </a:solidFill>
              <a:effectLst/>
              <a:latin typeface="+mn-lt"/>
              <a:ea typeface="+mn-ea"/>
              <a:cs typeface="+mn-cs"/>
            </a:rPr>
            <a:t>。これは、退職手当や給与改定に伴う増加などが主な要因ですが、</a:t>
          </a:r>
          <a:r>
            <a:rPr kumimoji="1" lang="ja-JP" altLang="ja-JP" sz="1300">
              <a:solidFill>
                <a:schemeClr val="dk1"/>
              </a:solidFill>
              <a:effectLst/>
              <a:latin typeface="+mn-lt"/>
              <a:ea typeface="+mn-ea"/>
              <a:cs typeface="+mn-cs"/>
            </a:rPr>
            <a:t>グループの平均値と比べて低い値となっています。</a:t>
          </a:r>
          <a:endParaRPr lang="ja-JP" altLang="ja-JP" sz="1300">
            <a:effectLst/>
          </a:endParaRPr>
        </a:p>
        <a:p>
          <a:r>
            <a:rPr kumimoji="1" lang="ja-JP" altLang="ja-JP" sz="1300">
              <a:solidFill>
                <a:schemeClr val="dk1"/>
              </a:solidFill>
              <a:effectLst/>
              <a:latin typeface="+mn-lt"/>
              <a:ea typeface="+mn-ea"/>
              <a:cs typeface="+mn-cs"/>
            </a:rPr>
            <a:t>本県では、平成</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年度までに、集中改革プラン等に基づき、一般行政職で</a:t>
          </a:r>
          <a:r>
            <a:rPr kumimoji="1" lang="en-US" altLang="ja-JP" sz="1300">
              <a:solidFill>
                <a:schemeClr val="dk1"/>
              </a:solidFill>
              <a:effectLst/>
              <a:latin typeface="+mn-lt"/>
              <a:ea typeface="+mn-ea"/>
              <a:cs typeface="+mn-cs"/>
            </a:rPr>
            <a:t>1,473</a:t>
          </a:r>
          <a:r>
            <a:rPr kumimoji="1" lang="ja-JP" altLang="ja-JP" sz="1300">
              <a:solidFill>
                <a:schemeClr val="dk1"/>
              </a:solidFill>
              <a:effectLst/>
              <a:latin typeface="+mn-lt"/>
              <a:ea typeface="+mn-ea"/>
              <a:cs typeface="+mn-cs"/>
            </a:rPr>
            <a:t>人の職員を削減するなど、総人件費の抑制などに努めたこと等により、グループ内平均値と比べて低い値となっています。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35</xdr:row>
      <xdr:rowOff>31750</xdr:rowOff>
    </xdr:to>
    <xdr:cxnSp macro="">
      <xdr:nvCxnSpPr>
        <xdr:cNvPr id="65" name="直線コネクタ 64"/>
        <xdr:cNvCxnSpPr/>
      </xdr:nvCxnSpPr>
      <xdr:spPr>
        <a:xfrm>
          <a:off x="3987800" y="5727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33</xdr:row>
      <xdr:rowOff>69850</xdr:rowOff>
    </xdr:from>
    <xdr:to>
      <xdr:col>5</xdr:col>
      <xdr:colOff>549275</xdr:colOff>
      <xdr:row>34</xdr:row>
      <xdr:rowOff>88900</xdr:rowOff>
    </xdr:to>
    <xdr:cxnSp macro="">
      <xdr:nvCxnSpPr>
        <xdr:cNvPr id="68" name="直線コネクタ 67"/>
        <xdr:cNvCxnSpPr/>
      </xdr:nvCxnSpPr>
      <xdr:spPr>
        <a:xfrm flipV="1">
          <a:off x="3098800" y="572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36</xdr:row>
      <xdr:rowOff>86377</xdr:rowOff>
    </xdr:from>
    <xdr:ext cx="736600" cy="259045"/>
    <xdr:sp macro="" textlink="">
      <xdr:nvSpPr>
        <xdr:cNvPr id="70" name="テキスト ボックス 69"/>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36</xdr:row>
      <xdr:rowOff>88900</xdr:rowOff>
    </xdr:to>
    <xdr:cxnSp macro="">
      <xdr:nvCxnSpPr>
        <xdr:cNvPr id="71" name="直線コネクタ 70"/>
        <xdr:cNvCxnSpPr/>
      </xdr:nvCxnSpPr>
      <xdr:spPr>
        <a:xfrm flipV="1">
          <a:off x="2209800" y="5918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124477</xdr:rowOff>
    </xdr:from>
    <xdr:ext cx="762000" cy="259045"/>
    <xdr:sp macro="" textlink="">
      <xdr:nvSpPr>
        <xdr:cNvPr id="73" name="テキスト ボックス 72"/>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107950</xdr:rowOff>
    </xdr:to>
    <xdr:cxnSp macro="">
      <xdr:nvCxnSpPr>
        <xdr:cNvPr id="74" name="直線コネクタ 73"/>
        <xdr:cNvCxnSpPr/>
      </xdr:nvCxnSpPr>
      <xdr:spPr>
        <a:xfrm flipV="1">
          <a:off x="1320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4" name="円/楕円 83"/>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168927</xdr:rowOff>
    </xdr:from>
    <xdr:ext cx="762000" cy="259045"/>
    <xdr:sp macro="" textlink="">
      <xdr:nvSpPr>
        <xdr:cNvPr id="85"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19050</xdr:rowOff>
    </xdr:from>
    <xdr:to>
      <xdr:col>5</xdr:col>
      <xdr:colOff>600075</xdr:colOff>
      <xdr:row>33</xdr:row>
      <xdr:rowOff>120650</xdr:rowOff>
    </xdr:to>
    <xdr:sp macro="" textlink="">
      <xdr:nvSpPr>
        <xdr:cNvPr id="86" name="円/楕円 85"/>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31</xdr:row>
      <xdr:rowOff>130827</xdr:rowOff>
    </xdr:from>
    <xdr:ext cx="736600" cy="259045"/>
    <xdr:sp macro="" textlink="">
      <xdr:nvSpPr>
        <xdr:cNvPr id="87" name="テキスト ボックス 86"/>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8" name="円/楕円 87"/>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32</xdr:row>
      <xdr:rowOff>149877</xdr:rowOff>
    </xdr:from>
    <xdr:ext cx="762000" cy="259045"/>
    <xdr:sp macro="" textlink="">
      <xdr:nvSpPr>
        <xdr:cNvPr id="89" name="テキスト ボックス 88"/>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0" name="円/楕円 89"/>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149877</xdr:rowOff>
    </xdr:from>
    <xdr:ext cx="762000" cy="259045"/>
    <xdr:sp macro="" textlink="">
      <xdr:nvSpPr>
        <xdr:cNvPr id="91" name="テキスト ボックス 90"/>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2" name="円/楕円 91"/>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168927</xdr:rowOff>
    </xdr:from>
    <xdr:ext cx="762000" cy="259045"/>
    <xdr:sp macro="" textlink="">
      <xdr:nvSpPr>
        <xdr:cNvPr id="93" name="テキスト ボックス 92"/>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期間を通して、ほぼ横這いとなっており、</a:t>
          </a:r>
          <a:r>
            <a:rPr kumimoji="1" lang="ja-JP" altLang="ja-JP" sz="1300">
              <a:solidFill>
                <a:schemeClr val="dk1"/>
              </a:solidFill>
              <a:effectLst/>
              <a:latin typeface="+mn-lt"/>
              <a:ea typeface="+mn-ea"/>
              <a:cs typeface="+mn-cs"/>
            </a:rPr>
            <a:t>グループ内</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平均値と</a:t>
          </a:r>
          <a:r>
            <a:rPr kumimoji="1" lang="ja-JP" altLang="en-US" sz="1300">
              <a:solidFill>
                <a:schemeClr val="dk1"/>
              </a:solidFill>
              <a:effectLst/>
              <a:latin typeface="+mn-lt"/>
              <a:ea typeface="+mn-ea"/>
              <a:cs typeface="+mn-cs"/>
            </a:rPr>
            <a:t>同程度の</a:t>
          </a:r>
          <a:r>
            <a:rPr kumimoji="1" lang="ja-JP" altLang="ja-JP" sz="1300">
              <a:solidFill>
                <a:schemeClr val="dk1"/>
              </a:solidFill>
              <a:effectLst/>
              <a:latin typeface="+mn-lt"/>
              <a:ea typeface="+mn-ea"/>
              <a:cs typeface="+mn-cs"/>
            </a:rPr>
            <a:t>値となっています。</a:t>
          </a:r>
          <a:endParaRPr lang="ja-JP" altLang="ja-JP" sz="1300">
            <a:effectLst/>
          </a:endParaRPr>
        </a:p>
        <a:p>
          <a:r>
            <a:rPr kumimoji="1" lang="ja-JP" altLang="ja-JP" sz="1300">
              <a:solidFill>
                <a:schemeClr val="dk1"/>
              </a:solidFill>
              <a:effectLst/>
              <a:latin typeface="+mn-lt"/>
              <a:ea typeface="+mn-ea"/>
              <a:cs typeface="+mn-cs"/>
            </a:rPr>
            <a:t>行財政改革大綱に基づく徹底した歳出のスリム化により経費縮減に取り組んだ結果、近年、横這い傾向にあります。</a:t>
          </a:r>
          <a:endParaRPr lang="ja-JP" altLang="ja-JP" sz="1300">
            <a:effectLst/>
          </a:endParaRPr>
        </a:p>
        <a:p>
          <a:r>
            <a:rPr kumimoji="1" lang="ja-JP" altLang="ja-JP" sz="1300">
              <a:solidFill>
                <a:schemeClr val="dk1"/>
              </a:solidFill>
              <a:effectLst/>
              <a:latin typeface="+mn-lt"/>
              <a:ea typeface="+mn-ea"/>
              <a:cs typeface="+mn-cs"/>
            </a:rPr>
            <a:t>今後も、引き続き行財政改革大綱に基づき、事業のスクラップアンドビルドを徹底するなど、歳出のスリム化に向けた取組を継続していきます。</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81280</xdr:rowOff>
    </xdr:to>
    <xdr:cxnSp macro="">
      <xdr:nvCxnSpPr>
        <xdr:cNvPr id="122" name="直線コネクタ 121"/>
        <xdr:cNvCxnSpPr/>
      </xdr:nvCxnSpPr>
      <xdr:spPr>
        <a:xfrm>
          <a:off x="15671800" y="3121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18</xdr:row>
      <xdr:rowOff>35560</xdr:rowOff>
    </xdr:from>
    <xdr:to>
      <xdr:col>22</xdr:col>
      <xdr:colOff>555625</xdr:colOff>
      <xdr:row>18</xdr:row>
      <xdr:rowOff>35560</xdr:rowOff>
    </xdr:to>
    <xdr:cxnSp macro="">
      <xdr:nvCxnSpPr>
        <xdr:cNvPr id="125" name="直線コネクタ 124"/>
        <xdr:cNvCxnSpPr/>
      </xdr:nvCxnSpPr>
      <xdr:spPr>
        <a:xfrm>
          <a:off x="14782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18</xdr:row>
      <xdr:rowOff>35560</xdr:rowOff>
    </xdr:to>
    <xdr:cxnSp macro="">
      <xdr:nvCxnSpPr>
        <xdr:cNvPr id="128" name="直線コネクタ 127"/>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35560</xdr:rowOff>
    </xdr:from>
    <xdr:to>
      <xdr:col>20</xdr:col>
      <xdr:colOff>149225</xdr:colOff>
      <xdr:row>18</xdr:row>
      <xdr:rowOff>81280</xdr:rowOff>
    </xdr:to>
    <xdr:cxnSp macro="">
      <xdr:nvCxnSpPr>
        <xdr:cNvPr id="131" name="直線コネクタ 130"/>
        <xdr:cNvCxnSpPr/>
      </xdr:nvCxnSpPr>
      <xdr:spPr>
        <a:xfrm flipV="1">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41" name="円/楕円 140"/>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17</xdr:row>
      <xdr:rowOff>47007</xdr:rowOff>
    </xdr:from>
    <xdr:ext cx="762000" cy="259045"/>
    <xdr:sp macro="" textlink="">
      <xdr:nvSpPr>
        <xdr:cNvPr id="142" name="物件費該当値テキスト"/>
        <xdr:cNvSpPr txBox="1"/>
      </xdr:nvSpPr>
      <xdr:spPr>
        <a:xfrm>
          <a:off x="16598900" y="296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3" name="円/楕円 142"/>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16</xdr:row>
      <xdr:rowOff>96537</xdr:rowOff>
    </xdr:from>
    <xdr:ext cx="736600" cy="259045"/>
    <xdr:sp macro="" textlink="">
      <xdr:nvSpPr>
        <xdr:cNvPr id="144" name="テキスト ボックス 143"/>
        <xdr:cNvSpPr txBox="1"/>
      </xdr:nvSpPr>
      <xdr:spPr>
        <a:xfrm>
          <a:off x="15290800" y="28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5" name="円/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16</xdr:row>
      <xdr:rowOff>96537</xdr:rowOff>
    </xdr:from>
    <xdr:ext cx="762000" cy="259045"/>
    <xdr:sp macro="" textlink="">
      <xdr:nvSpPr>
        <xdr:cNvPr id="146" name="テキスト ボックス 145"/>
        <xdr:cNvSpPr txBox="1"/>
      </xdr:nvSpPr>
      <xdr:spPr>
        <a:xfrm>
          <a:off x="14401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156210</xdr:rowOff>
    </xdr:from>
    <xdr:to>
      <xdr:col>20</xdr:col>
      <xdr:colOff>200025</xdr:colOff>
      <xdr:row>18</xdr:row>
      <xdr:rowOff>86360</xdr:rowOff>
    </xdr:to>
    <xdr:sp macro="" textlink="">
      <xdr:nvSpPr>
        <xdr:cNvPr id="147" name="円/楕円 146"/>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16</xdr:row>
      <xdr:rowOff>96537</xdr:rowOff>
    </xdr:from>
    <xdr:ext cx="762000" cy="259045"/>
    <xdr:sp macro="" textlink="">
      <xdr:nvSpPr>
        <xdr:cNvPr id="148" name="テキスト ボックス 147"/>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49" name="円/楕円 148"/>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16</xdr:row>
      <xdr:rowOff>142257</xdr:rowOff>
    </xdr:from>
    <xdr:ext cx="762000" cy="259045"/>
    <xdr:sp macro="" textlink="">
      <xdr:nvSpPr>
        <xdr:cNvPr id="150" name="テキスト ボックス 149"/>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期間を通して、ほぼ横這いとなっており、</a:t>
          </a:r>
          <a:r>
            <a:rPr kumimoji="1" lang="ja-JP" altLang="ja-JP" sz="1300">
              <a:solidFill>
                <a:schemeClr val="dk1"/>
              </a:solidFill>
              <a:effectLst/>
              <a:latin typeface="+mn-lt"/>
              <a:ea typeface="+mn-ea"/>
              <a:cs typeface="+mn-cs"/>
            </a:rPr>
            <a:t>グループ内順位</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位と低い値になっています。</a:t>
          </a:r>
          <a:endParaRPr lang="ja-JP" altLang="ja-JP" sz="1300">
            <a:effectLst/>
          </a:endParaRPr>
        </a:p>
        <a:p>
          <a:r>
            <a:rPr kumimoji="1" lang="ja-JP" altLang="ja-JP" sz="1300">
              <a:solidFill>
                <a:schemeClr val="dk1"/>
              </a:solidFill>
              <a:effectLst/>
              <a:latin typeface="+mn-lt"/>
              <a:ea typeface="+mn-ea"/>
              <a:cs typeface="+mn-cs"/>
            </a:rPr>
            <a:t>扶助費は、生活保護費など、法令等の規定により支出が義務付けられており、縮減が容易ではない性格の経費です。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69850</xdr:rowOff>
    </xdr:to>
    <xdr:cxnSp macro="">
      <xdr:nvCxnSpPr>
        <xdr:cNvPr id="181" name="直線コネクタ 180"/>
        <xdr:cNvCxnSpPr/>
      </xdr:nvCxnSpPr>
      <xdr:spPr>
        <a:xfrm>
          <a:off x="3987800" y="911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31750</xdr:rowOff>
    </xdr:from>
    <xdr:to>
      <xdr:col>5</xdr:col>
      <xdr:colOff>549275</xdr:colOff>
      <xdr:row>53</xdr:row>
      <xdr:rowOff>69850</xdr:rowOff>
    </xdr:to>
    <xdr:cxnSp macro="">
      <xdr:nvCxnSpPr>
        <xdr:cNvPr id="184" name="直線コネクタ 183"/>
        <xdr:cNvCxnSpPr/>
      </xdr:nvCxnSpPr>
      <xdr:spPr>
        <a:xfrm flipV="1">
          <a:off x="3098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69850</xdr:rowOff>
    </xdr:to>
    <xdr:cxnSp macro="">
      <xdr:nvCxnSpPr>
        <xdr:cNvPr id="187" name="直線コネクタ 186"/>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146050</xdr:rowOff>
    </xdr:to>
    <xdr:cxnSp macro="">
      <xdr:nvCxnSpPr>
        <xdr:cNvPr id="190" name="直線コネクタ 189"/>
        <xdr:cNvCxnSpPr/>
      </xdr:nvCxnSpPr>
      <xdr:spPr>
        <a:xfrm flipV="1">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0" name="円/楕円 199"/>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99077</xdr:rowOff>
    </xdr:from>
    <xdr:ext cx="762000" cy="259045"/>
    <xdr:sp macro="" textlink="">
      <xdr:nvSpPr>
        <xdr:cNvPr id="201"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4" name="円/楕円 203"/>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51</xdr:row>
      <xdr:rowOff>130827</xdr:rowOff>
    </xdr:from>
    <xdr:ext cx="762000" cy="259045"/>
    <xdr:sp macro="" textlink="">
      <xdr:nvSpPr>
        <xdr:cNvPr id="205" name="テキスト ボックス 204"/>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6" name="円/楕円 20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130827</xdr:rowOff>
    </xdr:from>
    <xdr:ext cx="762000" cy="259045"/>
    <xdr:sp macro="" textlink="">
      <xdr:nvSpPr>
        <xdr:cNvPr id="207" name="テキスト ボックス 206"/>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8" name="円/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前年度と同値であり、グループ内平均値と</a:t>
          </a:r>
          <a:r>
            <a:rPr kumimoji="1" lang="ja-JP" altLang="en-US" sz="1300">
              <a:solidFill>
                <a:schemeClr val="dk1"/>
              </a:solidFill>
              <a:effectLst/>
              <a:latin typeface="+mn-lt"/>
              <a:ea typeface="+mn-ea"/>
              <a:cs typeface="+mn-cs"/>
            </a:rPr>
            <a:t>比べて低い</a:t>
          </a:r>
          <a:r>
            <a:rPr kumimoji="1" lang="ja-JP" altLang="ja-JP" sz="1300">
              <a:solidFill>
                <a:schemeClr val="dk1"/>
              </a:solidFill>
              <a:effectLst/>
              <a:latin typeface="+mn-lt"/>
              <a:ea typeface="+mn-ea"/>
              <a:cs typeface="+mn-cs"/>
            </a:rPr>
            <a:t>値となっています。</a:t>
          </a:r>
          <a:endParaRPr lang="ja-JP" altLang="ja-JP" sz="1300">
            <a:effectLst/>
          </a:endParaRPr>
        </a:p>
        <a:p>
          <a:r>
            <a:rPr kumimoji="1" lang="ja-JP" altLang="ja-JP" sz="1300">
              <a:solidFill>
                <a:schemeClr val="dk1"/>
              </a:solidFill>
              <a:effectLst/>
              <a:latin typeface="+mn-lt"/>
              <a:ea typeface="+mn-ea"/>
              <a:cs typeface="+mn-cs"/>
            </a:rPr>
            <a:t>主な内容は、県立学校などの公共施設に係る維持補修費です。</a:t>
          </a:r>
          <a:endParaRPr lang="ja-JP" altLang="ja-JP" sz="1300">
            <a:effectLst/>
          </a:endParaRPr>
        </a:p>
        <a:p>
          <a:r>
            <a:rPr kumimoji="1" lang="ja-JP" altLang="ja-JP" sz="1300">
              <a:solidFill>
                <a:schemeClr val="dk1"/>
              </a:solidFill>
              <a:effectLst/>
              <a:latin typeface="+mn-lt"/>
              <a:ea typeface="+mn-ea"/>
              <a:cs typeface="+mn-cs"/>
            </a:rPr>
            <a:t>今後、過去に建設した学校などの県有施設が老朽化し、維持補修費の増加が見込まれることから、ファシリティマネジメントの手法により、施設の適切な管理を図りつつ、経費の効率的な執行に努めます。</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12700</xdr:rowOff>
    </xdr:from>
    <xdr:to>
      <xdr:col>24</xdr:col>
      <xdr:colOff>22225</xdr:colOff>
      <xdr:row>56</xdr:row>
      <xdr:rowOff>12700</xdr:rowOff>
    </xdr:to>
    <xdr:cxnSp macro="">
      <xdr:nvCxnSpPr>
        <xdr:cNvPr id="235" name="直線コネクタ 234"/>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56</xdr:row>
      <xdr:rowOff>12700</xdr:rowOff>
    </xdr:from>
    <xdr:to>
      <xdr:col>22</xdr:col>
      <xdr:colOff>555625</xdr:colOff>
      <xdr:row>56</xdr:row>
      <xdr:rowOff>12700</xdr:rowOff>
    </xdr:to>
    <xdr:cxnSp macro="">
      <xdr:nvCxnSpPr>
        <xdr:cNvPr id="238" name="直線コネクタ 237"/>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127000</xdr:rowOff>
    </xdr:to>
    <xdr:cxnSp macro="">
      <xdr:nvCxnSpPr>
        <xdr:cNvPr id="241" name="直線コネクタ 240"/>
        <xdr:cNvCxnSpPr/>
      </xdr:nvCxnSpPr>
      <xdr:spPr>
        <a:xfrm flipV="1">
          <a:off x="13893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127000</xdr:rowOff>
    </xdr:to>
    <xdr:cxnSp macro="">
      <xdr:nvCxnSpPr>
        <xdr:cNvPr id="244" name="直線コネクタ 243"/>
        <xdr:cNvCxnSpPr/>
      </xdr:nvCxnSpPr>
      <xdr:spPr>
        <a:xfrm>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4" name="円/楕円 25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54</xdr:row>
      <xdr:rowOff>149877</xdr:rowOff>
    </xdr:from>
    <xdr:ext cx="762000" cy="259045"/>
    <xdr:sp macro="" textlink="">
      <xdr:nvSpPr>
        <xdr:cNvPr id="25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133350</xdr:rowOff>
    </xdr:from>
    <xdr:to>
      <xdr:col>22</xdr:col>
      <xdr:colOff>606425</xdr:colOff>
      <xdr:row>56</xdr:row>
      <xdr:rowOff>63500</xdr:rowOff>
    </xdr:to>
    <xdr:sp macro="" textlink="">
      <xdr:nvSpPr>
        <xdr:cNvPr id="256" name="円/楕円 25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56</xdr:row>
      <xdr:rowOff>48277</xdr:rowOff>
    </xdr:from>
    <xdr:ext cx="736600" cy="259045"/>
    <xdr:sp macro="" textlink="">
      <xdr:nvSpPr>
        <xdr:cNvPr id="257" name="テキスト ボックス 256"/>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58" name="円/楕円 25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76200</xdr:rowOff>
    </xdr:from>
    <xdr:to>
      <xdr:col>20</xdr:col>
      <xdr:colOff>200025</xdr:colOff>
      <xdr:row>57</xdr:row>
      <xdr:rowOff>6350</xdr:rowOff>
    </xdr:to>
    <xdr:sp macro="" textlink="">
      <xdr:nvSpPr>
        <xdr:cNvPr id="260" name="円/楕円 25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56</xdr:row>
      <xdr:rowOff>162577</xdr:rowOff>
    </xdr:from>
    <xdr:ext cx="762000" cy="259045"/>
    <xdr:sp macro="" textlink="">
      <xdr:nvSpPr>
        <xdr:cNvPr id="261" name="テキスト ボックス 26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62" name="円/楕円 26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います。</a:t>
          </a:r>
          <a:r>
            <a:rPr kumimoji="1" lang="ja-JP" altLang="ja-JP" sz="1200">
              <a:solidFill>
                <a:schemeClr val="dk1"/>
              </a:solidFill>
              <a:effectLst/>
              <a:latin typeface="+mn-lt"/>
              <a:ea typeface="+mn-ea"/>
              <a:cs typeface="+mn-cs"/>
            </a:rPr>
            <a:t>グループ内</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平均値</a:t>
          </a:r>
          <a:r>
            <a:rPr kumimoji="1" lang="ja-JP" altLang="en-US" sz="1200">
              <a:solidFill>
                <a:schemeClr val="dk1"/>
              </a:solidFill>
              <a:effectLst/>
              <a:latin typeface="+mn-lt"/>
              <a:ea typeface="+mn-ea"/>
              <a:cs typeface="+mn-cs"/>
            </a:rPr>
            <a:t>と同程度の値となっています。</a:t>
          </a:r>
        </a:p>
        <a:p>
          <a:r>
            <a:rPr kumimoji="1" lang="ja-JP" altLang="en-US" sz="120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子ども子育て支援給付費負担金や国民健康保険基盤安定化負担金等の社会保障関係経費が増加</a:t>
          </a:r>
          <a:r>
            <a:rPr kumimoji="1" lang="ja-JP" altLang="ja-JP" sz="1200">
              <a:solidFill>
                <a:schemeClr val="dk1"/>
              </a:solidFill>
              <a:effectLst/>
              <a:latin typeface="+mn-lt"/>
              <a:ea typeface="+mn-ea"/>
              <a:cs typeface="+mn-cs"/>
            </a:rPr>
            <a:t>したこ</a:t>
          </a:r>
          <a:r>
            <a:rPr kumimoji="1" lang="ja-JP" altLang="en-US" sz="1200">
              <a:solidFill>
                <a:schemeClr val="dk1"/>
              </a:solidFill>
              <a:effectLst/>
              <a:latin typeface="+mn-lt"/>
              <a:ea typeface="+mn-ea"/>
              <a:cs typeface="+mn-cs"/>
            </a:rPr>
            <a:t>とが主な要因であり、今後とも高齢化の進行などにより、社会保障関係経費の増加が見込まれることから、国、県、市町、民間団体等の役割分担も踏まえ、補助金を見直すなど、歳出のスリム化に努めます。</a:t>
          </a:r>
          <a:endParaRPr lang="ja-JP" altLang="ja-JP" sz="1200">
            <a:effectLst/>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158750</xdr:rowOff>
    </xdr:from>
    <xdr:to>
      <xdr:col>24</xdr:col>
      <xdr:colOff>22225</xdr:colOff>
      <xdr:row>36</xdr:row>
      <xdr:rowOff>165100</xdr:rowOff>
    </xdr:to>
    <xdr:cxnSp macro="">
      <xdr:nvCxnSpPr>
        <xdr:cNvPr id="294" name="直線コネクタ 293"/>
        <xdr:cNvCxnSpPr/>
      </xdr:nvCxnSpPr>
      <xdr:spPr>
        <a:xfrm>
          <a:off x="15671800" y="6159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5"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35</xdr:row>
      <xdr:rowOff>158750</xdr:rowOff>
    </xdr:from>
    <xdr:to>
      <xdr:col>22</xdr:col>
      <xdr:colOff>555625</xdr:colOff>
      <xdr:row>36</xdr:row>
      <xdr:rowOff>12700</xdr:rowOff>
    </xdr:to>
    <xdr:cxnSp macro="">
      <xdr:nvCxnSpPr>
        <xdr:cNvPr id="297" name="直線コネクタ 296"/>
        <xdr:cNvCxnSpPr/>
      </xdr:nvCxnSpPr>
      <xdr:spPr>
        <a:xfrm flipV="1">
          <a:off x="14782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36</xdr:row>
      <xdr:rowOff>111777</xdr:rowOff>
    </xdr:from>
    <xdr:ext cx="736600" cy="259045"/>
    <xdr:sp macro="" textlink="">
      <xdr:nvSpPr>
        <xdr:cNvPr id="299" name="テキスト ボックス 29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146050</xdr:rowOff>
    </xdr:from>
    <xdr:to>
      <xdr:col>21</xdr:col>
      <xdr:colOff>352425</xdr:colOff>
      <xdr:row>36</xdr:row>
      <xdr:rowOff>12700</xdr:rowOff>
    </xdr:to>
    <xdr:cxnSp macro="">
      <xdr:nvCxnSpPr>
        <xdr:cNvPr id="300" name="直線コネクタ 299"/>
        <xdr:cNvCxnSpPr/>
      </xdr:nvCxnSpPr>
      <xdr:spPr>
        <a:xfrm>
          <a:off x="13893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57150</xdr:rowOff>
    </xdr:from>
    <xdr:to>
      <xdr:col>20</xdr:col>
      <xdr:colOff>149225</xdr:colOff>
      <xdr:row>35</xdr:row>
      <xdr:rowOff>146050</xdr:rowOff>
    </xdr:to>
    <xdr:cxnSp macro="">
      <xdr:nvCxnSpPr>
        <xdr:cNvPr id="303" name="直線コネクタ 302"/>
        <xdr:cNvCxnSpPr/>
      </xdr:nvCxnSpPr>
      <xdr:spPr>
        <a:xfrm>
          <a:off x="13004800" y="605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33</xdr:row>
      <xdr:rowOff>92727</xdr:rowOff>
    </xdr:from>
    <xdr:ext cx="762000" cy="259045"/>
    <xdr:sp macro="" textlink="">
      <xdr:nvSpPr>
        <xdr:cNvPr id="307" name="テキスト ボックス 30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114300</xdr:rowOff>
    </xdr:from>
    <xdr:to>
      <xdr:col>24</xdr:col>
      <xdr:colOff>73025</xdr:colOff>
      <xdr:row>37</xdr:row>
      <xdr:rowOff>44450</xdr:rowOff>
    </xdr:to>
    <xdr:sp macro="" textlink="">
      <xdr:nvSpPr>
        <xdr:cNvPr id="313" name="円/楕円 312"/>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35</xdr:row>
      <xdr:rowOff>130827</xdr:rowOff>
    </xdr:from>
    <xdr:ext cx="762000" cy="259045"/>
    <xdr:sp macro="" textlink="">
      <xdr:nvSpPr>
        <xdr:cNvPr id="314"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107950</xdr:rowOff>
    </xdr:from>
    <xdr:to>
      <xdr:col>22</xdr:col>
      <xdr:colOff>606425</xdr:colOff>
      <xdr:row>36</xdr:row>
      <xdr:rowOff>38100</xdr:rowOff>
    </xdr:to>
    <xdr:sp macro="" textlink="">
      <xdr:nvSpPr>
        <xdr:cNvPr id="315" name="円/楕円 314"/>
        <xdr:cNvSpPr/>
      </xdr:nvSpPr>
      <xdr:spPr>
        <a:xfrm>
          <a:off x="15621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34</xdr:row>
      <xdr:rowOff>48277</xdr:rowOff>
    </xdr:from>
    <xdr:ext cx="736600" cy="259045"/>
    <xdr:sp macro="" textlink="">
      <xdr:nvSpPr>
        <xdr:cNvPr id="316" name="テキスト ボックス 315"/>
        <xdr:cNvSpPr txBox="1"/>
      </xdr:nvSpPr>
      <xdr:spPr>
        <a:xfrm>
          <a:off x="15290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17" name="円/楕円 31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95250</xdr:rowOff>
    </xdr:from>
    <xdr:to>
      <xdr:col>20</xdr:col>
      <xdr:colOff>200025</xdr:colOff>
      <xdr:row>36</xdr:row>
      <xdr:rowOff>25400</xdr:rowOff>
    </xdr:to>
    <xdr:sp macro="" textlink="">
      <xdr:nvSpPr>
        <xdr:cNvPr id="319" name="円/楕円 318"/>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34</xdr:row>
      <xdr:rowOff>35577</xdr:rowOff>
    </xdr:from>
    <xdr:ext cx="762000" cy="259045"/>
    <xdr:sp macro="" textlink="">
      <xdr:nvSpPr>
        <xdr:cNvPr id="320" name="テキスト ボックス 319"/>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6350</xdr:rowOff>
    </xdr:from>
    <xdr:to>
      <xdr:col>18</xdr:col>
      <xdr:colOff>682625</xdr:colOff>
      <xdr:row>35</xdr:row>
      <xdr:rowOff>107950</xdr:rowOff>
    </xdr:to>
    <xdr:sp macro="" textlink="">
      <xdr:nvSpPr>
        <xdr:cNvPr id="321" name="円/楕円 320"/>
        <xdr:cNvSpPr/>
      </xdr:nvSpPr>
      <xdr:spPr>
        <a:xfrm>
          <a:off x="12954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35</xdr:row>
      <xdr:rowOff>92727</xdr:rowOff>
    </xdr:from>
    <xdr:ext cx="762000" cy="259045"/>
    <xdr:sp macro="" textlink="">
      <xdr:nvSpPr>
        <xdr:cNvPr id="322" name="テキスト ボックス 321"/>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ています。これは、臨時財政対策債の元金償還の増加が主な要因であり、</a:t>
          </a:r>
          <a:r>
            <a:rPr kumimoji="1" lang="ja-JP" altLang="ja-JP" sz="1200">
              <a:solidFill>
                <a:schemeClr val="dk1"/>
              </a:solidFill>
              <a:effectLst/>
              <a:latin typeface="+mn-lt"/>
              <a:ea typeface="+mn-ea"/>
              <a:cs typeface="+mn-cs"/>
            </a:rPr>
            <a:t>グループ内</a:t>
          </a:r>
          <a:r>
            <a:rPr kumimoji="1" lang="ja-JP" altLang="en-US" sz="1200">
              <a:solidFill>
                <a:schemeClr val="dk1"/>
              </a:solidFill>
              <a:effectLst/>
              <a:latin typeface="+mn-lt"/>
              <a:ea typeface="+mn-ea"/>
              <a:cs typeface="+mn-cs"/>
            </a:rPr>
            <a:t>においても</a:t>
          </a:r>
          <a:r>
            <a:rPr kumimoji="1" lang="ja-JP" altLang="ja-JP" sz="1200">
              <a:solidFill>
                <a:schemeClr val="dk1"/>
              </a:solidFill>
              <a:effectLst/>
              <a:latin typeface="+mn-lt"/>
              <a:ea typeface="+mn-ea"/>
              <a:cs typeface="+mn-cs"/>
            </a:rPr>
            <a:t>平均値を上回っています。本県では、財政健全化の取組の中で、投資的経費の圧縮等により、通常債の発行抑制に努めてきましたが、リーマンショック以降、臨時財政対策債の発行額が増加しました。そのため、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臨時財政対策債の償還に伴う公債費の増加が見込まれることから、引き続き投資的経費の優先化、重点化を図り、県自らがコントロールできる県債の発行と償還のバランスを取りつつ、公債費の縮減に努めます。</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86179</xdr:rowOff>
    </xdr:from>
    <xdr:to>
      <xdr:col>7</xdr:col>
      <xdr:colOff>15875</xdr:colOff>
      <xdr:row>78</xdr:row>
      <xdr:rowOff>29029</xdr:rowOff>
    </xdr:to>
    <xdr:cxnSp macro="">
      <xdr:nvCxnSpPr>
        <xdr:cNvPr id="355" name="直線コネクタ 354"/>
        <xdr:cNvCxnSpPr/>
      </xdr:nvCxnSpPr>
      <xdr:spPr>
        <a:xfrm>
          <a:off x="3987800" y="132878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86179</xdr:rowOff>
    </xdr:from>
    <xdr:to>
      <xdr:col>5</xdr:col>
      <xdr:colOff>549275</xdr:colOff>
      <xdr:row>78</xdr:row>
      <xdr:rowOff>12700</xdr:rowOff>
    </xdr:to>
    <xdr:cxnSp macro="">
      <xdr:nvCxnSpPr>
        <xdr:cNvPr id="358" name="直線コネクタ 357"/>
        <xdr:cNvCxnSpPr/>
      </xdr:nvCxnSpPr>
      <xdr:spPr>
        <a:xfrm flipV="1">
          <a:off x="3098800" y="132878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32855</xdr:rowOff>
    </xdr:from>
    <xdr:ext cx="736600" cy="259045"/>
    <xdr:sp macro="" textlink="">
      <xdr:nvSpPr>
        <xdr:cNvPr id="360" name="テキスト ボックス 359"/>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118836</xdr:rowOff>
    </xdr:from>
    <xdr:to>
      <xdr:col>4</xdr:col>
      <xdr:colOff>346075</xdr:colOff>
      <xdr:row>78</xdr:row>
      <xdr:rowOff>12700</xdr:rowOff>
    </xdr:to>
    <xdr:cxnSp macro="">
      <xdr:nvCxnSpPr>
        <xdr:cNvPr id="361" name="直線コネクタ 360"/>
        <xdr:cNvCxnSpPr/>
      </xdr:nvCxnSpPr>
      <xdr:spPr>
        <a:xfrm>
          <a:off x="2209800" y="133204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65512</xdr:rowOff>
    </xdr:from>
    <xdr:ext cx="762000" cy="259045"/>
    <xdr:sp macro="" textlink="">
      <xdr:nvSpPr>
        <xdr:cNvPr id="363" name="テキスト ボックス 36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118836</xdr:rowOff>
    </xdr:from>
    <xdr:to>
      <xdr:col>3</xdr:col>
      <xdr:colOff>142875</xdr:colOff>
      <xdr:row>77</xdr:row>
      <xdr:rowOff>167821</xdr:rowOff>
    </xdr:to>
    <xdr:cxnSp macro="">
      <xdr:nvCxnSpPr>
        <xdr:cNvPr id="364" name="直線コネクタ 363"/>
        <xdr:cNvCxnSpPr/>
      </xdr:nvCxnSpPr>
      <xdr:spPr>
        <a:xfrm flipV="1">
          <a:off x="1320800" y="13320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41020</xdr:rowOff>
    </xdr:from>
    <xdr:ext cx="762000" cy="259045"/>
    <xdr:sp macro="" textlink="">
      <xdr:nvSpPr>
        <xdr:cNvPr id="366" name="テキスト ボックス 36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41020</xdr:rowOff>
    </xdr:from>
    <xdr:ext cx="762000" cy="259045"/>
    <xdr:sp macro="" textlink="">
      <xdr:nvSpPr>
        <xdr:cNvPr id="368" name="テキスト ボックス 36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74" name="円/楕円 373"/>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121756</xdr:rowOff>
    </xdr:from>
    <xdr:ext cx="762000" cy="259045"/>
    <xdr:sp macro="" textlink="">
      <xdr:nvSpPr>
        <xdr:cNvPr id="375" name="公債費該当値テキスト"/>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35379</xdr:rowOff>
    </xdr:from>
    <xdr:to>
      <xdr:col>5</xdr:col>
      <xdr:colOff>600075</xdr:colOff>
      <xdr:row>77</xdr:row>
      <xdr:rowOff>136979</xdr:rowOff>
    </xdr:to>
    <xdr:sp macro="" textlink="">
      <xdr:nvSpPr>
        <xdr:cNvPr id="376" name="円/楕円 375"/>
        <xdr:cNvSpPr/>
      </xdr:nvSpPr>
      <xdr:spPr>
        <a:xfrm>
          <a:off x="3937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121756</xdr:rowOff>
    </xdr:from>
    <xdr:ext cx="736600" cy="259045"/>
    <xdr:sp macro="" textlink="">
      <xdr:nvSpPr>
        <xdr:cNvPr id="377" name="テキスト ボックス 376"/>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78" name="円/楕円 37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48277</xdr:rowOff>
    </xdr:from>
    <xdr:ext cx="762000" cy="259045"/>
    <xdr:sp macro="" textlink="">
      <xdr:nvSpPr>
        <xdr:cNvPr id="379" name="テキスト ボックス 37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68036</xdr:rowOff>
    </xdr:from>
    <xdr:to>
      <xdr:col>3</xdr:col>
      <xdr:colOff>193675</xdr:colOff>
      <xdr:row>77</xdr:row>
      <xdr:rowOff>169636</xdr:rowOff>
    </xdr:to>
    <xdr:sp macro="" textlink="">
      <xdr:nvSpPr>
        <xdr:cNvPr id="380" name="円/楕円 379"/>
        <xdr:cNvSpPr/>
      </xdr:nvSpPr>
      <xdr:spPr>
        <a:xfrm>
          <a:off x="2159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154413</xdr:rowOff>
    </xdr:from>
    <xdr:ext cx="762000" cy="259045"/>
    <xdr:sp macro="" textlink="">
      <xdr:nvSpPr>
        <xdr:cNvPr id="381" name="テキスト ボックス 380"/>
        <xdr:cNvSpPr txBox="1"/>
      </xdr:nvSpPr>
      <xdr:spPr>
        <a:xfrm>
          <a:off x="1828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117021</xdr:rowOff>
    </xdr:from>
    <xdr:to>
      <xdr:col>1</xdr:col>
      <xdr:colOff>676275</xdr:colOff>
      <xdr:row>78</xdr:row>
      <xdr:rowOff>47171</xdr:rowOff>
    </xdr:to>
    <xdr:sp macro="" textlink="">
      <xdr:nvSpPr>
        <xdr:cNvPr id="382" name="円/楕円 381"/>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31948</xdr:rowOff>
    </xdr:from>
    <xdr:ext cx="762000" cy="259045"/>
    <xdr:sp macro="" textlink="">
      <xdr:nvSpPr>
        <xdr:cNvPr id="383" name="テキスト ボックス 382"/>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前年度と比べ</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います。これは、社会保障関係経費に係る補助費や人件費の増加などが主な要因ですが、</a:t>
          </a:r>
          <a:r>
            <a:rPr kumimoji="1" lang="ja-JP" altLang="ja-JP" sz="1300">
              <a:solidFill>
                <a:schemeClr val="dk1"/>
              </a:solidFill>
              <a:effectLst/>
              <a:latin typeface="+mn-lt"/>
              <a:ea typeface="+mn-ea"/>
              <a:cs typeface="+mn-cs"/>
            </a:rPr>
            <a:t>グループ内平均値と比べて低い値となっています。</a:t>
          </a:r>
          <a:endParaRPr lang="ja-JP" altLang="ja-JP" sz="1300">
            <a:effectLst/>
          </a:endParaRPr>
        </a:p>
        <a:p>
          <a:r>
            <a:rPr kumimoji="1" lang="ja-JP" altLang="en-US" sz="1300">
              <a:solidFill>
                <a:schemeClr val="dk1"/>
              </a:solidFill>
              <a:effectLst/>
              <a:latin typeface="+mn-lt"/>
              <a:ea typeface="+mn-ea"/>
              <a:cs typeface="+mn-cs"/>
            </a:rPr>
            <a:t>なお、</a:t>
          </a:r>
          <a:r>
            <a:rPr kumimoji="1" lang="ja-JP" altLang="ja-JP" sz="1300">
              <a:solidFill>
                <a:schemeClr val="dk1"/>
              </a:solidFill>
              <a:effectLst/>
              <a:latin typeface="+mn-lt"/>
              <a:ea typeface="+mn-ea"/>
              <a:cs typeface="+mn-cs"/>
            </a:rPr>
            <a:t>人件費などの各項目ほぼすべてにおいてグループ内平均値を下回り、グループ内順位は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位となっています</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146050</xdr:rowOff>
    </xdr:from>
    <xdr:to>
      <xdr:col>24</xdr:col>
      <xdr:colOff>22225</xdr:colOff>
      <xdr:row>75</xdr:row>
      <xdr:rowOff>151493</xdr:rowOff>
    </xdr:to>
    <xdr:cxnSp macro="">
      <xdr:nvCxnSpPr>
        <xdr:cNvPr id="416" name="直線コネクタ 415"/>
        <xdr:cNvCxnSpPr/>
      </xdr:nvCxnSpPr>
      <xdr:spPr>
        <a:xfrm>
          <a:off x="15671800" y="12661900"/>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7"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73</xdr:row>
      <xdr:rowOff>146050</xdr:rowOff>
    </xdr:from>
    <xdr:to>
      <xdr:col>22</xdr:col>
      <xdr:colOff>555625</xdr:colOff>
      <xdr:row>74</xdr:row>
      <xdr:rowOff>116115</xdr:rowOff>
    </xdr:to>
    <xdr:cxnSp macro="">
      <xdr:nvCxnSpPr>
        <xdr:cNvPr id="419" name="直線コネクタ 418"/>
        <xdr:cNvCxnSpPr/>
      </xdr:nvCxnSpPr>
      <xdr:spPr>
        <a:xfrm flipV="1">
          <a:off x="14782800" y="126619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76</xdr:row>
      <xdr:rowOff>113591</xdr:rowOff>
    </xdr:from>
    <xdr:ext cx="736600" cy="259045"/>
    <xdr:sp macro="" textlink="">
      <xdr:nvSpPr>
        <xdr:cNvPr id="421" name="テキスト ボックス 420"/>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116115</xdr:rowOff>
    </xdr:from>
    <xdr:to>
      <xdr:col>21</xdr:col>
      <xdr:colOff>352425</xdr:colOff>
      <xdr:row>75</xdr:row>
      <xdr:rowOff>129722</xdr:rowOff>
    </xdr:to>
    <xdr:cxnSp macro="">
      <xdr:nvCxnSpPr>
        <xdr:cNvPr id="422" name="直線コネクタ 421"/>
        <xdr:cNvCxnSpPr/>
      </xdr:nvCxnSpPr>
      <xdr:spPr>
        <a:xfrm flipV="1">
          <a:off x="13893800" y="128034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76</xdr:row>
      <xdr:rowOff>146248</xdr:rowOff>
    </xdr:from>
    <xdr:ext cx="762000" cy="259045"/>
    <xdr:sp macro="" textlink="">
      <xdr:nvSpPr>
        <xdr:cNvPr id="424" name="テキスト ボックス 423"/>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129722</xdr:rowOff>
    </xdr:from>
    <xdr:to>
      <xdr:col>20</xdr:col>
      <xdr:colOff>149225</xdr:colOff>
      <xdr:row>76</xdr:row>
      <xdr:rowOff>1814</xdr:rowOff>
    </xdr:to>
    <xdr:cxnSp macro="">
      <xdr:nvCxnSpPr>
        <xdr:cNvPr id="425" name="直線コネクタ 424"/>
        <xdr:cNvCxnSpPr/>
      </xdr:nvCxnSpPr>
      <xdr:spPr>
        <a:xfrm flipV="1">
          <a:off x="13004800" y="12988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78</xdr:row>
      <xdr:rowOff>31948</xdr:rowOff>
    </xdr:from>
    <xdr:ext cx="762000" cy="259045"/>
    <xdr:sp macro="" textlink="">
      <xdr:nvSpPr>
        <xdr:cNvPr id="427" name="テキスト ボックス 426"/>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78</xdr:row>
      <xdr:rowOff>53720</xdr:rowOff>
    </xdr:from>
    <xdr:ext cx="762000" cy="259045"/>
    <xdr:sp macro="" textlink="">
      <xdr:nvSpPr>
        <xdr:cNvPr id="429" name="テキスト ボックス 428"/>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100693</xdr:rowOff>
    </xdr:from>
    <xdr:to>
      <xdr:col>24</xdr:col>
      <xdr:colOff>73025</xdr:colOff>
      <xdr:row>76</xdr:row>
      <xdr:rowOff>30843</xdr:rowOff>
    </xdr:to>
    <xdr:sp macro="" textlink="">
      <xdr:nvSpPr>
        <xdr:cNvPr id="435" name="円/楕円 434"/>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74</xdr:row>
      <xdr:rowOff>117220</xdr:rowOff>
    </xdr:from>
    <xdr:ext cx="762000" cy="259045"/>
    <xdr:sp macro="" textlink="">
      <xdr:nvSpPr>
        <xdr:cNvPr id="436" name="公債費以外該当値テキスト"/>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95250</xdr:rowOff>
    </xdr:from>
    <xdr:to>
      <xdr:col>22</xdr:col>
      <xdr:colOff>606425</xdr:colOff>
      <xdr:row>74</xdr:row>
      <xdr:rowOff>25400</xdr:rowOff>
    </xdr:to>
    <xdr:sp macro="" textlink="">
      <xdr:nvSpPr>
        <xdr:cNvPr id="437" name="円/楕円 436"/>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72</xdr:row>
      <xdr:rowOff>35577</xdr:rowOff>
    </xdr:from>
    <xdr:ext cx="736600" cy="259045"/>
    <xdr:sp macro="" textlink="">
      <xdr:nvSpPr>
        <xdr:cNvPr id="438" name="テキスト ボックス 437"/>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65315</xdr:rowOff>
    </xdr:from>
    <xdr:to>
      <xdr:col>21</xdr:col>
      <xdr:colOff>403225</xdr:colOff>
      <xdr:row>74</xdr:row>
      <xdr:rowOff>166915</xdr:rowOff>
    </xdr:to>
    <xdr:sp macro="" textlink="">
      <xdr:nvSpPr>
        <xdr:cNvPr id="439" name="円/楕円 438"/>
        <xdr:cNvSpPr/>
      </xdr:nvSpPr>
      <xdr:spPr>
        <a:xfrm>
          <a:off x="14732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73</xdr:row>
      <xdr:rowOff>5642</xdr:rowOff>
    </xdr:from>
    <xdr:ext cx="762000" cy="259045"/>
    <xdr:sp macro="" textlink="">
      <xdr:nvSpPr>
        <xdr:cNvPr id="440" name="テキスト ボックス 439"/>
        <xdr:cNvSpPr txBox="1"/>
      </xdr:nvSpPr>
      <xdr:spPr>
        <a:xfrm>
          <a:off x="14401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78922</xdr:rowOff>
    </xdr:from>
    <xdr:to>
      <xdr:col>20</xdr:col>
      <xdr:colOff>200025</xdr:colOff>
      <xdr:row>76</xdr:row>
      <xdr:rowOff>9072</xdr:rowOff>
    </xdr:to>
    <xdr:sp macro="" textlink="">
      <xdr:nvSpPr>
        <xdr:cNvPr id="441" name="円/楕円 440"/>
        <xdr:cNvSpPr/>
      </xdr:nvSpPr>
      <xdr:spPr>
        <a:xfrm>
          <a:off x="13843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74</xdr:row>
      <xdr:rowOff>19249</xdr:rowOff>
    </xdr:from>
    <xdr:ext cx="762000" cy="259045"/>
    <xdr:sp macro="" textlink="">
      <xdr:nvSpPr>
        <xdr:cNvPr id="442" name="テキスト ボックス 441"/>
        <xdr:cNvSpPr txBox="1"/>
      </xdr:nvSpPr>
      <xdr:spPr>
        <a:xfrm>
          <a:off x="13512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122465</xdr:rowOff>
    </xdr:from>
    <xdr:to>
      <xdr:col>18</xdr:col>
      <xdr:colOff>682625</xdr:colOff>
      <xdr:row>76</xdr:row>
      <xdr:rowOff>52614</xdr:rowOff>
    </xdr:to>
    <xdr:sp macro="" textlink="">
      <xdr:nvSpPr>
        <xdr:cNvPr id="443" name="円/楕円 442"/>
        <xdr:cNvSpPr/>
      </xdr:nvSpPr>
      <xdr:spPr>
        <a:xfrm>
          <a:off x="12954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74</xdr:row>
      <xdr:rowOff>62792</xdr:rowOff>
    </xdr:from>
    <xdr:ext cx="762000" cy="259045"/>
    <xdr:sp macro="" textlink="">
      <xdr:nvSpPr>
        <xdr:cNvPr id="444" name="テキスト ボックス 443"/>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7</xdr:row>
      <xdr:rowOff>22225</xdr:rowOff>
    </xdr:from>
    <xdr:ext cx="411651" cy="275717"/>
    <xdr:sp macro="" textlink="">
      <xdr:nvSpPr>
        <xdr:cNvPr id="29" name="テキスト ボックス 28"/>
        <xdr:cNvSpPr txBox="1"/>
      </xdr:nvSpPr>
      <xdr:spPr>
        <a:xfrm>
          <a:off x="1659082" y="1286452"/>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5151"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5153"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5155"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5157"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59"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11</xdr:row>
      <xdr:rowOff>76200</xdr:rowOff>
    </xdr:from>
    <xdr:to>
      <xdr:col>4</xdr:col>
      <xdr:colOff>1114425</xdr:colOff>
      <xdr:row>18</xdr:row>
      <xdr:rowOff>38100</xdr:rowOff>
    </xdr:to>
    <xdr:cxnSp macro="">
      <xdr:nvCxnSpPr>
        <xdr:cNvPr id="5162" name="直線コネクタ 42"/>
        <xdr:cNvCxnSpPr>
          <a:cxnSpLocks noChangeShapeType="1"/>
        </xdr:cNvCxnSpPr>
      </xdr:nvCxnSpPr>
      <xdr:spPr bwMode="auto">
        <a:xfrm flipV="1">
          <a:off x="5648325" y="2009775"/>
          <a:ext cx="0" cy="1162050"/>
        </a:xfrm>
        <a:prstGeom prst="line">
          <a:avLst/>
        </a:prstGeom>
        <a:noFill/>
        <a:ln w="31750" algn="ctr">
          <a:solidFill>
            <a:srgbClr val="808080"/>
          </a:solidFill>
          <a:round/>
          <a:headEnd/>
          <a:tailEnd/>
        </a:ln>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38100</xdr:rowOff>
    </xdr:from>
    <xdr:to>
      <xdr:col>5</xdr:col>
      <xdr:colOff>76200</xdr:colOff>
      <xdr:row>18</xdr:row>
      <xdr:rowOff>38100</xdr:rowOff>
    </xdr:to>
    <xdr:cxnSp macro="">
      <xdr:nvCxnSpPr>
        <xdr:cNvPr id="5164" name="直線コネクタ 44"/>
        <xdr:cNvCxnSpPr>
          <a:cxnSpLocks noChangeShapeType="1"/>
        </xdr:cNvCxnSpPr>
      </xdr:nvCxnSpPr>
      <xdr:spPr bwMode="auto">
        <a:xfrm>
          <a:off x="5562600" y="3171825"/>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76200</xdr:rowOff>
    </xdr:from>
    <xdr:to>
      <xdr:col>5</xdr:col>
      <xdr:colOff>76200</xdr:colOff>
      <xdr:row>11</xdr:row>
      <xdr:rowOff>76200</xdr:rowOff>
    </xdr:to>
    <xdr:cxnSp macro="">
      <xdr:nvCxnSpPr>
        <xdr:cNvPr id="5166" name="直線コネクタ 46"/>
        <xdr:cNvCxnSpPr>
          <a:cxnSpLocks noChangeShapeType="1"/>
        </xdr:cNvCxnSpPr>
      </xdr:nvCxnSpPr>
      <xdr:spPr bwMode="auto">
        <a:xfrm>
          <a:off x="5562600" y="2009775"/>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0</xdr:rowOff>
    </xdr:from>
    <xdr:to>
      <xdr:col>4</xdr:col>
      <xdr:colOff>1114425</xdr:colOff>
      <xdr:row>16</xdr:row>
      <xdr:rowOff>28575</xdr:rowOff>
    </xdr:to>
    <xdr:cxnSp macro="">
      <xdr:nvCxnSpPr>
        <xdr:cNvPr id="5167" name="直線コネクタ 47"/>
        <xdr:cNvCxnSpPr>
          <a:cxnSpLocks noChangeShapeType="1"/>
        </xdr:cNvCxnSpPr>
      </xdr:nvCxnSpPr>
      <xdr:spPr bwMode="auto">
        <a:xfrm flipV="1">
          <a:off x="5000625" y="2790825"/>
          <a:ext cx="647700" cy="28575"/>
        </a:xfrm>
        <a:prstGeom prst="line">
          <a:avLst/>
        </a:prstGeom>
        <a:noFill/>
        <a:ln w="6350" algn="ctr">
          <a:solidFill>
            <a:srgbClr val="FF0000"/>
          </a:solidFill>
          <a:round/>
          <a:headEnd/>
          <a:tailEnd/>
        </a:ln>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142875</xdr:rowOff>
    </xdr:from>
    <xdr:to>
      <xdr:col>5</xdr:col>
      <xdr:colOff>38100</xdr:colOff>
      <xdr:row>16</xdr:row>
      <xdr:rowOff>76200</xdr:rowOff>
    </xdr:to>
    <xdr:sp macro="" textlink="">
      <xdr:nvSpPr>
        <xdr:cNvPr id="5169" name="フローチャート : 判断 49"/>
        <xdr:cNvSpPr>
          <a:spLocks noChangeArrowheads="1"/>
        </xdr:cNvSpPr>
      </xdr:nvSpPr>
      <xdr:spPr bwMode="auto">
        <a:xfrm>
          <a:off x="5600700" y="27622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28575</xdr:rowOff>
    </xdr:from>
    <xdr:to>
      <xdr:col>4</xdr:col>
      <xdr:colOff>466725</xdr:colOff>
      <xdr:row>16</xdr:row>
      <xdr:rowOff>76200</xdr:rowOff>
    </xdr:to>
    <xdr:cxnSp macro="">
      <xdr:nvCxnSpPr>
        <xdr:cNvPr id="5170" name="直線コネクタ 50"/>
        <xdr:cNvCxnSpPr>
          <a:cxnSpLocks noChangeShapeType="1"/>
        </xdr:cNvCxnSpPr>
      </xdr:nvCxnSpPr>
      <xdr:spPr bwMode="auto">
        <a:xfrm flipV="1">
          <a:off x="4305300" y="2819400"/>
          <a:ext cx="695325" cy="47625"/>
        </a:xfrm>
        <a:prstGeom prst="line">
          <a:avLst/>
        </a:prstGeom>
        <a:noFill/>
        <a:ln w="6350" algn="ctr">
          <a:solidFill>
            <a:srgbClr val="FF0000"/>
          </a:solidFill>
          <a:round/>
          <a:headEnd/>
          <a:tailEnd/>
        </a:ln>
      </xdr:spPr>
    </xdr:cxnSp>
    <xdr:clientData/>
  </xdr:twoCellAnchor>
  <xdr:twoCellAnchor>
    <xdr:from>
      <xdr:col>4</xdr:col>
      <xdr:colOff>419100</xdr:colOff>
      <xdr:row>16</xdr:row>
      <xdr:rowOff>9525</xdr:rowOff>
    </xdr:from>
    <xdr:to>
      <xdr:col>4</xdr:col>
      <xdr:colOff>523875</xdr:colOff>
      <xdr:row>16</xdr:row>
      <xdr:rowOff>114300</xdr:rowOff>
    </xdr:to>
    <xdr:sp macro="" textlink="">
      <xdr:nvSpPr>
        <xdr:cNvPr id="5171" name="フローチャート : 判断 51"/>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19050</xdr:rowOff>
    </xdr:from>
    <xdr:to>
      <xdr:col>3</xdr:col>
      <xdr:colOff>904875</xdr:colOff>
      <xdr:row>16</xdr:row>
      <xdr:rowOff>76200</xdr:rowOff>
    </xdr:to>
    <xdr:cxnSp macro="">
      <xdr:nvCxnSpPr>
        <xdr:cNvPr id="5173" name="直線コネクタ 53"/>
        <xdr:cNvCxnSpPr>
          <a:cxnSpLocks noChangeShapeType="1"/>
        </xdr:cNvCxnSpPr>
      </xdr:nvCxnSpPr>
      <xdr:spPr bwMode="auto">
        <a:xfrm>
          <a:off x="3609975" y="2809875"/>
          <a:ext cx="695325" cy="57150"/>
        </a:xfrm>
        <a:prstGeom prst="line">
          <a:avLst/>
        </a:prstGeom>
        <a:noFill/>
        <a:ln w="6350" algn="ctr">
          <a:solidFill>
            <a:srgbClr val="FF0000"/>
          </a:solidFill>
          <a:round/>
          <a:headEnd/>
          <a:tailEnd/>
        </a:ln>
      </xdr:spPr>
    </xdr:cxnSp>
    <xdr:clientData/>
  </xdr:twoCellAnchor>
  <xdr:twoCellAnchor>
    <xdr:from>
      <xdr:col>3</xdr:col>
      <xdr:colOff>857250</xdr:colOff>
      <xdr:row>16</xdr:row>
      <xdr:rowOff>85725</xdr:rowOff>
    </xdr:from>
    <xdr:to>
      <xdr:col>3</xdr:col>
      <xdr:colOff>952500</xdr:colOff>
      <xdr:row>17</xdr:row>
      <xdr:rowOff>19050</xdr:rowOff>
    </xdr:to>
    <xdr:sp macro="" textlink="">
      <xdr:nvSpPr>
        <xdr:cNvPr id="5174" name="フローチャート : 判断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123825</xdr:rowOff>
    </xdr:from>
    <xdr:to>
      <xdr:col>3</xdr:col>
      <xdr:colOff>209550</xdr:colOff>
      <xdr:row>16</xdr:row>
      <xdr:rowOff>19050</xdr:rowOff>
    </xdr:to>
    <xdr:cxnSp macro="">
      <xdr:nvCxnSpPr>
        <xdr:cNvPr id="5176" name="直線コネクタ 56"/>
        <xdr:cNvCxnSpPr>
          <a:cxnSpLocks noChangeShapeType="1"/>
        </xdr:cNvCxnSpPr>
      </xdr:nvCxnSpPr>
      <xdr:spPr bwMode="auto">
        <a:xfrm>
          <a:off x="2905125" y="2743200"/>
          <a:ext cx="704850" cy="66675"/>
        </a:xfrm>
        <a:prstGeom prst="line">
          <a:avLst/>
        </a:prstGeom>
        <a:noFill/>
        <a:ln w="6350" algn="ctr">
          <a:solidFill>
            <a:srgbClr val="FF0000"/>
          </a:solidFill>
          <a:round/>
          <a:headEnd/>
          <a:tailEnd/>
        </a:ln>
      </xdr:spPr>
    </xdr:cxnSp>
    <xdr:clientData/>
  </xdr:twoCellAnchor>
  <xdr:twoCellAnchor>
    <xdr:from>
      <xdr:col>3</xdr:col>
      <xdr:colOff>152400</xdr:colOff>
      <xdr:row>16</xdr:row>
      <xdr:rowOff>9525</xdr:rowOff>
    </xdr:from>
    <xdr:to>
      <xdr:col>3</xdr:col>
      <xdr:colOff>257175</xdr:colOff>
      <xdr:row>16</xdr:row>
      <xdr:rowOff>114300</xdr:rowOff>
    </xdr:to>
    <xdr:sp macro="" textlink="">
      <xdr:nvSpPr>
        <xdr:cNvPr id="5177" name="フローチャート : 判断 57"/>
        <xdr:cNvSpPr>
          <a:spLocks noChangeArrowheads="1"/>
        </xdr:cNvSpPr>
      </xdr:nvSpPr>
      <xdr:spPr bwMode="auto">
        <a:xfrm>
          <a:off x="3552825" y="2800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104775</xdr:rowOff>
    </xdr:from>
    <xdr:to>
      <xdr:col>2</xdr:col>
      <xdr:colOff>695325</xdr:colOff>
      <xdr:row>16</xdr:row>
      <xdr:rowOff>38100</xdr:rowOff>
    </xdr:to>
    <xdr:sp macro="" textlink="">
      <xdr:nvSpPr>
        <xdr:cNvPr id="5179" name="フローチャート : 判断 59"/>
        <xdr:cNvSpPr>
          <a:spLocks noChangeArrowheads="1"/>
        </xdr:cNvSpPr>
      </xdr:nvSpPr>
      <xdr:spPr bwMode="auto">
        <a:xfrm>
          <a:off x="2857500" y="27241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123825</xdr:rowOff>
    </xdr:from>
    <xdr:to>
      <xdr:col>5</xdr:col>
      <xdr:colOff>38100</xdr:colOff>
      <xdr:row>16</xdr:row>
      <xdr:rowOff>57150</xdr:rowOff>
    </xdr:to>
    <xdr:sp macro="" textlink="">
      <xdr:nvSpPr>
        <xdr:cNvPr id="5186" name="円/楕円 66"/>
        <xdr:cNvSpPr>
          <a:spLocks noChangeArrowheads="1"/>
        </xdr:cNvSpPr>
      </xdr:nvSpPr>
      <xdr:spPr bwMode="auto">
        <a:xfrm>
          <a:off x="5600700" y="27432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14</xdr:row>
      <xdr:rowOff>140169</xdr:rowOff>
    </xdr:from>
    <xdr:ext cx="762000" cy="259045"/>
    <xdr:sp macro="" textlink="">
      <xdr:nvSpPr>
        <xdr:cNvPr id="68" name="人口1人当たり決算額の推移該当値テキスト130"/>
        <xdr:cNvSpPr txBox="1"/>
      </xdr:nvSpPr>
      <xdr:spPr>
        <a:xfrm>
          <a:off x="5740400" y="2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142875</xdr:rowOff>
    </xdr:from>
    <xdr:to>
      <xdr:col>4</xdr:col>
      <xdr:colOff>523875</xdr:colOff>
      <xdr:row>16</xdr:row>
      <xdr:rowOff>76200</xdr:rowOff>
    </xdr:to>
    <xdr:sp macro="" textlink="">
      <xdr:nvSpPr>
        <xdr:cNvPr id="5188" name="円/楕円 68"/>
        <xdr:cNvSpPr>
          <a:spLocks noChangeArrowheads="1"/>
        </xdr:cNvSpPr>
      </xdr:nvSpPr>
      <xdr:spPr bwMode="auto">
        <a:xfrm>
          <a:off x="4953000" y="27622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85755</xdr:rowOff>
    </xdr:from>
    <xdr:ext cx="736600" cy="259045"/>
    <xdr:sp macro="" textlink="">
      <xdr:nvSpPr>
        <xdr:cNvPr id="70" name="テキスト ボックス 69"/>
        <xdr:cNvSpPr txBox="1"/>
      </xdr:nvSpPr>
      <xdr:spPr>
        <a:xfrm>
          <a:off x="4622800" y="253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89,055</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28575</xdr:rowOff>
    </xdr:from>
    <xdr:to>
      <xdr:col>3</xdr:col>
      <xdr:colOff>952500</xdr:colOff>
      <xdr:row>16</xdr:row>
      <xdr:rowOff>123825</xdr:rowOff>
    </xdr:to>
    <xdr:sp macro="" textlink="">
      <xdr:nvSpPr>
        <xdr:cNvPr id="5190" name="円/楕円 70"/>
        <xdr:cNvSpPr>
          <a:spLocks noChangeArrowheads="1"/>
        </xdr:cNvSpPr>
      </xdr:nvSpPr>
      <xdr:spPr bwMode="auto">
        <a:xfrm>
          <a:off x="4257675" y="28194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14</xdr:row>
      <xdr:rowOff>136824</xdr:rowOff>
    </xdr:from>
    <xdr:ext cx="762000" cy="259045"/>
    <xdr:sp macro="" textlink="">
      <xdr:nvSpPr>
        <xdr:cNvPr id="72" name="テキスト ボックス 71"/>
        <xdr:cNvSpPr txBox="1"/>
      </xdr:nvSpPr>
      <xdr:spPr>
        <a:xfrm>
          <a:off x="3924300" y="25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86,821</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142875</xdr:rowOff>
    </xdr:from>
    <xdr:to>
      <xdr:col>3</xdr:col>
      <xdr:colOff>257175</xdr:colOff>
      <xdr:row>16</xdr:row>
      <xdr:rowOff>66675</xdr:rowOff>
    </xdr:to>
    <xdr:sp macro="" textlink="">
      <xdr:nvSpPr>
        <xdr:cNvPr id="5192" name="円/楕円 72"/>
        <xdr:cNvSpPr>
          <a:spLocks noChangeArrowheads="1"/>
        </xdr:cNvSpPr>
      </xdr:nvSpPr>
      <xdr:spPr bwMode="auto">
        <a:xfrm>
          <a:off x="3552825" y="27622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14</xdr:row>
      <xdr:rowOff>79240</xdr:rowOff>
    </xdr:from>
    <xdr:ext cx="762000" cy="259045"/>
    <xdr:sp macro="" textlink="">
      <xdr:nvSpPr>
        <xdr:cNvPr id="74" name="テキスト ボックス 73"/>
        <xdr:cNvSpPr txBox="1"/>
      </xdr:nvSpPr>
      <xdr:spPr>
        <a:xfrm>
          <a:off x="3225800" y="252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76200</xdr:rowOff>
    </xdr:from>
    <xdr:to>
      <xdr:col>2</xdr:col>
      <xdr:colOff>695325</xdr:colOff>
      <xdr:row>16</xdr:row>
      <xdr:rowOff>0</xdr:rowOff>
    </xdr:to>
    <xdr:sp macro="" textlink="">
      <xdr:nvSpPr>
        <xdr:cNvPr id="5194" name="円/楕円 74"/>
        <xdr:cNvSpPr>
          <a:spLocks noChangeArrowheads="1"/>
        </xdr:cNvSpPr>
      </xdr:nvSpPr>
      <xdr:spPr bwMode="auto">
        <a:xfrm>
          <a:off x="2857500" y="26955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14</xdr:row>
      <xdr:rowOff>11871</xdr:rowOff>
    </xdr:from>
    <xdr:ext cx="762000" cy="259045"/>
    <xdr:sp macro="" textlink="">
      <xdr:nvSpPr>
        <xdr:cNvPr id="76" name="テキスト ボックス 75"/>
        <xdr:cNvSpPr txBox="1"/>
      </xdr:nvSpPr>
      <xdr:spPr>
        <a:xfrm>
          <a:off x="2527300" y="245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1"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2"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3"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4"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5"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6"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7"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08" name="正方形/長方形 88"/>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30</xdr:row>
      <xdr:rowOff>41275</xdr:rowOff>
    </xdr:from>
    <xdr:ext cx="411651" cy="275717"/>
    <xdr:sp macro="" textlink="">
      <xdr:nvSpPr>
        <xdr:cNvPr id="90" name="テキスト ボックス 89"/>
        <xdr:cNvSpPr txBox="1"/>
      </xdr:nvSpPr>
      <xdr:spPr>
        <a:xfrm>
          <a:off x="1659082" y="534063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0"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38</xdr:row>
      <xdr:rowOff>9525</xdr:rowOff>
    </xdr:from>
    <xdr:to>
      <xdr:col>5</xdr:col>
      <xdr:colOff>733425</xdr:colOff>
      <xdr:row>38</xdr:row>
      <xdr:rowOff>9525</xdr:rowOff>
    </xdr:to>
    <xdr:cxnSp macro="">
      <xdr:nvCxnSpPr>
        <xdr:cNvPr id="5212" name="直線コネクタ 92"/>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214" name="直線コネクタ 94"/>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216" name="直線コネクタ 96"/>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218" name="直線コネクタ 98"/>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0" name="直線コネクタ 100"/>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114300</xdr:rowOff>
    </xdr:from>
    <xdr:to>
      <xdr:col>4</xdr:col>
      <xdr:colOff>1114425</xdr:colOff>
      <xdr:row>37</xdr:row>
      <xdr:rowOff>333375</xdr:rowOff>
    </xdr:to>
    <xdr:cxnSp macro="">
      <xdr:nvCxnSpPr>
        <xdr:cNvPr id="5223" name="直線コネクタ 103"/>
        <xdr:cNvCxnSpPr>
          <a:cxnSpLocks noChangeShapeType="1"/>
        </xdr:cNvCxnSpPr>
      </xdr:nvCxnSpPr>
      <xdr:spPr bwMode="auto">
        <a:xfrm flipV="1">
          <a:off x="5648325" y="6038850"/>
          <a:ext cx="0" cy="1419225"/>
        </a:xfrm>
        <a:prstGeom prst="line">
          <a:avLst/>
        </a:prstGeom>
        <a:noFill/>
        <a:ln w="31750" algn="ctr">
          <a:solidFill>
            <a:srgbClr val="808080"/>
          </a:solidFill>
          <a:round/>
          <a:headEnd/>
          <a:tailEnd/>
        </a:ln>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333375</xdr:rowOff>
    </xdr:from>
    <xdr:to>
      <xdr:col>5</xdr:col>
      <xdr:colOff>76200</xdr:colOff>
      <xdr:row>37</xdr:row>
      <xdr:rowOff>333375</xdr:rowOff>
    </xdr:to>
    <xdr:cxnSp macro="">
      <xdr:nvCxnSpPr>
        <xdr:cNvPr id="5225" name="直線コネクタ 105"/>
        <xdr:cNvCxnSpPr>
          <a:cxnSpLocks noChangeShapeType="1"/>
        </xdr:cNvCxnSpPr>
      </xdr:nvCxnSpPr>
      <xdr:spPr bwMode="auto">
        <a:xfrm>
          <a:off x="5562600" y="745807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114300</xdr:rowOff>
    </xdr:from>
    <xdr:to>
      <xdr:col>5</xdr:col>
      <xdr:colOff>76200</xdr:colOff>
      <xdr:row>33</xdr:row>
      <xdr:rowOff>114300</xdr:rowOff>
    </xdr:to>
    <xdr:cxnSp macro="">
      <xdr:nvCxnSpPr>
        <xdr:cNvPr id="5227" name="直線コネクタ 107"/>
        <xdr:cNvCxnSpPr>
          <a:cxnSpLocks noChangeShapeType="1"/>
        </xdr:cNvCxnSpPr>
      </xdr:nvCxnSpPr>
      <xdr:spPr bwMode="auto">
        <a:xfrm>
          <a:off x="5562600" y="6038850"/>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171450</xdr:rowOff>
    </xdr:from>
    <xdr:to>
      <xdr:col>4</xdr:col>
      <xdr:colOff>1114425</xdr:colOff>
      <xdr:row>35</xdr:row>
      <xdr:rowOff>180975</xdr:rowOff>
    </xdr:to>
    <xdr:cxnSp macro="">
      <xdr:nvCxnSpPr>
        <xdr:cNvPr id="5228" name="直線コネクタ 108"/>
        <xdr:cNvCxnSpPr>
          <a:cxnSpLocks noChangeShapeType="1"/>
        </xdr:cNvCxnSpPr>
      </xdr:nvCxnSpPr>
      <xdr:spPr bwMode="auto">
        <a:xfrm>
          <a:off x="5000625" y="6781800"/>
          <a:ext cx="647700" cy="9525"/>
        </a:xfrm>
        <a:prstGeom prst="line">
          <a:avLst/>
        </a:prstGeom>
        <a:noFill/>
        <a:ln w="6350" algn="ctr">
          <a:solidFill>
            <a:srgbClr val="FF0000"/>
          </a:solidFill>
          <a:round/>
          <a:headEnd/>
          <a:tailEnd/>
        </a:ln>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171450</xdr:rowOff>
    </xdr:from>
    <xdr:to>
      <xdr:col>5</xdr:col>
      <xdr:colOff>38100</xdr:colOff>
      <xdr:row>35</xdr:row>
      <xdr:rowOff>276225</xdr:rowOff>
    </xdr:to>
    <xdr:sp macro="" textlink="">
      <xdr:nvSpPr>
        <xdr:cNvPr id="5230" name="フローチャート : 判断 110"/>
        <xdr:cNvSpPr>
          <a:spLocks noChangeArrowheads="1"/>
        </xdr:cNvSpPr>
      </xdr:nvSpPr>
      <xdr:spPr bwMode="auto">
        <a:xfrm>
          <a:off x="5600700" y="67818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104775</xdr:rowOff>
    </xdr:from>
    <xdr:to>
      <xdr:col>4</xdr:col>
      <xdr:colOff>466725</xdr:colOff>
      <xdr:row>35</xdr:row>
      <xdr:rowOff>171450</xdr:rowOff>
    </xdr:to>
    <xdr:cxnSp macro="">
      <xdr:nvCxnSpPr>
        <xdr:cNvPr id="5231" name="直線コネクタ 111"/>
        <xdr:cNvCxnSpPr>
          <a:cxnSpLocks noChangeShapeType="1"/>
        </xdr:cNvCxnSpPr>
      </xdr:nvCxnSpPr>
      <xdr:spPr bwMode="auto">
        <a:xfrm>
          <a:off x="4305300" y="6715125"/>
          <a:ext cx="695325" cy="66675"/>
        </a:xfrm>
        <a:prstGeom prst="line">
          <a:avLst/>
        </a:prstGeom>
        <a:noFill/>
        <a:ln w="6350" algn="ctr">
          <a:solidFill>
            <a:srgbClr val="FF0000"/>
          </a:solidFill>
          <a:round/>
          <a:headEnd/>
          <a:tailEnd/>
        </a:ln>
      </xdr:spPr>
    </xdr:cxnSp>
    <xdr:clientData/>
  </xdr:twoCellAnchor>
  <xdr:twoCellAnchor>
    <xdr:from>
      <xdr:col>4</xdr:col>
      <xdr:colOff>419100</xdr:colOff>
      <xdr:row>35</xdr:row>
      <xdr:rowOff>133350</xdr:rowOff>
    </xdr:from>
    <xdr:to>
      <xdr:col>4</xdr:col>
      <xdr:colOff>523875</xdr:colOff>
      <xdr:row>35</xdr:row>
      <xdr:rowOff>228600</xdr:rowOff>
    </xdr:to>
    <xdr:sp macro="" textlink="">
      <xdr:nvSpPr>
        <xdr:cNvPr id="5232" name="フローチャート : 判断 112"/>
        <xdr:cNvSpPr>
          <a:spLocks noChangeArrowheads="1"/>
        </xdr:cNvSpPr>
      </xdr:nvSpPr>
      <xdr:spPr bwMode="auto">
        <a:xfrm>
          <a:off x="4953000" y="67437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66675</xdr:rowOff>
    </xdr:from>
    <xdr:to>
      <xdr:col>3</xdr:col>
      <xdr:colOff>904875</xdr:colOff>
      <xdr:row>35</xdr:row>
      <xdr:rowOff>104775</xdr:rowOff>
    </xdr:to>
    <xdr:cxnSp macro="">
      <xdr:nvCxnSpPr>
        <xdr:cNvPr id="5234" name="直線コネクタ 114"/>
        <xdr:cNvCxnSpPr>
          <a:cxnSpLocks noChangeShapeType="1"/>
        </xdr:cNvCxnSpPr>
      </xdr:nvCxnSpPr>
      <xdr:spPr bwMode="auto">
        <a:xfrm>
          <a:off x="3609975" y="6677025"/>
          <a:ext cx="695325" cy="38100"/>
        </a:xfrm>
        <a:prstGeom prst="line">
          <a:avLst/>
        </a:prstGeom>
        <a:noFill/>
        <a:ln w="6350" algn="ctr">
          <a:solidFill>
            <a:srgbClr val="FF0000"/>
          </a:solidFill>
          <a:round/>
          <a:headEnd/>
          <a:tailEnd/>
        </a:ln>
      </xdr:spPr>
    </xdr:cxnSp>
    <xdr:clientData/>
  </xdr:twoCellAnchor>
  <xdr:twoCellAnchor>
    <xdr:from>
      <xdr:col>3</xdr:col>
      <xdr:colOff>857250</xdr:colOff>
      <xdr:row>35</xdr:row>
      <xdr:rowOff>114300</xdr:rowOff>
    </xdr:from>
    <xdr:to>
      <xdr:col>3</xdr:col>
      <xdr:colOff>952500</xdr:colOff>
      <xdr:row>35</xdr:row>
      <xdr:rowOff>209550</xdr:rowOff>
    </xdr:to>
    <xdr:sp macro="" textlink="">
      <xdr:nvSpPr>
        <xdr:cNvPr id="5235" name="フローチャート : 判断 115"/>
        <xdr:cNvSpPr>
          <a:spLocks noChangeArrowheads="1"/>
        </xdr:cNvSpPr>
      </xdr:nvSpPr>
      <xdr:spPr bwMode="auto">
        <a:xfrm>
          <a:off x="4257675" y="67246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19050</xdr:rowOff>
    </xdr:from>
    <xdr:to>
      <xdr:col>3</xdr:col>
      <xdr:colOff>209550</xdr:colOff>
      <xdr:row>35</xdr:row>
      <xdr:rowOff>66675</xdr:rowOff>
    </xdr:to>
    <xdr:cxnSp macro="">
      <xdr:nvCxnSpPr>
        <xdr:cNvPr id="5237" name="直線コネクタ 117"/>
        <xdr:cNvCxnSpPr>
          <a:cxnSpLocks noChangeShapeType="1"/>
        </xdr:cNvCxnSpPr>
      </xdr:nvCxnSpPr>
      <xdr:spPr bwMode="auto">
        <a:xfrm>
          <a:off x="2905125" y="6629400"/>
          <a:ext cx="704850" cy="47625"/>
        </a:xfrm>
        <a:prstGeom prst="line">
          <a:avLst/>
        </a:prstGeom>
        <a:noFill/>
        <a:ln w="6350" algn="ctr">
          <a:solidFill>
            <a:srgbClr val="FF0000"/>
          </a:solidFill>
          <a:round/>
          <a:headEnd/>
          <a:tailEnd/>
        </a:ln>
      </xdr:spPr>
    </xdr:cxnSp>
    <xdr:clientData/>
  </xdr:twoCellAnchor>
  <xdr:twoCellAnchor>
    <xdr:from>
      <xdr:col>3</xdr:col>
      <xdr:colOff>152400</xdr:colOff>
      <xdr:row>35</xdr:row>
      <xdr:rowOff>209550</xdr:rowOff>
    </xdr:from>
    <xdr:to>
      <xdr:col>3</xdr:col>
      <xdr:colOff>257175</xdr:colOff>
      <xdr:row>35</xdr:row>
      <xdr:rowOff>304800</xdr:rowOff>
    </xdr:to>
    <xdr:sp macro="" textlink="">
      <xdr:nvSpPr>
        <xdr:cNvPr id="5238" name="フローチャート : 判断 118"/>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114300</xdr:rowOff>
    </xdr:from>
    <xdr:to>
      <xdr:col>2</xdr:col>
      <xdr:colOff>695325</xdr:colOff>
      <xdr:row>35</xdr:row>
      <xdr:rowOff>209550</xdr:rowOff>
    </xdr:to>
    <xdr:sp macro="" textlink="">
      <xdr:nvSpPr>
        <xdr:cNvPr id="5240" name="フローチャート : 判断 120"/>
        <xdr:cNvSpPr>
          <a:spLocks noChangeArrowheads="1"/>
        </xdr:cNvSpPr>
      </xdr:nvSpPr>
      <xdr:spPr bwMode="auto">
        <a:xfrm>
          <a:off x="2857500" y="67246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133350</xdr:rowOff>
    </xdr:from>
    <xdr:to>
      <xdr:col>5</xdr:col>
      <xdr:colOff>38100</xdr:colOff>
      <xdr:row>35</xdr:row>
      <xdr:rowOff>228600</xdr:rowOff>
    </xdr:to>
    <xdr:sp macro="" textlink="">
      <xdr:nvSpPr>
        <xdr:cNvPr id="5247" name="円/楕円 127"/>
        <xdr:cNvSpPr>
          <a:spLocks noChangeArrowheads="1"/>
        </xdr:cNvSpPr>
      </xdr:nvSpPr>
      <xdr:spPr bwMode="auto">
        <a:xfrm>
          <a:off x="5600700" y="67437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318492</xdr:rowOff>
    </xdr:from>
    <xdr:ext cx="762000" cy="259045"/>
    <xdr:sp macro="" textlink="">
      <xdr:nvSpPr>
        <xdr:cNvPr id="129" name="人口1人当たり決算額の推移該当値テキスト445"/>
        <xdr:cNvSpPr txBox="1"/>
      </xdr:nvSpPr>
      <xdr:spPr>
        <a:xfrm>
          <a:off x="5740400" y="65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114300</xdr:rowOff>
    </xdr:from>
    <xdr:to>
      <xdr:col>4</xdr:col>
      <xdr:colOff>523875</xdr:colOff>
      <xdr:row>35</xdr:row>
      <xdr:rowOff>219075</xdr:rowOff>
    </xdr:to>
    <xdr:sp macro="" textlink="">
      <xdr:nvSpPr>
        <xdr:cNvPr id="5249" name="円/楕円 129"/>
        <xdr:cNvSpPr>
          <a:spLocks noChangeArrowheads="1"/>
        </xdr:cNvSpPr>
      </xdr:nvSpPr>
      <xdr:spPr bwMode="auto">
        <a:xfrm>
          <a:off x="4953000" y="67246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34</xdr:row>
      <xdr:rowOff>228850</xdr:rowOff>
    </xdr:from>
    <xdr:ext cx="736600" cy="259045"/>
    <xdr:sp macro="" textlink="">
      <xdr:nvSpPr>
        <xdr:cNvPr id="131" name="テキスト ボックス 130"/>
        <xdr:cNvSpPr txBox="1"/>
      </xdr:nvSpPr>
      <xdr:spPr>
        <a:xfrm>
          <a:off x="4622800" y="6496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22,678</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57150</xdr:rowOff>
    </xdr:from>
    <xdr:to>
      <xdr:col>3</xdr:col>
      <xdr:colOff>952500</xdr:colOff>
      <xdr:row>35</xdr:row>
      <xdr:rowOff>152400</xdr:rowOff>
    </xdr:to>
    <xdr:sp macro="" textlink="">
      <xdr:nvSpPr>
        <xdr:cNvPr id="5251" name="円/楕円 131"/>
        <xdr:cNvSpPr>
          <a:spLocks noChangeArrowheads="1"/>
        </xdr:cNvSpPr>
      </xdr:nvSpPr>
      <xdr:spPr bwMode="auto">
        <a:xfrm>
          <a:off x="4257675" y="66675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167220</xdr:rowOff>
    </xdr:from>
    <xdr:ext cx="762000" cy="259045"/>
    <xdr:sp macro="" textlink="">
      <xdr:nvSpPr>
        <xdr:cNvPr id="133" name="テキスト ボックス 132"/>
        <xdr:cNvSpPr txBox="1"/>
      </xdr:nvSpPr>
      <xdr:spPr>
        <a:xfrm>
          <a:off x="3924300" y="643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23,352</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19050</xdr:rowOff>
    </xdr:from>
    <xdr:to>
      <xdr:col>3</xdr:col>
      <xdr:colOff>257175</xdr:colOff>
      <xdr:row>35</xdr:row>
      <xdr:rowOff>123825</xdr:rowOff>
    </xdr:to>
    <xdr:sp macro="" textlink="">
      <xdr:nvSpPr>
        <xdr:cNvPr id="5253" name="円/楕円 133"/>
        <xdr:cNvSpPr>
          <a:spLocks noChangeArrowheads="1"/>
        </xdr:cNvSpPr>
      </xdr:nvSpPr>
      <xdr:spPr bwMode="auto">
        <a:xfrm>
          <a:off x="3552825" y="66294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129730</xdr:rowOff>
    </xdr:from>
    <xdr:ext cx="762000" cy="259045"/>
    <xdr:sp macro="" textlink="">
      <xdr:nvSpPr>
        <xdr:cNvPr id="135" name="テキスト ボックス 134"/>
        <xdr:cNvSpPr txBox="1"/>
      </xdr:nvSpPr>
      <xdr:spPr>
        <a:xfrm>
          <a:off x="3225800" y="639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304800</xdr:rowOff>
    </xdr:from>
    <xdr:to>
      <xdr:col>2</xdr:col>
      <xdr:colOff>695325</xdr:colOff>
      <xdr:row>35</xdr:row>
      <xdr:rowOff>66675</xdr:rowOff>
    </xdr:to>
    <xdr:sp macro="" textlink="">
      <xdr:nvSpPr>
        <xdr:cNvPr id="5255" name="円/楕円 135"/>
        <xdr:cNvSpPr>
          <a:spLocks noChangeArrowheads="1"/>
        </xdr:cNvSpPr>
      </xdr:nvSpPr>
      <xdr:spPr bwMode="auto">
        <a:xfrm>
          <a:off x="2857500" y="65722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76969</xdr:rowOff>
    </xdr:from>
    <xdr:ext cx="762000" cy="259045"/>
    <xdr:sp macro="" textlink="">
      <xdr:nvSpPr>
        <xdr:cNvPr id="137" name="テキスト ボックス 136"/>
        <xdr:cNvSpPr txBox="1"/>
      </xdr:nvSpPr>
      <xdr:spPr>
        <a:xfrm>
          <a:off x="2527300" y="634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3,770,619
3,697,930
7,777.42
1,166,550,241
1,146,988,709
6,141,955
754,662,925
2,728,101,381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149225</xdr:rowOff>
    </xdr:from>
    <xdr:ext cx="4609532" cy="259045"/>
    <xdr:sp macro="" textlink="">
      <xdr:nvSpPr>
        <xdr:cNvPr id="29" name="テキスト ボックス 28"/>
        <xdr:cNvSpPr txBox="1"/>
      </xdr:nvSpPr>
      <xdr:spPr>
        <a:xfrm>
          <a:off x="697940" y="2670549"/>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7940" y="292735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7940" y="3238126"/>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7940" y="348876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27</xdr:row>
      <xdr:rowOff>6350</xdr:rowOff>
    </xdr:from>
    <xdr:ext cx="349839" cy="225703"/>
    <xdr:sp macro="" textlink="">
      <xdr:nvSpPr>
        <xdr:cNvPr id="40" name="テキスト ボックス 39"/>
        <xdr:cNvSpPr txBox="1"/>
      </xdr:nvSpPr>
      <xdr:spPr>
        <a:xfrm>
          <a:off x="732865"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66943</xdr:rowOff>
    </xdr:from>
    <xdr:ext cx="531299" cy="259045"/>
    <xdr:sp macro="" textlink="">
      <xdr:nvSpPr>
        <xdr:cNvPr id="42" name="テキスト ボックス 41"/>
        <xdr:cNvSpPr txBox="1"/>
      </xdr:nvSpPr>
      <xdr:spPr>
        <a:xfrm>
          <a:off x="230701" y="67904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119111</xdr:rowOff>
    </xdr:from>
    <xdr:ext cx="531299" cy="259045"/>
    <xdr:sp macro="" textlink="">
      <xdr:nvSpPr>
        <xdr:cNvPr id="44" name="テキスト ボックス 43"/>
        <xdr:cNvSpPr txBox="1"/>
      </xdr:nvSpPr>
      <xdr:spPr>
        <a:xfrm>
          <a:off x="230701" y="63383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35</xdr:row>
      <xdr:rowOff>4372</xdr:rowOff>
    </xdr:from>
    <xdr:ext cx="595419" cy="259045"/>
    <xdr:sp macro="" textlink="">
      <xdr:nvSpPr>
        <xdr:cNvPr id="46" name="テキスト ボックス 45"/>
        <xdr:cNvSpPr txBox="1"/>
      </xdr:nvSpPr>
      <xdr:spPr>
        <a:xfrm>
          <a:off x="157056" y="58874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32</xdr:row>
      <xdr:rowOff>56979</xdr:rowOff>
    </xdr:from>
    <xdr:ext cx="595419" cy="259045"/>
    <xdr:sp macro="" textlink="">
      <xdr:nvSpPr>
        <xdr:cNvPr id="48" name="テキスト ボックス 47"/>
        <xdr:cNvSpPr txBox="1"/>
      </xdr:nvSpPr>
      <xdr:spPr>
        <a:xfrm>
          <a:off x="157056" y="54358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29</xdr:row>
      <xdr:rowOff>114568</xdr:rowOff>
    </xdr:from>
    <xdr:ext cx="595419" cy="259045"/>
    <xdr:sp macro="" textlink="">
      <xdr:nvSpPr>
        <xdr:cNvPr id="50" name="テキスト ボックス 49"/>
        <xdr:cNvSpPr txBox="1"/>
      </xdr:nvSpPr>
      <xdr:spPr>
        <a:xfrm>
          <a:off x="157056" y="4989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27</xdr:row>
      <xdr:rowOff>6586</xdr:rowOff>
    </xdr:from>
    <xdr:ext cx="595419" cy="259045"/>
    <xdr:sp macro="" textlink="">
      <xdr:nvSpPr>
        <xdr:cNvPr id="52" name="テキスト ボックス 51"/>
        <xdr:cNvSpPr txBox="1"/>
      </xdr:nvSpPr>
      <xdr:spPr>
        <a:xfrm>
          <a:off x="157056" y="454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94400</xdr:rowOff>
    </xdr:from>
    <xdr:ext cx="534377" cy="259045"/>
    <xdr:sp macro="" textlink="">
      <xdr:nvSpPr>
        <xdr:cNvPr id="55" name="人件費最小値テキスト"/>
        <xdr:cNvSpPr txBox="1"/>
      </xdr:nvSpPr>
      <xdr:spPr>
        <a:xfrm>
          <a:off x="4674534" y="64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51295</xdr:rowOff>
    </xdr:from>
    <xdr:ext cx="599010" cy="259045"/>
    <xdr:sp macro="" textlink="">
      <xdr:nvSpPr>
        <xdr:cNvPr id="57" name="人件費最大値テキスト"/>
        <xdr:cNvSpPr txBox="1"/>
      </xdr:nvSpPr>
      <xdr:spPr>
        <a:xfrm>
          <a:off x="4674534" y="509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108999</xdr:rowOff>
    </xdr:from>
    <xdr:to>
      <xdr:col>6</xdr:col>
      <xdr:colOff>511175</xdr:colOff>
      <xdr:row>36</xdr:row>
      <xdr:rowOff>148113</xdr:rowOff>
    </xdr:to>
    <xdr:cxnSp macro="">
      <xdr:nvCxnSpPr>
        <xdr:cNvPr id="59" name="直線コネクタ 58"/>
        <xdr:cNvCxnSpPr/>
      </xdr:nvCxnSpPr>
      <xdr:spPr>
        <a:xfrm flipV="1">
          <a:off x="3797300" y="6281199"/>
          <a:ext cx="8382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152220</xdr:rowOff>
    </xdr:from>
    <xdr:ext cx="534377" cy="259045"/>
    <xdr:sp macro="" textlink="">
      <xdr:nvSpPr>
        <xdr:cNvPr id="60" name="人件費平均値テキスト"/>
        <xdr:cNvSpPr txBox="1"/>
      </xdr:nvSpPr>
      <xdr:spPr>
        <a:xfrm>
          <a:off x="4674534" y="603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148113</xdr:rowOff>
    </xdr:from>
    <xdr:to>
      <xdr:col>5</xdr:col>
      <xdr:colOff>358775</xdr:colOff>
      <xdr:row>36</xdr:row>
      <xdr:rowOff>169258</xdr:rowOff>
    </xdr:to>
    <xdr:cxnSp macro="">
      <xdr:nvCxnSpPr>
        <xdr:cNvPr id="62" name="直線コネクタ 61"/>
        <xdr:cNvCxnSpPr/>
      </xdr:nvCxnSpPr>
      <xdr:spPr>
        <a:xfrm flipV="1">
          <a:off x="2908300" y="6320313"/>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78886</xdr:colOff>
      <xdr:row>36</xdr:row>
      <xdr:rowOff>130144</xdr:rowOff>
    </xdr:from>
    <xdr:ext cx="534378" cy="259045"/>
    <xdr:sp macro="" textlink="">
      <xdr:nvSpPr>
        <xdr:cNvPr id="64" name="テキスト ボックス 63"/>
        <xdr:cNvSpPr txBox="1"/>
      </xdr:nvSpPr>
      <xdr:spPr>
        <a:xfrm>
          <a:off x="3507886" y="618132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98461</xdr:rowOff>
    </xdr:from>
    <xdr:to>
      <xdr:col>4</xdr:col>
      <xdr:colOff>155575</xdr:colOff>
      <xdr:row>36</xdr:row>
      <xdr:rowOff>169258</xdr:rowOff>
    </xdr:to>
    <xdr:cxnSp macro="">
      <xdr:nvCxnSpPr>
        <xdr:cNvPr id="65" name="直線コネクタ 64"/>
        <xdr:cNvCxnSpPr/>
      </xdr:nvCxnSpPr>
      <xdr:spPr>
        <a:xfrm>
          <a:off x="2019300" y="6270661"/>
          <a:ext cx="889000" cy="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40630</xdr:rowOff>
    </xdr:from>
    <xdr:ext cx="534378" cy="259045"/>
    <xdr:sp macro="" textlink="">
      <xdr:nvSpPr>
        <xdr:cNvPr id="67" name="テキスト ボックス 66"/>
        <xdr:cNvSpPr txBox="1"/>
      </xdr:nvSpPr>
      <xdr:spPr>
        <a:xfrm>
          <a:off x="2636068" y="625989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41813</xdr:rowOff>
    </xdr:from>
    <xdr:to>
      <xdr:col>2</xdr:col>
      <xdr:colOff>638175</xdr:colOff>
      <xdr:row>36</xdr:row>
      <xdr:rowOff>98461</xdr:rowOff>
    </xdr:to>
    <xdr:cxnSp macro="">
      <xdr:nvCxnSpPr>
        <xdr:cNvPr id="68" name="直線コネクタ 67"/>
        <xdr:cNvCxnSpPr/>
      </xdr:nvCxnSpPr>
      <xdr:spPr>
        <a:xfrm>
          <a:off x="1130300" y="6214013"/>
          <a:ext cx="8890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36</xdr:row>
      <xdr:rowOff>106431</xdr:rowOff>
    </xdr:from>
    <xdr:ext cx="534377" cy="259045"/>
    <xdr:sp macro="" textlink="">
      <xdr:nvSpPr>
        <xdr:cNvPr id="70" name="テキスト ボックス 69"/>
        <xdr:cNvSpPr txBox="1"/>
      </xdr:nvSpPr>
      <xdr:spPr>
        <a:xfrm>
          <a:off x="1749310" y="61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36</xdr:row>
      <xdr:rowOff>28153</xdr:rowOff>
    </xdr:from>
    <xdr:ext cx="534378" cy="259045"/>
    <xdr:sp macro="" textlink="">
      <xdr:nvSpPr>
        <xdr:cNvPr id="72" name="テキスト ボックス 71"/>
        <xdr:cNvSpPr txBox="1"/>
      </xdr:nvSpPr>
      <xdr:spPr>
        <a:xfrm>
          <a:off x="862551" y="607932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58199</xdr:rowOff>
    </xdr:from>
    <xdr:to>
      <xdr:col>6</xdr:col>
      <xdr:colOff>561975</xdr:colOff>
      <xdr:row>36</xdr:row>
      <xdr:rowOff>159799</xdr:rowOff>
    </xdr:to>
    <xdr:sp macro="" textlink="">
      <xdr:nvSpPr>
        <xdr:cNvPr id="78" name="円/楕円 77"/>
        <xdr:cNvSpPr/>
      </xdr:nvSpPr>
      <xdr:spPr>
        <a:xfrm>
          <a:off x="4584700" y="62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35</xdr:row>
      <xdr:rowOff>26278</xdr:rowOff>
    </xdr:from>
    <xdr:ext cx="534377" cy="259045"/>
    <xdr:sp macro="" textlink="">
      <xdr:nvSpPr>
        <xdr:cNvPr id="79" name="人件費該当値テキスト"/>
        <xdr:cNvSpPr txBox="1"/>
      </xdr:nvSpPr>
      <xdr:spPr>
        <a:xfrm>
          <a:off x="4674534" y="59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97313</xdr:rowOff>
    </xdr:from>
    <xdr:to>
      <xdr:col>5</xdr:col>
      <xdr:colOff>409575</xdr:colOff>
      <xdr:row>37</xdr:row>
      <xdr:rowOff>27463</xdr:rowOff>
    </xdr:to>
    <xdr:sp macro="" textlink="">
      <xdr:nvSpPr>
        <xdr:cNvPr id="80" name="円/楕円 79"/>
        <xdr:cNvSpPr/>
      </xdr:nvSpPr>
      <xdr:spPr>
        <a:xfrm>
          <a:off x="3746500" y="62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78886</xdr:colOff>
      <xdr:row>34</xdr:row>
      <xdr:rowOff>153405</xdr:rowOff>
    </xdr:from>
    <xdr:ext cx="534378" cy="259045"/>
    <xdr:sp macro="" textlink="">
      <xdr:nvSpPr>
        <xdr:cNvPr id="81" name="テキスト ボックス 80"/>
        <xdr:cNvSpPr txBox="1"/>
      </xdr:nvSpPr>
      <xdr:spPr>
        <a:xfrm>
          <a:off x="3507886" y="586840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118458</xdr:rowOff>
    </xdr:from>
    <xdr:to>
      <xdr:col>4</xdr:col>
      <xdr:colOff>206375</xdr:colOff>
      <xdr:row>37</xdr:row>
      <xdr:rowOff>48608</xdr:rowOff>
    </xdr:to>
    <xdr:sp macro="" textlink="">
      <xdr:nvSpPr>
        <xdr:cNvPr id="82" name="円/楕円 81"/>
        <xdr:cNvSpPr/>
      </xdr:nvSpPr>
      <xdr:spPr>
        <a:xfrm>
          <a:off x="2857500" y="62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35</xdr:row>
      <xdr:rowOff>10337</xdr:rowOff>
    </xdr:from>
    <xdr:ext cx="534378" cy="259045"/>
    <xdr:sp macro="" textlink="">
      <xdr:nvSpPr>
        <xdr:cNvPr id="83" name="テキスト ボックス 82"/>
        <xdr:cNvSpPr txBox="1"/>
      </xdr:nvSpPr>
      <xdr:spPr>
        <a:xfrm>
          <a:off x="2636068" y="589342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47661</xdr:rowOff>
    </xdr:from>
    <xdr:to>
      <xdr:col>3</xdr:col>
      <xdr:colOff>3175</xdr:colOff>
      <xdr:row>36</xdr:row>
      <xdr:rowOff>149261</xdr:rowOff>
    </xdr:to>
    <xdr:sp macro="" textlink="">
      <xdr:nvSpPr>
        <xdr:cNvPr id="84" name="円/楕円 83"/>
        <xdr:cNvSpPr/>
      </xdr:nvSpPr>
      <xdr:spPr>
        <a:xfrm>
          <a:off x="1968500" y="62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34</xdr:row>
      <xdr:rowOff>98697</xdr:rowOff>
    </xdr:from>
    <xdr:ext cx="534377" cy="259045"/>
    <xdr:sp macro="" textlink="">
      <xdr:nvSpPr>
        <xdr:cNvPr id="85" name="テキスト ボックス 84"/>
        <xdr:cNvSpPr txBox="1"/>
      </xdr:nvSpPr>
      <xdr:spPr>
        <a:xfrm>
          <a:off x="1749310" y="58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162463</xdr:rowOff>
    </xdr:from>
    <xdr:to>
      <xdr:col>1</xdr:col>
      <xdr:colOff>485775</xdr:colOff>
      <xdr:row>36</xdr:row>
      <xdr:rowOff>92613</xdr:rowOff>
    </xdr:to>
    <xdr:sp macro="" textlink="">
      <xdr:nvSpPr>
        <xdr:cNvPr id="86" name="円/楕円 85"/>
        <xdr:cNvSpPr/>
      </xdr:nvSpPr>
      <xdr:spPr>
        <a:xfrm>
          <a:off x="1079500" y="61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34</xdr:row>
      <xdr:rowOff>52602</xdr:rowOff>
    </xdr:from>
    <xdr:ext cx="534378" cy="259045"/>
    <xdr:sp macro="" textlink="">
      <xdr:nvSpPr>
        <xdr:cNvPr id="87" name="テキスト ボックス 86"/>
        <xdr:cNvSpPr txBox="1"/>
      </xdr:nvSpPr>
      <xdr:spPr>
        <a:xfrm>
          <a:off x="862551" y="576760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47</xdr:row>
      <xdr:rowOff>6350</xdr:rowOff>
    </xdr:from>
    <xdr:ext cx="349839" cy="225703"/>
    <xdr:sp macro="" textlink="">
      <xdr:nvSpPr>
        <xdr:cNvPr id="94" name="テキスト ボックス 93"/>
        <xdr:cNvSpPr txBox="1"/>
      </xdr:nvSpPr>
      <xdr:spPr>
        <a:xfrm>
          <a:off x="732865"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119111</xdr:rowOff>
    </xdr:from>
    <xdr:ext cx="248786" cy="259045"/>
    <xdr:sp macro="" textlink="">
      <xdr:nvSpPr>
        <xdr:cNvPr id="97" name="テキスト ボックス 96"/>
        <xdr:cNvSpPr txBox="1"/>
      </xdr:nvSpPr>
      <xdr:spPr>
        <a:xfrm>
          <a:off x="513214" y="97001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4372</xdr:rowOff>
    </xdr:from>
    <xdr:ext cx="531299" cy="259045"/>
    <xdr:sp macro="" textlink="">
      <xdr:nvSpPr>
        <xdr:cNvPr id="99" name="テキスト ボックス 98"/>
        <xdr:cNvSpPr txBox="1"/>
      </xdr:nvSpPr>
      <xdr:spPr>
        <a:xfrm>
          <a:off x="230701" y="9249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56979</xdr:rowOff>
    </xdr:from>
    <xdr:ext cx="531299" cy="259045"/>
    <xdr:sp macro="" textlink="">
      <xdr:nvSpPr>
        <xdr:cNvPr id="101" name="テキスト ボックス 100"/>
        <xdr:cNvSpPr txBox="1"/>
      </xdr:nvSpPr>
      <xdr:spPr>
        <a:xfrm>
          <a:off x="230701" y="8797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114568</xdr:rowOff>
    </xdr:from>
    <xdr:ext cx="531299" cy="259045"/>
    <xdr:sp macro="" textlink="">
      <xdr:nvSpPr>
        <xdr:cNvPr id="103" name="テキスト ボックス 102"/>
        <xdr:cNvSpPr txBox="1"/>
      </xdr:nvSpPr>
      <xdr:spPr>
        <a:xfrm>
          <a:off x="230701" y="83508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6586</xdr:rowOff>
    </xdr:from>
    <xdr:ext cx="531299" cy="259045"/>
    <xdr:sp macro="" textlink="">
      <xdr:nvSpPr>
        <xdr:cNvPr id="105" name="テキスト ボックス 104"/>
        <xdr:cNvSpPr txBox="1"/>
      </xdr:nvSpPr>
      <xdr:spPr>
        <a:xfrm>
          <a:off x="230701" y="79067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125419</xdr:rowOff>
    </xdr:from>
    <xdr:ext cx="469744" cy="259045"/>
    <xdr:sp macro="" textlink="">
      <xdr:nvSpPr>
        <xdr:cNvPr id="108" name="物件費最小値テキスト"/>
        <xdr:cNvSpPr txBox="1"/>
      </xdr:nvSpPr>
      <xdr:spPr>
        <a:xfrm>
          <a:off x="4674534" y="95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124503</xdr:rowOff>
    </xdr:from>
    <xdr:ext cx="534377" cy="259045"/>
    <xdr:sp macro="" textlink="">
      <xdr:nvSpPr>
        <xdr:cNvPr id="110" name="物件費最大値テキスト"/>
        <xdr:cNvSpPr txBox="1"/>
      </xdr:nvSpPr>
      <xdr:spPr>
        <a:xfrm>
          <a:off x="4674534" y="81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20737</xdr:rowOff>
    </xdr:from>
    <xdr:to>
      <xdr:col>6</xdr:col>
      <xdr:colOff>511175</xdr:colOff>
      <xdr:row>56</xdr:row>
      <xdr:rowOff>36007</xdr:rowOff>
    </xdr:to>
    <xdr:cxnSp macro="">
      <xdr:nvCxnSpPr>
        <xdr:cNvPr id="112" name="直線コネクタ 111"/>
        <xdr:cNvCxnSpPr/>
      </xdr:nvCxnSpPr>
      <xdr:spPr>
        <a:xfrm flipV="1">
          <a:off x="3797300" y="9621937"/>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99345</xdr:rowOff>
    </xdr:from>
    <xdr:ext cx="534377" cy="259045"/>
    <xdr:sp macro="" textlink="">
      <xdr:nvSpPr>
        <xdr:cNvPr id="113" name="物件費平均値テキスト"/>
        <xdr:cNvSpPr txBox="1"/>
      </xdr:nvSpPr>
      <xdr:spPr>
        <a:xfrm>
          <a:off x="4674534" y="917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36007</xdr:rowOff>
    </xdr:from>
    <xdr:to>
      <xdr:col>5</xdr:col>
      <xdr:colOff>358775</xdr:colOff>
      <xdr:row>56</xdr:row>
      <xdr:rowOff>39528</xdr:rowOff>
    </xdr:to>
    <xdr:cxnSp macro="">
      <xdr:nvCxnSpPr>
        <xdr:cNvPr id="115" name="直線コネクタ 114"/>
        <xdr:cNvCxnSpPr/>
      </xdr:nvCxnSpPr>
      <xdr:spPr>
        <a:xfrm flipV="1">
          <a:off x="2908300" y="963720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111202</xdr:colOff>
      <xdr:row>56</xdr:row>
      <xdr:rowOff>38788</xdr:rowOff>
    </xdr:from>
    <xdr:ext cx="469744" cy="259045"/>
    <xdr:sp macro="" textlink="">
      <xdr:nvSpPr>
        <xdr:cNvPr id="117" name="テキスト ボックス 116"/>
        <xdr:cNvSpPr txBox="1"/>
      </xdr:nvSpPr>
      <xdr:spPr>
        <a:xfrm>
          <a:off x="3540202" y="94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39528</xdr:rowOff>
    </xdr:from>
    <xdr:to>
      <xdr:col>4</xdr:col>
      <xdr:colOff>155575</xdr:colOff>
      <xdr:row>56</xdr:row>
      <xdr:rowOff>42636</xdr:rowOff>
    </xdr:to>
    <xdr:cxnSp macro="">
      <xdr:nvCxnSpPr>
        <xdr:cNvPr id="118" name="直線コネクタ 117"/>
        <xdr:cNvCxnSpPr/>
      </xdr:nvCxnSpPr>
      <xdr:spPr>
        <a:xfrm flipV="1">
          <a:off x="2019300" y="9640728"/>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149907</xdr:rowOff>
    </xdr:from>
    <xdr:ext cx="534378" cy="259045"/>
    <xdr:sp macro="" textlink="">
      <xdr:nvSpPr>
        <xdr:cNvPr id="120" name="テキスト ボックス 119"/>
        <xdr:cNvSpPr txBox="1"/>
      </xdr:nvSpPr>
      <xdr:spPr>
        <a:xfrm>
          <a:off x="2636068" y="905858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152227</xdr:rowOff>
    </xdr:from>
    <xdr:to>
      <xdr:col>2</xdr:col>
      <xdr:colOff>638175</xdr:colOff>
      <xdr:row>56</xdr:row>
      <xdr:rowOff>42636</xdr:rowOff>
    </xdr:to>
    <xdr:cxnSp macro="">
      <xdr:nvCxnSpPr>
        <xdr:cNvPr id="121" name="直線コネクタ 120"/>
        <xdr:cNvCxnSpPr/>
      </xdr:nvCxnSpPr>
      <xdr:spPr>
        <a:xfrm>
          <a:off x="1130300" y="9581977"/>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53</xdr:row>
      <xdr:rowOff>153351</xdr:rowOff>
    </xdr:from>
    <xdr:ext cx="534377" cy="259045"/>
    <xdr:sp macro="" textlink="">
      <xdr:nvSpPr>
        <xdr:cNvPr id="123" name="テキスト ボックス 122"/>
        <xdr:cNvSpPr txBox="1"/>
      </xdr:nvSpPr>
      <xdr:spPr>
        <a:xfrm>
          <a:off x="1749310" y="90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55</xdr:row>
      <xdr:rowOff>151802</xdr:rowOff>
    </xdr:from>
    <xdr:ext cx="534378" cy="259045"/>
    <xdr:sp macro="" textlink="">
      <xdr:nvSpPr>
        <xdr:cNvPr id="125" name="テキスト ボックス 124"/>
        <xdr:cNvSpPr txBox="1"/>
      </xdr:nvSpPr>
      <xdr:spPr>
        <a:xfrm>
          <a:off x="862551" y="939665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141387</xdr:rowOff>
    </xdr:from>
    <xdr:to>
      <xdr:col>6</xdr:col>
      <xdr:colOff>561975</xdr:colOff>
      <xdr:row>56</xdr:row>
      <xdr:rowOff>71537</xdr:rowOff>
    </xdr:to>
    <xdr:sp macro="" textlink="">
      <xdr:nvSpPr>
        <xdr:cNvPr id="131" name="円/楕円 130"/>
        <xdr:cNvSpPr/>
      </xdr:nvSpPr>
      <xdr:spPr>
        <a:xfrm>
          <a:off x="4584700" y="95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61141</xdr:rowOff>
    </xdr:from>
    <xdr:ext cx="534377" cy="259045"/>
    <xdr:sp macro="" textlink="">
      <xdr:nvSpPr>
        <xdr:cNvPr id="132" name="物件費該当値テキスト"/>
        <xdr:cNvSpPr txBox="1"/>
      </xdr:nvSpPr>
      <xdr:spPr>
        <a:xfrm>
          <a:off x="4674534" y="93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156657</xdr:rowOff>
    </xdr:from>
    <xdr:to>
      <xdr:col>5</xdr:col>
      <xdr:colOff>409575</xdr:colOff>
      <xdr:row>56</xdr:row>
      <xdr:rowOff>86807</xdr:rowOff>
    </xdr:to>
    <xdr:sp macro="" textlink="">
      <xdr:nvSpPr>
        <xdr:cNvPr id="133" name="円/楕円 132"/>
        <xdr:cNvSpPr/>
      </xdr:nvSpPr>
      <xdr:spPr>
        <a:xfrm>
          <a:off x="3746500" y="95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111202</xdr:colOff>
      <xdr:row>54</xdr:row>
      <xdr:rowOff>54441</xdr:rowOff>
    </xdr:from>
    <xdr:ext cx="469744" cy="259045"/>
    <xdr:sp macro="" textlink="">
      <xdr:nvSpPr>
        <xdr:cNvPr id="134" name="テキスト ボックス 133"/>
        <xdr:cNvSpPr txBox="1"/>
      </xdr:nvSpPr>
      <xdr:spPr>
        <a:xfrm>
          <a:off x="3540202" y="913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160178</xdr:rowOff>
    </xdr:from>
    <xdr:to>
      <xdr:col>4</xdr:col>
      <xdr:colOff>206375</xdr:colOff>
      <xdr:row>56</xdr:row>
      <xdr:rowOff>90328</xdr:rowOff>
    </xdr:to>
    <xdr:sp macro="" textlink="">
      <xdr:nvSpPr>
        <xdr:cNvPr id="135" name="円/楕円 134"/>
        <xdr:cNvSpPr/>
      </xdr:nvSpPr>
      <xdr:spPr>
        <a:xfrm>
          <a:off x="2857500" y="9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56</xdr:row>
      <xdr:rowOff>28687</xdr:rowOff>
    </xdr:from>
    <xdr:ext cx="469744" cy="259045"/>
    <xdr:sp macro="" textlink="">
      <xdr:nvSpPr>
        <xdr:cNvPr id="136" name="テキスト ボックス 135"/>
        <xdr:cNvSpPr txBox="1"/>
      </xdr:nvSpPr>
      <xdr:spPr>
        <a:xfrm>
          <a:off x="2668384" y="94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163286</xdr:rowOff>
    </xdr:from>
    <xdr:to>
      <xdr:col>3</xdr:col>
      <xdr:colOff>3175</xdr:colOff>
      <xdr:row>56</xdr:row>
      <xdr:rowOff>93436</xdr:rowOff>
    </xdr:to>
    <xdr:sp macro="" textlink="">
      <xdr:nvSpPr>
        <xdr:cNvPr id="137" name="円/楕円 136"/>
        <xdr:cNvSpPr/>
      </xdr:nvSpPr>
      <xdr:spPr>
        <a:xfrm>
          <a:off x="1968500" y="95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56</xdr:row>
      <xdr:rowOff>28198</xdr:rowOff>
    </xdr:from>
    <xdr:ext cx="469744" cy="259045"/>
    <xdr:sp macro="" textlink="">
      <xdr:nvSpPr>
        <xdr:cNvPr id="138" name="テキスト ボックス 137"/>
        <xdr:cNvSpPr txBox="1"/>
      </xdr:nvSpPr>
      <xdr:spPr>
        <a:xfrm>
          <a:off x="1781626" y="94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101427</xdr:rowOff>
    </xdr:from>
    <xdr:to>
      <xdr:col>1</xdr:col>
      <xdr:colOff>485775</xdr:colOff>
      <xdr:row>56</xdr:row>
      <xdr:rowOff>31577</xdr:rowOff>
    </xdr:to>
    <xdr:sp macro="" textlink="">
      <xdr:nvSpPr>
        <xdr:cNvPr id="139" name="円/楕円 138"/>
        <xdr:cNvSpPr/>
      </xdr:nvSpPr>
      <xdr:spPr>
        <a:xfrm>
          <a:off x="1079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53</xdr:row>
      <xdr:rowOff>163425</xdr:rowOff>
    </xdr:from>
    <xdr:ext cx="534378" cy="259045"/>
    <xdr:sp macro="" textlink="">
      <xdr:nvSpPr>
        <xdr:cNvPr id="140" name="テキスト ボックス 139"/>
        <xdr:cNvSpPr txBox="1"/>
      </xdr:nvSpPr>
      <xdr:spPr>
        <a:xfrm>
          <a:off x="862551" y="907210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67</xdr:row>
      <xdr:rowOff>6350</xdr:rowOff>
    </xdr:from>
    <xdr:ext cx="349839" cy="225703"/>
    <xdr:sp macro="" textlink="">
      <xdr:nvSpPr>
        <xdr:cNvPr id="147" name="テキスト ボックス 146"/>
        <xdr:cNvSpPr txBox="1"/>
      </xdr:nvSpPr>
      <xdr:spPr>
        <a:xfrm>
          <a:off x="732865"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76468</xdr:rowOff>
    </xdr:from>
    <xdr:ext cx="248786" cy="259045"/>
    <xdr:sp macro="" textlink="">
      <xdr:nvSpPr>
        <xdr:cNvPr id="150" name="テキスト ボックス 149"/>
        <xdr:cNvSpPr txBox="1"/>
      </xdr:nvSpPr>
      <xdr:spPr>
        <a:xfrm>
          <a:off x="513214" y="1318735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94618</xdr:rowOff>
    </xdr:from>
    <xdr:ext cx="467179" cy="259045"/>
    <xdr:sp macro="" textlink="">
      <xdr:nvSpPr>
        <xdr:cNvPr id="152" name="テキスト ボックス 151"/>
        <xdr:cNvSpPr txBox="1"/>
      </xdr:nvSpPr>
      <xdr:spPr>
        <a:xfrm>
          <a:off x="294821" y="128693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101421</xdr:rowOff>
    </xdr:from>
    <xdr:ext cx="467179" cy="259045"/>
    <xdr:sp macro="" textlink="">
      <xdr:nvSpPr>
        <xdr:cNvPr id="154" name="テキスト ボックス 153"/>
        <xdr:cNvSpPr txBox="1"/>
      </xdr:nvSpPr>
      <xdr:spPr>
        <a:xfrm>
          <a:off x="294821" y="125399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124837</xdr:rowOff>
    </xdr:from>
    <xdr:ext cx="467179" cy="259045"/>
    <xdr:sp macro="" textlink="">
      <xdr:nvSpPr>
        <xdr:cNvPr id="156" name="テキスト ボックス 155"/>
        <xdr:cNvSpPr txBox="1"/>
      </xdr:nvSpPr>
      <xdr:spPr>
        <a:xfrm>
          <a:off x="294821" y="122271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70</xdr:row>
      <xdr:rowOff>128794</xdr:rowOff>
    </xdr:from>
    <xdr:ext cx="467179" cy="259045"/>
    <xdr:sp macro="" textlink="">
      <xdr:nvSpPr>
        <xdr:cNvPr id="158" name="テキスト ボックス 157"/>
        <xdr:cNvSpPr txBox="1"/>
      </xdr:nvSpPr>
      <xdr:spPr>
        <a:xfrm>
          <a:off x="294821" y="11894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151589</xdr:rowOff>
    </xdr:from>
    <xdr:ext cx="531299" cy="259045"/>
    <xdr:sp macro="" textlink="">
      <xdr:nvSpPr>
        <xdr:cNvPr id="160" name="テキスト ボックス 159"/>
        <xdr:cNvSpPr txBox="1"/>
      </xdr:nvSpPr>
      <xdr:spPr>
        <a:xfrm>
          <a:off x="230701" y="1158158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6586</xdr:rowOff>
    </xdr:from>
    <xdr:ext cx="531299" cy="259045"/>
    <xdr:sp macro="" textlink="">
      <xdr:nvSpPr>
        <xdr:cNvPr id="162" name="テキスト ボックス 161"/>
        <xdr:cNvSpPr txBox="1"/>
      </xdr:nvSpPr>
      <xdr:spPr>
        <a:xfrm>
          <a:off x="230701" y="112684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164469</xdr:rowOff>
    </xdr:from>
    <xdr:ext cx="378565" cy="259045"/>
    <xdr:sp macro="" textlink="">
      <xdr:nvSpPr>
        <xdr:cNvPr id="165" name="維持補修費最小値テキスト"/>
        <xdr:cNvSpPr txBox="1"/>
      </xdr:nvSpPr>
      <xdr:spPr>
        <a:xfrm>
          <a:off x="4674534" y="1327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124149</xdr:rowOff>
    </xdr:from>
    <xdr:ext cx="469744" cy="259045"/>
    <xdr:sp macro="" textlink="">
      <xdr:nvSpPr>
        <xdr:cNvPr id="167" name="維持補修費最大値テキスト"/>
        <xdr:cNvSpPr txBox="1"/>
      </xdr:nvSpPr>
      <xdr:spPr>
        <a:xfrm>
          <a:off x="4674534" y="115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76019</xdr:rowOff>
    </xdr:from>
    <xdr:to>
      <xdr:col>6</xdr:col>
      <xdr:colOff>511175</xdr:colOff>
      <xdr:row>77</xdr:row>
      <xdr:rowOff>83040</xdr:rowOff>
    </xdr:to>
    <xdr:cxnSp macro="">
      <xdr:nvCxnSpPr>
        <xdr:cNvPr id="169" name="直線コネクタ 168"/>
        <xdr:cNvCxnSpPr/>
      </xdr:nvCxnSpPr>
      <xdr:spPr>
        <a:xfrm>
          <a:off x="3797300" y="13277669"/>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6749</xdr:rowOff>
    </xdr:from>
    <xdr:ext cx="469744" cy="259045"/>
    <xdr:sp macro="" textlink="">
      <xdr:nvSpPr>
        <xdr:cNvPr id="170" name="維持補修費平均値テキスト"/>
        <xdr:cNvSpPr txBox="1"/>
      </xdr:nvSpPr>
      <xdr:spPr>
        <a:xfrm>
          <a:off x="4674534" y="1278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76019</xdr:rowOff>
    </xdr:from>
    <xdr:to>
      <xdr:col>5</xdr:col>
      <xdr:colOff>358775</xdr:colOff>
      <xdr:row>77</xdr:row>
      <xdr:rowOff>85816</xdr:rowOff>
    </xdr:to>
    <xdr:cxnSp macro="">
      <xdr:nvCxnSpPr>
        <xdr:cNvPr id="172" name="直線コネクタ 171"/>
        <xdr:cNvCxnSpPr/>
      </xdr:nvCxnSpPr>
      <xdr:spPr>
        <a:xfrm flipV="1">
          <a:off x="2908300" y="1327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111202</xdr:colOff>
      <xdr:row>77</xdr:row>
      <xdr:rowOff>114858</xdr:rowOff>
    </xdr:from>
    <xdr:ext cx="469744" cy="259045"/>
    <xdr:sp macro="" textlink="">
      <xdr:nvSpPr>
        <xdr:cNvPr id="174" name="テキスト ボックス 173"/>
        <xdr:cNvSpPr txBox="1"/>
      </xdr:nvSpPr>
      <xdr:spPr>
        <a:xfrm>
          <a:off x="3540202" y="1305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85816</xdr:rowOff>
    </xdr:from>
    <xdr:to>
      <xdr:col>4</xdr:col>
      <xdr:colOff>155575</xdr:colOff>
      <xdr:row>77</xdr:row>
      <xdr:rowOff>114391</xdr:rowOff>
    </xdr:to>
    <xdr:cxnSp macro="">
      <xdr:nvCxnSpPr>
        <xdr:cNvPr id="175" name="直線コネクタ 174"/>
        <xdr:cNvCxnSpPr/>
      </xdr:nvCxnSpPr>
      <xdr:spPr>
        <a:xfrm flipV="1">
          <a:off x="2019300" y="1328746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77</xdr:row>
      <xdr:rowOff>129357</xdr:rowOff>
    </xdr:from>
    <xdr:ext cx="469744" cy="259045"/>
    <xdr:sp macro="" textlink="">
      <xdr:nvSpPr>
        <xdr:cNvPr id="177" name="テキスト ボックス 176"/>
        <xdr:cNvSpPr txBox="1"/>
      </xdr:nvSpPr>
      <xdr:spPr>
        <a:xfrm>
          <a:off x="2668384" y="1307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80101</xdr:rowOff>
    </xdr:from>
    <xdr:to>
      <xdr:col>2</xdr:col>
      <xdr:colOff>638175</xdr:colOff>
      <xdr:row>77</xdr:row>
      <xdr:rowOff>114391</xdr:rowOff>
    </xdr:to>
    <xdr:cxnSp macro="">
      <xdr:nvCxnSpPr>
        <xdr:cNvPr id="178" name="直線コネクタ 177"/>
        <xdr:cNvCxnSpPr/>
      </xdr:nvCxnSpPr>
      <xdr:spPr>
        <a:xfrm>
          <a:off x="1130300" y="132817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77</xdr:row>
      <xdr:rowOff>126051</xdr:rowOff>
    </xdr:from>
    <xdr:ext cx="469744" cy="259045"/>
    <xdr:sp macro="" textlink="">
      <xdr:nvSpPr>
        <xdr:cNvPr id="180" name="テキスト ボックス 179"/>
        <xdr:cNvSpPr txBox="1"/>
      </xdr:nvSpPr>
      <xdr:spPr>
        <a:xfrm>
          <a:off x="1781626" y="1306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77</xdr:row>
      <xdr:rowOff>114858</xdr:rowOff>
    </xdr:from>
    <xdr:ext cx="469744" cy="259045"/>
    <xdr:sp macro="" textlink="">
      <xdr:nvSpPr>
        <xdr:cNvPr id="182" name="テキスト ボックス 181"/>
        <xdr:cNvSpPr txBox="1"/>
      </xdr:nvSpPr>
      <xdr:spPr>
        <a:xfrm>
          <a:off x="894867" y="1305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32240</xdr:rowOff>
    </xdr:from>
    <xdr:to>
      <xdr:col>6</xdr:col>
      <xdr:colOff>561975</xdr:colOff>
      <xdr:row>77</xdr:row>
      <xdr:rowOff>133840</xdr:rowOff>
    </xdr:to>
    <xdr:sp macro="" textlink="">
      <xdr:nvSpPr>
        <xdr:cNvPr id="188" name="円/楕円 187"/>
        <xdr:cNvSpPr/>
      </xdr:nvSpPr>
      <xdr:spPr>
        <a:xfrm>
          <a:off x="4584700" y="132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128939</xdr:rowOff>
    </xdr:from>
    <xdr:ext cx="469744" cy="259045"/>
    <xdr:sp macro="" textlink="">
      <xdr:nvSpPr>
        <xdr:cNvPr id="189" name="維持補修費該当値テキスト"/>
        <xdr:cNvSpPr txBox="1"/>
      </xdr:nvSpPr>
      <xdr:spPr>
        <a:xfrm>
          <a:off x="4674534" y="1290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25219</xdr:rowOff>
    </xdr:from>
    <xdr:to>
      <xdr:col>5</xdr:col>
      <xdr:colOff>409575</xdr:colOff>
      <xdr:row>77</xdr:row>
      <xdr:rowOff>126819</xdr:rowOff>
    </xdr:to>
    <xdr:sp macro="" textlink="">
      <xdr:nvSpPr>
        <xdr:cNvPr id="190" name="円/楕円 189"/>
        <xdr:cNvSpPr/>
      </xdr:nvSpPr>
      <xdr:spPr>
        <a:xfrm>
          <a:off x="3746500" y="132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111202</xdr:colOff>
      <xdr:row>75</xdr:row>
      <xdr:rowOff>84858</xdr:rowOff>
    </xdr:from>
    <xdr:ext cx="469744" cy="259045"/>
    <xdr:sp macro="" textlink="">
      <xdr:nvSpPr>
        <xdr:cNvPr id="191" name="テキスト ボックス 190"/>
        <xdr:cNvSpPr txBox="1"/>
      </xdr:nvSpPr>
      <xdr:spPr>
        <a:xfrm>
          <a:off x="3540202" y="1269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35016</xdr:rowOff>
    </xdr:from>
    <xdr:to>
      <xdr:col>4</xdr:col>
      <xdr:colOff>206375</xdr:colOff>
      <xdr:row>77</xdr:row>
      <xdr:rowOff>136616</xdr:rowOff>
    </xdr:to>
    <xdr:sp macro="" textlink="">
      <xdr:nvSpPr>
        <xdr:cNvPr id="192" name="円/楕円 191"/>
        <xdr:cNvSpPr/>
      </xdr:nvSpPr>
      <xdr:spPr>
        <a:xfrm>
          <a:off x="28575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75</xdr:row>
      <xdr:rowOff>94655</xdr:rowOff>
    </xdr:from>
    <xdr:ext cx="469744" cy="259045"/>
    <xdr:sp macro="" textlink="">
      <xdr:nvSpPr>
        <xdr:cNvPr id="193" name="テキスト ボックス 192"/>
        <xdr:cNvSpPr txBox="1"/>
      </xdr:nvSpPr>
      <xdr:spPr>
        <a:xfrm>
          <a:off x="2668384" y="127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63591</xdr:rowOff>
    </xdr:from>
    <xdr:to>
      <xdr:col>3</xdr:col>
      <xdr:colOff>3175</xdr:colOff>
      <xdr:row>77</xdr:row>
      <xdr:rowOff>165191</xdr:rowOff>
    </xdr:to>
    <xdr:sp macro="" textlink="">
      <xdr:nvSpPr>
        <xdr:cNvPr id="194" name="円/楕円 193"/>
        <xdr:cNvSpPr/>
      </xdr:nvSpPr>
      <xdr:spPr>
        <a:xfrm>
          <a:off x="1968500" y="132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75</xdr:row>
      <xdr:rowOff>129463</xdr:rowOff>
    </xdr:from>
    <xdr:ext cx="469744" cy="259045"/>
    <xdr:sp macro="" textlink="">
      <xdr:nvSpPr>
        <xdr:cNvPr id="195" name="テキスト ボックス 194"/>
        <xdr:cNvSpPr txBox="1"/>
      </xdr:nvSpPr>
      <xdr:spPr>
        <a:xfrm>
          <a:off x="1781626" y="1273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29301</xdr:rowOff>
    </xdr:from>
    <xdr:to>
      <xdr:col>1</xdr:col>
      <xdr:colOff>485775</xdr:colOff>
      <xdr:row>77</xdr:row>
      <xdr:rowOff>130901</xdr:rowOff>
    </xdr:to>
    <xdr:sp macro="" textlink="">
      <xdr:nvSpPr>
        <xdr:cNvPr id="196" name="円/楕円 195"/>
        <xdr:cNvSpPr/>
      </xdr:nvSpPr>
      <xdr:spPr>
        <a:xfrm>
          <a:off x="1079500" y="132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75</xdr:row>
      <xdr:rowOff>85065</xdr:rowOff>
    </xdr:from>
    <xdr:ext cx="469744" cy="259045"/>
    <xdr:sp macro="" textlink="">
      <xdr:nvSpPr>
        <xdr:cNvPr id="197" name="テキスト ボックス 196"/>
        <xdr:cNvSpPr txBox="1"/>
      </xdr:nvSpPr>
      <xdr:spPr>
        <a:xfrm>
          <a:off x="894867" y="12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87</xdr:row>
      <xdr:rowOff>6350</xdr:rowOff>
    </xdr:from>
    <xdr:ext cx="349839" cy="225703"/>
    <xdr:sp macro="" textlink="">
      <xdr:nvSpPr>
        <xdr:cNvPr id="204" name="テキスト ボックス 203"/>
        <xdr:cNvSpPr txBox="1"/>
      </xdr:nvSpPr>
      <xdr:spPr>
        <a:xfrm>
          <a:off x="732865"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56979</xdr:rowOff>
    </xdr:from>
    <xdr:ext cx="467179" cy="259045"/>
    <xdr:sp macro="" textlink="">
      <xdr:nvSpPr>
        <xdr:cNvPr id="206" name="テキスト ボックス 205"/>
        <xdr:cNvSpPr txBox="1"/>
      </xdr:nvSpPr>
      <xdr:spPr>
        <a:xfrm>
          <a:off x="294821" y="168658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76468</xdr:rowOff>
    </xdr:from>
    <xdr:ext cx="467179" cy="259045"/>
    <xdr:sp macro="" textlink="">
      <xdr:nvSpPr>
        <xdr:cNvPr id="208" name="テキスト ボックス 207"/>
        <xdr:cNvSpPr txBox="1"/>
      </xdr:nvSpPr>
      <xdr:spPr>
        <a:xfrm>
          <a:off x="294821" y="16549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94618</xdr:rowOff>
    </xdr:from>
    <xdr:ext cx="467179" cy="259045"/>
    <xdr:sp macro="" textlink="">
      <xdr:nvSpPr>
        <xdr:cNvPr id="210" name="テキスト ボックス 209"/>
        <xdr:cNvSpPr txBox="1"/>
      </xdr:nvSpPr>
      <xdr:spPr>
        <a:xfrm>
          <a:off x="294821" y="162310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96440</xdr:rowOff>
    </xdr:from>
    <xdr:ext cx="467179" cy="259045"/>
    <xdr:sp macro="" textlink="">
      <xdr:nvSpPr>
        <xdr:cNvPr id="212" name="テキスト ボックス 211"/>
        <xdr:cNvSpPr txBox="1"/>
      </xdr:nvSpPr>
      <xdr:spPr>
        <a:xfrm>
          <a:off x="294821" y="158967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124836</xdr:rowOff>
    </xdr:from>
    <xdr:ext cx="531299" cy="259045"/>
    <xdr:sp macro="" textlink="">
      <xdr:nvSpPr>
        <xdr:cNvPr id="214" name="テキスト ボックス 213"/>
        <xdr:cNvSpPr txBox="1"/>
      </xdr:nvSpPr>
      <xdr:spPr>
        <a:xfrm>
          <a:off x="230701" y="155889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128793</xdr:rowOff>
    </xdr:from>
    <xdr:ext cx="531299" cy="259045"/>
    <xdr:sp macro="" textlink="">
      <xdr:nvSpPr>
        <xdr:cNvPr id="216" name="テキスト ボックス 215"/>
        <xdr:cNvSpPr txBox="1"/>
      </xdr:nvSpPr>
      <xdr:spPr>
        <a:xfrm>
          <a:off x="230701" y="15256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151588</xdr:rowOff>
    </xdr:from>
    <xdr:ext cx="531299" cy="259045"/>
    <xdr:sp macro="" textlink="">
      <xdr:nvSpPr>
        <xdr:cNvPr id="218" name="テキスト ボックス 217"/>
        <xdr:cNvSpPr txBox="1"/>
      </xdr:nvSpPr>
      <xdr:spPr>
        <a:xfrm>
          <a:off x="230701" y="149433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6586</xdr:rowOff>
    </xdr:from>
    <xdr:ext cx="531299" cy="259045"/>
    <xdr:sp macro="" textlink="">
      <xdr:nvSpPr>
        <xdr:cNvPr id="220" name="テキスト ボックス 219"/>
        <xdr:cNvSpPr txBox="1"/>
      </xdr:nvSpPr>
      <xdr:spPr>
        <a:xfrm>
          <a:off x="230701" y="146302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127628</xdr:rowOff>
    </xdr:from>
    <xdr:ext cx="469744" cy="259045"/>
    <xdr:sp macro="" textlink="">
      <xdr:nvSpPr>
        <xdr:cNvPr id="223" name="扶助費最小値テキスト"/>
        <xdr:cNvSpPr txBox="1"/>
      </xdr:nvSpPr>
      <xdr:spPr>
        <a:xfrm>
          <a:off x="4674534" y="1660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85300</xdr:rowOff>
    </xdr:from>
    <xdr:ext cx="534377" cy="259045"/>
    <xdr:sp macro="" textlink="">
      <xdr:nvSpPr>
        <xdr:cNvPr id="225" name="扶助費最大値テキスト"/>
        <xdr:cNvSpPr txBox="1"/>
      </xdr:nvSpPr>
      <xdr:spPr>
        <a:xfrm>
          <a:off x="4674534" y="150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3683</xdr:rowOff>
    </xdr:from>
    <xdr:to>
      <xdr:col>6</xdr:col>
      <xdr:colOff>511175</xdr:colOff>
      <xdr:row>99</xdr:row>
      <xdr:rowOff>38953</xdr:rowOff>
    </xdr:to>
    <xdr:cxnSp macro="">
      <xdr:nvCxnSpPr>
        <xdr:cNvPr id="227" name="直線コネクタ 226"/>
        <xdr:cNvCxnSpPr/>
      </xdr:nvCxnSpPr>
      <xdr:spPr>
        <a:xfrm flipV="1">
          <a:off x="3797300" y="16977233"/>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124944</xdr:rowOff>
    </xdr:from>
    <xdr:ext cx="469744" cy="259045"/>
    <xdr:sp macro="" textlink="">
      <xdr:nvSpPr>
        <xdr:cNvPr id="228" name="扶助費平均値テキスト"/>
        <xdr:cNvSpPr txBox="1"/>
      </xdr:nvSpPr>
      <xdr:spPr>
        <a:xfrm>
          <a:off x="4674534" y="1609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99</xdr:row>
      <xdr:rowOff>38953</xdr:rowOff>
    </xdr:from>
    <xdr:to>
      <xdr:col>5</xdr:col>
      <xdr:colOff>358775</xdr:colOff>
      <xdr:row>99</xdr:row>
      <xdr:rowOff>50220</xdr:rowOff>
    </xdr:to>
    <xdr:cxnSp macro="">
      <xdr:nvCxnSpPr>
        <xdr:cNvPr id="230" name="直線コネクタ 229"/>
        <xdr:cNvCxnSpPr/>
      </xdr:nvCxnSpPr>
      <xdr:spPr>
        <a:xfrm flipV="1">
          <a:off x="2908300" y="1701250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111202</xdr:colOff>
      <xdr:row>95</xdr:row>
      <xdr:rowOff>61835</xdr:rowOff>
    </xdr:from>
    <xdr:ext cx="469744" cy="259045"/>
    <xdr:sp macro="" textlink="">
      <xdr:nvSpPr>
        <xdr:cNvPr id="232" name="テキスト ボックス 231"/>
        <xdr:cNvSpPr txBox="1"/>
      </xdr:nvSpPr>
      <xdr:spPr>
        <a:xfrm>
          <a:off x="3540202" y="160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50220</xdr:rowOff>
    </xdr:from>
    <xdr:to>
      <xdr:col>4</xdr:col>
      <xdr:colOff>155575</xdr:colOff>
      <xdr:row>99</xdr:row>
      <xdr:rowOff>52995</xdr:rowOff>
    </xdr:to>
    <xdr:cxnSp macro="">
      <xdr:nvCxnSpPr>
        <xdr:cNvPr id="233" name="直線コネクタ 232"/>
        <xdr:cNvCxnSpPr/>
      </xdr:nvCxnSpPr>
      <xdr:spPr>
        <a:xfrm flipV="1">
          <a:off x="2019300" y="17023770"/>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95</xdr:row>
      <xdr:rowOff>91720</xdr:rowOff>
    </xdr:from>
    <xdr:ext cx="469744" cy="259045"/>
    <xdr:sp macro="" textlink="">
      <xdr:nvSpPr>
        <xdr:cNvPr id="235" name="テキスト ボックス 234"/>
        <xdr:cNvSpPr txBox="1"/>
      </xdr:nvSpPr>
      <xdr:spPr>
        <a:xfrm>
          <a:off x="2668384" y="160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169092</xdr:rowOff>
    </xdr:from>
    <xdr:to>
      <xdr:col>2</xdr:col>
      <xdr:colOff>638175</xdr:colOff>
      <xdr:row>99</xdr:row>
      <xdr:rowOff>52995</xdr:rowOff>
    </xdr:to>
    <xdr:cxnSp macro="">
      <xdr:nvCxnSpPr>
        <xdr:cNvPr id="236" name="直線コネクタ 235"/>
        <xdr:cNvCxnSpPr/>
      </xdr:nvCxnSpPr>
      <xdr:spPr>
        <a:xfrm>
          <a:off x="1130300" y="16971192"/>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95</xdr:row>
      <xdr:rowOff>85516</xdr:rowOff>
    </xdr:from>
    <xdr:ext cx="469744" cy="259045"/>
    <xdr:sp macro="" textlink="">
      <xdr:nvSpPr>
        <xdr:cNvPr id="238" name="テキスト ボックス 237"/>
        <xdr:cNvSpPr txBox="1"/>
      </xdr:nvSpPr>
      <xdr:spPr>
        <a:xfrm>
          <a:off x="1781626" y="1605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95</xdr:row>
      <xdr:rowOff>18563</xdr:rowOff>
    </xdr:from>
    <xdr:ext cx="469744" cy="259045"/>
    <xdr:sp macro="" textlink="">
      <xdr:nvSpPr>
        <xdr:cNvPr id="240" name="テキスト ボックス 239"/>
        <xdr:cNvSpPr txBox="1"/>
      </xdr:nvSpPr>
      <xdr:spPr>
        <a:xfrm>
          <a:off x="894867" y="159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124333</xdr:rowOff>
    </xdr:from>
    <xdr:to>
      <xdr:col>6</xdr:col>
      <xdr:colOff>561975</xdr:colOff>
      <xdr:row>99</xdr:row>
      <xdr:rowOff>54483</xdr:rowOff>
    </xdr:to>
    <xdr:sp macro="" textlink="">
      <xdr:nvSpPr>
        <xdr:cNvPr id="246" name="円/楕円 245"/>
        <xdr:cNvSpPr/>
      </xdr:nvSpPr>
      <xdr:spPr>
        <a:xfrm>
          <a:off x="4584700" y="169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154580</xdr:rowOff>
    </xdr:from>
    <xdr:ext cx="469744" cy="259045"/>
    <xdr:sp macro="" textlink="">
      <xdr:nvSpPr>
        <xdr:cNvPr id="247" name="扶助費該当値テキスト"/>
        <xdr:cNvSpPr txBox="1"/>
      </xdr:nvSpPr>
      <xdr:spPr>
        <a:xfrm>
          <a:off x="4674534" y="1645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159603</xdr:rowOff>
    </xdr:from>
    <xdr:to>
      <xdr:col>5</xdr:col>
      <xdr:colOff>409575</xdr:colOff>
      <xdr:row>99</xdr:row>
      <xdr:rowOff>89753</xdr:rowOff>
    </xdr:to>
    <xdr:sp macro="" textlink="">
      <xdr:nvSpPr>
        <xdr:cNvPr id="248" name="円/楕円 247"/>
        <xdr:cNvSpPr/>
      </xdr:nvSpPr>
      <xdr:spPr>
        <a:xfrm>
          <a:off x="3746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111202</xdr:colOff>
      <xdr:row>99</xdr:row>
      <xdr:rowOff>24342</xdr:rowOff>
    </xdr:from>
    <xdr:ext cx="469744" cy="259045"/>
    <xdr:sp macro="" textlink="">
      <xdr:nvSpPr>
        <xdr:cNvPr id="249" name="テキスト ボックス 248"/>
        <xdr:cNvSpPr txBox="1"/>
      </xdr:nvSpPr>
      <xdr:spPr>
        <a:xfrm>
          <a:off x="3540202" y="1666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170870</xdr:rowOff>
    </xdr:from>
    <xdr:to>
      <xdr:col>4</xdr:col>
      <xdr:colOff>206375</xdr:colOff>
      <xdr:row>99</xdr:row>
      <xdr:rowOff>101020</xdr:rowOff>
    </xdr:to>
    <xdr:sp macro="" textlink="">
      <xdr:nvSpPr>
        <xdr:cNvPr id="250" name="円/楕円 249"/>
        <xdr:cNvSpPr/>
      </xdr:nvSpPr>
      <xdr:spPr>
        <a:xfrm>
          <a:off x="2857500" y="16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99</xdr:row>
      <xdr:rowOff>52779</xdr:rowOff>
    </xdr:from>
    <xdr:ext cx="469744" cy="259045"/>
    <xdr:sp macro="" textlink="">
      <xdr:nvSpPr>
        <xdr:cNvPr id="251" name="テキスト ボックス 250"/>
        <xdr:cNvSpPr txBox="1"/>
      </xdr:nvSpPr>
      <xdr:spPr>
        <a:xfrm>
          <a:off x="2668384" y="1669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2195</xdr:rowOff>
    </xdr:from>
    <xdr:to>
      <xdr:col>3</xdr:col>
      <xdr:colOff>3175</xdr:colOff>
      <xdr:row>99</xdr:row>
      <xdr:rowOff>103795</xdr:rowOff>
    </xdr:to>
    <xdr:sp macro="" textlink="">
      <xdr:nvSpPr>
        <xdr:cNvPr id="252" name="円/楕円 251"/>
        <xdr:cNvSpPr/>
      </xdr:nvSpPr>
      <xdr:spPr>
        <a:xfrm>
          <a:off x="1968500" y="169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99</xdr:row>
      <xdr:rowOff>51784</xdr:rowOff>
    </xdr:from>
    <xdr:ext cx="469744" cy="259045"/>
    <xdr:sp macro="" textlink="">
      <xdr:nvSpPr>
        <xdr:cNvPr id="253" name="テキスト ボックス 252"/>
        <xdr:cNvSpPr txBox="1"/>
      </xdr:nvSpPr>
      <xdr:spPr>
        <a:xfrm>
          <a:off x="1781626" y="166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118292</xdr:rowOff>
    </xdr:from>
    <xdr:to>
      <xdr:col>1</xdr:col>
      <xdr:colOff>485775</xdr:colOff>
      <xdr:row>99</xdr:row>
      <xdr:rowOff>48442</xdr:rowOff>
    </xdr:to>
    <xdr:sp macro="" textlink="">
      <xdr:nvSpPr>
        <xdr:cNvPr id="254" name="円/楕円 253"/>
        <xdr:cNvSpPr/>
      </xdr:nvSpPr>
      <xdr:spPr>
        <a:xfrm>
          <a:off x="1079500" y="169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98</xdr:row>
      <xdr:rowOff>154889</xdr:rowOff>
    </xdr:from>
    <xdr:ext cx="469744" cy="259045"/>
    <xdr:sp macro="" textlink="">
      <xdr:nvSpPr>
        <xdr:cNvPr id="255" name="テキスト ボックス 254"/>
        <xdr:cNvSpPr txBox="1"/>
      </xdr:nvSpPr>
      <xdr:spPr>
        <a:xfrm>
          <a:off x="894867" y="1662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47410"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119111</xdr:rowOff>
    </xdr:from>
    <xdr:ext cx="248786" cy="259045"/>
    <xdr:sp macro="" textlink="">
      <xdr:nvSpPr>
        <xdr:cNvPr id="265" name="テキスト ボックス 264"/>
        <xdr:cNvSpPr txBox="1"/>
      </xdr:nvSpPr>
      <xdr:spPr>
        <a:xfrm>
          <a:off x="6336724" y="633837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4372</xdr:rowOff>
    </xdr:from>
    <xdr:ext cx="595419" cy="259045"/>
    <xdr:sp macro="" textlink="">
      <xdr:nvSpPr>
        <xdr:cNvPr id="267" name="テキスト ボックス 266"/>
        <xdr:cNvSpPr txBox="1"/>
      </xdr:nvSpPr>
      <xdr:spPr>
        <a:xfrm>
          <a:off x="5992332" y="58874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56979</xdr:rowOff>
    </xdr:from>
    <xdr:ext cx="595419" cy="259045"/>
    <xdr:sp macro="" textlink="">
      <xdr:nvSpPr>
        <xdr:cNvPr id="269" name="テキスト ボックス 268"/>
        <xdr:cNvSpPr txBox="1"/>
      </xdr:nvSpPr>
      <xdr:spPr>
        <a:xfrm>
          <a:off x="5992332" y="54358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114568</xdr:rowOff>
    </xdr:from>
    <xdr:ext cx="595419" cy="259045"/>
    <xdr:sp macro="" textlink="">
      <xdr:nvSpPr>
        <xdr:cNvPr id="271" name="テキスト ボックス 270"/>
        <xdr:cNvSpPr txBox="1"/>
      </xdr:nvSpPr>
      <xdr:spPr>
        <a:xfrm>
          <a:off x="5992332" y="4989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6586</xdr:rowOff>
    </xdr:from>
    <xdr:ext cx="595419" cy="259045"/>
    <xdr:sp macro="" textlink="">
      <xdr:nvSpPr>
        <xdr:cNvPr id="273" name="テキスト ボックス 272"/>
        <xdr:cNvSpPr txBox="1"/>
      </xdr:nvSpPr>
      <xdr:spPr>
        <a:xfrm>
          <a:off x="5992332" y="454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95131</xdr:rowOff>
    </xdr:from>
    <xdr:ext cx="534377" cy="259045"/>
    <xdr:sp macro="" textlink="">
      <xdr:nvSpPr>
        <xdr:cNvPr id="276" name="補助費等最小値テキスト"/>
        <xdr:cNvSpPr txBox="1"/>
      </xdr:nvSpPr>
      <xdr:spPr>
        <a:xfrm>
          <a:off x="10496363" y="61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4214</xdr:rowOff>
    </xdr:from>
    <xdr:ext cx="599010" cy="259045"/>
    <xdr:sp macro="" textlink="">
      <xdr:nvSpPr>
        <xdr:cNvPr id="278" name="補助費等最大値テキスト"/>
        <xdr:cNvSpPr txBox="1"/>
      </xdr:nvSpPr>
      <xdr:spPr>
        <a:xfrm>
          <a:off x="10496363" y="487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54716</xdr:rowOff>
    </xdr:from>
    <xdr:to>
      <xdr:col>15</xdr:col>
      <xdr:colOff>180975</xdr:colOff>
      <xdr:row>36</xdr:row>
      <xdr:rowOff>118349</xdr:rowOff>
    </xdr:to>
    <xdr:cxnSp macro="">
      <xdr:nvCxnSpPr>
        <xdr:cNvPr id="280" name="直線コネクタ 279"/>
        <xdr:cNvCxnSpPr/>
      </xdr:nvCxnSpPr>
      <xdr:spPr>
        <a:xfrm flipV="1">
          <a:off x="9639300" y="6226916"/>
          <a:ext cx="8382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93168</xdr:rowOff>
    </xdr:from>
    <xdr:ext cx="534377" cy="259045"/>
    <xdr:sp macro="" textlink="">
      <xdr:nvSpPr>
        <xdr:cNvPr id="281" name="補助費等平均値テキスト"/>
        <xdr:cNvSpPr txBox="1"/>
      </xdr:nvSpPr>
      <xdr:spPr>
        <a:xfrm>
          <a:off x="10496363" y="59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118349</xdr:rowOff>
    </xdr:from>
    <xdr:to>
      <xdr:col>14</xdr:col>
      <xdr:colOff>28575</xdr:colOff>
      <xdr:row>36</xdr:row>
      <xdr:rowOff>133322</xdr:rowOff>
    </xdr:to>
    <xdr:cxnSp macro="">
      <xdr:nvCxnSpPr>
        <xdr:cNvPr id="283" name="直線コネクタ 282"/>
        <xdr:cNvCxnSpPr/>
      </xdr:nvCxnSpPr>
      <xdr:spPr>
        <a:xfrm flipV="1">
          <a:off x="8750300" y="629054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36</xdr:row>
      <xdr:rowOff>119307</xdr:rowOff>
    </xdr:from>
    <xdr:ext cx="534378" cy="259045"/>
    <xdr:sp macro="" textlink="">
      <xdr:nvSpPr>
        <xdr:cNvPr id="285" name="テキスト ボックス 284"/>
        <xdr:cNvSpPr txBox="1"/>
      </xdr:nvSpPr>
      <xdr:spPr>
        <a:xfrm>
          <a:off x="9331957" y="617048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133322</xdr:rowOff>
    </xdr:from>
    <xdr:to>
      <xdr:col>12</xdr:col>
      <xdr:colOff>511175</xdr:colOff>
      <xdr:row>36</xdr:row>
      <xdr:rowOff>133893</xdr:rowOff>
    </xdr:to>
    <xdr:cxnSp macro="">
      <xdr:nvCxnSpPr>
        <xdr:cNvPr id="286" name="直線コネクタ 285"/>
        <xdr:cNvCxnSpPr/>
      </xdr:nvCxnSpPr>
      <xdr:spPr>
        <a:xfrm flipV="1">
          <a:off x="7861300" y="630552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36</xdr:row>
      <xdr:rowOff>129027</xdr:rowOff>
    </xdr:from>
    <xdr:ext cx="534378" cy="259045"/>
    <xdr:sp macro="" textlink="">
      <xdr:nvSpPr>
        <xdr:cNvPr id="288" name="テキスト ボックス 287"/>
        <xdr:cNvSpPr txBox="1"/>
      </xdr:nvSpPr>
      <xdr:spPr>
        <a:xfrm>
          <a:off x="8457898" y="618020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133893</xdr:rowOff>
    </xdr:from>
    <xdr:to>
      <xdr:col>11</xdr:col>
      <xdr:colOff>307975</xdr:colOff>
      <xdr:row>36</xdr:row>
      <xdr:rowOff>138470</xdr:rowOff>
    </xdr:to>
    <xdr:cxnSp macro="">
      <xdr:nvCxnSpPr>
        <xdr:cNvPr id="289" name="直線コネクタ 288"/>
        <xdr:cNvCxnSpPr/>
      </xdr:nvCxnSpPr>
      <xdr:spPr>
        <a:xfrm flipV="1">
          <a:off x="6972300" y="6306093"/>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36</xdr:row>
      <xdr:rowOff>131251</xdr:rowOff>
    </xdr:from>
    <xdr:ext cx="534378" cy="259045"/>
    <xdr:sp macro="" textlink="">
      <xdr:nvSpPr>
        <xdr:cNvPr id="291" name="テキスト ボックス 290"/>
        <xdr:cNvSpPr txBox="1"/>
      </xdr:nvSpPr>
      <xdr:spPr>
        <a:xfrm>
          <a:off x="7571139" y="618242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36</xdr:row>
      <xdr:rowOff>127871</xdr:rowOff>
    </xdr:from>
    <xdr:ext cx="534377" cy="259045"/>
    <xdr:sp macro="" textlink="">
      <xdr:nvSpPr>
        <xdr:cNvPr id="293" name="テキスト ボックス 292"/>
        <xdr:cNvSpPr txBox="1"/>
      </xdr:nvSpPr>
      <xdr:spPr>
        <a:xfrm>
          <a:off x="6686621" y="617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3916</xdr:rowOff>
    </xdr:from>
    <xdr:to>
      <xdr:col>15</xdr:col>
      <xdr:colOff>231775</xdr:colOff>
      <xdr:row>36</xdr:row>
      <xdr:rowOff>105516</xdr:rowOff>
    </xdr:to>
    <xdr:sp macro="" textlink="">
      <xdr:nvSpPr>
        <xdr:cNvPr id="299" name="円/楕円 298"/>
        <xdr:cNvSpPr/>
      </xdr:nvSpPr>
      <xdr:spPr>
        <a:xfrm>
          <a:off x="10426700" y="61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34</xdr:row>
      <xdr:rowOff>84927</xdr:rowOff>
    </xdr:from>
    <xdr:ext cx="534377" cy="259045"/>
    <xdr:sp macro="" textlink="">
      <xdr:nvSpPr>
        <xdr:cNvPr id="300" name="補助費等該当値テキスト"/>
        <xdr:cNvSpPr txBox="1"/>
      </xdr:nvSpPr>
      <xdr:spPr>
        <a:xfrm>
          <a:off x="10496363" y="57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67549</xdr:rowOff>
    </xdr:from>
    <xdr:to>
      <xdr:col>14</xdr:col>
      <xdr:colOff>79375</xdr:colOff>
      <xdr:row>36</xdr:row>
      <xdr:rowOff>169149</xdr:rowOff>
    </xdr:to>
    <xdr:sp macro="" textlink="">
      <xdr:nvSpPr>
        <xdr:cNvPr id="301" name="円/楕円 300"/>
        <xdr:cNvSpPr/>
      </xdr:nvSpPr>
      <xdr:spPr>
        <a:xfrm>
          <a:off x="9588500" y="62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34</xdr:row>
      <xdr:rowOff>128623</xdr:rowOff>
    </xdr:from>
    <xdr:ext cx="534378" cy="259045"/>
    <xdr:sp macro="" textlink="">
      <xdr:nvSpPr>
        <xdr:cNvPr id="302" name="テキスト ボックス 301"/>
        <xdr:cNvSpPr txBox="1"/>
      </xdr:nvSpPr>
      <xdr:spPr>
        <a:xfrm>
          <a:off x="9331957" y="584362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82522</xdr:rowOff>
    </xdr:from>
    <xdr:to>
      <xdr:col>12</xdr:col>
      <xdr:colOff>561975</xdr:colOff>
      <xdr:row>37</xdr:row>
      <xdr:rowOff>12672</xdr:rowOff>
    </xdr:to>
    <xdr:sp macro="" textlink="">
      <xdr:nvSpPr>
        <xdr:cNvPr id="303" name="円/楕円 302"/>
        <xdr:cNvSpPr/>
      </xdr:nvSpPr>
      <xdr:spPr>
        <a:xfrm>
          <a:off x="8699500" y="62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34</xdr:row>
      <xdr:rowOff>152014</xdr:rowOff>
    </xdr:from>
    <xdr:ext cx="534378" cy="259045"/>
    <xdr:sp macro="" textlink="">
      <xdr:nvSpPr>
        <xdr:cNvPr id="304" name="テキスト ボックス 303"/>
        <xdr:cNvSpPr txBox="1"/>
      </xdr:nvSpPr>
      <xdr:spPr>
        <a:xfrm>
          <a:off x="8457898" y="586701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83093</xdr:rowOff>
    </xdr:from>
    <xdr:to>
      <xdr:col>11</xdr:col>
      <xdr:colOff>358775</xdr:colOff>
      <xdr:row>37</xdr:row>
      <xdr:rowOff>13243</xdr:rowOff>
    </xdr:to>
    <xdr:sp macro="" textlink="">
      <xdr:nvSpPr>
        <xdr:cNvPr id="305" name="円/楕円 304"/>
        <xdr:cNvSpPr/>
      </xdr:nvSpPr>
      <xdr:spPr>
        <a:xfrm>
          <a:off x="7810500" y="62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152585</xdr:rowOff>
    </xdr:from>
    <xdr:ext cx="534378" cy="259045"/>
    <xdr:sp macro="" textlink="">
      <xdr:nvSpPr>
        <xdr:cNvPr id="306" name="テキスト ボックス 305"/>
        <xdr:cNvSpPr txBox="1"/>
      </xdr:nvSpPr>
      <xdr:spPr>
        <a:xfrm>
          <a:off x="7571139" y="586758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87670</xdr:rowOff>
    </xdr:from>
    <xdr:to>
      <xdr:col>10</xdr:col>
      <xdr:colOff>155575</xdr:colOff>
      <xdr:row>37</xdr:row>
      <xdr:rowOff>17820</xdr:rowOff>
    </xdr:to>
    <xdr:sp macro="" textlink="">
      <xdr:nvSpPr>
        <xdr:cNvPr id="307" name="円/楕円 306"/>
        <xdr:cNvSpPr/>
      </xdr:nvSpPr>
      <xdr:spPr>
        <a:xfrm>
          <a:off x="6921500" y="62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143762</xdr:rowOff>
    </xdr:from>
    <xdr:ext cx="534377" cy="259045"/>
    <xdr:sp macro="" textlink="">
      <xdr:nvSpPr>
        <xdr:cNvPr id="308" name="テキスト ボックス 307"/>
        <xdr:cNvSpPr txBox="1"/>
      </xdr:nvSpPr>
      <xdr:spPr>
        <a:xfrm>
          <a:off x="6686621" y="58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47410"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74160</xdr:rowOff>
    </xdr:from>
    <xdr:ext cx="248786" cy="259045"/>
    <xdr:sp macro="" textlink="">
      <xdr:nvSpPr>
        <xdr:cNvPr id="318" name="テキスト ボックス 317"/>
        <xdr:cNvSpPr txBox="1"/>
      </xdr:nvSpPr>
      <xdr:spPr>
        <a:xfrm>
          <a:off x="6336724" y="982327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91666</xdr:rowOff>
    </xdr:from>
    <xdr:ext cx="531299" cy="259045"/>
    <xdr:sp macro="" textlink="">
      <xdr:nvSpPr>
        <xdr:cNvPr id="320" name="テキスト ボックス 319"/>
        <xdr:cNvSpPr txBox="1"/>
      </xdr:nvSpPr>
      <xdr:spPr>
        <a:xfrm>
          <a:off x="6056452" y="9504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101421</xdr:rowOff>
    </xdr:from>
    <xdr:ext cx="531299" cy="259045"/>
    <xdr:sp macro="" textlink="">
      <xdr:nvSpPr>
        <xdr:cNvPr id="322" name="テキスト ボックス 321"/>
        <xdr:cNvSpPr txBox="1"/>
      </xdr:nvSpPr>
      <xdr:spPr>
        <a:xfrm>
          <a:off x="6056452" y="917818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124837</xdr:rowOff>
    </xdr:from>
    <xdr:ext cx="531299" cy="259045"/>
    <xdr:sp macro="" textlink="">
      <xdr:nvSpPr>
        <xdr:cNvPr id="324" name="テキスト ボックス 323"/>
        <xdr:cNvSpPr txBox="1"/>
      </xdr:nvSpPr>
      <xdr:spPr>
        <a:xfrm>
          <a:off x="6056452" y="8865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128793</xdr:rowOff>
    </xdr:from>
    <xdr:ext cx="595419" cy="259045"/>
    <xdr:sp macro="" textlink="">
      <xdr:nvSpPr>
        <xdr:cNvPr id="326" name="テキスト ボックス 325"/>
        <xdr:cNvSpPr txBox="1"/>
      </xdr:nvSpPr>
      <xdr:spPr>
        <a:xfrm>
          <a:off x="5992332" y="853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151590</xdr:rowOff>
    </xdr:from>
    <xdr:ext cx="595419" cy="259045"/>
    <xdr:sp macro="" textlink="">
      <xdr:nvSpPr>
        <xdr:cNvPr id="328" name="テキスト ボックス 327"/>
        <xdr:cNvSpPr txBox="1"/>
      </xdr:nvSpPr>
      <xdr:spPr>
        <a:xfrm>
          <a:off x="5992332" y="82198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6586</xdr:rowOff>
    </xdr:from>
    <xdr:ext cx="595419" cy="259045"/>
    <xdr:sp macro="" textlink="">
      <xdr:nvSpPr>
        <xdr:cNvPr id="330" name="テキスト ボックス 329"/>
        <xdr:cNvSpPr txBox="1"/>
      </xdr:nvSpPr>
      <xdr:spPr>
        <a:xfrm>
          <a:off x="5992332" y="790673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56768</xdr:rowOff>
    </xdr:from>
    <xdr:ext cx="534377" cy="259045"/>
    <xdr:sp macro="" textlink="">
      <xdr:nvSpPr>
        <xdr:cNvPr id="333" name="普通建設事業費最小値テキスト"/>
        <xdr:cNvSpPr txBox="1"/>
      </xdr:nvSpPr>
      <xdr:spPr>
        <a:xfrm>
          <a:off x="10496363" y="98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59120</xdr:rowOff>
    </xdr:from>
    <xdr:ext cx="599010" cy="259045"/>
    <xdr:sp macro="" textlink="">
      <xdr:nvSpPr>
        <xdr:cNvPr id="335" name="普通建設事業費最大値テキスト"/>
        <xdr:cNvSpPr txBox="1"/>
      </xdr:nvSpPr>
      <xdr:spPr>
        <a:xfrm>
          <a:off x="10496363" y="829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136837</xdr:rowOff>
    </xdr:from>
    <xdr:to>
      <xdr:col>15</xdr:col>
      <xdr:colOff>180975</xdr:colOff>
      <xdr:row>57</xdr:row>
      <xdr:rowOff>4826</xdr:rowOff>
    </xdr:to>
    <xdr:cxnSp macro="">
      <xdr:nvCxnSpPr>
        <xdr:cNvPr id="337" name="直線コネクタ 336"/>
        <xdr:cNvCxnSpPr/>
      </xdr:nvCxnSpPr>
      <xdr:spPr>
        <a:xfrm>
          <a:off x="9639300" y="9738037"/>
          <a:ext cx="838200" cy="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88190</xdr:rowOff>
    </xdr:from>
    <xdr:ext cx="534377" cy="259045"/>
    <xdr:sp macro="" textlink="">
      <xdr:nvSpPr>
        <xdr:cNvPr id="338" name="普通建設事業費平均値テキスト"/>
        <xdr:cNvSpPr txBox="1"/>
      </xdr:nvSpPr>
      <xdr:spPr>
        <a:xfrm>
          <a:off x="10496363" y="9501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69498</xdr:rowOff>
    </xdr:from>
    <xdr:to>
      <xdr:col>14</xdr:col>
      <xdr:colOff>28575</xdr:colOff>
      <xdr:row>56</xdr:row>
      <xdr:rowOff>136837</xdr:rowOff>
    </xdr:to>
    <xdr:cxnSp macro="">
      <xdr:nvCxnSpPr>
        <xdr:cNvPr id="340" name="直線コネクタ 339"/>
        <xdr:cNvCxnSpPr/>
      </xdr:nvCxnSpPr>
      <xdr:spPr>
        <a:xfrm>
          <a:off x="8750300" y="9670698"/>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57</xdr:row>
      <xdr:rowOff>51461</xdr:rowOff>
    </xdr:from>
    <xdr:ext cx="534378" cy="259045"/>
    <xdr:sp macro="" textlink="">
      <xdr:nvSpPr>
        <xdr:cNvPr id="342" name="テキスト ボックス 341"/>
        <xdr:cNvSpPr txBox="1"/>
      </xdr:nvSpPr>
      <xdr:spPr>
        <a:xfrm>
          <a:off x="9331957" y="963249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69498</xdr:rowOff>
    </xdr:from>
    <xdr:to>
      <xdr:col>12</xdr:col>
      <xdr:colOff>511175</xdr:colOff>
      <xdr:row>56</xdr:row>
      <xdr:rowOff>150499</xdr:rowOff>
    </xdr:to>
    <xdr:cxnSp macro="">
      <xdr:nvCxnSpPr>
        <xdr:cNvPr id="343" name="直線コネクタ 342"/>
        <xdr:cNvCxnSpPr/>
      </xdr:nvCxnSpPr>
      <xdr:spPr>
        <a:xfrm flipV="1">
          <a:off x="7861300" y="9670698"/>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57</xdr:row>
      <xdr:rowOff>52982</xdr:rowOff>
    </xdr:from>
    <xdr:ext cx="534378" cy="259045"/>
    <xdr:sp macro="" textlink="">
      <xdr:nvSpPr>
        <xdr:cNvPr id="345" name="テキスト ボックス 344"/>
        <xdr:cNvSpPr txBox="1"/>
      </xdr:nvSpPr>
      <xdr:spPr>
        <a:xfrm>
          <a:off x="8457898" y="963401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150499</xdr:rowOff>
    </xdr:from>
    <xdr:to>
      <xdr:col>11</xdr:col>
      <xdr:colOff>307975</xdr:colOff>
      <xdr:row>56</xdr:row>
      <xdr:rowOff>162495</xdr:rowOff>
    </xdr:to>
    <xdr:cxnSp macro="">
      <xdr:nvCxnSpPr>
        <xdr:cNvPr id="346" name="直線コネクタ 345"/>
        <xdr:cNvCxnSpPr/>
      </xdr:nvCxnSpPr>
      <xdr:spPr>
        <a:xfrm flipV="1">
          <a:off x="6972300" y="9751699"/>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90968</xdr:rowOff>
    </xdr:from>
    <xdr:ext cx="534378" cy="259045"/>
    <xdr:sp macro="" textlink="">
      <xdr:nvSpPr>
        <xdr:cNvPr id="348" name="テキスト ボックス 347"/>
        <xdr:cNvSpPr txBox="1"/>
      </xdr:nvSpPr>
      <xdr:spPr>
        <a:xfrm>
          <a:off x="7571139" y="967199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66353</xdr:rowOff>
    </xdr:from>
    <xdr:ext cx="534377" cy="259045"/>
    <xdr:sp macro="" textlink="">
      <xdr:nvSpPr>
        <xdr:cNvPr id="350" name="テキスト ボックス 349"/>
        <xdr:cNvSpPr txBox="1"/>
      </xdr:nvSpPr>
      <xdr:spPr>
        <a:xfrm>
          <a:off x="6686621" y="96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125476</xdr:rowOff>
    </xdr:from>
    <xdr:to>
      <xdr:col>15</xdr:col>
      <xdr:colOff>231775</xdr:colOff>
      <xdr:row>57</xdr:row>
      <xdr:rowOff>55626</xdr:rowOff>
    </xdr:to>
    <xdr:sp macro="" textlink="">
      <xdr:nvSpPr>
        <xdr:cNvPr id="356" name="円/楕円 355"/>
        <xdr:cNvSpPr/>
      </xdr:nvSpPr>
      <xdr:spPr>
        <a:xfrm>
          <a:off x="104267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55</xdr:row>
      <xdr:rowOff>93555</xdr:rowOff>
    </xdr:from>
    <xdr:ext cx="534377" cy="259045"/>
    <xdr:sp macro="" textlink="">
      <xdr:nvSpPr>
        <xdr:cNvPr id="357" name="普通建設事業費該当値テキスト"/>
        <xdr:cNvSpPr txBox="1"/>
      </xdr:nvSpPr>
      <xdr:spPr>
        <a:xfrm>
          <a:off x="10496363" y="93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86037</xdr:rowOff>
    </xdr:from>
    <xdr:to>
      <xdr:col>14</xdr:col>
      <xdr:colOff>79375</xdr:colOff>
      <xdr:row>57</xdr:row>
      <xdr:rowOff>16187</xdr:rowOff>
    </xdr:to>
    <xdr:sp macro="" textlink="">
      <xdr:nvSpPr>
        <xdr:cNvPr id="358" name="円/楕円 357"/>
        <xdr:cNvSpPr/>
      </xdr:nvSpPr>
      <xdr:spPr>
        <a:xfrm>
          <a:off x="9588500" y="9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54</xdr:row>
      <xdr:rowOff>151839</xdr:rowOff>
    </xdr:from>
    <xdr:ext cx="534378" cy="259045"/>
    <xdr:sp macro="" textlink="">
      <xdr:nvSpPr>
        <xdr:cNvPr id="359" name="テキスト ボックス 358"/>
        <xdr:cNvSpPr txBox="1"/>
      </xdr:nvSpPr>
      <xdr:spPr>
        <a:xfrm>
          <a:off x="9331957" y="922860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18698</xdr:rowOff>
    </xdr:from>
    <xdr:to>
      <xdr:col>12</xdr:col>
      <xdr:colOff>561975</xdr:colOff>
      <xdr:row>56</xdr:row>
      <xdr:rowOff>120298</xdr:rowOff>
    </xdr:to>
    <xdr:sp macro="" textlink="">
      <xdr:nvSpPr>
        <xdr:cNvPr id="360" name="円/楕円 359"/>
        <xdr:cNvSpPr/>
      </xdr:nvSpPr>
      <xdr:spPr>
        <a:xfrm>
          <a:off x="8699500" y="96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54</xdr:row>
      <xdr:rowOff>79259</xdr:rowOff>
    </xdr:from>
    <xdr:ext cx="534378" cy="259045"/>
    <xdr:sp macro="" textlink="">
      <xdr:nvSpPr>
        <xdr:cNvPr id="361" name="テキスト ボックス 360"/>
        <xdr:cNvSpPr txBox="1"/>
      </xdr:nvSpPr>
      <xdr:spPr>
        <a:xfrm>
          <a:off x="8457898" y="915602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99699</xdr:rowOff>
    </xdr:from>
    <xdr:to>
      <xdr:col>11</xdr:col>
      <xdr:colOff>358775</xdr:colOff>
      <xdr:row>57</xdr:row>
      <xdr:rowOff>29849</xdr:rowOff>
    </xdr:to>
    <xdr:sp macro="" textlink="">
      <xdr:nvSpPr>
        <xdr:cNvPr id="362" name="円/楕円 361"/>
        <xdr:cNvSpPr/>
      </xdr:nvSpPr>
      <xdr:spPr>
        <a:xfrm>
          <a:off x="7810500" y="97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54</xdr:row>
      <xdr:rowOff>159666</xdr:rowOff>
    </xdr:from>
    <xdr:ext cx="534378" cy="259045"/>
    <xdr:sp macro="" textlink="">
      <xdr:nvSpPr>
        <xdr:cNvPr id="363" name="テキスト ボックス 362"/>
        <xdr:cNvSpPr txBox="1"/>
      </xdr:nvSpPr>
      <xdr:spPr>
        <a:xfrm>
          <a:off x="7571139" y="923643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111695</xdr:rowOff>
    </xdr:from>
    <xdr:to>
      <xdr:col>10</xdr:col>
      <xdr:colOff>155575</xdr:colOff>
      <xdr:row>57</xdr:row>
      <xdr:rowOff>41845</xdr:rowOff>
    </xdr:to>
    <xdr:sp macro="" textlink="">
      <xdr:nvSpPr>
        <xdr:cNvPr id="364" name="円/楕円 363"/>
        <xdr:cNvSpPr/>
      </xdr:nvSpPr>
      <xdr:spPr>
        <a:xfrm>
          <a:off x="6921500" y="97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8117</xdr:rowOff>
    </xdr:from>
    <xdr:ext cx="534377" cy="259045"/>
    <xdr:sp macro="" textlink="">
      <xdr:nvSpPr>
        <xdr:cNvPr id="365" name="テキスト ボックス 364"/>
        <xdr:cNvSpPr txBox="1"/>
      </xdr:nvSpPr>
      <xdr:spPr>
        <a:xfrm>
          <a:off x="6686621" y="92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47410"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20909</xdr:rowOff>
    </xdr:from>
    <xdr:ext cx="248786" cy="259045"/>
    <xdr:sp macro="" textlink="">
      <xdr:nvSpPr>
        <xdr:cNvPr id="375" name="テキスト ボックス 374"/>
        <xdr:cNvSpPr txBox="1"/>
      </xdr:nvSpPr>
      <xdr:spPr>
        <a:xfrm>
          <a:off x="6336724" y="131317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150897</xdr:rowOff>
    </xdr:from>
    <xdr:ext cx="531299" cy="259045"/>
    <xdr:sp macro="" textlink="">
      <xdr:nvSpPr>
        <xdr:cNvPr id="377" name="テキスト ボックス 376"/>
        <xdr:cNvSpPr txBox="1"/>
      </xdr:nvSpPr>
      <xdr:spPr>
        <a:xfrm>
          <a:off x="6056452" y="127575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120957</xdr:rowOff>
    </xdr:from>
    <xdr:ext cx="531299" cy="259045"/>
    <xdr:sp macro="" textlink="">
      <xdr:nvSpPr>
        <xdr:cNvPr id="379" name="テキスト ボックス 378"/>
        <xdr:cNvSpPr txBox="1"/>
      </xdr:nvSpPr>
      <xdr:spPr>
        <a:xfrm>
          <a:off x="6056452" y="123913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81011</xdr:rowOff>
    </xdr:from>
    <xdr:ext cx="531299" cy="259045"/>
    <xdr:sp macro="" textlink="">
      <xdr:nvSpPr>
        <xdr:cNvPr id="381" name="テキスト ボックス 380"/>
        <xdr:cNvSpPr txBox="1"/>
      </xdr:nvSpPr>
      <xdr:spPr>
        <a:xfrm>
          <a:off x="6056452" y="120152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47454</xdr:rowOff>
    </xdr:from>
    <xdr:ext cx="531299" cy="259045"/>
    <xdr:sp macro="" textlink="">
      <xdr:nvSpPr>
        <xdr:cNvPr id="383" name="テキスト ボックス 382"/>
        <xdr:cNvSpPr txBox="1"/>
      </xdr:nvSpPr>
      <xdr:spPr>
        <a:xfrm>
          <a:off x="6056452" y="116455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6586</xdr:rowOff>
    </xdr:from>
    <xdr:ext cx="595419" cy="259045"/>
    <xdr:sp macro="" textlink="">
      <xdr:nvSpPr>
        <xdr:cNvPr id="385" name="テキスト ボックス 384"/>
        <xdr:cNvSpPr txBox="1"/>
      </xdr:nvSpPr>
      <xdr:spPr>
        <a:xfrm>
          <a:off x="5992332" y="112684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76265</xdr:rowOff>
    </xdr:from>
    <xdr:ext cx="469744" cy="259045"/>
    <xdr:sp macro="" textlink="">
      <xdr:nvSpPr>
        <xdr:cNvPr id="388" name="普通建設事業費 （ うち新規整備　）最小値テキスト"/>
        <xdr:cNvSpPr txBox="1"/>
      </xdr:nvSpPr>
      <xdr:spPr>
        <a:xfrm>
          <a:off x="10496363" y="1318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76842</xdr:rowOff>
    </xdr:from>
    <xdr:ext cx="534377" cy="259045"/>
    <xdr:sp macro="" textlink="">
      <xdr:nvSpPr>
        <xdr:cNvPr id="390" name="普通建設事業費 （ うち新規整備　）最大値テキスト"/>
        <xdr:cNvSpPr txBox="1"/>
      </xdr:nvSpPr>
      <xdr:spPr>
        <a:xfrm>
          <a:off x="10496363" y="1167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4178</xdr:rowOff>
    </xdr:from>
    <xdr:to>
      <xdr:col>15</xdr:col>
      <xdr:colOff>180975</xdr:colOff>
      <xdr:row>78</xdr:row>
      <xdr:rowOff>19171</xdr:rowOff>
    </xdr:to>
    <xdr:cxnSp macro="">
      <xdr:nvCxnSpPr>
        <xdr:cNvPr id="392" name="直線コネクタ 391"/>
        <xdr:cNvCxnSpPr/>
      </xdr:nvCxnSpPr>
      <xdr:spPr>
        <a:xfrm>
          <a:off x="9639300" y="13377278"/>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66095</xdr:rowOff>
    </xdr:from>
    <xdr:ext cx="534377" cy="259045"/>
    <xdr:sp macro="" textlink="">
      <xdr:nvSpPr>
        <xdr:cNvPr id="393" name="普通建設事業費 （ うち新規整備　）平均値テキスト"/>
        <xdr:cNvSpPr txBox="1"/>
      </xdr:nvSpPr>
      <xdr:spPr>
        <a:xfrm>
          <a:off x="10496363" y="1284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76</xdr:row>
      <xdr:rowOff>8739</xdr:rowOff>
    </xdr:from>
    <xdr:ext cx="534378" cy="259045"/>
    <xdr:sp macro="" textlink="">
      <xdr:nvSpPr>
        <xdr:cNvPr id="396" name="テキスト ボックス 395"/>
        <xdr:cNvSpPr txBox="1"/>
      </xdr:nvSpPr>
      <xdr:spPr>
        <a:xfrm>
          <a:off x="9331957" y="1278344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139821</xdr:rowOff>
    </xdr:from>
    <xdr:to>
      <xdr:col>15</xdr:col>
      <xdr:colOff>231775</xdr:colOff>
      <xdr:row>78</xdr:row>
      <xdr:rowOff>69971</xdr:rowOff>
    </xdr:to>
    <xdr:sp macro="" textlink="">
      <xdr:nvSpPr>
        <xdr:cNvPr id="402" name="円/楕円 401"/>
        <xdr:cNvSpPr/>
      </xdr:nvSpPr>
      <xdr:spPr>
        <a:xfrm>
          <a:off x="10426700" y="133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19616</xdr:rowOff>
    </xdr:from>
    <xdr:ext cx="534377" cy="259045"/>
    <xdr:sp macro="" textlink="">
      <xdr:nvSpPr>
        <xdr:cNvPr id="403" name="普通建設事業費 （ うち新規整備　）該当値テキスト"/>
        <xdr:cNvSpPr txBox="1"/>
      </xdr:nvSpPr>
      <xdr:spPr>
        <a:xfrm>
          <a:off x="10496363" y="129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124828</xdr:rowOff>
    </xdr:from>
    <xdr:to>
      <xdr:col>14</xdr:col>
      <xdr:colOff>79375</xdr:colOff>
      <xdr:row>78</xdr:row>
      <xdr:rowOff>54978</xdr:rowOff>
    </xdr:to>
    <xdr:sp macro="" textlink="">
      <xdr:nvSpPr>
        <xdr:cNvPr id="404" name="円/楕円 403"/>
        <xdr:cNvSpPr/>
      </xdr:nvSpPr>
      <xdr:spPr>
        <a:xfrm>
          <a:off x="9588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77</xdr:row>
      <xdr:rowOff>161425</xdr:rowOff>
    </xdr:from>
    <xdr:ext cx="534378" cy="259045"/>
    <xdr:sp macro="" textlink="">
      <xdr:nvSpPr>
        <xdr:cNvPr id="405" name="テキスト ボックス 404"/>
        <xdr:cNvSpPr txBox="1"/>
      </xdr:nvSpPr>
      <xdr:spPr>
        <a:xfrm>
          <a:off x="9331957" y="1310421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47410"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76468</xdr:rowOff>
    </xdr:from>
    <xdr:ext cx="248786" cy="259045"/>
    <xdr:sp macro="" textlink="">
      <xdr:nvSpPr>
        <xdr:cNvPr id="415" name="テキスト ボックス 414"/>
        <xdr:cNvSpPr txBox="1"/>
      </xdr:nvSpPr>
      <xdr:spPr>
        <a:xfrm>
          <a:off x="6336724" y="165491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94618</xdr:rowOff>
    </xdr:from>
    <xdr:ext cx="531299" cy="259045"/>
    <xdr:sp macro="" textlink="">
      <xdr:nvSpPr>
        <xdr:cNvPr id="417" name="テキスト ボックス 416"/>
        <xdr:cNvSpPr txBox="1"/>
      </xdr:nvSpPr>
      <xdr:spPr>
        <a:xfrm>
          <a:off x="6056452" y="1623108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96440</xdr:rowOff>
    </xdr:from>
    <xdr:ext cx="531299" cy="259045"/>
    <xdr:sp macro="" textlink="">
      <xdr:nvSpPr>
        <xdr:cNvPr id="419" name="テキスト ボックス 418"/>
        <xdr:cNvSpPr txBox="1"/>
      </xdr:nvSpPr>
      <xdr:spPr>
        <a:xfrm>
          <a:off x="6056452" y="15896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124836</xdr:rowOff>
    </xdr:from>
    <xdr:ext cx="531299" cy="259045"/>
    <xdr:sp macro="" textlink="">
      <xdr:nvSpPr>
        <xdr:cNvPr id="421" name="テキスト ボックス 420"/>
        <xdr:cNvSpPr txBox="1"/>
      </xdr:nvSpPr>
      <xdr:spPr>
        <a:xfrm>
          <a:off x="6056452" y="155889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128793</xdr:rowOff>
    </xdr:from>
    <xdr:ext cx="531299" cy="259045"/>
    <xdr:sp macro="" textlink="">
      <xdr:nvSpPr>
        <xdr:cNvPr id="423" name="テキスト ボックス 422"/>
        <xdr:cNvSpPr txBox="1"/>
      </xdr:nvSpPr>
      <xdr:spPr>
        <a:xfrm>
          <a:off x="6056452" y="15256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88</xdr:row>
      <xdr:rowOff>151588</xdr:rowOff>
    </xdr:from>
    <xdr:ext cx="531299" cy="259045"/>
    <xdr:sp macro="" textlink="">
      <xdr:nvSpPr>
        <xdr:cNvPr id="425" name="テキスト ボックス 424"/>
        <xdr:cNvSpPr txBox="1"/>
      </xdr:nvSpPr>
      <xdr:spPr>
        <a:xfrm>
          <a:off x="6056452" y="149433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6586</xdr:rowOff>
    </xdr:from>
    <xdr:ext cx="531299" cy="259045"/>
    <xdr:sp macro="" textlink="">
      <xdr:nvSpPr>
        <xdr:cNvPr id="427" name="テキスト ボックス 426"/>
        <xdr:cNvSpPr txBox="1"/>
      </xdr:nvSpPr>
      <xdr:spPr>
        <a:xfrm>
          <a:off x="6056452" y="146302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51653</xdr:rowOff>
    </xdr:from>
    <xdr:ext cx="469744" cy="259045"/>
    <xdr:sp macro="" textlink="">
      <xdr:nvSpPr>
        <xdr:cNvPr id="430" name="普通建設事業費 （ うち更新整備　）最小値テキスト"/>
        <xdr:cNvSpPr txBox="1"/>
      </xdr:nvSpPr>
      <xdr:spPr>
        <a:xfrm>
          <a:off x="10496363" y="1652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52827</xdr:rowOff>
    </xdr:from>
    <xdr:ext cx="534377" cy="259045"/>
    <xdr:sp macro="" textlink="">
      <xdr:nvSpPr>
        <xdr:cNvPr id="432" name="普通建設事業費 （ うち更新整備　）最大値テキスト"/>
        <xdr:cNvSpPr txBox="1"/>
      </xdr:nvSpPr>
      <xdr:spPr>
        <a:xfrm>
          <a:off x="10496363" y="150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7145</xdr:rowOff>
    </xdr:from>
    <xdr:to>
      <xdr:col>15</xdr:col>
      <xdr:colOff>180975</xdr:colOff>
      <xdr:row>96</xdr:row>
      <xdr:rowOff>43622</xdr:rowOff>
    </xdr:to>
    <xdr:cxnSp macro="">
      <xdr:nvCxnSpPr>
        <xdr:cNvPr id="434" name="直線コネクタ 433"/>
        <xdr:cNvCxnSpPr/>
      </xdr:nvCxnSpPr>
      <xdr:spPr>
        <a:xfrm>
          <a:off x="9639300" y="16466345"/>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105358</xdr:rowOff>
    </xdr:from>
    <xdr:ext cx="534377" cy="259045"/>
    <xdr:sp macro="" textlink="">
      <xdr:nvSpPr>
        <xdr:cNvPr id="435" name="普通建設事業費 （ うち更新整備　）平均値テキスト"/>
        <xdr:cNvSpPr txBox="1"/>
      </xdr:nvSpPr>
      <xdr:spPr>
        <a:xfrm>
          <a:off x="10496363" y="16241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97</xdr:row>
      <xdr:rowOff>41409</xdr:rowOff>
    </xdr:from>
    <xdr:ext cx="534378" cy="259045"/>
    <xdr:sp macro="" textlink="">
      <xdr:nvSpPr>
        <xdr:cNvPr id="438" name="テキスト ボックス 437"/>
        <xdr:cNvSpPr txBox="1"/>
      </xdr:nvSpPr>
      <xdr:spPr>
        <a:xfrm>
          <a:off x="9331957" y="1634596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164272</xdr:rowOff>
    </xdr:from>
    <xdr:to>
      <xdr:col>15</xdr:col>
      <xdr:colOff>231775</xdr:colOff>
      <xdr:row>96</xdr:row>
      <xdr:rowOff>94422</xdr:rowOff>
    </xdr:to>
    <xdr:sp macro="" textlink="">
      <xdr:nvSpPr>
        <xdr:cNvPr id="444" name="円/楕円 443"/>
        <xdr:cNvSpPr/>
      </xdr:nvSpPr>
      <xdr:spPr>
        <a:xfrm>
          <a:off x="10426700" y="164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94</xdr:row>
      <xdr:rowOff>125369</xdr:rowOff>
    </xdr:from>
    <xdr:ext cx="534377" cy="259045"/>
    <xdr:sp macro="" textlink="">
      <xdr:nvSpPr>
        <xdr:cNvPr id="445" name="普通建設事業費 （ うち更新整備　）該当値テキスト"/>
        <xdr:cNvSpPr txBox="1"/>
      </xdr:nvSpPr>
      <xdr:spPr>
        <a:xfrm>
          <a:off x="10496363" y="159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127795</xdr:rowOff>
    </xdr:from>
    <xdr:to>
      <xdr:col>14</xdr:col>
      <xdr:colOff>79375</xdr:colOff>
      <xdr:row>96</xdr:row>
      <xdr:rowOff>57945</xdr:rowOff>
    </xdr:to>
    <xdr:sp macro="" textlink="">
      <xdr:nvSpPr>
        <xdr:cNvPr id="446" name="円/楕円 445"/>
        <xdr:cNvSpPr/>
      </xdr:nvSpPr>
      <xdr:spPr>
        <a:xfrm>
          <a:off x="9588500" y="164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94</xdr:row>
      <xdr:rowOff>19674</xdr:rowOff>
    </xdr:from>
    <xdr:ext cx="534378" cy="259045"/>
    <xdr:sp macro="" textlink="">
      <xdr:nvSpPr>
        <xdr:cNvPr id="447" name="テキスト ボックス 446"/>
        <xdr:cNvSpPr txBox="1"/>
      </xdr:nvSpPr>
      <xdr:spPr>
        <a:xfrm>
          <a:off x="9331957" y="1581996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372601"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119111</xdr:rowOff>
    </xdr:from>
    <xdr:ext cx="248786" cy="259045"/>
    <xdr:sp macro="" textlink="">
      <xdr:nvSpPr>
        <xdr:cNvPr id="457" name="テキスト ボックス 456"/>
        <xdr:cNvSpPr txBox="1"/>
      </xdr:nvSpPr>
      <xdr:spPr>
        <a:xfrm>
          <a:off x="12162476" y="633837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4372</xdr:rowOff>
    </xdr:from>
    <xdr:ext cx="531299" cy="259045"/>
    <xdr:sp macro="" textlink="">
      <xdr:nvSpPr>
        <xdr:cNvPr id="459" name="テキスト ボックス 458"/>
        <xdr:cNvSpPr txBox="1"/>
      </xdr:nvSpPr>
      <xdr:spPr>
        <a:xfrm>
          <a:off x="11879963" y="58874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56979</xdr:rowOff>
    </xdr:from>
    <xdr:ext cx="531299" cy="259045"/>
    <xdr:sp macro="" textlink="">
      <xdr:nvSpPr>
        <xdr:cNvPr id="461" name="テキスト ボックス 460"/>
        <xdr:cNvSpPr txBox="1"/>
      </xdr:nvSpPr>
      <xdr:spPr>
        <a:xfrm>
          <a:off x="11879963" y="54358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114568</xdr:rowOff>
    </xdr:from>
    <xdr:ext cx="531299" cy="259045"/>
    <xdr:sp macro="" textlink="">
      <xdr:nvSpPr>
        <xdr:cNvPr id="463" name="テキスト ボックス 462"/>
        <xdr:cNvSpPr txBox="1"/>
      </xdr:nvSpPr>
      <xdr:spPr>
        <a:xfrm>
          <a:off x="11879963" y="4989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6586</xdr:rowOff>
    </xdr:from>
    <xdr:ext cx="531299" cy="259045"/>
    <xdr:sp macro="" textlink="">
      <xdr:nvSpPr>
        <xdr:cNvPr id="465" name="テキスト ボックス 464"/>
        <xdr:cNvSpPr txBox="1"/>
      </xdr:nvSpPr>
      <xdr:spPr>
        <a:xfrm>
          <a:off x="11879963" y="454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84376</xdr:rowOff>
    </xdr:from>
    <xdr:ext cx="313932" cy="259045"/>
    <xdr:sp macro="" textlink="">
      <xdr:nvSpPr>
        <xdr:cNvPr id="468" name="災害復旧事業費最小値テキスト"/>
        <xdr:cNvSpPr txBox="1"/>
      </xdr:nvSpPr>
      <xdr:spPr>
        <a:xfrm>
          <a:off x="16323796" y="6471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50568</xdr:rowOff>
    </xdr:from>
    <xdr:ext cx="534377" cy="259045"/>
    <xdr:sp macro="" textlink="">
      <xdr:nvSpPr>
        <xdr:cNvPr id="470" name="災害復旧事業費最大値テキスト"/>
        <xdr:cNvSpPr txBox="1"/>
      </xdr:nvSpPr>
      <xdr:spPr>
        <a:xfrm>
          <a:off x="16323796" y="49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115285</xdr:rowOff>
    </xdr:from>
    <xdr:to>
      <xdr:col>23</xdr:col>
      <xdr:colOff>517525</xdr:colOff>
      <xdr:row>38</xdr:row>
      <xdr:rowOff>120383</xdr:rowOff>
    </xdr:to>
    <xdr:cxnSp macro="">
      <xdr:nvCxnSpPr>
        <xdr:cNvPr id="472" name="直線コネクタ 471"/>
        <xdr:cNvCxnSpPr/>
      </xdr:nvCxnSpPr>
      <xdr:spPr>
        <a:xfrm>
          <a:off x="15481300" y="6630385"/>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149915</xdr:rowOff>
    </xdr:from>
    <xdr:ext cx="469744" cy="259045"/>
    <xdr:sp macro="" textlink="">
      <xdr:nvSpPr>
        <xdr:cNvPr id="473" name="災害復旧事業費平均値テキスト"/>
        <xdr:cNvSpPr txBox="1"/>
      </xdr:nvSpPr>
      <xdr:spPr>
        <a:xfrm>
          <a:off x="16323796" y="620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115285</xdr:rowOff>
    </xdr:from>
    <xdr:to>
      <xdr:col>22</xdr:col>
      <xdr:colOff>365125</xdr:colOff>
      <xdr:row>38</xdr:row>
      <xdr:rowOff>116429</xdr:rowOff>
    </xdr:to>
    <xdr:cxnSp macro="">
      <xdr:nvCxnSpPr>
        <xdr:cNvPr id="475" name="直線コネクタ 474"/>
        <xdr:cNvCxnSpPr/>
      </xdr:nvCxnSpPr>
      <xdr:spPr>
        <a:xfrm flipV="1">
          <a:off x="14592300" y="663038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117552</xdr:colOff>
      <xdr:row>36</xdr:row>
      <xdr:rowOff>96560</xdr:rowOff>
    </xdr:from>
    <xdr:ext cx="469744" cy="259045"/>
    <xdr:sp macro="" textlink="">
      <xdr:nvSpPr>
        <xdr:cNvPr id="477" name="テキスト ボックス 476"/>
        <xdr:cNvSpPr txBox="1"/>
      </xdr:nvSpPr>
      <xdr:spPr>
        <a:xfrm>
          <a:off x="15189464" y="61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93774</xdr:rowOff>
    </xdr:from>
    <xdr:to>
      <xdr:col>21</xdr:col>
      <xdr:colOff>161925</xdr:colOff>
      <xdr:row>38</xdr:row>
      <xdr:rowOff>116429</xdr:rowOff>
    </xdr:to>
    <xdr:cxnSp macro="">
      <xdr:nvCxnSpPr>
        <xdr:cNvPr id="478" name="直線コネクタ 477"/>
        <xdr:cNvCxnSpPr/>
      </xdr:nvCxnSpPr>
      <xdr:spPr>
        <a:xfrm>
          <a:off x="13703300" y="6608874"/>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36</xdr:row>
      <xdr:rowOff>85650</xdr:rowOff>
    </xdr:from>
    <xdr:ext cx="469744" cy="259045"/>
    <xdr:sp macro="" textlink="">
      <xdr:nvSpPr>
        <xdr:cNvPr id="480" name="テキスト ボックス 479"/>
        <xdr:cNvSpPr txBox="1"/>
      </xdr:nvSpPr>
      <xdr:spPr>
        <a:xfrm>
          <a:off x="14317646" y="61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93774</xdr:rowOff>
    </xdr:from>
    <xdr:to>
      <xdr:col>19</xdr:col>
      <xdr:colOff>644525</xdr:colOff>
      <xdr:row>38</xdr:row>
      <xdr:rowOff>106142</xdr:rowOff>
    </xdr:to>
    <xdr:cxnSp macro="">
      <xdr:nvCxnSpPr>
        <xdr:cNvPr id="481" name="直線コネクタ 480"/>
        <xdr:cNvCxnSpPr/>
      </xdr:nvCxnSpPr>
      <xdr:spPr>
        <a:xfrm flipV="1">
          <a:off x="12814300" y="6608874"/>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419177</xdr:colOff>
      <xdr:row>36</xdr:row>
      <xdr:rowOff>86776</xdr:rowOff>
    </xdr:from>
    <xdr:ext cx="469744" cy="259045"/>
    <xdr:sp macro="" textlink="">
      <xdr:nvSpPr>
        <xdr:cNvPr id="483" name="テキスト ボックス 482"/>
        <xdr:cNvSpPr txBox="1"/>
      </xdr:nvSpPr>
      <xdr:spPr>
        <a:xfrm>
          <a:off x="13440412" y="61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36</xdr:row>
      <xdr:rowOff>90824</xdr:rowOff>
    </xdr:from>
    <xdr:ext cx="469744" cy="259045"/>
    <xdr:sp macro="" textlink="">
      <xdr:nvSpPr>
        <xdr:cNvPr id="485" name="テキスト ボックス 484"/>
        <xdr:cNvSpPr txBox="1"/>
      </xdr:nvSpPr>
      <xdr:spPr>
        <a:xfrm>
          <a:off x="12544128" y="61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69583</xdr:rowOff>
    </xdr:from>
    <xdr:to>
      <xdr:col>23</xdr:col>
      <xdr:colOff>568325</xdr:colOff>
      <xdr:row>38</xdr:row>
      <xdr:rowOff>171183</xdr:rowOff>
    </xdr:to>
    <xdr:sp macro="" textlink="">
      <xdr:nvSpPr>
        <xdr:cNvPr id="491" name="円/楕円 490"/>
        <xdr:cNvSpPr/>
      </xdr:nvSpPr>
      <xdr:spPr>
        <a:xfrm>
          <a:off x="16268700" y="65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98394</xdr:rowOff>
    </xdr:from>
    <xdr:ext cx="378565" cy="259045"/>
    <xdr:sp macro="" textlink="">
      <xdr:nvSpPr>
        <xdr:cNvPr id="492" name="災害復旧事業費該当値テキスト"/>
        <xdr:cNvSpPr txBox="1"/>
      </xdr:nvSpPr>
      <xdr:spPr>
        <a:xfrm>
          <a:off x="16323796" y="6317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64485</xdr:rowOff>
    </xdr:from>
    <xdr:to>
      <xdr:col>22</xdr:col>
      <xdr:colOff>415925</xdr:colOff>
      <xdr:row>38</xdr:row>
      <xdr:rowOff>166085</xdr:rowOff>
    </xdr:to>
    <xdr:sp macro="" textlink="">
      <xdr:nvSpPr>
        <xdr:cNvPr id="493" name="円/楕円 492"/>
        <xdr:cNvSpPr/>
      </xdr:nvSpPr>
      <xdr:spPr>
        <a:xfrm>
          <a:off x="15430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117552</xdr:colOff>
      <xdr:row>38</xdr:row>
      <xdr:rowOff>92889</xdr:rowOff>
    </xdr:from>
    <xdr:ext cx="469744" cy="259045"/>
    <xdr:sp macro="" textlink="">
      <xdr:nvSpPr>
        <xdr:cNvPr id="494" name="テキスト ボックス 493"/>
        <xdr:cNvSpPr txBox="1"/>
      </xdr:nvSpPr>
      <xdr:spPr>
        <a:xfrm>
          <a:off x="15189464" y="64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65629</xdr:rowOff>
    </xdr:from>
    <xdr:to>
      <xdr:col>21</xdr:col>
      <xdr:colOff>212725</xdr:colOff>
      <xdr:row>38</xdr:row>
      <xdr:rowOff>167229</xdr:rowOff>
    </xdr:to>
    <xdr:sp macro="" textlink="">
      <xdr:nvSpPr>
        <xdr:cNvPr id="495" name="円/楕円 494"/>
        <xdr:cNvSpPr/>
      </xdr:nvSpPr>
      <xdr:spPr>
        <a:xfrm>
          <a:off x="14541500" y="6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38</xdr:row>
      <xdr:rowOff>94033</xdr:rowOff>
    </xdr:from>
    <xdr:ext cx="469744" cy="259045"/>
    <xdr:sp macro="" textlink="">
      <xdr:nvSpPr>
        <xdr:cNvPr id="496" name="テキスト ボックス 495"/>
        <xdr:cNvSpPr txBox="1"/>
      </xdr:nvSpPr>
      <xdr:spPr>
        <a:xfrm>
          <a:off x="14317646" y="64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42974</xdr:rowOff>
    </xdr:from>
    <xdr:to>
      <xdr:col>20</xdr:col>
      <xdr:colOff>9525</xdr:colOff>
      <xdr:row>38</xdr:row>
      <xdr:rowOff>144574</xdr:rowOff>
    </xdr:to>
    <xdr:sp macro="" textlink="">
      <xdr:nvSpPr>
        <xdr:cNvPr id="497" name="円/楕円 496"/>
        <xdr:cNvSpPr/>
      </xdr:nvSpPr>
      <xdr:spPr>
        <a:xfrm>
          <a:off x="13652500" y="65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419177</xdr:colOff>
      <xdr:row>38</xdr:row>
      <xdr:rowOff>80903</xdr:rowOff>
    </xdr:from>
    <xdr:ext cx="469744" cy="259045"/>
    <xdr:sp macro="" textlink="">
      <xdr:nvSpPr>
        <xdr:cNvPr id="498" name="テキスト ボックス 497"/>
        <xdr:cNvSpPr txBox="1"/>
      </xdr:nvSpPr>
      <xdr:spPr>
        <a:xfrm>
          <a:off x="13440412" y="6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55342</xdr:rowOff>
    </xdr:from>
    <xdr:to>
      <xdr:col>18</xdr:col>
      <xdr:colOff>492125</xdr:colOff>
      <xdr:row>38</xdr:row>
      <xdr:rowOff>156942</xdr:rowOff>
    </xdr:to>
    <xdr:sp macro="" textlink="">
      <xdr:nvSpPr>
        <xdr:cNvPr id="499" name="円/楕円 498"/>
        <xdr:cNvSpPr/>
      </xdr:nvSpPr>
      <xdr:spPr>
        <a:xfrm>
          <a:off x="12763500" y="6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38</xdr:row>
      <xdr:rowOff>93271</xdr:rowOff>
    </xdr:from>
    <xdr:ext cx="469744" cy="259045"/>
    <xdr:sp macro="" textlink="">
      <xdr:nvSpPr>
        <xdr:cNvPr id="500" name="テキスト ボックス 499"/>
        <xdr:cNvSpPr txBox="1"/>
      </xdr:nvSpPr>
      <xdr:spPr>
        <a:xfrm>
          <a:off x="12544128" y="64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372601"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120957</xdr:rowOff>
    </xdr:from>
    <xdr:ext cx="248786" cy="259045"/>
    <xdr:sp macro="" textlink="">
      <xdr:nvSpPr>
        <xdr:cNvPr id="510" name="テキスト ボックス 509"/>
        <xdr:cNvSpPr txBox="1"/>
      </xdr:nvSpPr>
      <xdr:spPr>
        <a:xfrm>
          <a:off x="12162476" y="902963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6586</xdr:rowOff>
    </xdr:from>
    <xdr:ext cx="248786" cy="259045"/>
    <xdr:sp macro="" textlink="">
      <xdr:nvSpPr>
        <xdr:cNvPr id="512" name="テキスト ボックス 511"/>
        <xdr:cNvSpPr txBox="1"/>
      </xdr:nvSpPr>
      <xdr:spPr>
        <a:xfrm>
          <a:off x="12162476" y="790673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128449</xdr:rowOff>
    </xdr:from>
    <xdr:ext cx="249299" cy="259045"/>
    <xdr:sp macro="" textlink="">
      <xdr:nvSpPr>
        <xdr:cNvPr id="515" name="失業対策事業費最小値テキスト"/>
        <xdr:cNvSpPr txBox="1"/>
      </xdr:nvSpPr>
      <xdr:spPr>
        <a:xfrm>
          <a:off x="16323796" y="92052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129372</xdr:rowOff>
    </xdr:from>
    <xdr:ext cx="249299" cy="259045"/>
    <xdr:sp macro="" textlink="">
      <xdr:nvSpPr>
        <xdr:cNvPr id="517" name="失業対策事業費最大値テキスト"/>
        <xdr:cNvSpPr txBox="1"/>
      </xdr:nvSpPr>
      <xdr:spPr>
        <a:xfrm>
          <a:off x="16323796" y="8869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14559</xdr:rowOff>
    </xdr:from>
    <xdr:ext cx="249299" cy="259045"/>
    <xdr:sp macro="" textlink="">
      <xdr:nvSpPr>
        <xdr:cNvPr id="520" name="失業対策事業費平均値テキスト"/>
        <xdr:cNvSpPr txBox="1"/>
      </xdr:nvSpPr>
      <xdr:spPr>
        <a:xfrm>
          <a:off x="16323796" y="909132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227774</xdr:colOff>
      <xdr:row>54</xdr:row>
      <xdr:rowOff>128449</xdr:rowOff>
    </xdr:from>
    <xdr:ext cx="249299" cy="259045"/>
    <xdr:sp macro="" textlink="">
      <xdr:nvSpPr>
        <xdr:cNvPr id="524" name="テキスト ボックス 523"/>
        <xdr:cNvSpPr txBox="1"/>
      </xdr:nvSpPr>
      <xdr:spPr>
        <a:xfrm>
          <a:off x="15299686" y="92052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54</xdr:row>
      <xdr:rowOff>128449</xdr:rowOff>
    </xdr:from>
    <xdr:ext cx="249299" cy="259045"/>
    <xdr:sp macro="" textlink="">
      <xdr:nvSpPr>
        <xdr:cNvPr id="527" name="テキスト ボックス 526"/>
        <xdr:cNvSpPr txBox="1"/>
      </xdr:nvSpPr>
      <xdr:spPr>
        <a:xfrm>
          <a:off x="14425627" y="92052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54</xdr:row>
      <xdr:rowOff>128449</xdr:rowOff>
    </xdr:from>
    <xdr:ext cx="249299" cy="259045"/>
    <xdr:sp macro="" textlink="">
      <xdr:nvSpPr>
        <xdr:cNvPr id="530" name="テキスト ボックス 529"/>
        <xdr:cNvSpPr txBox="1"/>
      </xdr:nvSpPr>
      <xdr:spPr>
        <a:xfrm>
          <a:off x="13541109" y="92052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54</xdr:row>
      <xdr:rowOff>128449</xdr:rowOff>
    </xdr:from>
    <xdr:ext cx="249299" cy="259045"/>
    <xdr:sp macro="" textlink="">
      <xdr:nvSpPr>
        <xdr:cNvPr id="532" name="テキスト ボックス 531"/>
        <xdr:cNvSpPr txBox="1"/>
      </xdr:nvSpPr>
      <xdr:spPr>
        <a:xfrm>
          <a:off x="12654350" y="92052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76436</xdr:rowOff>
    </xdr:from>
    <xdr:ext cx="249299" cy="259045"/>
    <xdr:sp macro="" textlink="">
      <xdr:nvSpPr>
        <xdr:cNvPr id="539" name="失業対策事業費該当値テキスト"/>
        <xdr:cNvSpPr txBox="1"/>
      </xdr:nvSpPr>
      <xdr:spPr>
        <a:xfrm>
          <a:off x="16323796" y="898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227774</xdr:colOff>
      <xdr:row>52</xdr:row>
      <xdr:rowOff>150897</xdr:rowOff>
    </xdr:from>
    <xdr:ext cx="249299" cy="259045"/>
    <xdr:sp macro="" textlink="">
      <xdr:nvSpPr>
        <xdr:cNvPr id="541" name="テキスト ボックス 540"/>
        <xdr:cNvSpPr txBox="1"/>
      </xdr:nvSpPr>
      <xdr:spPr>
        <a:xfrm>
          <a:off x="15299686" y="8891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52</xdr:row>
      <xdr:rowOff>150897</xdr:rowOff>
    </xdr:from>
    <xdr:ext cx="249299" cy="259045"/>
    <xdr:sp macro="" textlink="">
      <xdr:nvSpPr>
        <xdr:cNvPr id="543" name="テキスト ボックス 542"/>
        <xdr:cNvSpPr txBox="1"/>
      </xdr:nvSpPr>
      <xdr:spPr>
        <a:xfrm>
          <a:off x="14425627" y="8891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52</xdr:row>
      <xdr:rowOff>150897</xdr:rowOff>
    </xdr:from>
    <xdr:ext cx="249299" cy="259045"/>
    <xdr:sp macro="" textlink="">
      <xdr:nvSpPr>
        <xdr:cNvPr id="545" name="テキスト ボックス 544"/>
        <xdr:cNvSpPr txBox="1"/>
      </xdr:nvSpPr>
      <xdr:spPr>
        <a:xfrm>
          <a:off x="13541109" y="8891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52</xdr:row>
      <xdr:rowOff>150897</xdr:rowOff>
    </xdr:from>
    <xdr:ext cx="249299" cy="259045"/>
    <xdr:sp macro="" textlink="">
      <xdr:nvSpPr>
        <xdr:cNvPr id="547" name="テキスト ボックス 546"/>
        <xdr:cNvSpPr txBox="1"/>
      </xdr:nvSpPr>
      <xdr:spPr>
        <a:xfrm>
          <a:off x="12654350" y="8891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372601"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56979</xdr:rowOff>
    </xdr:from>
    <xdr:ext cx="531299" cy="259045"/>
    <xdr:sp macro="" textlink="">
      <xdr:nvSpPr>
        <xdr:cNvPr id="556" name="テキスト ボックス 555"/>
        <xdr:cNvSpPr txBox="1"/>
      </xdr:nvSpPr>
      <xdr:spPr>
        <a:xfrm>
          <a:off x="11879963" y="135040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20909</xdr:rowOff>
    </xdr:from>
    <xdr:ext cx="531299" cy="259045"/>
    <xdr:sp macro="" textlink="">
      <xdr:nvSpPr>
        <xdr:cNvPr id="558" name="テキスト ボックス 557"/>
        <xdr:cNvSpPr txBox="1"/>
      </xdr:nvSpPr>
      <xdr:spPr>
        <a:xfrm>
          <a:off x="11879963" y="131317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150897</xdr:rowOff>
    </xdr:from>
    <xdr:ext cx="531299" cy="259045"/>
    <xdr:sp macro="" textlink="">
      <xdr:nvSpPr>
        <xdr:cNvPr id="560" name="テキスト ボックス 559"/>
        <xdr:cNvSpPr txBox="1"/>
      </xdr:nvSpPr>
      <xdr:spPr>
        <a:xfrm>
          <a:off x="11879963" y="127575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120957</xdr:rowOff>
    </xdr:from>
    <xdr:ext cx="531299" cy="259045"/>
    <xdr:sp macro="" textlink="">
      <xdr:nvSpPr>
        <xdr:cNvPr id="562" name="テキスト ボックス 561"/>
        <xdr:cNvSpPr txBox="1"/>
      </xdr:nvSpPr>
      <xdr:spPr>
        <a:xfrm>
          <a:off x="11879963" y="123913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81011</xdr:rowOff>
    </xdr:from>
    <xdr:ext cx="531299" cy="259045"/>
    <xdr:sp macro="" textlink="">
      <xdr:nvSpPr>
        <xdr:cNvPr id="564" name="テキスト ボックス 563"/>
        <xdr:cNvSpPr txBox="1"/>
      </xdr:nvSpPr>
      <xdr:spPr>
        <a:xfrm>
          <a:off x="11879963" y="120152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47454</xdr:rowOff>
    </xdr:from>
    <xdr:ext cx="531299" cy="259045"/>
    <xdr:sp macro="" textlink="">
      <xdr:nvSpPr>
        <xdr:cNvPr id="566" name="テキスト ボックス 565"/>
        <xdr:cNvSpPr txBox="1"/>
      </xdr:nvSpPr>
      <xdr:spPr>
        <a:xfrm>
          <a:off x="11879963" y="116455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6586</xdr:rowOff>
    </xdr:from>
    <xdr:ext cx="531299" cy="259045"/>
    <xdr:sp macro="" textlink="">
      <xdr:nvSpPr>
        <xdr:cNvPr id="568" name="テキスト ボックス 567"/>
        <xdr:cNvSpPr txBox="1"/>
      </xdr:nvSpPr>
      <xdr:spPr>
        <a:xfrm>
          <a:off x="11879963" y="112684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94782</xdr:rowOff>
    </xdr:from>
    <xdr:ext cx="534377" cy="259045"/>
    <xdr:sp macro="" textlink="">
      <xdr:nvSpPr>
        <xdr:cNvPr id="571" name="公債費最小値テキスト"/>
        <xdr:cNvSpPr txBox="1"/>
      </xdr:nvSpPr>
      <xdr:spPr>
        <a:xfrm>
          <a:off x="16323796" y="132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9707</xdr:rowOff>
    </xdr:from>
    <xdr:ext cx="534377" cy="259045"/>
    <xdr:sp macro="" textlink="">
      <xdr:nvSpPr>
        <xdr:cNvPr id="573" name="公債費最大値テキスト"/>
        <xdr:cNvSpPr txBox="1"/>
      </xdr:nvSpPr>
      <xdr:spPr>
        <a:xfrm>
          <a:off x="16323796" y="1177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166332</xdr:rowOff>
    </xdr:from>
    <xdr:to>
      <xdr:col>23</xdr:col>
      <xdr:colOff>517525</xdr:colOff>
      <xdr:row>75</xdr:row>
      <xdr:rowOff>8636</xdr:rowOff>
    </xdr:to>
    <xdr:cxnSp macro="">
      <xdr:nvCxnSpPr>
        <xdr:cNvPr id="575" name="直線コネクタ 574"/>
        <xdr:cNvCxnSpPr/>
      </xdr:nvCxnSpPr>
      <xdr:spPr>
        <a:xfrm flipV="1">
          <a:off x="15481300" y="12853632"/>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162837</xdr:rowOff>
    </xdr:from>
    <xdr:ext cx="534377" cy="259045"/>
    <xdr:sp macro="" textlink="">
      <xdr:nvSpPr>
        <xdr:cNvPr id="576" name="公債費平均値テキスト"/>
        <xdr:cNvSpPr txBox="1"/>
      </xdr:nvSpPr>
      <xdr:spPr>
        <a:xfrm>
          <a:off x="16323796" y="12601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75</xdr:row>
      <xdr:rowOff>8636</xdr:rowOff>
    </xdr:from>
    <xdr:to>
      <xdr:col>22</xdr:col>
      <xdr:colOff>365125</xdr:colOff>
      <xdr:row>75</xdr:row>
      <xdr:rowOff>30962</xdr:rowOff>
    </xdr:to>
    <xdr:cxnSp macro="">
      <xdr:nvCxnSpPr>
        <xdr:cNvPr id="578" name="直線コネクタ 577"/>
        <xdr:cNvCxnSpPr/>
      </xdr:nvCxnSpPr>
      <xdr:spPr>
        <a:xfrm flipV="1">
          <a:off x="14592300" y="12867386"/>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75</xdr:row>
      <xdr:rowOff>124610</xdr:rowOff>
    </xdr:from>
    <xdr:ext cx="534377" cy="259045"/>
    <xdr:sp macro="" textlink="">
      <xdr:nvSpPr>
        <xdr:cNvPr id="580" name="テキスト ボックス 579"/>
        <xdr:cNvSpPr txBox="1"/>
      </xdr:nvSpPr>
      <xdr:spPr>
        <a:xfrm>
          <a:off x="15157148" y="1273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30962</xdr:rowOff>
    </xdr:from>
    <xdr:to>
      <xdr:col>21</xdr:col>
      <xdr:colOff>161925</xdr:colOff>
      <xdr:row>75</xdr:row>
      <xdr:rowOff>119964</xdr:rowOff>
    </xdr:to>
    <xdr:cxnSp macro="">
      <xdr:nvCxnSpPr>
        <xdr:cNvPr id="581" name="直線コネクタ 580"/>
        <xdr:cNvCxnSpPr/>
      </xdr:nvCxnSpPr>
      <xdr:spPr>
        <a:xfrm flipV="1">
          <a:off x="13703300" y="12889712"/>
          <a:ext cx="8890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75</xdr:row>
      <xdr:rowOff>158492</xdr:rowOff>
    </xdr:from>
    <xdr:ext cx="534377" cy="259045"/>
    <xdr:sp macro="" textlink="">
      <xdr:nvSpPr>
        <xdr:cNvPr id="583" name="テキスト ボックス 582"/>
        <xdr:cNvSpPr txBox="1"/>
      </xdr:nvSpPr>
      <xdr:spPr>
        <a:xfrm>
          <a:off x="14285330" y="127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85713</xdr:rowOff>
    </xdr:from>
    <xdr:to>
      <xdr:col>19</xdr:col>
      <xdr:colOff>644525</xdr:colOff>
      <xdr:row>75</xdr:row>
      <xdr:rowOff>119964</xdr:rowOff>
    </xdr:to>
    <xdr:cxnSp macro="">
      <xdr:nvCxnSpPr>
        <xdr:cNvPr id="584" name="直線コネクタ 583"/>
        <xdr:cNvCxnSpPr/>
      </xdr:nvCxnSpPr>
      <xdr:spPr>
        <a:xfrm>
          <a:off x="12814300" y="12944463"/>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127649</xdr:rowOff>
    </xdr:from>
    <xdr:ext cx="534378" cy="259045"/>
    <xdr:sp macro="" textlink="">
      <xdr:nvSpPr>
        <xdr:cNvPr id="586" name="テキスト ボックス 585"/>
        <xdr:cNvSpPr txBox="1"/>
      </xdr:nvSpPr>
      <xdr:spPr>
        <a:xfrm>
          <a:off x="13398571" y="1290235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76</xdr:row>
      <xdr:rowOff>129858</xdr:rowOff>
    </xdr:from>
    <xdr:ext cx="534378" cy="259045"/>
    <xdr:sp macro="" textlink="">
      <xdr:nvSpPr>
        <xdr:cNvPr id="588" name="テキスト ボックス 587"/>
        <xdr:cNvSpPr txBox="1"/>
      </xdr:nvSpPr>
      <xdr:spPr>
        <a:xfrm>
          <a:off x="12511812" y="1290456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115532</xdr:rowOff>
    </xdr:from>
    <xdr:to>
      <xdr:col>23</xdr:col>
      <xdr:colOff>568325</xdr:colOff>
      <xdr:row>75</xdr:row>
      <xdr:rowOff>45682</xdr:rowOff>
    </xdr:to>
    <xdr:sp macro="" textlink="">
      <xdr:nvSpPr>
        <xdr:cNvPr id="594" name="円/楕円 593"/>
        <xdr:cNvSpPr/>
      </xdr:nvSpPr>
      <xdr:spPr>
        <a:xfrm>
          <a:off x="16268700" y="128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73</xdr:row>
      <xdr:rowOff>85641</xdr:rowOff>
    </xdr:from>
    <xdr:ext cx="534377" cy="259045"/>
    <xdr:sp macro="" textlink="">
      <xdr:nvSpPr>
        <xdr:cNvPr id="595" name="公債費該当値テキスト"/>
        <xdr:cNvSpPr txBox="1"/>
      </xdr:nvSpPr>
      <xdr:spPr>
        <a:xfrm>
          <a:off x="16323796" y="123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129286</xdr:rowOff>
    </xdr:from>
    <xdr:to>
      <xdr:col>22</xdr:col>
      <xdr:colOff>415925</xdr:colOff>
      <xdr:row>75</xdr:row>
      <xdr:rowOff>59436</xdr:rowOff>
    </xdr:to>
    <xdr:sp macro="" textlink="">
      <xdr:nvSpPr>
        <xdr:cNvPr id="596" name="円/楕円 595"/>
        <xdr:cNvSpPr/>
      </xdr:nvSpPr>
      <xdr:spPr>
        <a:xfrm>
          <a:off x="15430500" y="128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73</xdr:row>
      <xdr:rowOff>19598</xdr:rowOff>
    </xdr:from>
    <xdr:ext cx="534377" cy="259045"/>
    <xdr:sp macro="" textlink="">
      <xdr:nvSpPr>
        <xdr:cNvPr id="597" name="テキスト ボックス 596"/>
        <xdr:cNvSpPr txBox="1"/>
      </xdr:nvSpPr>
      <xdr:spPr>
        <a:xfrm>
          <a:off x="15157148" y="12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151612</xdr:rowOff>
    </xdr:from>
    <xdr:to>
      <xdr:col>21</xdr:col>
      <xdr:colOff>212725</xdr:colOff>
      <xdr:row>75</xdr:row>
      <xdr:rowOff>81762</xdr:rowOff>
    </xdr:to>
    <xdr:sp macro="" textlink="">
      <xdr:nvSpPr>
        <xdr:cNvPr id="598" name="円/楕円 597"/>
        <xdr:cNvSpPr/>
      </xdr:nvSpPr>
      <xdr:spPr>
        <a:xfrm>
          <a:off x="14541500" y="128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73</xdr:row>
      <xdr:rowOff>51449</xdr:rowOff>
    </xdr:from>
    <xdr:ext cx="534377" cy="259045"/>
    <xdr:sp macro="" textlink="">
      <xdr:nvSpPr>
        <xdr:cNvPr id="599" name="テキスト ボックス 598"/>
        <xdr:cNvSpPr txBox="1"/>
      </xdr:nvSpPr>
      <xdr:spPr>
        <a:xfrm>
          <a:off x="14285330" y="123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69164</xdr:rowOff>
    </xdr:from>
    <xdr:to>
      <xdr:col>20</xdr:col>
      <xdr:colOff>9525</xdr:colOff>
      <xdr:row>75</xdr:row>
      <xdr:rowOff>170765</xdr:rowOff>
    </xdr:to>
    <xdr:sp macro="" textlink="">
      <xdr:nvSpPr>
        <xdr:cNvPr id="600" name="円/楕円 599"/>
        <xdr:cNvSpPr/>
      </xdr:nvSpPr>
      <xdr:spPr>
        <a:xfrm>
          <a:off x="13652500" y="12927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73</xdr:row>
      <xdr:rowOff>126434</xdr:rowOff>
    </xdr:from>
    <xdr:ext cx="534378" cy="259045"/>
    <xdr:sp macro="" textlink="">
      <xdr:nvSpPr>
        <xdr:cNvPr id="601" name="テキスト ボックス 600"/>
        <xdr:cNvSpPr txBox="1"/>
      </xdr:nvSpPr>
      <xdr:spPr>
        <a:xfrm>
          <a:off x="13398571" y="1239687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34913</xdr:rowOff>
    </xdr:from>
    <xdr:to>
      <xdr:col>18</xdr:col>
      <xdr:colOff>492125</xdr:colOff>
      <xdr:row>75</xdr:row>
      <xdr:rowOff>136513</xdr:rowOff>
    </xdr:to>
    <xdr:sp macro="" textlink="">
      <xdr:nvSpPr>
        <xdr:cNvPr id="602" name="円/楕円 601"/>
        <xdr:cNvSpPr/>
      </xdr:nvSpPr>
      <xdr:spPr>
        <a:xfrm>
          <a:off x="12763500" y="128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73</xdr:row>
      <xdr:rowOff>105070</xdr:rowOff>
    </xdr:from>
    <xdr:ext cx="534378" cy="259045"/>
    <xdr:sp macro="" textlink="">
      <xdr:nvSpPr>
        <xdr:cNvPr id="603" name="テキスト ボックス 602"/>
        <xdr:cNvSpPr txBox="1"/>
      </xdr:nvSpPr>
      <xdr:spPr>
        <a:xfrm>
          <a:off x="12511812" y="1237551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372601"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20909</xdr:rowOff>
    </xdr:from>
    <xdr:ext cx="248786" cy="259045"/>
    <xdr:sp macro="" textlink="">
      <xdr:nvSpPr>
        <xdr:cNvPr id="613" name="テキスト ボックス 612"/>
        <xdr:cNvSpPr txBox="1"/>
      </xdr:nvSpPr>
      <xdr:spPr>
        <a:xfrm>
          <a:off x="12162476" y="164935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150898</xdr:rowOff>
    </xdr:from>
    <xdr:ext cx="531299" cy="259045"/>
    <xdr:sp macro="" textlink="">
      <xdr:nvSpPr>
        <xdr:cNvPr id="615" name="テキスト ボックス 614"/>
        <xdr:cNvSpPr txBox="1"/>
      </xdr:nvSpPr>
      <xdr:spPr>
        <a:xfrm>
          <a:off x="11879963" y="161192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119111</xdr:rowOff>
    </xdr:from>
    <xdr:ext cx="595419" cy="259045"/>
    <xdr:sp macro="" textlink="">
      <xdr:nvSpPr>
        <xdr:cNvPr id="617" name="テキスト ボックス 616"/>
        <xdr:cNvSpPr txBox="1"/>
      </xdr:nvSpPr>
      <xdr:spPr>
        <a:xfrm>
          <a:off x="11815843" y="157513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81011</xdr:rowOff>
    </xdr:from>
    <xdr:ext cx="595419" cy="259045"/>
    <xdr:sp macro="" textlink="">
      <xdr:nvSpPr>
        <xdr:cNvPr id="619" name="テキスト ボックス 618"/>
        <xdr:cNvSpPr txBox="1"/>
      </xdr:nvSpPr>
      <xdr:spPr>
        <a:xfrm>
          <a:off x="11815843" y="153770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47454</xdr:rowOff>
    </xdr:from>
    <xdr:ext cx="595419" cy="259045"/>
    <xdr:sp macro="" textlink="">
      <xdr:nvSpPr>
        <xdr:cNvPr id="621" name="テキスト ボックス 620"/>
        <xdr:cNvSpPr txBox="1"/>
      </xdr:nvSpPr>
      <xdr:spPr>
        <a:xfrm>
          <a:off x="11815843" y="15007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6586</xdr:rowOff>
    </xdr:from>
    <xdr:ext cx="595419" cy="259045"/>
    <xdr:sp macro="" textlink="">
      <xdr:nvSpPr>
        <xdr:cNvPr id="623" name="テキスト ボックス 622"/>
        <xdr:cNvSpPr txBox="1"/>
      </xdr:nvSpPr>
      <xdr:spPr>
        <a:xfrm>
          <a:off x="11815843" y="146302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150254</xdr:rowOff>
    </xdr:from>
    <xdr:ext cx="469744" cy="259045"/>
    <xdr:sp macro="" textlink="">
      <xdr:nvSpPr>
        <xdr:cNvPr id="626" name="積立金最小値テキスト"/>
        <xdr:cNvSpPr txBox="1"/>
      </xdr:nvSpPr>
      <xdr:spPr>
        <a:xfrm>
          <a:off x="16323796" y="166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162885</xdr:rowOff>
    </xdr:from>
    <xdr:ext cx="599010" cy="259045"/>
    <xdr:sp macro="" textlink="">
      <xdr:nvSpPr>
        <xdr:cNvPr id="628" name="積立金最大値テキスト"/>
        <xdr:cNvSpPr txBox="1"/>
      </xdr:nvSpPr>
      <xdr:spPr>
        <a:xfrm>
          <a:off x="16323796" y="1495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92174</xdr:rowOff>
    </xdr:from>
    <xdr:to>
      <xdr:col>23</xdr:col>
      <xdr:colOff>517525</xdr:colOff>
      <xdr:row>99</xdr:row>
      <xdr:rowOff>9199</xdr:rowOff>
    </xdr:to>
    <xdr:cxnSp macro="">
      <xdr:nvCxnSpPr>
        <xdr:cNvPr id="630" name="直線コネクタ 629"/>
        <xdr:cNvCxnSpPr/>
      </xdr:nvCxnSpPr>
      <xdr:spPr>
        <a:xfrm>
          <a:off x="15481300" y="16894274"/>
          <a:ext cx="838200" cy="8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47859</xdr:rowOff>
    </xdr:from>
    <xdr:ext cx="534377" cy="259045"/>
    <xdr:sp macro="" textlink="">
      <xdr:nvSpPr>
        <xdr:cNvPr id="631" name="積立金平均値テキスト"/>
        <xdr:cNvSpPr txBox="1"/>
      </xdr:nvSpPr>
      <xdr:spPr>
        <a:xfrm>
          <a:off x="16323796" y="1635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92174</xdr:rowOff>
    </xdr:from>
    <xdr:to>
      <xdr:col>22</xdr:col>
      <xdr:colOff>365125</xdr:colOff>
      <xdr:row>98</xdr:row>
      <xdr:rowOff>137238</xdr:rowOff>
    </xdr:to>
    <xdr:cxnSp macro="">
      <xdr:nvCxnSpPr>
        <xdr:cNvPr id="633" name="直線コネクタ 632"/>
        <xdr:cNvCxnSpPr/>
      </xdr:nvCxnSpPr>
      <xdr:spPr>
        <a:xfrm flipV="1">
          <a:off x="14592300" y="16894274"/>
          <a:ext cx="88900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98</xdr:row>
      <xdr:rowOff>128283</xdr:rowOff>
    </xdr:from>
    <xdr:ext cx="534377" cy="259045"/>
    <xdr:sp macro="" textlink="">
      <xdr:nvSpPr>
        <xdr:cNvPr id="635" name="テキスト ボックス 634"/>
        <xdr:cNvSpPr txBox="1"/>
      </xdr:nvSpPr>
      <xdr:spPr>
        <a:xfrm>
          <a:off x="15157148" y="166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137238</xdr:rowOff>
    </xdr:from>
    <xdr:to>
      <xdr:col>21</xdr:col>
      <xdr:colOff>161925</xdr:colOff>
      <xdr:row>98</xdr:row>
      <xdr:rowOff>147740</xdr:rowOff>
    </xdr:to>
    <xdr:cxnSp macro="">
      <xdr:nvCxnSpPr>
        <xdr:cNvPr id="636" name="直線コネクタ 635"/>
        <xdr:cNvCxnSpPr/>
      </xdr:nvCxnSpPr>
      <xdr:spPr>
        <a:xfrm flipV="1">
          <a:off x="13703300" y="16939338"/>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150506</xdr:rowOff>
    </xdr:from>
    <xdr:ext cx="534377" cy="259045"/>
    <xdr:sp macro="" textlink="">
      <xdr:nvSpPr>
        <xdr:cNvPr id="638" name="テキスト ボックス 637"/>
        <xdr:cNvSpPr txBox="1"/>
      </xdr:nvSpPr>
      <xdr:spPr>
        <a:xfrm>
          <a:off x="14285330" y="1628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144149</xdr:rowOff>
    </xdr:from>
    <xdr:to>
      <xdr:col>19</xdr:col>
      <xdr:colOff>644525</xdr:colOff>
      <xdr:row>98</xdr:row>
      <xdr:rowOff>147740</xdr:rowOff>
    </xdr:to>
    <xdr:cxnSp macro="">
      <xdr:nvCxnSpPr>
        <xdr:cNvPr id="639" name="直線コネクタ 638"/>
        <xdr:cNvCxnSpPr/>
      </xdr:nvCxnSpPr>
      <xdr:spPr>
        <a:xfrm>
          <a:off x="12814300" y="16946249"/>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150208</xdr:rowOff>
    </xdr:from>
    <xdr:ext cx="534378" cy="259045"/>
    <xdr:sp macro="" textlink="">
      <xdr:nvSpPr>
        <xdr:cNvPr id="641" name="テキスト ボックス 640"/>
        <xdr:cNvSpPr txBox="1"/>
      </xdr:nvSpPr>
      <xdr:spPr>
        <a:xfrm>
          <a:off x="13398571" y="1628667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128390</xdr:rowOff>
    </xdr:from>
    <xdr:ext cx="534378" cy="259045"/>
    <xdr:sp macro="" textlink="">
      <xdr:nvSpPr>
        <xdr:cNvPr id="643" name="テキスト ボックス 642"/>
        <xdr:cNvSpPr txBox="1"/>
      </xdr:nvSpPr>
      <xdr:spPr>
        <a:xfrm>
          <a:off x="12511812" y="1626486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129849</xdr:rowOff>
    </xdr:from>
    <xdr:to>
      <xdr:col>23</xdr:col>
      <xdr:colOff>568325</xdr:colOff>
      <xdr:row>99</xdr:row>
      <xdr:rowOff>59999</xdr:rowOff>
    </xdr:to>
    <xdr:sp macro="" textlink="">
      <xdr:nvSpPr>
        <xdr:cNvPr id="649" name="円/楕円 648"/>
        <xdr:cNvSpPr/>
      </xdr:nvSpPr>
      <xdr:spPr>
        <a:xfrm>
          <a:off x="16268700" y="169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98</xdr:row>
      <xdr:rowOff>10164</xdr:rowOff>
    </xdr:from>
    <xdr:ext cx="469744" cy="259045"/>
    <xdr:sp macro="" textlink="">
      <xdr:nvSpPr>
        <xdr:cNvPr id="650" name="積立金該当値テキスト"/>
        <xdr:cNvSpPr txBox="1"/>
      </xdr:nvSpPr>
      <xdr:spPr>
        <a:xfrm>
          <a:off x="16323796" y="1648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41374</xdr:rowOff>
    </xdr:from>
    <xdr:to>
      <xdr:col>22</xdr:col>
      <xdr:colOff>415925</xdr:colOff>
      <xdr:row>98</xdr:row>
      <xdr:rowOff>142974</xdr:rowOff>
    </xdr:to>
    <xdr:sp macro="" textlink="">
      <xdr:nvSpPr>
        <xdr:cNvPr id="651" name="円/楕円 650"/>
        <xdr:cNvSpPr/>
      </xdr:nvSpPr>
      <xdr:spPr>
        <a:xfrm>
          <a:off x="15430500" y="168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96</xdr:row>
      <xdr:rowOff>100160</xdr:rowOff>
    </xdr:from>
    <xdr:ext cx="534377" cy="259045"/>
    <xdr:sp macro="" textlink="">
      <xdr:nvSpPr>
        <xdr:cNvPr id="652" name="テキスト ボックス 651"/>
        <xdr:cNvSpPr txBox="1"/>
      </xdr:nvSpPr>
      <xdr:spPr>
        <a:xfrm>
          <a:off x="15157148" y="162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86438</xdr:rowOff>
    </xdr:from>
    <xdr:to>
      <xdr:col>21</xdr:col>
      <xdr:colOff>212725</xdr:colOff>
      <xdr:row>99</xdr:row>
      <xdr:rowOff>16588</xdr:rowOff>
    </xdr:to>
    <xdr:sp macro="" textlink="">
      <xdr:nvSpPr>
        <xdr:cNvPr id="653" name="円/楕円 652"/>
        <xdr:cNvSpPr/>
      </xdr:nvSpPr>
      <xdr:spPr>
        <a:xfrm>
          <a:off x="14541500" y="168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98</xdr:row>
      <xdr:rowOff>127833</xdr:rowOff>
    </xdr:from>
    <xdr:ext cx="534377" cy="259045"/>
    <xdr:sp macro="" textlink="">
      <xdr:nvSpPr>
        <xdr:cNvPr id="654" name="テキスト ボックス 653"/>
        <xdr:cNvSpPr txBox="1"/>
      </xdr:nvSpPr>
      <xdr:spPr>
        <a:xfrm>
          <a:off x="14285330" y="166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96940</xdr:rowOff>
    </xdr:from>
    <xdr:to>
      <xdr:col>20</xdr:col>
      <xdr:colOff>9525</xdr:colOff>
      <xdr:row>99</xdr:row>
      <xdr:rowOff>27090</xdr:rowOff>
    </xdr:to>
    <xdr:sp macro="" textlink="">
      <xdr:nvSpPr>
        <xdr:cNvPr id="655" name="円/楕円 654"/>
        <xdr:cNvSpPr/>
      </xdr:nvSpPr>
      <xdr:spPr>
        <a:xfrm>
          <a:off x="13652500" y="168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419177</xdr:colOff>
      <xdr:row>98</xdr:row>
      <xdr:rowOff>128810</xdr:rowOff>
    </xdr:from>
    <xdr:ext cx="469744" cy="259045"/>
    <xdr:sp macro="" textlink="">
      <xdr:nvSpPr>
        <xdr:cNvPr id="656" name="テキスト ボックス 655"/>
        <xdr:cNvSpPr txBox="1"/>
      </xdr:nvSpPr>
      <xdr:spPr>
        <a:xfrm>
          <a:off x="13440412" y="1660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93349</xdr:rowOff>
    </xdr:from>
    <xdr:to>
      <xdr:col>18</xdr:col>
      <xdr:colOff>492125</xdr:colOff>
      <xdr:row>99</xdr:row>
      <xdr:rowOff>23499</xdr:rowOff>
    </xdr:to>
    <xdr:sp macro="" textlink="">
      <xdr:nvSpPr>
        <xdr:cNvPr id="657" name="円/楕円 656"/>
        <xdr:cNvSpPr/>
      </xdr:nvSpPr>
      <xdr:spPr>
        <a:xfrm>
          <a:off x="12763500" y="168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98</xdr:row>
      <xdr:rowOff>125219</xdr:rowOff>
    </xdr:from>
    <xdr:ext cx="469744" cy="259045"/>
    <xdr:sp macro="" textlink="">
      <xdr:nvSpPr>
        <xdr:cNvPr id="658" name="テキスト ボックス 657"/>
        <xdr:cNvSpPr txBox="1"/>
      </xdr:nvSpPr>
      <xdr:spPr>
        <a:xfrm>
          <a:off x="12544128" y="1659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196672"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74160</xdr:rowOff>
    </xdr:from>
    <xdr:ext cx="248786" cy="259045"/>
    <xdr:sp macro="" textlink="">
      <xdr:nvSpPr>
        <xdr:cNvPr id="668" name="テキスト ボックス 667"/>
        <xdr:cNvSpPr txBox="1"/>
      </xdr:nvSpPr>
      <xdr:spPr>
        <a:xfrm>
          <a:off x="17985986" y="646151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91666</xdr:rowOff>
    </xdr:from>
    <xdr:ext cx="377026" cy="259045"/>
    <xdr:sp macro="" textlink="">
      <xdr:nvSpPr>
        <xdr:cNvPr id="670" name="テキスト ボックス 669"/>
        <xdr:cNvSpPr txBox="1"/>
      </xdr:nvSpPr>
      <xdr:spPr>
        <a:xfrm>
          <a:off x="17857746" y="614284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101422</xdr:rowOff>
    </xdr:from>
    <xdr:ext cx="377026" cy="259045"/>
    <xdr:sp macro="" textlink="">
      <xdr:nvSpPr>
        <xdr:cNvPr id="672" name="テキスト ボックス 671"/>
        <xdr:cNvSpPr txBox="1"/>
      </xdr:nvSpPr>
      <xdr:spPr>
        <a:xfrm>
          <a:off x="17857746" y="581642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124836</xdr:rowOff>
    </xdr:from>
    <xdr:ext cx="377026" cy="259045"/>
    <xdr:sp macro="" textlink="">
      <xdr:nvSpPr>
        <xdr:cNvPr id="674" name="テキスト ボックス 673"/>
        <xdr:cNvSpPr txBox="1"/>
      </xdr:nvSpPr>
      <xdr:spPr>
        <a:xfrm>
          <a:off x="17857746" y="550366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128793</xdr:rowOff>
    </xdr:from>
    <xdr:ext cx="467179" cy="259045"/>
    <xdr:sp macro="" textlink="">
      <xdr:nvSpPr>
        <xdr:cNvPr id="676" name="テキスト ボックス 675"/>
        <xdr:cNvSpPr txBox="1"/>
      </xdr:nvSpPr>
      <xdr:spPr>
        <a:xfrm>
          <a:off x="17769834" y="51714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28</xdr:row>
      <xdr:rowOff>151589</xdr:rowOff>
    </xdr:from>
    <xdr:ext cx="467179" cy="259045"/>
    <xdr:sp macro="" textlink="">
      <xdr:nvSpPr>
        <xdr:cNvPr id="678" name="テキスト ボックス 677"/>
        <xdr:cNvSpPr txBox="1"/>
      </xdr:nvSpPr>
      <xdr:spPr>
        <a:xfrm>
          <a:off x="17769834" y="4858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6586</xdr:rowOff>
    </xdr:from>
    <xdr:ext cx="467179" cy="259045"/>
    <xdr:sp macro="" textlink="">
      <xdr:nvSpPr>
        <xdr:cNvPr id="680" name="テキスト ボックス 679"/>
        <xdr:cNvSpPr txBox="1"/>
      </xdr:nvSpPr>
      <xdr:spPr>
        <a:xfrm>
          <a:off x="17769834" y="454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49937</xdr:rowOff>
    </xdr:from>
    <xdr:ext cx="249299" cy="259045"/>
    <xdr:sp macro="" textlink="">
      <xdr:nvSpPr>
        <xdr:cNvPr id="683" name="投資及び出資金最小値テキスト"/>
        <xdr:cNvSpPr txBox="1"/>
      </xdr:nvSpPr>
      <xdr:spPr>
        <a:xfrm>
          <a:off x="22145625" y="66053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38951</xdr:rowOff>
    </xdr:from>
    <xdr:ext cx="469744" cy="259045"/>
    <xdr:sp macro="" textlink="">
      <xdr:nvSpPr>
        <xdr:cNvPr id="685" name="投資及び出資金最大値テキスト"/>
        <xdr:cNvSpPr txBox="1"/>
      </xdr:nvSpPr>
      <xdr:spPr>
        <a:xfrm>
          <a:off x="22145625" y="50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95069</xdr:rowOff>
    </xdr:from>
    <xdr:to>
      <xdr:col>32</xdr:col>
      <xdr:colOff>187325</xdr:colOff>
      <xdr:row>38</xdr:row>
      <xdr:rowOff>107043</xdr:rowOff>
    </xdr:to>
    <xdr:cxnSp macro="">
      <xdr:nvCxnSpPr>
        <xdr:cNvPr id="687" name="直線コネクタ 686"/>
        <xdr:cNvCxnSpPr/>
      </xdr:nvCxnSpPr>
      <xdr:spPr>
        <a:xfrm>
          <a:off x="21323300" y="6610169"/>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119978</xdr:rowOff>
    </xdr:from>
    <xdr:ext cx="378565" cy="259045"/>
    <xdr:sp macro="" textlink="">
      <xdr:nvSpPr>
        <xdr:cNvPr id="688" name="投資及び出資金平均値テキスト"/>
        <xdr:cNvSpPr txBox="1"/>
      </xdr:nvSpPr>
      <xdr:spPr>
        <a:xfrm>
          <a:off x="22145625" y="6003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16691</xdr:rowOff>
    </xdr:from>
    <xdr:to>
      <xdr:col>31</xdr:col>
      <xdr:colOff>34925</xdr:colOff>
      <xdr:row>38</xdr:row>
      <xdr:rowOff>95069</xdr:rowOff>
    </xdr:to>
    <xdr:cxnSp macro="">
      <xdr:nvCxnSpPr>
        <xdr:cNvPr id="690" name="直線コネクタ 689"/>
        <xdr:cNvCxnSpPr/>
      </xdr:nvCxnSpPr>
      <xdr:spPr>
        <a:xfrm>
          <a:off x="20434300" y="65317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518742</xdr:colOff>
      <xdr:row>34</xdr:row>
      <xdr:rowOff>120103</xdr:rowOff>
    </xdr:from>
    <xdr:ext cx="378566" cy="259045"/>
    <xdr:sp macro="" textlink="">
      <xdr:nvSpPr>
        <xdr:cNvPr id="692" name="テキスト ボックス 691"/>
        <xdr:cNvSpPr txBox="1"/>
      </xdr:nvSpPr>
      <xdr:spPr>
        <a:xfrm>
          <a:off x="21059124" y="583510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16691</xdr:rowOff>
    </xdr:from>
    <xdr:to>
      <xdr:col>29</xdr:col>
      <xdr:colOff>517525</xdr:colOff>
      <xdr:row>38</xdr:row>
      <xdr:rowOff>40640</xdr:rowOff>
    </xdr:to>
    <xdr:cxnSp macro="">
      <xdr:nvCxnSpPr>
        <xdr:cNvPr id="693" name="直線コネクタ 692"/>
        <xdr:cNvCxnSpPr/>
      </xdr:nvCxnSpPr>
      <xdr:spPr>
        <a:xfrm flipV="1">
          <a:off x="19545300" y="6531791"/>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34</xdr:row>
      <xdr:rowOff>25808</xdr:rowOff>
    </xdr:from>
    <xdr:ext cx="378565" cy="259045"/>
    <xdr:sp macro="" textlink="">
      <xdr:nvSpPr>
        <xdr:cNvPr id="695" name="テキスト ボックス 694"/>
        <xdr:cNvSpPr txBox="1"/>
      </xdr:nvSpPr>
      <xdr:spPr>
        <a:xfrm>
          <a:off x="20185066" y="574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44994</xdr:rowOff>
    </xdr:from>
    <xdr:to>
      <xdr:col>28</xdr:col>
      <xdr:colOff>314325</xdr:colOff>
      <xdr:row>38</xdr:row>
      <xdr:rowOff>40640</xdr:rowOff>
    </xdr:to>
    <xdr:cxnSp macro="">
      <xdr:nvCxnSpPr>
        <xdr:cNvPr id="696" name="直線コネクタ 695"/>
        <xdr:cNvCxnSpPr/>
      </xdr:nvCxnSpPr>
      <xdr:spPr>
        <a:xfrm>
          <a:off x="18656300" y="5874294"/>
          <a:ext cx="889000" cy="6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33</xdr:row>
      <xdr:rowOff>161239</xdr:rowOff>
    </xdr:from>
    <xdr:ext cx="378566" cy="259045"/>
    <xdr:sp macro="" textlink="">
      <xdr:nvSpPr>
        <xdr:cNvPr id="698" name="テキスト ボックス 697"/>
        <xdr:cNvSpPr txBox="1"/>
      </xdr:nvSpPr>
      <xdr:spPr>
        <a:xfrm>
          <a:off x="19298307" y="570815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29</xdr:row>
      <xdr:rowOff>3828</xdr:rowOff>
    </xdr:from>
    <xdr:ext cx="469744" cy="259045"/>
    <xdr:sp macro="" textlink="">
      <xdr:nvSpPr>
        <xdr:cNvPr id="700" name="テキスト ボックス 699"/>
        <xdr:cNvSpPr txBox="1"/>
      </xdr:nvSpPr>
      <xdr:spPr>
        <a:xfrm>
          <a:off x="18368199" y="487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56243</xdr:rowOff>
    </xdr:from>
    <xdr:to>
      <xdr:col>32</xdr:col>
      <xdr:colOff>238125</xdr:colOff>
      <xdr:row>38</xdr:row>
      <xdr:rowOff>157843</xdr:rowOff>
    </xdr:to>
    <xdr:sp macro="" textlink="">
      <xdr:nvSpPr>
        <xdr:cNvPr id="706" name="円/楕円 705"/>
        <xdr:cNvSpPr/>
      </xdr:nvSpPr>
      <xdr:spPr>
        <a:xfrm>
          <a:off x="22110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147960</xdr:rowOff>
    </xdr:from>
    <xdr:ext cx="378565" cy="259045"/>
    <xdr:sp macro="" textlink="">
      <xdr:nvSpPr>
        <xdr:cNvPr id="707" name="投資及び出資金該当値テキスト"/>
        <xdr:cNvSpPr txBox="1"/>
      </xdr:nvSpPr>
      <xdr:spPr>
        <a:xfrm>
          <a:off x="22145625" y="636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44269</xdr:rowOff>
    </xdr:from>
    <xdr:to>
      <xdr:col>31</xdr:col>
      <xdr:colOff>85725</xdr:colOff>
      <xdr:row>38</xdr:row>
      <xdr:rowOff>145869</xdr:rowOff>
    </xdr:to>
    <xdr:sp macro="" textlink="">
      <xdr:nvSpPr>
        <xdr:cNvPr id="708" name="円/楕円 707"/>
        <xdr:cNvSpPr/>
      </xdr:nvSpPr>
      <xdr:spPr>
        <a:xfrm>
          <a:off x="21272500" y="65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518742</xdr:colOff>
      <xdr:row>38</xdr:row>
      <xdr:rowOff>74633</xdr:rowOff>
    </xdr:from>
    <xdr:ext cx="378566" cy="259045"/>
    <xdr:sp macro="" textlink="">
      <xdr:nvSpPr>
        <xdr:cNvPr id="709" name="テキスト ボックス 708"/>
        <xdr:cNvSpPr txBox="1"/>
      </xdr:nvSpPr>
      <xdr:spPr>
        <a:xfrm>
          <a:off x="21059124" y="646198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137342</xdr:rowOff>
    </xdr:from>
    <xdr:to>
      <xdr:col>29</xdr:col>
      <xdr:colOff>568325</xdr:colOff>
      <xdr:row>38</xdr:row>
      <xdr:rowOff>67492</xdr:rowOff>
    </xdr:to>
    <xdr:sp macro="" textlink="">
      <xdr:nvSpPr>
        <xdr:cNvPr id="710" name="円/楕円 709"/>
        <xdr:cNvSpPr/>
      </xdr:nvSpPr>
      <xdr:spPr>
        <a:xfrm>
          <a:off x="20383500" y="648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38</xdr:row>
      <xdr:rowOff>8363</xdr:rowOff>
    </xdr:from>
    <xdr:ext cx="378565" cy="259045"/>
    <xdr:sp macro="" textlink="">
      <xdr:nvSpPr>
        <xdr:cNvPr id="711" name="テキスト ボックス 710"/>
        <xdr:cNvSpPr txBox="1"/>
      </xdr:nvSpPr>
      <xdr:spPr>
        <a:xfrm>
          <a:off x="20185066" y="639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161290</xdr:rowOff>
    </xdr:from>
    <xdr:to>
      <xdr:col>28</xdr:col>
      <xdr:colOff>365125</xdr:colOff>
      <xdr:row>38</xdr:row>
      <xdr:rowOff>91440</xdr:rowOff>
    </xdr:to>
    <xdr:sp macro="" textlink="">
      <xdr:nvSpPr>
        <xdr:cNvPr id="712" name="円/楕円 711"/>
        <xdr:cNvSpPr/>
      </xdr:nvSpPr>
      <xdr:spPr>
        <a:xfrm>
          <a:off x="19494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38</xdr:row>
      <xdr:rowOff>27769</xdr:rowOff>
    </xdr:from>
    <xdr:ext cx="378566" cy="259045"/>
    <xdr:sp macro="" textlink="">
      <xdr:nvSpPr>
        <xdr:cNvPr id="713" name="テキスト ボックス 712"/>
        <xdr:cNvSpPr txBox="1"/>
      </xdr:nvSpPr>
      <xdr:spPr>
        <a:xfrm>
          <a:off x="19298307" y="641512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165644</xdr:rowOff>
    </xdr:from>
    <xdr:to>
      <xdr:col>27</xdr:col>
      <xdr:colOff>161925</xdr:colOff>
      <xdr:row>34</xdr:row>
      <xdr:rowOff>95794</xdr:rowOff>
    </xdr:to>
    <xdr:sp macro="" textlink="">
      <xdr:nvSpPr>
        <xdr:cNvPr id="714" name="円/楕円 713"/>
        <xdr:cNvSpPr/>
      </xdr:nvSpPr>
      <xdr:spPr>
        <a:xfrm>
          <a:off x="18605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34</xdr:row>
      <xdr:rowOff>43010</xdr:rowOff>
    </xdr:from>
    <xdr:ext cx="378566" cy="259045"/>
    <xdr:sp macro="" textlink="">
      <xdr:nvSpPr>
        <xdr:cNvPr id="715" name="テキスト ボックス 714"/>
        <xdr:cNvSpPr txBox="1"/>
      </xdr:nvSpPr>
      <xdr:spPr>
        <a:xfrm>
          <a:off x="18413789" y="575801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196672"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119111</xdr:rowOff>
    </xdr:from>
    <xdr:ext cx="248786" cy="259045"/>
    <xdr:sp macro="" textlink="">
      <xdr:nvSpPr>
        <xdr:cNvPr id="725" name="テキスト ボックス 724"/>
        <xdr:cNvSpPr txBox="1"/>
      </xdr:nvSpPr>
      <xdr:spPr>
        <a:xfrm>
          <a:off x="17985986" y="97001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4372</xdr:rowOff>
    </xdr:from>
    <xdr:ext cx="531299" cy="259045"/>
    <xdr:sp macro="" textlink="">
      <xdr:nvSpPr>
        <xdr:cNvPr id="727" name="テキスト ボックス 726"/>
        <xdr:cNvSpPr txBox="1"/>
      </xdr:nvSpPr>
      <xdr:spPr>
        <a:xfrm>
          <a:off x="17705714" y="9249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56979</xdr:rowOff>
    </xdr:from>
    <xdr:ext cx="531299" cy="259045"/>
    <xdr:sp macro="" textlink="">
      <xdr:nvSpPr>
        <xdr:cNvPr id="729" name="テキスト ボックス 728"/>
        <xdr:cNvSpPr txBox="1"/>
      </xdr:nvSpPr>
      <xdr:spPr>
        <a:xfrm>
          <a:off x="17705714" y="8797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114568</xdr:rowOff>
    </xdr:from>
    <xdr:ext cx="531299" cy="259045"/>
    <xdr:sp macro="" textlink="">
      <xdr:nvSpPr>
        <xdr:cNvPr id="731" name="テキスト ボックス 730"/>
        <xdr:cNvSpPr txBox="1"/>
      </xdr:nvSpPr>
      <xdr:spPr>
        <a:xfrm>
          <a:off x="17705714" y="83508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6586</xdr:rowOff>
    </xdr:from>
    <xdr:ext cx="531299" cy="259045"/>
    <xdr:sp macro="" textlink="">
      <xdr:nvSpPr>
        <xdr:cNvPr id="733" name="テキスト ボックス 732"/>
        <xdr:cNvSpPr txBox="1"/>
      </xdr:nvSpPr>
      <xdr:spPr>
        <a:xfrm>
          <a:off x="17705714" y="79067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74344</xdr:rowOff>
    </xdr:from>
    <xdr:ext cx="378565" cy="259045"/>
    <xdr:sp macro="" textlink="">
      <xdr:nvSpPr>
        <xdr:cNvPr id="736" name="貸付金最小値テキスト"/>
        <xdr:cNvSpPr txBox="1"/>
      </xdr:nvSpPr>
      <xdr:spPr>
        <a:xfrm>
          <a:off x="22145625" y="982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94168</xdr:rowOff>
    </xdr:from>
    <xdr:ext cx="534377" cy="259045"/>
    <xdr:sp macro="" textlink="">
      <xdr:nvSpPr>
        <xdr:cNvPr id="738" name="貸付金最大値テキスト"/>
        <xdr:cNvSpPr txBox="1"/>
      </xdr:nvSpPr>
      <xdr:spPr>
        <a:xfrm>
          <a:off x="22145625" y="83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102278</xdr:rowOff>
    </xdr:from>
    <xdr:to>
      <xdr:col>32</xdr:col>
      <xdr:colOff>187325</xdr:colOff>
      <xdr:row>58</xdr:row>
      <xdr:rowOff>104015</xdr:rowOff>
    </xdr:to>
    <xdr:cxnSp macro="">
      <xdr:nvCxnSpPr>
        <xdr:cNvPr id="740" name="直線コネクタ 739"/>
        <xdr:cNvCxnSpPr/>
      </xdr:nvCxnSpPr>
      <xdr:spPr>
        <a:xfrm>
          <a:off x="21323300" y="1004637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52223</xdr:rowOff>
    </xdr:from>
    <xdr:ext cx="534377" cy="259045"/>
    <xdr:sp macro="" textlink="">
      <xdr:nvSpPr>
        <xdr:cNvPr id="741" name="貸付金平均値テキスト"/>
        <xdr:cNvSpPr txBox="1"/>
      </xdr:nvSpPr>
      <xdr:spPr>
        <a:xfrm>
          <a:off x="22145625" y="912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102278</xdr:rowOff>
    </xdr:from>
    <xdr:to>
      <xdr:col>31</xdr:col>
      <xdr:colOff>34925</xdr:colOff>
      <xdr:row>58</xdr:row>
      <xdr:rowOff>113365</xdr:rowOff>
    </xdr:to>
    <xdr:cxnSp macro="">
      <xdr:nvCxnSpPr>
        <xdr:cNvPr id="743" name="直線コネクタ 742"/>
        <xdr:cNvCxnSpPr/>
      </xdr:nvCxnSpPr>
      <xdr:spPr>
        <a:xfrm flipV="1">
          <a:off x="20434300" y="1004637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440836</xdr:colOff>
      <xdr:row>53</xdr:row>
      <xdr:rowOff>130232</xdr:rowOff>
    </xdr:from>
    <xdr:ext cx="534378" cy="259045"/>
    <xdr:sp macro="" textlink="">
      <xdr:nvSpPr>
        <xdr:cNvPr id="745" name="テキスト ボックス 744"/>
        <xdr:cNvSpPr txBox="1"/>
      </xdr:nvSpPr>
      <xdr:spPr>
        <a:xfrm>
          <a:off x="20981218" y="903890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113365</xdr:rowOff>
    </xdr:from>
    <xdr:to>
      <xdr:col>29</xdr:col>
      <xdr:colOff>517525</xdr:colOff>
      <xdr:row>58</xdr:row>
      <xdr:rowOff>115400</xdr:rowOff>
    </xdr:to>
    <xdr:cxnSp macro="">
      <xdr:nvCxnSpPr>
        <xdr:cNvPr id="746" name="直線コネクタ 745"/>
        <xdr:cNvCxnSpPr/>
      </xdr:nvCxnSpPr>
      <xdr:spPr>
        <a:xfrm flipV="1">
          <a:off x="19545300" y="10057465"/>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53</xdr:row>
      <xdr:rowOff>62285</xdr:rowOff>
    </xdr:from>
    <xdr:ext cx="534377" cy="259045"/>
    <xdr:sp macro="" textlink="">
      <xdr:nvSpPr>
        <xdr:cNvPr id="748" name="テキスト ボックス 747"/>
        <xdr:cNvSpPr txBox="1"/>
      </xdr:nvSpPr>
      <xdr:spPr>
        <a:xfrm>
          <a:off x="20107160" y="89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105181</xdr:rowOff>
    </xdr:from>
    <xdr:to>
      <xdr:col>28</xdr:col>
      <xdr:colOff>314325</xdr:colOff>
      <xdr:row>58</xdr:row>
      <xdr:rowOff>115400</xdr:rowOff>
    </xdr:to>
    <xdr:cxnSp macro="">
      <xdr:nvCxnSpPr>
        <xdr:cNvPr id="749" name="直線コネクタ 748"/>
        <xdr:cNvCxnSpPr/>
      </xdr:nvCxnSpPr>
      <xdr:spPr>
        <a:xfrm>
          <a:off x="18656300" y="1004928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53</xdr:row>
      <xdr:rowOff>7515</xdr:rowOff>
    </xdr:from>
    <xdr:ext cx="534378" cy="259045"/>
    <xdr:sp macro="" textlink="">
      <xdr:nvSpPr>
        <xdr:cNvPr id="751" name="テキスト ボックス 750"/>
        <xdr:cNvSpPr txBox="1"/>
      </xdr:nvSpPr>
      <xdr:spPr>
        <a:xfrm>
          <a:off x="19220401" y="891619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52</xdr:row>
      <xdr:rowOff>93662</xdr:rowOff>
    </xdr:from>
    <xdr:ext cx="534377" cy="259045"/>
    <xdr:sp macro="" textlink="">
      <xdr:nvSpPr>
        <xdr:cNvPr id="753" name="テキスト ボックス 752"/>
        <xdr:cNvSpPr txBox="1"/>
      </xdr:nvSpPr>
      <xdr:spPr>
        <a:xfrm>
          <a:off x="18335883" y="88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53215</xdr:rowOff>
    </xdr:from>
    <xdr:to>
      <xdr:col>32</xdr:col>
      <xdr:colOff>238125</xdr:colOff>
      <xdr:row>58</xdr:row>
      <xdr:rowOff>154815</xdr:rowOff>
    </xdr:to>
    <xdr:sp macro="" textlink="">
      <xdr:nvSpPr>
        <xdr:cNvPr id="759" name="円/楕円 758"/>
        <xdr:cNvSpPr/>
      </xdr:nvSpPr>
      <xdr:spPr>
        <a:xfrm>
          <a:off x="22110700" y="9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89776</xdr:rowOff>
    </xdr:from>
    <xdr:ext cx="469744" cy="259045"/>
    <xdr:sp macro="" textlink="">
      <xdr:nvSpPr>
        <xdr:cNvPr id="760" name="貸付金該当値テキスト"/>
        <xdr:cNvSpPr txBox="1"/>
      </xdr:nvSpPr>
      <xdr:spPr>
        <a:xfrm>
          <a:off x="22145625" y="96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51478</xdr:rowOff>
    </xdr:from>
    <xdr:to>
      <xdr:col>31</xdr:col>
      <xdr:colOff>85725</xdr:colOff>
      <xdr:row>58</xdr:row>
      <xdr:rowOff>153078</xdr:rowOff>
    </xdr:to>
    <xdr:sp macro="" textlink="">
      <xdr:nvSpPr>
        <xdr:cNvPr id="761" name="円/楕円 760"/>
        <xdr:cNvSpPr/>
      </xdr:nvSpPr>
      <xdr:spPr>
        <a:xfrm>
          <a:off x="21272500" y="99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482677</xdr:colOff>
      <xdr:row>58</xdr:row>
      <xdr:rowOff>89407</xdr:rowOff>
    </xdr:from>
    <xdr:ext cx="469744" cy="259045"/>
    <xdr:sp macro="" textlink="">
      <xdr:nvSpPr>
        <xdr:cNvPr id="762" name="テキスト ボックス 761"/>
        <xdr:cNvSpPr txBox="1"/>
      </xdr:nvSpPr>
      <xdr:spPr>
        <a:xfrm>
          <a:off x="21023059" y="98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62565</xdr:rowOff>
    </xdr:from>
    <xdr:to>
      <xdr:col>29</xdr:col>
      <xdr:colOff>568325</xdr:colOff>
      <xdr:row>58</xdr:row>
      <xdr:rowOff>164165</xdr:rowOff>
    </xdr:to>
    <xdr:sp macro="" textlink="">
      <xdr:nvSpPr>
        <xdr:cNvPr id="763" name="円/楕円 762"/>
        <xdr:cNvSpPr/>
      </xdr:nvSpPr>
      <xdr:spPr>
        <a:xfrm>
          <a:off x="20383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58</xdr:row>
      <xdr:rowOff>105476</xdr:rowOff>
    </xdr:from>
    <xdr:ext cx="469745" cy="259045"/>
    <xdr:sp macro="" textlink="">
      <xdr:nvSpPr>
        <xdr:cNvPr id="764" name="テキスト ボックス 763"/>
        <xdr:cNvSpPr txBox="1"/>
      </xdr:nvSpPr>
      <xdr:spPr>
        <a:xfrm>
          <a:off x="20149001" y="985459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64600</xdr:rowOff>
    </xdr:from>
    <xdr:to>
      <xdr:col>28</xdr:col>
      <xdr:colOff>365125</xdr:colOff>
      <xdr:row>58</xdr:row>
      <xdr:rowOff>166200</xdr:rowOff>
    </xdr:to>
    <xdr:sp macro="" textlink="">
      <xdr:nvSpPr>
        <xdr:cNvPr id="765" name="円/楕円 764"/>
        <xdr:cNvSpPr/>
      </xdr:nvSpPr>
      <xdr:spPr>
        <a:xfrm>
          <a:off x="19494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58</xdr:row>
      <xdr:rowOff>93004</xdr:rowOff>
    </xdr:from>
    <xdr:ext cx="469744" cy="259045"/>
    <xdr:sp macro="" textlink="">
      <xdr:nvSpPr>
        <xdr:cNvPr id="766" name="テキスト ボックス 765"/>
        <xdr:cNvSpPr txBox="1"/>
      </xdr:nvSpPr>
      <xdr:spPr>
        <a:xfrm>
          <a:off x="19252717" y="984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54381</xdr:rowOff>
    </xdr:from>
    <xdr:to>
      <xdr:col>27</xdr:col>
      <xdr:colOff>161925</xdr:colOff>
      <xdr:row>58</xdr:row>
      <xdr:rowOff>155981</xdr:rowOff>
    </xdr:to>
    <xdr:sp macro="" textlink="">
      <xdr:nvSpPr>
        <xdr:cNvPr id="767" name="円/楕円 766"/>
        <xdr:cNvSpPr/>
      </xdr:nvSpPr>
      <xdr:spPr>
        <a:xfrm>
          <a:off x="18605500" y="9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58</xdr:row>
      <xdr:rowOff>84745</xdr:rowOff>
    </xdr:from>
    <xdr:ext cx="469744" cy="259045"/>
    <xdr:sp macro="" textlink="">
      <xdr:nvSpPr>
        <xdr:cNvPr id="768" name="テキスト ボックス 767"/>
        <xdr:cNvSpPr txBox="1"/>
      </xdr:nvSpPr>
      <xdr:spPr>
        <a:xfrm>
          <a:off x="18368199" y="983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196672"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20909</xdr:rowOff>
    </xdr:from>
    <xdr:ext cx="248786" cy="259045"/>
    <xdr:sp macro="" textlink="">
      <xdr:nvSpPr>
        <xdr:cNvPr id="778" name="テキスト ボックス 777"/>
        <xdr:cNvSpPr txBox="1"/>
      </xdr:nvSpPr>
      <xdr:spPr>
        <a:xfrm>
          <a:off x="17985986" y="131317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150897</xdr:rowOff>
    </xdr:from>
    <xdr:ext cx="467179" cy="259045"/>
    <xdr:sp macro="" textlink="">
      <xdr:nvSpPr>
        <xdr:cNvPr id="780" name="テキスト ボックス 779"/>
        <xdr:cNvSpPr txBox="1"/>
      </xdr:nvSpPr>
      <xdr:spPr>
        <a:xfrm>
          <a:off x="17769834" y="12757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120957</xdr:rowOff>
    </xdr:from>
    <xdr:ext cx="467179" cy="259045"/>
    <xdr:sp macro="" textlink="">
      <xdr:nvSpPr>
        <xdr:cNvPr id="782" name="テキスト ボックス 781"/>
        <xdr:cNvSpPr txBox="1"/>
      </xdr:nvSpPr>
      <xdr:spPr>
        <a:xfrm>
          <a:off x="17769834" y="123913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81011</xdr:rowOff>
    </xdr:from>
    <xdr:ext cx="467179" cy="259045"/>
    <xdr:sp macro="" textlink="">
      <xdr:nvSpPr>
        <xdr:cNvPr id="784" name="テキスト ボックス 783"/>
        <xdr:cNvSpPr txBox="1"/>
      </xdr:nvSpPr>
      <xdr:spPr>
        <a:xfrm>
          <a:off x="17769834" y="120152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47454</xdr:rowOff>
    </xdr:from>
    <xdr:ext cx="467179" cy="259045"/>
    <xdr:sp macro="" textlink="">
      <xdr:nvSpPr>
        <xdr:cNvPr id="786" name="テキスト ボックス 785"/>
        <xdr:cNvSpPr txBox="1"/>
      </xdr:nvSpPr>
      <xdr:spPr>
        <a:xfrm>
          <a:off x="17769834" y="11645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6586</xdr:rowOff>
    </xdr:from>
    <xdr:ext cx="531299" cy="259045"/>
    <xdr:sp macro="" textlink="">
      <xdr:nvSpPr>
        <xdr:cNvPr id="788" name="テキスト ボックス 787"/>
        <xdr:cNvSpPr txBox="1"/>
      </xdr:nvSpPr>
      <xdr:spPr>
        <a:xfrm>
          <a:off x="17705714" y="112684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76090</xdr:rowOff>
    </xdr:from>
    <xdr:ext cx="378565" cy="259045"/>
    <xdr:sp macro="" textlink="">
      <xdr:nvSpPr>
        <xdr:cNvPr id="791" name="繰出金最小値テキスト"/>
        <xdr:cNvSpPr txBox="1"/>
      </xdr:nvSpPr>
      <xdr:spPr>
        <a:xfrm>
          <a:off x="22145625" y="13186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130325</xdr:rowOff>
    </xdr:from>
    <xdr:ext cx="469744" cy="259045"/>
    <xdr:sp macro="" textlink="">
      <xdr:nvSpPr>
        <xdr:cNvPr id="793" name="繰出金最大値テキスト"/>
        <xdr:cNvSpPr txBox="1"/>
      </xdr:nvSpPr>
      <xdr:spPr>
        <a:xfrm>
          <a:off x="22145625" y="117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72073</xdr:rowOff>
    </xdr:from>
    <xdr:to>
      <xdr:col>32</xdr:col>
      <xdr:colOff>187325</xdr:colOff>
      <xdr:row>78</xdr:row>
      <xdr:rowOff>90360</xdr:rowOff>
    </xdr:to>
    <xdr:cxnSp macro="">
      <xdr:nvCxnSpPr>
        <xdr:cNvPr id="795" name="直線コネクタ 794"/>
        <xdr:cNvCxnSpPr/>
      </xdr:nvCxnSpPr>
      <xdr:spPr>
        <a:xfrm flipV="1">
          <a:off x="21323300" y="1344517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52256</xdr:rowOff>
    </xdr:from>
    <xdr:ext cx="469744" cy="259045"/>
    <xdr:sp macro="" textlink="">
      <xdr:nvSpPr>
        <xdr:cNvPr id="796" name="繰出金平均値テキスト"/>
        <xdr:cNvSpPr txBox="1"/>
      </xdr:nvSpPr>
      <xdr:spPr>
        <a:xfrm>
          <a:off x="22145625" y="1282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78</xdr:row>
      <xdr:rowOff>90360</xdr:rowOff>
    </xdr:from>
    <xdr:to>
      <xdr:col>31</xdr:col>
      <xdr:colOff>34925</xdr:colOff>
      <xdr:row>78</xdr:row>
      <xdr:rowOff>109601</xdr:rowOff>
    </xdr:to>
    <xdr:cxnSp macro="">
      <xdr:nvCxnSpPr>
        <xdr:cNvPr id="798" name="直線コネクタ 797"/>
        <xdr:cNvCxnSpPr/>
      </xdr:nvCxnSpPr>
      <xdr:spPr>
        <a:xfrm flipV="1">
          <a:off x="20434300" y="1346346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482677</xdr:colOff>
      <xdr:row>75</xdr:row>
      <xdr:rowOff>48787</xdr:rowOff>
    </xdr:from>
    <xdr:ext cx="469744" cy="259045"/>
    <xdr:sp macro="" textlink="">
      <xdr:nvSpPr>
        <xdr:cNvPr id="800" name="テキスト ボックス 799"/>
        <xdr:cNvSpPr txBox="1"/>
      </xdr:nvSpPr>
      <xdr:spPr>
        <a:xfrm>
          <a:off x="21023059" y="126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61785</xdr:rowOff>
    </xdr:from>
    <xdr:to>
      <xdr:col>29</xdr:col>
      <xdr:colOff>517525</xdr:colOff>
      <xdr:row>78</xdr:row>
      <xdr:rowOff>109601</xdr:rowOff>
    </xdr:to>
    <xdr:cxnSp macro="">
      <xdr:nvCxnSpPr>
        <xdr:cNvPr id="801" name="直線コネクタ 800"/>
        <xdr:cNvCxnSpPr/>
      </xdr:nvCxnSpPr>
      <xdr:spPr>
        <a:xfrm>
          <a:off x="19545300" y="13434885"/>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75</xdr:row>
      <xdr:rowOff>96222</xdr:rowOff>
    </xdr:from>
    <xdr:ext cx="469745" cy="259045"/>
    <xdr:sp macro="" textlink="">
      <xdr:nvSpPr>
        <xdr:cNvPr id="803" name="テキスト ボックス 802"/>
        <xdr:cNvSpPr txBox="1"/>
      </xdr:nvSpPr>
      <xdr:spPr>
        <a:xfrm>
          <a:off x="20149001" y="1270284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61785</xdr:rowOff>
    </xdr:from>
    <xdr:to>
      <xdr:col>28</xdr:col>
      <xdr:colOff>314325</xdr:colOff>
      <xdr:row>78</xdr:row>
      <xdr:rowOff>83693</xdr:rowOff>
    </xdr:to>
    <xdr:cxnSp macro="">
      <xdr:nvCxnSpPr>
        <xdr:cNvPr id="804" name="直線コネクタ 803"/>
        <xdr:cNvCxnSpPr/>
      </xdr:nvCxnSpPr>
      <xdr:spPr>
        <a:xfrm flipV="1">
          <a:off x="18656300" y="13434885"/>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75</xdr:row>
      <xdr:rowOff>61105</xdr:rowOff>
    </xdr:from>
    <xdr:ext cx="469744" cy="259045"/>
    <xdr:sp macro="" textlink="">
      <xdr:nvSpPr>
        <xdr:cNvPr id="806" name="テキスト ボックス 805"/>
        <xdr:cNvSpPr txBox="1"/>
      </xdr:nvSpPr>
      <xdr:spPr>
        <a:xfrm>
          <a:off x="19252717" y="1266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75</xdr:row>
      <xdr:rowOff>9545</xdr:rowOff>
    </xdr:from>
    <xdr:ext cx="469744" cy="259045"/>
    <xdr:sp macro="" textlink="">
      <xdr:nvSpPr>
        <xdr:cNvPr id="808" name="テキスト ボックス 807"/>
        <xdr:cNvSpPr txBox="1"/>
      </xdr:nvSpPr>
      <xdr:spPr>
        <a:xfrm>
          <a:off x="18368199" y="126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21273</xdr:rowOff>
    </xdr:from>
    <xdr:to>
      <xdr:col>32</xdr:col>
      <xdr:colOff>238125</xdr:colOff>
      <xdr:row>78</xdr:row>
      <xdr:rowOff>122873</xdr:rowOff>
    </xdr:to>
    <xdr:sp macro="" textlink="">
      <xdr:nvSpPr>
        <xdr:cNvPr id="814" name="円/楕円 813"/>
        <xdr:cNvSpPr/>
      </xdr:nvSpPr>
      <xdr:spPr>
        <a:xfrm>
          <a:off x="221107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77</xdr:row>
      <xdr:rowOff>52852</xdr:rowOff>
    </xdr:from>
    <xdr:ext cx="378565" cy="259045"/>
    <xdr:sp macro="" textlink="">
      <xdr:nvSpPr>
        <xdr:cNvPr id="815" name="繰出金該当値テキスト"/>
        <xdr:cNvSpPr txBox="1"/>
      </xdr:nvSpPr>
      <xdr:spPr>
        <a:xfrm>
          <a:off x="22145625" y="12995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39560</xdr:rowOff>
    </xdr:from>
    <xdr:to>
      <xdr:col>31</xdr:col>
      <xdr:colOff>85725</xdr:colOff>
      <xdr:row>78</xdr:row>
      <xdr:rowOff>141160</xdr:rowOff>
    </xdr:to>
    <xdr:sp macro="" textlink="">
      <xdr:nvSpPr>
        <xdr:cNvPr id="816" name="円/楕円 815"/>
        <xdr:cNvSpPr/>
      </xdr:nvSpPr>
      <xdr:spPr>
        <a:xfrm>
          <a:off x="21272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518742</xdr:colOff>
      <xdr:row>78</xdr:row>
      <xdr:rowOff>75922</xdr:rowOff>
    </xdr:from>
    <xdr:ext cx="378566" cy="259045"/>
    <xdr:sp macro="" textlink="">
      <xdr:nvSpPr>
        <xdr:cNvPr id="817" name="テキスト ボックス 816"/>
        <xdr:cNvSpPr txBox="1"/>
      </xdr:nvSpPr>
      <xdr:spPr>
        <a:xfrm>
          <a:off x="21059124" y="1318680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58801</xdr:rowOff>
    </xdr:from>
    <xdr:to>
      <xdr:col>29</xdr:col>
      <xdr:colOff>568325</xdr:colOff>
      <xdr:row>78</xdr:row>
      <xdr:rowOff>160401</xdr:rowOff>
    </xdr:to>
    <xdr:sp macro="" textlink="">
      <xdr:nvSpPr>
        <xdr:cNvPr id="818" name="円/楕円 817"/>
        <xdr:cNvSpPr/>
      </xdr:nvSpPr>
      <xdr:spPr>
        <a:xfrm>
          <a:off x="20383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78</xdr:row>
      <xdr:rowOff>95163</xdr:rowOff>
    </xdr:from>
    <xdr:ext cx="378565" cy="259045"/>
    <xdr:sp macro="" textlink="">
      <xdr:nvSpPr>
        <xdr:cNvPr id="819" name="テキスト ボックス 818"/>
        <xdr:cNvSpPr txBox="1"/>
      </xdr:nvSpPr>
      <xdr:spPr>
        <a:xfrm>
          <a:off x="20185066" y="1320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10985</xdr:rowOff>
    </xdr:from>
    <xdr:to>
      <xdr:col>28</xdr:col>
      <xdr:colOff>365125</xdr:colOff>
      <xdr:row>78</xdr:row>
      <xdr:rowOff>112585</xdr:rowOff>
    </xdr:to>
    <xdr:sp macro="" textlink="">
      <xdr:nvSpPr>
        <xdr:cNvPr id="820" name="円/楕円 819"/>
        <xdr:cNvSpPr/>
      </xdr:nvSpPr>
      <xdr:spPr>
        <a:xfrm>
          <a:off x="19494500" y="133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78</xdr:row>
      <xdr:rowOff>50944</xdr:rowOff>
    </xdr:from>
    <xdr:ext cx="378566" cy="259045"/>
    <xdr:sp macro="" textlink="">
      <xdr:nvSpPr>
        <xdr:cNvPr id="821" name="テキスト ボックス 820"/>
        <xdr:cNvSpPr txBox="1"/>
      </xdr:nvSpPr>
      <xdr:spPr>
        <a:xfrm>
          <a:off x="19298307" y="1316182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32893</xdr:rowOff>
    </xdr:from>
    <xdr:to>
      <xdr:col>27</xdr:col>
      <xdr:colOff>161925</xdr:colOff>
      <xdr:row>78</xdr:row>
      <xdr:rowOff>134493</xdr:rowOff>
    </xdr:to>
    <xdr:sp macro="" textlink="">
      <xdr:nvSpPr>
        <xdr:cNvPr id="822" name="円/楕円 821"/>
        <xdr:cNvSpPr/>
      </xdr:nvSpPr>
      <xdr:spPr>
        <a:xfrm>
          <a:off x="18605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78</xdr:row>
      <xdr:rowOff>77579</xdr:rowOff>
    </xdr:from>
    <xdr:ext cx="378566" cy="259045"/>
    <xdr:sp macro="" textlink="">
      <xdr:nvSpPr>
        <xdr:cNvPr id="823" name="テキスト ボックス 822"/>
        <xdr:cNvSpPr txBox="1"/>
      </xdr:nvSpPr>
      <xdr:spPr>
        <a:xfrm>
          <a:off x="18413789" y="1318846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196672"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119111</xdr:rowOff>
    </xdr:from>
    <xdr:ext cx="248786" cy="259045"/>
    <xdr:sp macro="" textlink="">
      <xdr:nvSpPr>
        <xdr:cNvPr id="833" name="テキスト ボックス 832"/>
        <xdr:cNvSpPr txBox="1"/>
      </xdr:nvSpPr>
      <xdr:spPr>
        <a:xfrm>
          <a:off x="17985986" y="157513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6586</xdr:rowOff>
    </xdr:from>
    <xdr:ext cx="248786" cy="259045"/>
    <xdr:sp macro="" textlink="">
      <xdr:nvSpPr>
        <xdr:cNvPr id="835" name="テキスト ボックス 834"/>
        <xdr:cNvSpPr txBox="1"/>
      </xdr:nvSpPr>
      <xdr:spPr>
        <a:xfrm>
          <a:off x="17985986" y="146302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129372</xdr:rowOff>
    </xdr:from>
    <xdr:ext cx="249299" cy="259045"/>
    <xdr:sp macro="" textlink="">
      <xdr:nvSpPr>
        <xdr:cNvPr id="838" name="前年度繰上充用金最小値テキスト"/>
        <xdr:cNvSpPr txBox="1"/>
      </xdr:nvSpPr>
      <xdr:spPr>
        <a:xfrm>
          <a:off x="22145625" y="15929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129372</xdr:rowOff>
    </xdr:from>
    <xdr:ext cx="249299" cy="259045"/>
    <xdr:sp macro="" textlink="">
      <xdr:nvSpPr>
        <xdr:cNvPr id="840" name="前年度繰上充用金最大値テキスト"/>
        <xdr:cNvSpPr txBox="1"/>
      </xdr:nvSpPr>
      <xdr:spPr>
        <a:xfrm>
          <a:off x="22145625" y="15593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8839</xdr:rowOff>
    </xdr:from>
    <xdr:ext cx="249299" cy="259045"/>
    <xdr:sp macro="" textlink="">
      <xdr:nvSpPr>
        <xdr:cNvPr id="843" name="前年度繰上充用金平均値テキスト"/>
        <xdr:cNvSpPr txBox="1"/>
      </xdr:nvSpPr>
      <xdr:spPr>
        <a:xfrm>
          <a:off x="22145625" y="1580913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583374</xdr:colOff>
      <xdr:row>94</xdr:row>
      <xdr:rowOff>129372</xdr:rowOff>
    </xdr:from>
    <xdr:ext cx="249299" cy="259045"/>
    <xdr:sp macro="" textlink="">
      <xdr:nvSpPr>
        <xdr:cNvPr id="847" name="テキスト ボックス 846"/>
        <xdr:cNvSpPr txBox="1"/>
      </xdr:nvSpPr>
      <xdr:spPr>
        <a:xfrm>
          <a:off x="21123756" y="15929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94</xdr:row>
      <xdr:rowOff>129372</xdr:rowOff>
    </xdr:from>
    <xdr:ext cx="249299" cy="259045"/>
    <xdr:sp macro="" textlink="">
      <xdr:nvSpPr>
        <xdr:cNvPr id="850" name="テキスト ボックス 849"/>
        <xdr:cNvSpPr txBox="1"/>
      </xdr:nvSpPr>
      <xdr:spPr>
        <a:xfrm>
          <a:off x="20249698" y="15929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94</xdr:row>
      <xdr:rowOff>129372</xdr:rowOff>
    </xdr:from>
    <xdr:ext cx="249299" cy="259045"/>
    <xdr:sp macro="" textlink="">
      <xdr:nvSpPr>
        <xdr:cNvPr id="853" name="テキスト ボックス 852"/>
        <xdr:cNvSpPr txBox="1"/>
      </xdr:nvSpPr>
      <xdr:spPr>
        <a:xfrm>
          <a:off x="19362939" y="15929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94</xdr:row>
      <xdr:rowOff>129372</xdr:rowOff>
    </xdr:from>
    <xdr:ext cx="249299" cy="259045"/>
    <xdr:sp macro="" textlink="">
      <xdr:nvSpPr>
        <xdr:cNvPr id="855" name="テキスト ボックス 854"/>
        <xdr:cNvSpPr txBox="1"/>
      </xdr:nvSpPr>
      <xdr:spPr>
        <a:xfrm>
          <a:off x="18478421" y="15929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80311</xdr:rowOff>
    </xdr:from>
    <xdr:ext cx="249299" cy="259045"/>
    <xdr:sp macro="" textlink="">
      <xdr:nvSpPr>
        <xdr:cNvPr id="862" name="前年度繰上充用金該当値テキスト"/>
        <xdr:cNvSpPr txBox="1"/>
      </xdr:nvSpPr>
      <xdr:spPr>
        <a:xfrm>
          <a:off x="22145625" y="1571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583374</xdr:colOff>
      <xdr:row>92</xdr:row>
      <xdr:rowOff>150897</xdr:rowOff>
    </xdr:from>
    <xdr:ext cx="249299" cy="259045"/>
    <xdr:sp macro="" textlink="">
      <xdr:nvSpPr>
        <xdr:cNvPr id="864" name="テキスト ボックス 863"/>
        <xdr:cNvSpPr txBox="1"/>
      </xdr:nvSpPr>
      <xdr:spPr>
        <a:xfrm>
          <a:off x="21123756" y="156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92</xdr:row>
      <xdr:rowOff>150897</xdr:rowOff>
    </xdr:from>
    <xdr:ext cx="249299" cy="259045"/>
    <xdr:sp macro="" textlink="">
      <xdr:nvSpPr>
        <xdr:cNvPr id="866" name="テキスト ボックス 865"/>
        <xdr:cNvSpPr txBox="1"/>
      </xdr:nvSpPr>
      <xdr:spPr>
        <a:xfrm>
          <a:off x="20249698" y="156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92</xdr:row>
      <xdr:rowOff>150897</xdr:rowOff>
    </xdr:from>
    <xdr:ext cx="249299" cy="259045"/>
    <xdr:sp macro="" textlink="">
      <xdr:nvSpPr>
        <xdr:cNvPr id="868" name="テキスト ボックス 867"/>
        <xdr:cNvSpPr txBox="1"/>
      </xdr:nvSpPr>
      <xdr:spPr>
        <a:xfrm>
          <a:off x="19362939" y="156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92</xdr:row>
      <xdr:rowOff>150897</xdr:rowOff>
    </xdr:from>
    <xdr:ext cx="249299" cy="259045"/>
    <xdr:sp macro="" textlink="">
      <xdr:nvSpPr>
        <xdr:cNvPr id="870" name="テキスト ボックス 869"/>
        <xdr:cNvSpPr txBox="1"/>
      </xdr:nvSpPr>
      <xdr:spPr>
        <a:xfrm>
          <a:off x="18478421" y="156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304,191</a:t>
          </a:r>
          <a:r>
            <a:rPr kumimoji="1" lang="ja-JP" altLang="en-US" sz="1300">
              <a:latin typeface="ＭＳ Ｐゴシック"/>
            </a:rPr>
            <a:t>円となっています。主な構成項目である人件費は、住民一人当たり</a:t>
          </a:r>
          <a:r>
            <a:rPr kumimoji="1" lang="en-US" altLang="ja-JP" sz="1300">
              <a:latin typeface="ＭＳ Ｐゴシック"/>
            </a:rPr>
            <a:t>96,343</a:t>
          </a:r>
          <a:r>
            <a:rPr kumimoji="1" lang="ja-JP" altLang="en-US" sz="1300">
              <a:latin typeface="ＭＳ Ｐゴシック"/>
            </a:rPr>
            <a:t>円となっており、類似団体平均と比較して同水準となっています。 </a:t>
          </a:r>
        </a:p>
        <a:p>
          <a:r>
            <a:rPr kumimoji="1" lang="ja-JP" altLang="en-US" sz="1300">
              <a:latin typeface="ＭＳ Ｐゴシック"/>
            </a:rPr>
            <a:t>・普通建設事業費は住民一人当たり</a:t>
          </a:r>
          <a:r>
            <a:rPr kumimoji="1" lang="en-US" altLang="ja-JP" sz="1300">
              <a:latin typeface="ＭＳ Ｐゴシック"/>
            </a:rPr>
            <a:t>40,140</a:t>
          </a:r>
          <a:r>
            <a:rPr kumimoji="1" lang="ja-JP" altLang="en-US" sz="1300">
              <a:latin typeface="ＭＳ Ｐゴシック"/>
            </a:rPr>
            <a:t>円となっており、類似団体と比較して一人当たりコストが高い状況となっています。これは津波対策などの河川海岸に係る単独事業の歳出額が他府県よりも多いことが主な要因です。平成</a:t>
          </a:r>
          <a:r>
            <a:rPr kumimoji="1" lang="en-US" altLang="ja-JP" sz="1300">
              <a:latin typeface="ＭＳ Ｐゴシック"/>
            </a:rPr>
            <a:t>26</a:t>
          </a:r>
          <a:r>
            <a:rPr kumimoji="1" lang="ja-JP" altLang="en-US" sz="1300">
              <a:latin typeface="ＭＳ Ｐゴシック"/>
            </a:rPr>
            <a:t>年度以降は補助事業の減により、減少傾向となっています。</a:t>
          </a:r>
          <a:endParaRPr kumimoji="1" lang="en-US" altLang="ja-JP" sz="1300">
            <a:latin typeface="ＭＳ Ｐゴシック"/>
          </a:endParaRPr>
        </a:p>
        <a:p>
          <a:r>
            <a:rPr kumimoji="1" lang="ja-JP" altLang="en-US" sz="1300">
              <a:latin typeface="ＭＳ Ｐゴシック"/>
            </a:rPr>
            <a:t>・補助費等は、 住民一人当たり</a:t>
          </a:r>
          <a:r>
            <a:rPr kumimoji="1" lang="en-US" altLang="ja-JP" sz="1300">
              <a:latin typeface="ＭＳ Ｐゴシック"/>
            </a:rPr>
            <a:t>93,588</a:t>
          </a:r>
          <a:r>
            <a:rPr kumimoji="1" lang="ja-JP" altLang="en-US" sz="1300">
              <a:latin typeface="ＭＳ Ｐゴシック"/>
            </a:rPr>
            <a:t>円となっており、類似団体平均と同程度の水準となっています。平成</a:t>
          </a:r>
          <a:r>
            <a:rPr kumimoji="1" lang="en-US" altLang="ja-JP" sz="1300">
              <a:latin typeface="ＭＳ Ｐゴシック"/>
            </a:rPr>
            <a:t>27</a:t>
          </a:r>
          <a:r>
            <a:rPr kumimoji="1" lang="ja-JP" altLang="en-US" sz="1300">
              <a:latin typeface="ＭＳ Ｐゴシック"/>
            </a:rPr>
            <a:t>年度決算においては、子ども子育て支援制度の開始など、消費税率の引上げに伴う社会保障関係経費などの歳出額が増加しています 。</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49,301</a:t>
          </a:r>
          <a:r>
            <a:rPr kumimoji="1" lang="ja-JP" altLang="en-US" sz="1300">
              <a:latin typeface="ＭＳ Ｐゴシック"/>
            </a:rPr>
            <a:t>円となっており、類似団体平均と比較して高い水準となっています。これは平成</a:t>
          </a:r>
          <a:r>
            <a:rPr kumimoji="1" lang="en-US" altLang="ja-JP" sz="1300">
              <a:latin typeface="ＭＳ Ｐゴシック"/>
            </a:rPr>
            <a:t>20</a:t>
          </a:r>
          <a:r>
            <a:rPr kumimoji="1" lang="ja-JP" altLang="en-US" sz="1300">
              <a:latin typeface="ＭＳ Ｐゴシック"/>
            </a:rPr>
            <a:t>年代に完成した、静岡空港や新東名高速道路などの大型公共事業の実施に伴い、県債の発行額が他県に比べ多かった事が主な要因です。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3,770,619
3,697,930
7,777.42
1,166,550,241
1,146,988,709
6,141,955
754,662,925
2,728,101,381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44617</xdr:rowOff>
    </xdr:from>
    <xdr:ext cx="248786" cy="259045"/>
    <xdr:sp macro="" textlink="">
      <xdr:nvSpPr>
        <xdr:cNvPr id="42" name="テキスト ボックス 41"/>
        <xdr:cNvSpPr txBox="1"/>
      </xdr:nvSpPr>
      <xdr:spPr>
        <a:xfrm>
          <a:off x="513214" y="6902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101767</xdr:rowOff>
    </xdr:from>
    <xdr:ext cx="377026" cy="259045"/>
    <xdr:sp macro="" textlink="">
      <xdr:nvSpPr>
        <xdr:cNvPr id="44" name="テキスト ボックス 43"/>
        <xdr:cNvSpPr txBox="1"/>
      </xdr:nvSpPr>
      <xdr:spPr>
        <a:xfrm>
          <a:off x="384974" y="64454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34</xdr:row>
      <xdr:rowOff>158917</xdr:rowOff>
    </xdr:from>
    <xdr:ext cx="377026" cy="259045"/>
    <xdr:sp macro="" textlink="">
      <xdr:nvSpPr>
        <xdr:cNvPr id="46" name="テキスト ボックス 45"/>
        <xdr:cNvSpPr txBox="1"/>
      </xdr:nvSpPr>
      <xdr:spPr>
        <a:xfrm>
          <a:off x="384974" y="59882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44617</xdr:rowOff>
    </xdr:from>
    <xdr:ext cx="377026" cy="259045"/>
    <xdr:sp macro="" textlink="">
      <xdr:nvSpPr>
        <xdr:cNvPr id="48" name="テキスト ボックス 47"/>
        <xdr:cNvSpPr txBox="1"/>
      </xdr:nvSpPr>
      <xdr:spPr>
        <a:xfrm>
          <a:off x="384974" y="55310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101767</xdr:rowOff>
    </xdr:from>
    <xdr:ext cx="377026" cy="259045"/>
    <xdr:sp macro="" textlink="">
      <xdr:nvSpPr>
        <xdr:cNvPr id="50" name="テキスト ボックス 49"/>
        <xdr:cNvSpPr txBox="1"/>
      </xdr:nvSpPr>
      <xdr:spPr>
        <a:xfrm>
          <a:off x="384974" y="50738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26</xdr:row>
      <xdr:rowOff>158917</xdr:rowOff>
    </xdr:from>
    <xdr:ext cx="467179" cy="259045"/>
    <xdr:sp macro="" textlink="">
      <xdr:nvSpPr>
        <xdr:cNvPr id="52" name="テキスト ボックス 51"/>
        <xdr:cNvSpPr txBox="1"/>
      </xdr:nvSpPr>
      <xdr:spPr>
        <a:xfrm>
          <a:off x="294821" y="4616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47795</xdr:rowOff>
    </xdr:from>
    <xdr:ext cx="378565" cy="259045"/>
    <xdr:sp macro="" textlink="">
      <xdr:nvSpPr>
        <xdr:cNvPr id="55" name="議会費最小値テキスト"/>
        <xdr:cNvSpPr txBox="1"/>
      </xdr:nvSpPr>
      <xdr:spPr>
        <a:xfrm>
          <a:off x="4686300" y="639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71801</xdr:rowOff>
    </xdr:from>
    <xdr:ext cx="378565" cy="259045"/>
    <xdr:sp macro="" textlink="">
      <xdr:nvSpPr>
        <xdr:cNvPr id="57" name="議会費最大値テキスト"/>
        <xdr:cNvSpPr txBox="1"/>
      </xdr:nvSpPr>
      <xdr:spPr>
        <a:xfrm>
          <a:off x="4686300" y="487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87122</xdr:rowOff>
    </xdr:from>
    <xdr:to>
      <xdr:col>6</xdr:col>
      <xdr:colOff>511175</xdr:colOff>
      <xdr:row>34</xdr:row>
      <xdr:rowOff>119126</xdr:rowOff>
    </xdr:to>
    <xdr:cxnSp macro="">
      <xdr:nvCxnSpPr>
        <xdr:cNvPr id="59" name="直線コネクタ 58"/>
        <xdr:cNvCxnSpPr/>
      </xdr:nvCxnSpPr>
      <xdr:spPr>
        <a:xfrm>
          <a:off x="3797300" y="59164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167045</xdr:rowOff>
    </xdr:from>
    <xdr:ext cx="378565" cy="259045"/>
    <xdr:sp macro="" textlink="">
      <xdr:nvSpPr>
        <xdr:cNvPr id="60" name="議会費平均値テキスト"/>
        <xdr:cNvSpPr txBox="1"/>
      </xdr:nvSpPr>
      <xdr:spPr>
        <a:xfrm>
          <a:off x="4686300" y="5824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34</xdr:row>
      <xdr:rowOff>87122</xdr:rowOff>
    </xdr:from>
    <xdr:to>
      <xdr:col>5</xdr:col>
      <xdr:colOff>358775</xdr:colOff>
      <xdr:row>34</xdr:row>
      <xdr:rowOff>157988</xdr:rowOff>
    </xdr:to>
    <xdr:cxnSp macro="">
      <xdr:nvCxnSpPr>
        <xdr:cNvPr id="62" name="直線コネクタ 61"/>
        <xdr:cNvCxnSpPr/>
      </xdr:nvCxnSpPr>
      <xdr:spPr>
        <a:xfrm flipV="1">
          <a:off x="2908300" y="59164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156792</xdr:colOff>
      <xdr:row>34</xdr:row>
      <xdr:rowOff>144185</xdr:rowOff>
    </xdr:from>
    <xdr:ext cx="378566" cy="259045"/>
    <xdr:sp macro="" textlink="">
      <xdr:nvSpPr>
        <xdr:cNvPr id="64" name="テキスト ボックス 63"/>
        <xdr:cNvSpPr txBox="1"/>
      </xdr:nvSpPr>
      <xdr:spPr>
        <a:xfrm>
          <a:off x="3595317" y="597348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116840</xdr:rowOff>
    </xdr:from>
    <xdr:to>
      <xdr:col>4</xdr:col>
      <xdr:colOff>155575</xdr:colOff>
      <xdr:row>34</xdr:row>
      <xdr:rowOff>157988</xdr:rowOff>
    </xdr:to>
    <xdr:cxnSp macro="">
      <xdr:nvCxnSpPr>
        <xdr:cNvPr id="65" name="直線コネクタ 64"/>
        <xdr:cNvCxnSpPr/>
      </xdr:nvCxnSpPr>
      <xdr:spPr>
        <a:xfrm>
          <a:off x="2019300" y="59461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652092</xdr:colOff>
      <xdr:row>34</xdr:row>
      <xdr:rowOff>167051</xdr:rowOff>
    </xdr:from>
    <xdr:ext cx="378566" cy="259045"/>
    <xdr:sp macro="" textlink="">
      <xdr:nvSpPr>
        <xdr:cNvPr id="67" name="テキスト ボックス 66"/>
        <xdr:cNvSpPr txBox="1"/>
      </xdr:nvSpPr>
      <xdr:spPr>
        <a:xfrm>
          <a:off x="2719017" y="599635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18542</xdr:rowOff>
    </xdr:from>
    <xdr:to>
      <xdr:col>2</xdr:col>
      <xdr:colOff>638175</xdr:colOff>
      <xdr:row>34</xdr:row>
      <xdr:rowOff>116840</xdr:rowOff>
    </xdr:to>
    <xdr:cxnSp macro="">
      <xdr:nvCxnSpPr>
        <xdr:cNvPr id="68" name="直線コネクタ 67"/>
        <xdr:cNvCxnSpPr/>
      </xdr:nvCxnSpPr>
      <xdr:spPr>
        <a:xfrm>
          <a:off x="1130300" y="584784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448892</xdr:colOff>
      <xdr:row>34</xdr:row>
      <xdr:rowOff>130469</xdr:rowOff>
    </xdr:from>
    <xdr:ext cx="378566" cy="259045"/>
    <xdr:sp macro="" textlink="">
      <xdr:nvSpPr>
        <xdr:cNvPr id="70" name="テキスト ボックス 69"/>
        <xdr:cNvSpPr txBox="1"/>
      </xdr:nvSpPr>
      <xdr:spPr>
        <a:xfrm>
          <a:off x="1830017" y="595976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245692</xdr:colOff>
      <xdr:row>34</xdr:row>
      <xdr:rowOff>73319</xdr:rowOff>
    </xdr:from>
    <xdr:ext cx="378566" cy="259045"/>
    <xdr:sp macro="" textlink="">
      <xdr:nvSpPr>
        <xdr:cNvPr id="72" name="テキスト ボックス 71"/>
        <xdr:cNvSpPr txBox="1"/>
      </xdr:nvSpPr>
      <xdr:spPr>
        <a:xfrm>
          <a:off x="941017" y="590261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68326</xdr:rowOff>
    </xdr:from>
    <xdr:to>
      <xdr:col>6</xdr:col>
      <xdr:colOff>561975</xdr:colOff>
      <xdr:row>34</xdr:row>
      <xdr:rowOff>169926</xdr:rowOff>
    </xdr:to>
    <xdr:sp macro="" textlink="">
      <xdr:nvSpPr>
        <xdr:cNvPr id="78" name="円/楕円 77"/>
        <xdr:cNvSpPr/>
      </xdr:nvSpPr>
      <xdr:spPr>
        <a:xfrm>
          <a:off x="45847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33</xdr:row>
      <xdr:rowOff>24043</xdr:rowOff>
    </xdr:from>
    <xdr:ext cx="378565" cy="259045"/>
    <xdr:sp macro="" textlink="">
      <xdr:nvSpPr>
        <xdr:cNvPr id="79" name="議会費該当値テキスト"/>
        <xdr:cNvSpPr txBox="1"/>
      </xdr:nvSpPr>
      <xdr:spPr>
        <a:xfrm>
          <a:off x="4686300" y="5681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36322</xdr:rowOff>
    </xdr:from>
    <xdr:to>
      <xdr:col>5</xdr:col>
      <xdr:colOff>409575</xdr:colOff>
      <xdr:row>34</xdr:row>
      <xdr:rowOff>137922</xdr:rowOff>
    </xdr:to>
    <xdr:sp macro="" textlink="">
      <xdr:nvSpPr>
        <xdr:cNvPr id="80" name="円/楕円 79"/>
        <xdr:cNvSpPr/>
      </xdr:nvSpPr>
      <xdr:spPr>
        <a:xfrm>
          <a:off x="3746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156792</xdr:colOff>
      <xdr:row>32</xdr:row>
      <xdr:rowOff>87289</xdr:rowOff>
    </xdr:from>
    <xdr:ext cx="378566" cy="259045"/>
    <xdr:sp macro="" textlink="">
      <xdr:nvSpPr>
        <xdr:cNvPr id="81" name="テキスト ボックス 80"/>
        <xdr:cNvSpPr txBox="1"/>
      </xdr:nvSpPr>
      <xdr:spPr>
        <a:xfrm>
          <a:off x="3595317" y="557368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107188</xdr:rowOff>
    </xdr:from>
    <xdr:to>
      <xdr:col>4</xdr:col>
      <xdr:colOff>206375</xdr:colOff>
      <xdr:row>35</xdr:row>
      <xdr:rowOff>37338</xdr:rowOff>
    </xdr:to>
    <xdr:sp macro="" textlink="">
      <xdr:nvSpPr>
        <xdr:cNvPr id="82" name="円/楕円 81"/>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652092</xdr:colOff>
      <xdr:row>32</xdr:row>
      <xdr:rowOff>158155</xdr:rowOff>
    </xdr:from>
    <xdr:ext cx="378566" cy="259045"/>
    <xdr:sp macro="" textlink="">
      <xdr:nvSpPr>
        <xdr:cNvPr id="83" name="テキスト ボックス 82"/>
        <xdr:cNvSpPr txBox="1"/>
      </xdr:nvSpPr>
      <xdr:spPr>
        <a:xfrm>
          <a:off x="2719017" y="564455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66040</xdr:rowOff>
    </xdr:from>
    <xdr:to>
      <xdr:col>3</xdr:col>
      <xdr:colOff>3175</xdr:colOff>
      <xdr:row>34</xdr:row>
      <xdr:rowOff>167640</xdr:rowOff>
    </xdr:to>
    <xdr:sp macro="" textlink="">
      <xdr:nvSpPr>
        <xdr:cNvPr id="84" name="円/楕円 83"/>
        <xdr:cNvSpPr/>
      </xdr:nvSpPr>
      <xdr:spPr>
        <a:xfrm>
          <a:off x="196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448892</xdr:colOff>
      <xdr:row>32</xdr:row>
      <xdr:rowOff>110155</xdr:rowOff>
    </xdr:from>
    <xdr:ext cx="378566" cy="259045"/>
    <xdr:sp macro="" textlink="">
      <xdr:nvSpPr>
        <xdr:cNvPr id="85" name="テキスト ボックス 84"/>
        <xdr:cNvSpPr txBox="1"/>
      </xdr:nvSpPr>
      <xdr:spPr>
        <a:xfrm>
          <a:off x="1830017" y="559655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86" name="円/楕円 85"/>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245692</xdr:colOff>
      <xdr:row>32</xdr:row>
      <xdr:rowOff>15283</xdr:rowOff>
    </xdr:from>
    <xdr:ext cx="378566" cy="259045"/>
    <xdr:sp macro="" textlink="">
      <xdr:nvSpPr>
        <xdr:cNvPr id="87" name="テキスト ボックス 86"/>
        <xdr:cNvSpPr txBox="1"/>
      </xdr:nvSpPr>
      <xdr:spPr>
        <a:xfrm>
          <a:off x="941017" y="550168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57519</xdr:rowOff>
    </xdr:from>
    <xdr:ext cx="248786" cy="259045"/>
    <xdr:sp macro="" textlink="">
      <xdr:nvSpPr>
        <xdr:cNvPr id="97" name="テキスト ボックス 96"/>
        <xdr:cNvSpPr txBox="1"/>
      </xdr:nvSpPr>
      <xdr:spPr>
        <a:xfrm>
          <a:off x="513214" y="100016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77274</xdr:rowOff>
    </xdr:from>
    <xdr:ext cx="531299" cy="259045"/>
    <xdr:sp macro="" textlink="">
      <xdr:nvSpPr>
        <xdr:cNvPr id="99" name="テキスト ボックス 98"/>
        <xdr:cNvSpPr txBox="1"/>
      </xdr:nvSpPr>
      <xdr:spPr>
        <a:xfrm>
          <a:off x="230701" y="9678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90176</xdr:rowOff>
    </xdr:from>
    <xdr:ext cx="531299" cy="259045"/>
    <xdr:sp macro="" textlink="">
      <xdr:nvSpPr>
        <xdr:cNvPr id="101" name="テキスト ボックス 100"/>
        <xdr:cNvSpPr txBox="1"/>
      </xdr:nvSpPr>
      <xdr:spPr>
        <a:xfrm>
          <a:off x="230701" y="93484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109932</xdr:rowOff>
    </xdr:from>
    <xdr:ext cx="531299" cy="259045"/>
    <xdr:sp macro="" textlink="">
      <xdr:nvSpPr>
        <xdr:cNvPr id="103" name="テキスト ボックス 102"/>
        <xdr:cNvSpPr txBox="1"/>
      </xdr:nvSpPr>
      <xdr:spPr>
        <a:xfrm>
          <a:off x="230701" y="90253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119408</xdr:rowOff>
    </xdr:from>
    <xdr:ext cx="531299" cy="259045"/>
    <xdr:sp macro="" textlink="">
      <xdr:nvSpPr>
        <xdr:cNvPr id="105" name="テキスト ボックス 104"/>
        <xdr:cNvSpPr txBox="1"/>
      </xdr:nvSpPr>
      <xdr:spPr>
        <a:xfrm>
          <a:off x="230701" y="86919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139163</xdr:rowOff>
    </xdr:from>
    <xdr:ext cx="595419" cy="259045"/>
    <xdr:sp macro="" textlink="">
      <xdr:nvSpPr>
        <xdr:cNvPr id="107" name="テキスト ボックス 106"/>
        <xdr:cNvSpPr txBox="1"/>
      </xdr:nvSpPr>
      <xdr:spPr>
        <a:xfrm>
          <a:off x="166581" y="8368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46</xdr:row>
      <xdr:rowOff>158917</xdr:rowOff>
    </xdr:from>
    <xdr:ext cx="595419" cy="259045"/>
    <xdr:sp macro="" textlink="">
      <xdr:nvSpPr>
        <xdr:cNvPr id="109" name="テキスト ボックス 108"/>
        <xdr:cNvSpPr txBox="1"/>
      </xdr:nvSpPr>
      <xdr:spPr>
        <a:xfrm>
          <a:off x="166581"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29896</xdr:rowOff>
    </xdr:from>
    <xdr:ext cx="534377" cy="259045"/>
    <xdr:sp macro="" textlink="">
      <xdr:nvSpPr>
        <xdr:cNvPr id="112" name="総務費最小値テキスト"/>
        <xdr:cNvSpPr txBox="1"/>
      </xdr:nvSpPr>
      <xdr:spPr>
        <a:xfrm>
          <a:off x="4686300" y="99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71014</xdr:rowOff>
    </xdr:from>
    <xdr:ext cx="534377" cy="259045"/>
    <xdr:sp macro="" textlink="">
      <xdr:nvSpPr>
        <xdr:cNvPr id="114" name="総務費最大値テキスト"/>
        <xdr:cNvSpPr txBox="1"/>
      </xdr:nvSpPr>
      <xdr:spPr>
        <a:xfrm>
          <a:off x="4686300" y="84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68279</xdr:rowOff>
    </xdr:from>
    <xdr:to>
      <xdr:col>6</xdr:col>
      <xdr:colOff>511175</xdr:colOff>
      <xdr:row>58</xdr:row>
      <xdr:rowOff>6557</xdr:rowOff>
    </xdr:to>
    <xdr:cxnSp macro="">
      <xdr:nvCxnSpPr>
        <xdr:cNvPr id="116" name="直線コネクタ 115"/>
        <xdr:cNvCxnSpPr/>
      </xdr:nvCxnSpPr>
      <xdr:spPr>
        <a:xfrm>
          <a:off x="3797300" y="9840929"/>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72150</xdr:rowOff>
    </xdr:from>
    <xdr:ext cx="534377" cy="259045"/>
    <xdr:sp macro="" textlink="">
      <xdr:nvSpPr>
        <xdr:cNvPr id="117" name="総務費平均値テキスト"/>
        <xdr:cNvSpPr txBox="1"/>
      </xdr:nvSpPr>
      <xdr:spPr>
        <a:xfrm>
          <a:off x="4686300" y="9673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68279</xdr:rowOff>
    </xdr:from>
    <xdr:to>
      <xdr:col>5</xdr:col>
      <xdr:colOff>358775</xdr:colOff>
      <xdr:row>57</xdr:row>
      <xdr:rowOff>83497</xdr:rowOff>
    </xdr:to>
    <xdr:cxnSp macro="">
      <xdr:nvCxnSpPr>
        <xdr:cNvPr id="119" name="直線コネクタ 118"/>
        <xdr:cNvCxnSpPr/>
      </xdr:nvCxnSpPr>
      <xdr:spPr>
        <a:xfrm flipV="1">
          <a:off x="2908300" y="9840929"/>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78886</xdr:colOff>
      <xdr:row>57</xdr:row>
      <xdr:rowOff>119597</xdr:rowOff>
    </xdr:from>
    <xdr:ext cx="534377" cy="259045"/>
    <xdr:sp macro="" textlink="">
      <xdr:nvSpPr>
        <xdr:cNvPr id="121" name="テキスト ボックス 120"/>
        <xdr:cNvSpPr txBox="1"/>
      </xdr:nvSpPr>
      <xdr:spPr>
        <a:xfrm>
          <a:off x="3517411" y="98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83497</xdr:rowOff>
    </xdr:from>
    <xdr:to>
      <xdr:col>4</xdr:col>
      <xdr:colOff>155575</xdr:colOff>
      <xdr:row>58</xdr:row>
      <xdr:rowOff>8255</xdr:rowOff>
    </xdr:to>
    <xdr:cxnSp macro="">
      <xdr:nvCxnSpPr>
        <xdr:cNvPr id="122" name="直線コネクタ 121"/>
        <xdr:cNvCxnSpPr/>
      </xdr:nvCxnSpPr>
      <xdr:spPr>
        <a:xfrm flipV="1">
          <a:off x="2019300" y="9856147"/>
          <a:ext cx="889000" cy="9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118925</xdr:rowOff>
    </xdr:from>
    <xdr:ext cx="534377" cy="259045"/>
    <xdr:sp macro="" textlink="">
      <xdr:nvSpPr>
        <xdr:cNvPr id="124" name="テキスト ボックス 123"/>
        <xdr:cNvSpPr txBox="1"/>
      </xdr:nvSpPr>
      <xdr:spPr>
        <a:xfrm>
          <a:off x="2641111" y="98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162625</xdr:rowOff>
    </xdr:from>
    <xdr:to>
      <xdr:col>2</xdr:col>
      <xdr:colOff>638175</xdr:colOff>
      <xdr:row>58</xdr:row>
      <xdr:rowOff>8255</xdr:rowOff>
    </xdr:to>
    <xdr:cxnSp macro="">
      <xdr:nvCxnSpPr>
        <xdr:cNvPr id="125" name="直線コネクタ 124"/>
        <xdr:cNvCxnSpPr/>
      </xdr:nvCxnSpPr>
      <xdr:spPr>
        <a:xfrm>
          <a:off x="1130300" y="9935275"/>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55</xdr:row>
      <xdr:rowOff>143299</xdr:rowOff>
    </xdr:from>
    <xdr:ext cx="534377" cy="259045"/>
    <xdr:sp macro="" textlink="">
      <xdr:nvSpPr>
        <xdr:cNvPr id="127" name="テキスト ボックス 126"/>
        <xdr:cNvSpPr txBox="1"/>
      </xdr:nvSpPr>
      <xdr:spPr>
        <a:xfrm>
          <a:off x="1752111" y="95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55</xdr:row>
      <xdr:rowOff>157355</xdr:rowOff>
    </xdr:from>
    <xdr:ext cx="534377" cy="259045"/>
    <xdr:sp macro="" textlink="">
      <xdr:nvSpPr>
        <xdr:cNvPr id="129" name="テキスト ボックス 128"/>
        <xdr:cNvSpPr txBox="1"/>
      </xdr:nvSpPr>
      <xdr:spPr>
        <a:xfrm>
          <a:off x="863111" y="95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127207</xdr:rowOff>
    </xdr:from>
    <xdr:to>
      <xdr:col>6</xdr:col>
      <xdr:colOff>561975</xdr:colOff>
      <xdr:row>58</xdr:row>
      <xdr:rowOff>57357</xdr:rowOff>
    </xdr:to>
    <xdr:sp macro="" textlink="">
      <xdr:nvSpPr>
        <xdr:cNvPr id="135" name="円/楕円 134"/>
        <xdr:cNvSpPr/>
      </xdr:nvSpPr>
      <xdr:spPr>
        <a:xfrm>
          <a:off x="4584700" y="98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24274</xdr:rowOff>
    </xdr:from>
    <xdr:ext cx="534377" cy="259045"/>
    <xdr:sp macro="" textlink="">
      <xdr:nvSpPr>
        <xdr:cNvPr id="136" name="総務費該当値テキスト"/>
        <xdr:cNvSpPr txBox="1"/>
      </xdr:nvSpPr>
      <xdr:spPr>
        <a:xfrm>
          <a:off x="4686300" y="97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17479</xdr:rowOff>
    </xdr:from>
    <xdr:to>
      <xdr:col>5</xdr:col>
      <xdr:colOff>409575</xdr:colOff>
      <xdr:row>57</xdr:row>
      <xdr:rowOff>119079</xdr:rowOff>
    </xdr:to>
    <xdr:sp macro="" textlink="">
      <xdr:nvSpPr>
        <xdr:cNvPr id="137" name="円/楕円 136"/>
        <xdr:cNvSpPr/>
      </xdr:nvSpPr>
      <xdr:spPr>
        <a:xfrm>
          <a:off x="3746500" y="97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78886</xdr:colOff>
      <xdr:row>55</xdr:row>
      <xdr:rowOff>68446</xdr:rowOff>
    </xdr:from>
    <xdr:ext cx="534377" cy="259045"/>
    <xdr:sp macro="" textlink="">
      <xdr:nvSpPr>
        <xdr:cNvPr id="138" name="テキスト ボックス 137"/>
        <xdr:cNvSpPr txBox="1"/>
      </xdr:nvSpPr>
      <xdr:spPr>
        <a:xfrm>
          <a:off x="3517411" y="94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32697</xdr:rowOff>
    </xdr:from>
    <xdr:to>
      <xdr:col>4</xdr:col>
      <xdr:colOff>206375</xdr:colOff>
      <xdr:row>57</xdr:row>
      <xdr:rowOff>134297</xdr:rowOff>
    </xdr:to>
    <xdr:sp macro="" textlink="">
      <xdr:nvSpPr>
        <xdr:cNvPr id="139" name="円/楕円 138"/>
        <xdr:cNvSpPr/>
      </xdr:nvSpPr>
      <xdr:spPr>
        <a:xfrm>
          <a:off x="2857500" y="98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55</xdr:row>
      <xdr:rowOff>80238</xdr:rowOff>
    </xdr:from>
    <xdr:ext cx="534377" cy="259045"/>
    <xdr:sp macro="" textlink="">
      <xdr:nvSpPr>
        <xdr:cNvPr id="140" name="テキスト ボックス 139"/>
        <xdr:cNvSpPr txBox="1"/>
      </xdr:nvSpPr>
      <xdr:spPr>
        <a:xfrm>
          <a:off x="2641111" y="95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128905</xdr:rowOff>
    </xdr:from>
    <xdr:to>
      <xdr:col>3</xdr:col>
      <xdr:colOff>3175</xdr:colOff>
      <xdr:row>58</xdr:row>
      <xdr:rowOff>59055</xdr:rowOff>
    </xdr:to>
    <xdr:sp macro="" textlink="">
      <xdr:nvSpPr>
        <xdr:cNvPr id="141" name="円/楕円 140"/>
        <xdr:cNvSpPr/>
      </xdr:nvSpPr>
      <xdr:spPr>
        <a:xfrm>
          <a:off x="1968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57</xdr:row>
      <xdr:rowOff>154472</xdr:rowOff>
    </xdr:from>
    <xdr:ext cx="534377" cy="259045"/>
    <xdr:sp macro="" textlink="">
      <xdr:nvSpPr>
        <xdr:cNvPr id="142" name="テキスト ボックス 141"/>
        <xdr:cNvSpPr txBox="1"/>
      </xdr:nvSpPr>
      <xdr:spPr>
        <a:xfrm>
          <a:off x="1752111" y="99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111825</xdr:rowOff>
    </xdr:from>
    <xdr:to>
      <xdr:col>1</xdr:col>
      <xdr:colOff>485775</xdr:colOff>
      <xdr:row>58</xdr:row>
      <xdr:rowOff>41975</xdr:rowOff>
    </xdr:to>
    <xdr:sp macro="" textlink="">
      <xdr:nvSpPr>
        <xdr:cNvPr id="143" name="円/楕円 142"/>
        <xdr:cNvSpPr/>
      </xdr:nvSpPr>
      <xdr:spPr>
        <a:xfrm>
          <a:off x="1079500" y="98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133966</xdr:rowOff>
    </xdr:from>
    <xdr:ext cx="534377" cy="259045"/>
    <xdr:sp macro="" textlink="">
      <xdr:nvSpPr>
        <xdr:cNvPr id="144" name="テキスト ボックス 143"/>
        <xdr:cNvSpPr txBox="1"/>
      </xdr:nvSpPr>
      <xdr:spPr>
        <a:xfrm>
          <a:off x="863111" y="990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6517</xdr:rowOff>
    </xdr:from>
    <xdr:ext cx="248786" cy="259045"/>
    <xdr:sp macro="" textlink="">
      <xdr:nvSpPr>
        <xdr:cNvPr id="154" name="テキスト ボックス 153"/>
        <xdr:cNvSpPr txBox="1"/>
      </xdr:nvSpPr>
      <xdr:spPr>
        <a:xfrm>
          <a:off x="513214"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139867</xdr:rowOff>
    </xdr:from>
    <xdr:ext cx="595419" cy="259045"/>
    <xdr:sp macro="" textlink="">
      <xdr:nvSpPr>
        <xdr:cNvPr id="156" name="テキスト ボックス 155"/>
        <xdr:cNvSpPr txBox="1"/>
      </xdr:nvSpPr>
      <xdr:spPr>
        <a:xfrm>
          <a:off x="166581" y="1299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101767</xdr:rowOff>
    </xdr:from>
    <xdr:ext cx="595419" cy="259045"/>
    <xdr:sp macro="" textlink="">
      <xdr:nvSpPr>
        <xdr:cNvPr id="158" name="テキスト ボックス 157"/>
        <xdr:cNvSpPr txBox="1"/>
      </xdr:nvSpPr>
      <xdr:spPr>
        <a:xfrm>
          <a:off x="166581"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63667</xdr:rowOff>
    </xdr:from>
    <xdr:ext cx="595419" cy="259045"/>
    <xdr:sp macro="" textlink="">
      <xdr:nvSpPr>
        <xdr:cNvPr id="160" name="テキスト ボックス 159"/>
        <xdr:cNvSpPr txBox="1"/>
      </xdr:nvSpPr>
      <xdr:spPr>
        <a:xfrm>
          <a:off x="166581" y="1223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25567</xdr:rowOff>
    </xdr:from>
    <xdr:ext cx="595419" cy="259045"/>
    <xdr:sp macro="" textlink="">
      <xdr:nvSpPr>
        <xdr:cNvPr id="162" name="テキスト ボックス 161"/>
        <xdr:cNvSpPr txBox="1"/>
      </xdr:nvSpPr>
      <xdr:spPr>
        <a:xfrm>
          <a:off x="166581"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66</xdr:row>
      <xdr:rowOff>158917</xdr:rowOff>
    </xdr:from>
    <xdr:ext cx="595419" cy="259045"/>
    <xdr:sp macro="" textlink="">
      <xdr:nvSpPr>
        <xdr:cNvPr id="164" name="テキスト ボックス 163"/>
        <xdr:cNvSpPr txBox="1"/>
      </xdr:nvSpPr>
      <xdr:spPr>
        <a:xfrm>
          <a:off x="166581"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157861</xdr:rowOff>
    </xdr:from>
    <xdr:ext cx="534377" cy="259045"/>
    <xdr:sp macro="" textlink="">
      <xdr:nvSpPr>
        <xdr:cNvPr id="167" name="民生費最小値テキスト"/>
        <xdr:cNvSpPr txBox="1"/>
      </xdr:nvSpPr>
      <xdr:spPr>
        <a:xfrm>
          <a:off x="4686300" y="133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81646</xdr:rowOff>
    </xdr:from>
    <xdr:ext cx="599010" cy="259045"/>
    <xdr:sp macro="" textlink="">
      <xdr:nvSpPr>
        <xdr:cNvPr id="169" name="民生費最大値テキスト"/>
        <xdr:cNvSpPr txBox="1"/>
      </xdr:nvSpPr>
      <xdr:spPr>
        <a:xfrm>
          <a:off x="4686300" y="1191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33221</xdr:rowOff>
    </xdr:from>
    <xdr:to>
      <xdr:col>6</xdr:col>
      <xdr:colOff>511175</xdr:colOff>
      <xdr:row>78</xdr:row>
      <xdr:rowOff>43386</xdr:rowOff>
    </xdr:to>
    <xdr:cxnSp macro="">
      <xdr:nvCxnSpPr>
        <xdr:cNvPr id="171" name="直線コネクタ 170"/>
        <xdr:cNvCxnSpPr/>
      </xdr:nvCxnSpPr>
      <xdr:spPr>
        <a:xfrm flipV="1">
          <a:off x="3797300" y="13406321"/>
          <a:ext cx="8382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62828</xdr:rowOff>
    </xdr:from>
    <xdr:ext cx="534377" cy="259045"/>
    <xdr:sp macro="" textlink="">
      <xdr:nvSpPr>
        <xdr:cNvPr id="172" name="民生費平均値テキスト"/>
        <xdr:cNvSpPr txBox="1"/>
      </xdr:nvSpPr>
      <xdr:spPr>
        <a:xfrm>
          <a:off x="4686300" y="1309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43386</xdr:rowOff>
    </xdr:from>
    <xdr:to>
      <xdr:col>5</xdr:col>
      <xdr:colOff>358775</xdr:colOff>
      <xdr:row>78</xdr:row>
      <xdr:rowOff>54048</xdr:rowOff>
    </xdr:to>
    <xdr:cxnSp macro="">
      <xdr:nvCxnSpPr>
        <xdr:cNvPr id="174" name="直線コネクタ 173"/>
        <xdr:cNvCxnSpPr/>
      </xdr:nvCxnSpPr>
      <xdr:spPr>
        <a:xfrm flipV="1">
          <a:off x="2908300" y="13416486"/>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78886</xdr:colOff>
      <xdr:row>76</xdr:row>
      <xdr:rowOff>24477</xdr:rowOff>
    </xdr:from>
    <xdr:ext cx="534377" cy="259045"/>
    <xdr:sp macro="" textlink="">
      <xdr:nvSpPr>
        <xdr:cNvPr id="176" name="テキスト ボックス 175"/>
        <xdr:cNvSpPr txBox="1"/>
      </xdr:nvSpPr>
      <xdr:spPr>
        <a:xfrm>
          <a:off x="3517411" y="130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49026</xdr:rowOff>
    </xdr:from>
    <xdr:to>
      <xdr:col>4</xdr:col>
      <xdr:colOff>155575</xdr:colOff>
      <xdr:row>78</xdr:row>
      <xdr:rowOff>54048</xdr:rowOff>
    </xdr:to>
    <xdr:cxnSp macro="">
      <xdr:nvCxnSpPr>
        <xdr:cNvPr id="177" name="直線コネクタ 176"/>
        <xdr:cNvCxnSpPr/>
      </xdr:nvCxnSpPr>
      <xdr:spPr>
        <a:xfrm>
          <a:off x="2019300" y="13422126"/>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76</xdr:row>
      <xdr:rowOff>29602</xdr:rowOff>
    </xdr:from>
    <xdr:ext cx="534377" cy="259045"/>
    <xdr:sp macro="" textlink="">
      <xdr:nvSpPr>
        <xdr:cNvPr id="179" name="テキスト ボックス 178"/>
        <xdr:cNvSpPr txBox="1"/>
      </xdr:nvSpPr>
      <xdr:spPr>
        <a:xfrm>
          <a:off x="2641111" y="130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49026</xdr:rowOff>
    </xdr:from>
    <xdr:to>
      <xdr:col>2</xdr:col>
      <xdr:colOff>638175</xdr:colOff>
      <xdr:row>78</xdr:row>
      <xdr:rowOff>49571</xdr:rowOff>
    </xdr:to>
    <xdr:cxnSp macro="">
      <xdr:nvCxnSpPr>
        <xdr:cNvPr id="180" name="直線コネクタ 179"/>
        <xdr:cNvCxnSpPr/>
      </xdr:nvCxnSpPr>
      <xdr:spPr>
        <a:xfrm flipV="1">
          <a:off x="1130300" y="1342212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76</xdr:row>
      <xdr:rowOff>23646</xdr:rowOff>
    </xdr:from>
    <xdr:ext cx="534377" cy="259045"/>
    <xdr:sp macro="" textlink="">
      <xdr:nvSpPr>
        <xdr:cNvPr id="182" name="テキスト ボックス 181"/>
        <xdr:cNvSpPr txBox="1"/>
      </xdr:nvSpPr>
      <xdr:spPr>
        <a:xfrm>
          <a:off x="1752111" y="130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76</xdr:row>
      <xdr:rowOff>20260</xdr:rowOff>
    </xdr:from>
    <xdr:ext cx="534377" cy="259045"/>
    <xdr:sp macro="" textlink="">
      <xdr:nvSpPr>
        <xdr:cNvPr id="184" name="テキスト ボックス 183"/>
        <xdr:cNvSpPr txBox="1"/>
      </xdr:nvSpPr>
      <xdr:spPr>
        <a:xfrm>
          <a:off x="863111" y="13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153871</xdr:rowOff>
    </xdr:from>
    <xdr:to>
      <xdr:col>6</xdr:col>
      <xdr:colOff>561975</xdr:colOff>
      <xdr:row>78</xdr:row>
      <xdr:rowOff>84021</xdr:rowOff>
    </xdr:to>
    <xdr:sp macro="" textlink="">
      <xdr:nvSpPr>
        <xdr:cNvPr id="190" name="円/楕円 189"/>
        <xdr:cNvSpPr/>
      </xdr:nvSpPr>
      <xdr:spPr>
        <a:xfrm>
          <a:off x="4584700" y="133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14951</xdr:rowOff>
    </xdr:from>
    <xdr:ext cx="534377" cy="259045"/>
    <xdr:sp macro="" textlink="">
      <xdr:nvSpPr>
        <xdr:cNvPr id="191" name="民生費該当値テキスト"/>
        <xdr:cNvSpPr txBox="1"/>
      </xdr:nvSpPr>
      <xdr:spPr>
        <a:xfrm>
          <a:off x="4686300" y="1321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164036</xdr:rowOff>
    </xdr:from>
    <xdr:to>
      <xdr:col>5</xdr:col>
      <xdr:colOff>409575</xdr:colOff>
      <xdr:row>78</xdr:row>
      <xdr:rowOff>94186</xdr:rowOff>
    </xdr:to>
    <xdr:sp macro="" textlink="">
      <xdr:nvSpPr>
        <xdr:cNvPr id="192" name="円/楕円 191"/>
        <xdr:cNvSpPr/>
      </xdr:nvSpPr>
      <xdr:spPr>
        <a:xfrm>
          <a:off x="3746500" y="1336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78886</xdr:colOff>
      <xdr:row>78</xdr:row>
      <xdr:rowOff>14727</xdr:rowOff>
    </xdr:from>
    <xdr:ext cx="534377" cy="259045"/>
    <xdr:sp macro="" textlink="">
      <xdr:nvSpPr>
        <xdr:cNvPr id="193" name="テキスト ボックス 192"/>
        <xdr:cNvSpPr txBox="1"/>
      </xdr:nvSpPr>
      <xdr:spPr>
        <a:xfrm>
          <a:off x="3517411" y="133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3248</xdr:rowOff>
    </xdr:from>
    <xdr:to>
      <xdr:col>4</xdr:col>
      <xdr:colOff>206375</xdr:colOff>
      <xdr:row>78</xdr:row>
      <xdr:rowOff>104848</xdr:rowOff>
    </xdr:to>
    <xdr:sp macro="" textlink="">
      <xdr:nvSpPr>
        <xdr:cNvPr id="194" name="円/楕円 193"/>
        <xdr:cNvSpPr/>
      </xdr:nvSpPr>
      <xdr:spPr>
        <a:xfrm>
          <a:off x="2857500" y="133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78</xdr:row>
      <xdr:rowOff>28815</xdr:rowOff>
    </xdr:from>
    <xdr:ext cx="534377" cy="259045"/>
    <xdr:sp macro="" textlink="">
      <xdr:nvSpPr>
        <xdr:cNvPr id="195" name="テキスト ボックス 194"/>
        <xdr:cNvSpPr txBox="1"/>
      </xdr:nvSpPr>
      <xdr:spPr>
        <a:xfrm>
          <a:off x="2641111" y="134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169676</xdr:rowOff>
    </xdr:from>
    <xdr:to>
      <xdr:col>3</xdr:col>
      <xdr:colOff>3175</xdr:colOff>
      <xdr:row>78</xdr:row>
      <xdr:rowOff>99826</xdr:rowOff>
    </xdr:to>
    <xdr:sp macro="" textlink="">
      <xdr:nvSpPr>
        <xdr:cNvPr id="196" name="円/楕円 195"/>
        <xdr:cNvSpPr/>
      </xdr:nvSpPr>
      <xdr:spPr>
        <a:xfrm>
          <a:off x="1968500" y="133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78</xdr:row>
      <xdr:rowOff>23793</xdr:rowOff>
    </xdr:from>
    <xdr:ext cx="534377" cy="259045"/>
    <xdr:sp macro="" textlink="">
      <xdr:nvSpPr>
        <xdr:cNvPr id="197" name="テキスト ボックス 196"/>
        <xdr:cNvSpPr txBox="1"/>
      </xdr:nvSpPr>
      <xdr:spPr>
        <a:xfrm>
          <a:off x="1752111" y="133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170221</xdr:rowOff>
    </xdr:from>
    <xdr:to>
      <xdr:col>1</xdr:col>
      <xdr:colOff>485775</xdr:colOff>
      <xdr:row>78</xdr:row>
      <xdr:rowOff>100371</xdr:rowOff>
    </xdr:to>
    <xdr:sp macro="" textlink="">
      <xdr:nvSpPr>
        <xdr:cNvPr id="198" name="円/楕円 197"/>
        <xdr:cNvSpPr/>
      </xdr:nvSpPr>
      <xdr:spPr>
        <a:xfrm>
          <a:off x="1079500" y="133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78</xdr:row>
      <xdr:rowOff>24338</xdr:rowOff>
    </xdr:from>
    <xdr:ext cx="534377" cy="259045"/>
    <xdr:sp macro="" textlink="">
      <xdr:nvSpPr>
        <xdr:cNvPr id="199" name="テキスト ボックス 198"/>
        <xdr:cNvSpPr txBox="1"/>
      </xdr:nvSpPr>
      <xdr:spPr>
        <a:xfrm>
          <a:off x="863111" y="133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6517</xdr:rowOff>
    </xdr:from>
    <xdr:ext cx="248786" cy="259045"/>
    <xdr:sp macro="" textlink="">
      <xdr:nvSpPr>
        <xdr:cNvPr id="209" name="テキスト ボックス 208"/>
        <xdr:cNvSpPr txBox="1"/>
      </xdr:nvSpPr>
      <xdr:spPr>
        <a:xfrm>
          <a:off x="513214" y="1680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139867</xdr:rowOff>
    </xdr:from>
    <xdr:ext cx="531299" cy="259045"/>
    <xdr:sp macro="" textlink="">
      <xdr:nvSpPr>
        <xdr:cNvPr id="211" name="テキスト ボックス 210"/>
        <xdr:cNvSpPr txBox="1"/>
      </xdr:nvSpPr>
      <xdr:spPr>
        <a:xfrm>
          <a:off x="230701" y="1642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101767</xdr:rowOff>
    </xdr:from>
    <xdr:ext cx="531299" cy="259045"/>
    <xdr:sp macro="" textlink="">
      <xdr:nvSpPr>
        <xdr:cNvPr id="213" name="テキスト ボックス 212"/>
        <xdr:cNvSpPr txBox="1"/>
      </xdr:nvSpPr>
      <xdr:spPr>
        <a:xfrm>
          <a:off x="230701" y="1604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63667</xdr:rowOff>
    </xdr:from>
    <xdr:ext cx="531299" cy="259045"/>
    <xdr:sp macro="" textlink="">
      <xdr:nvSpPr>
        <xdr:cNvPr id="215" name="テキスト ボックス 214"/>
        <xdr:cNvSpPr txBox="1"/>
      </xdr:nvSpPr>
      <xdr:spPr>
        <a:xfrm>
          <a:off x="230701" y="1566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25567</xdr:rowOff>
    </xdr:from>
    <xdr:ext cx="531299" cy="259045"/>
    <xdr:sp macro="" textlink="">
      <xdr:nvSpPr>
        <xdr:cNvPr id="217" name="テキスト ボックス 216"/>
        <xdr:cNvSpPr txBox="1"/>
      </xdr:nvSpPr>
      <xdr:spPr>
        <a:xfrm>
          <a:off x="230701" y="1528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86</xdr:row>
      <xdr:rowOff>158917</xdr:rowOff>
    </xdr:from>
    <xdr:ext cx="531299" cy="259045"/>
    <xdr:sp macro="" textlink="">
      <xdr:nvSpPr>
        <xdr:cNvPr id="219" name="テキスト ボックス 218"/>
        <xdr:cNvSpPr txBox="1"/>
      </xdr:nvSpPr>
      <xdr:spPr>
        <a:xfrm>
          <a:off x="230701" y="14903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89934</xdr:rowOff>
    </xdr:from>
    <xdr:ext cx="469744" cy="259045"/>
    <xdr:sp macro="" textlink="">
      <xdr:nvSpPr>
        <xdr:cNvPr id="222" name="衛生費最小値テキスト"/>
        <xdr:cNvSpPr txBox="1"/>
      </xdr:nvSpPr>
      <xdr:spPr>
        <a:xfrm>
          <a:off x="4686300" y="1672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147693</xdr:rowOff>
    </xdr:from>
    <xdr:ext cx="534377" cy="259045"/>
    <xdr:sp macro="" textlink="">
      <xdr:nvSpPr>
        <xdr:cNvPr id="224" name="衛生費最大値テキスト"/>
        <xdr:cNvSpPr txBox="1"/>
      </xdr:nvSpPr>
      <xdr:spPr>
        <a:xfrm>
          <a:off x="4686300" y="1540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61557</xdr:rowOff>
    </xdr:from>
    <xdr:to>
      <xdr:col>6</xdr:col>
      <xdr:colOff>511175</xdr:colOff>
      <xdr:row>96</xdr:row>
      <xdr:rowOff>123279</xdr:rowOff>
    </xdr:to>
    <xdr:cxnSp macro="">
      <xdr:nvCxnSpPr>
        <xdr:cNvPr id="226" name="直線コネクタ 225"/>
        <xdr:cNvCxnSpPr/>
      </xdr:nvCxnSpPr>
      <xdr:spPr>
        <a:xfrm flipV="1">
          <a:off x="3797300" y="16520757"/>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6302</xdr:rowOff>
    </xdr:from>
    <xdr:ext cx="534377" cy="259045"/>
    <xdr:sp macro="" textlink="">
      <xdr:nvSpPr>
        <xdr:cNvPr id="227" name="衛生費平均値テキスト"/>
        <xdr:cNvSpPr txBox="1"/>
      </xdr:nvSpPr>
      <xdr:spPr>
        <a:xfrm>
          <a:off x="4686300" y="16465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123279</xdr:rowOff>
    </xdr:from>
    <xdr:to>
      <xdr:col>5</xdr:col>
      <xdr:colOff>358775</xdr:colOff>
      <xdr:row>96</xdr:row>
      <xdr:rowOff>137871</xdr:rowOff>
    </xdr:to>
    <xdr:cxnSp macro="">
      <xdr:nvCxnSpPr>
        <xdr:cNvPr id="229" name="直線コネクタ 228"/>
        <xdr:cNvCxnSpPr/>
      </xdr:nvCxnSpPr>
      <xdr:spPr>
        <a:xfrm flipV="1">
          <a:off x="2908300" y="16582479"/>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111202</xdr:colOff>
      <xdr:row>97</xdr:row>
      <xdr:rowOff>11177</xdr:rowOff>
    </xdr:from>
    <xdr:ext cx="469745" cy="259045"/>
    <xdr:sp macro="" textlink="">
      <xdr:nvSpPr>
        <xdr:cNvPr id="231" name="テキスト ボックス 230"/>
        <xdr:cNvSpPr txBox="1"/>
      </xdr:nvSpPr>
      <xdr:spPr>
        <a:xfrm>
          <a:off x="3549727" y="166418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122898</xdr:rowOff>
    </xdr:from>
    <xdr:to>
      <xdr:col>4</xdr:col>
      <xdr:colOff>155575</xdr:colOff>
      <xdr:row>96</xdr:row>
      <xdr:rowOff>137871</xdr:rowOff>
    </xdr:to>
    <xdr:cxnSp macro="">
      <xdr:nvCxnSpPr>
        <xdr:cNvPr id="232" name="直線コネクタ 231"/>
        <xdr:cNvCxnSpPr/>
      </xdr:nvCxnSpPr>
      <xdr:spPr>
        <a:xfrm>
          <a:off x="2019300" y="1658209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96</xdr:row>
      <xdr:rowOff>161714</xdr:rowOff>
    </xdr:from>
    <xdr:ext cx="469745" cy="259045"/>
    <xdr:sp macro="" textlink="">
      <xdr:nvSpPr>
        <xdr:cNvPr id="234" name="テキスト ボックス 233"/>
        <xdr:cNvSpPr txBox="1"/>
      </xdr:nvSpPr>
      <xdr:spPr>
        <a:xfrm>
          <a:off x="2673427" y="1662091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68568</xdr:rowOff>
    </xdr:from>
    <xdr:to>
      <xdr:col>2</xdr:col>
      <xdr:colOff>638175</xdr:colOff>
      <xdr:row>96</xdr:row>
      <xdr:rowOff>122898</xdr:rowOff>
    </xdr:to>
    <xdr:cxnSp macro="">
      <xdr:nvCxnSpPr>
        <xdr:cNvPr id="235" name="直線コネクタ 234"/>
        <xdr:cNvCxnSpPr/>
      </xdr:nvCxnSpPr>
      <xdr:spPr>
        <a:xfrm>
          <a:off x="1130300" y="16527768"/>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96</xdr:row>
      <xdr:rowOff>163235</xdr:rowOff>
    </xdr:from>
    <xdr:ext cx="469744" cy="259045"/>
    <xdr:sp macro="" textlink="">
      <xdr:nvSpPr>
        <xdr:cNvPr id="237" name="テキスト ボックス 236"/>
        <xdr:cNvSpPr txBox="1"/>
      </xdr:nvSpPr>
      <xdr:spPr>
        <a:xfrm>
          <a:off x="1784427" y="1662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52097</xdr:rowOff>
    </xdr:from>
    <xdr:ext cx="534377" cy="259045"/>
    <xdr:sp macro="" textlink="">
      <xdr:nvSpPr>
        <xdr:cNvPr id="239" name="テキスト ボックス 238"/>
        <xdr:cNvSpPr txBox="1"/>
      </xdr:nvSpPr>
      <xdr:spPr>
        <a:xfrm>
          <a:off x="863111" y="165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10757</xdr:rowOff>
    </xdr:from>
    <xdr:to>
      <xdr:col>6</xdr:col>
      <xdr:colOff>561975</xdr:colOff>
      <xdr:row>96</xdr:row>
      <xdr:rowOff>112357</xdr:rowOff>
    </xdr:to>
    <xdr:sp macro="" textlink="">
      <xdr:nvSpPr>
        <xdr:cNvPr id="245" name="円/楕円 244"/>
        <xdr:cNvSpPr/>
      </xdr:nvSpPr>
      <xdr:spPr>
        <a:xfrm>
          <a:off x="45847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94</xdr:row>
      <xdr:rowOff>137924</xdr:rowOff>
    </xdr:from>
    <xdr:ext cx="534377" cy="259045"/>
    <xdr:sp macro="" textlink="">
      <xdr:nvSpPr>
        <xdr:cNvPr id="246" name="衛生費該当値テキスト"/>
        <xdr:cNvSpPr txBox="1"/>
      </xdr:nvSpPr>
      <xdr:spPr>
        <a:xfrm>
          <a:off x="4686300" y="1625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72479</xdr:rowOff>
    </xdr:from>
    <xdr:to>
      <xdr:col>5</xdr:col>
      <xdr:colOff>409575</xdr:colOff>
      <xdr:row>97</xdr:row>
      <xdr:rowOff>2629</xdr:rowOff>
    </xdr:to>
    <xdr:sp macro="" textlink="">
      <xdr:nvSpPr>
        <xdr:cNvPr id="247" name="円/楕円 246"/>
        <xdr:cNvSpPr/>
      </xdr:nvSpPr>
      <xdr:spPr>
        <a:xfrm>
          <a:off x="37465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78886</xdr:colOff>
      <xdr:row>94</xdr:row>
      <xdr:rowOff>120020</xdr:rowOff>
    </xdr:from>
    <xdr:ext cx="534377" cy="259045"/>
    <xdr:sp macro="" textlink="">
      <xdr:nvSpPr>
        <xdr:cNvPr id="248" name="テキスト ボックス 247"/>
        <xdr:cNvSpPr txBox="1"/>
      </xdr:nvSpPr>
      <xdr:spPr>
        <a:xfrm>
          <a:off x="3517411" y="162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87071</xdr:rowOff>
    </xdr:from>
    <xdr:to>
      <xdr:col>4</xdr:col>
      <xdr:colOff>206375</xdr:colOff>
      <xdr:row>97</xdr:row>
      <xdr:rowOff>17221</xdr:rowOff>
    </xdr:to>
    <xdr:sp macro="" textlink="">
      <xdr:nvSpPr>
        <xdr:cNvPr id="249" name="円/楕円 248"/>
        <xdr:cNvSpPr/>
      </xdr:nvSpPr>
      <xdr:spPr>
        <a:xfrm>
          <a:off x="2857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138038</xdr:rowOff>
    </xdr:from>
    <xdr:ext cx="534377" cy="259045"/>
    <xdr:sp macro="" textlink="">
      <xdr:nvSpPr>
        <xdr:cNvPr id="250" name="テキスト ボックス 249"/>
        <xdr:cNvSpPr txBox="1"/>
      </xdr:nvSpPr>
      <xdr:spPr>
        <a:xfrm>
          <a:off x="2641111" y="162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72098</xdr:rowOff>
    </xdr:from>
    <xdr:to>
      <xdr:col>3</xdr:col>
      <xdr:colOff>3175</xdr:colOff>
      <xdr:row>97</xdr:row>
      <xdr:rowOff>2248</xdr:rowOff>
    </xdr:to>
    <xdr:sp macro="" textlink="">
      <xdr:nvSpPr>
        <xdr:cNvPr id="251" name="円/楕円 250"/>
        <xdr:cNvSpPr/>
      </xdr:nvSpPr>
      <xdr:spPr>
        <a:xfrm>
          <a:off x="1968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119639</xdr:rowOff>
    </xdr:from>
    <xdr:ext cx="534377" cy="259045"/>
    <xdr:sp macro="" textlink="">
      <xdr:nvSpPr>
        <xdr:cNvPr id="252" name="テキスト ボックス 251"/>
        <xdr:cNvSpPr txBox="1"/>
      </xdr:nvSpPr>
      <xdr:spPr>
        <a:xfrm>
          <a:off x="1752111" y="162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17768</xdr:rowOff>
    </xdr:from>
    <xdr:to>
      <xdr:col>1</xdr:col>
      <xdr:colOff>485775</xdr:colOff>
      <xdr:row>96</xdr:row>
      <xdr:rowOff>119368</xdr:rowOff>
    </xdr:to>
    <xdr:sp macro="" textlink="">
      <xdr:nvSpPr>
        <xdr:cNvPr id="253" name="円/楕円 252"/>
        <xdr:cNvSpPr/>
      </xdr:nvSpPr>
      <xdr:spPr>
        <a:xfrm>
          <a:off x="1079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68735</xdr:rowOff>
    </xdr:from>
    <xdr:ext cx="534377" cy="259045"/>
    <xdr:sp macro="" textlink="">
      <xdr:nvSpPr>
        <xdr:cNvPr id="254" name="テキスト ボックス 253"/>
        <xdr:cNvSpPr txBox="1"/>
      </xdr:nvSpPr>
      <xdr:spPr>
        <a:xfrm>
          <a:off x="863111" y="161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57519</xdr:rowOff>
    </xdr:from>
    <xdr:ext cx="248786" cy="259045"/>
    <xdr:sp macro="" textlink="">
      <xdr:nvSpPr>
        <xdr:cNvPr id="264" name="テキスト ボックス 263"/>
        <xdr:cNvSpPr txBox="1"/>
      </xdr:nvSpPr>
      <xdr:spPr>
        <a:xfrm>
          <a:off x="6355214" y="65726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77274</xdr:rowOff>
    </xdr:from>
    <xdr:ext cx="467179" cy="259045"/>
    <xdr:sp macro="" textlink="">
      <xdr:nvSpPr>
        <xdr:cNvPr id="266" name="テキスト ボックス 265"/>
        <xdr:cNvSpPr txBox="1"/>
      </xdr:nvSpPr>
      <xdr:spPr>
        <a:xfrm>
          <a:off x="6136821" y="624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90177</xdr:rowOff>
    </xdr:from>
    <xdr:ext cx="467179" cy="259045"/>
    <xdr:sp macro="" textlink="">
      <xdr:nvSpPr>
        <xdr:cNvPr id="268" name="テキスト ボックス 267"/>
        <xdr:cNvSpPr txBox="1"/>
      </xdr:nvSpPr>
      <xdr:spPr>
        <a:xfrm>
          <a:off x="6136821" y="591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109931</xdr:rowOff>
    </xdr:from>
    <xdr:ext cx="467179" cy="259045"/>
    <xdr:sp macro="" textlink="">
      <xdr:nvSpPr>
        <xdr:cNvPr id="270" name="テキスト ボックス 269"/>
        <xdr:cNvSpPr txBox="1"/>
      </xdr:nvSpPr>
      <xdr:spPr>
        <a:xfrm>
          <a:off x="6136821" y="5596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119408</xdr:rowOff>
    </xdr:from>
    <xdr:ext cx="531299" cy="259045"/>
    <xdr:sp macro="" textlink="">
      <xdr:nvSpPr>
        <xdr:cNvPr id="272" name="テキスト ボックス 271"/>
        <xdr:cNvSpPr txBox="1"/>
      </xdr:nvSpPr>
      <xdr:spPr>
        <a:xfrm>
          <a:off x="6072701" y="52629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139163</xdr:rowOff>
    </xdr:from>
    <xdr:ext cx="531299" cy="259045"/>
    <xdr:sp macro="" textlink="">
      <xdr:nvSpPr>
        <xdr:cNvPr id="274" name="テキスト ボックス 273"/>
        <xdr:cNvSpPr txBox="1"/>
      </xdr:nvSpPr>
      <xdr:spPr>
        <a:xfrm>
          <a:off x="6072701" y="49397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26</xdr:row>
      <xdr:rowOff>158917</xdr:rowOff>
    </xdr:from>
    <xdr:ext cx="531299" cy="259045"/>
    <xdr:sp macro="" textlink="">
      <xdr:nvSpPr>
        <xdr:cNvPr id="276" name="テキスト ボックス 275"/>
        <xdr:cNvSpPr txBox="1"/>
      </xdr:nvSpPr>
      <xdr:spPr>
        <a:xfrm>
          <a:off x="6072701"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110279</xdr:rowOff>
    </xdr:from>
    <xdr:ext cx="378565" cy="259045"/>
    <xdr:sp macro="" textlink="">
      <xdr:nvSpPr>
        <xdr:cNvPr id="279" name="労働費最小値テキスト"/>
        <xdr:cNvSpPr txBox="1"/>
      </xdr:nvSpPr>
      <xdr:spPr>
        <a:xfrm>
          <a:off x="10528300" y="6625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43057</xdr:rowOff>
    </xdr:from>
    <xdr:ext cx="534377" cy="259045"/>
    <xdr:sp macro="" textlink="">
      <xdr:nvSpPr>
        <xdr:cNvPr id="281" name="労働費最大値テキスト"/>
        <xdr:cNvSpPr txBox="1"/>
      </xdr:nvSpPr>
      <xdr:spPr>
        <a:xfrm>
          <a:off x="10528300" y="48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126202</xdr:rowOff>
    </xdr:from>
    <xdr:to>
      <xdr:col>15</xdr:col>
      <xdr:colOff>180975</xdr:colOff>
      <xdr:row>38</xdr:row>
      <xdr:rowOff>135455</xdr:rowOff>
    </xdr:to>
    <xdr:cxnSp macro="">
      <xdr:nvCxnSpPr>
        <xdr:cNvPr id="283" name="直線コネクタ 282"/>
        <xdr:cNvCxnSpPr/>
      </xdr:nvCxnSpPr>
      <xdr:spPr>
        <a:xfrm>
          <a:off x="9639300" y="6641302"/>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120055</xdr:rowOff>
    </xdr:from>
    <xdr:ext cx="469744" cy="259045"/>
    <xdr:sp macro="" textlink="">
      <xdr:nvSpPr>
        <xdr:cNvPr id="284" name="労働費平均値テキスト"/>
        <xdr:cNvSpPr txBox="1"/>
      </xdr:nvSpPr>
      <xdr:spPr>
        <a:xfrm>
          <a:off x="10528300" y="6292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37</xdr:row>
      <xdr:rowOff>100294</xdr:rowOff>
    </xdr:from>
    <xdr:to>
      <xdr:col>14</xdr:col>
      <xdr:colOff>28575</xdr:colOff>
      <xdr:row>38</xdr:row>
      <xdr:rowOff>126202</xdr:rowOff>
    </xdr:to>
    <xdr:cxnSp macro="">
      <xdr:nvCxnSpPr>
        <xdr:cNvPr id="286" name="直線コネクタ 285"/>
        <xdr:cNvCxnSpPr/>
      </xdr:nvCxnSpPr>
      <xdr:spPr>
        <a:xfrm>
          <a:off x="8750300" y="6443944"/>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466802</xdr:colOff>
      <xdr:row>36</xdr:row>
      <xdr:rowOff>38687</xdr:rowOff>
    </xdr:from>
    <xdr:ext cx="469745" cy="259045"/>
    <xdr:sp macro="" textlink="">
      <xdr:nvSpPr>
        <xdr:cNvPr id="288" name="テキスト ボックス 287"/>
        <xdr:cNvSpPr txBox="1"/>
      </xdr:nvSpPr>
      <xdr:spPr>
        <a:xfrm>
          <a:off x="9391727" y="621088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72753</xdr:rowOff>
    </xdr:from>
    <xdr:to>
      <xdr:col>12</xdr:col>
      <xdr:colOff>511175</xdr:colOff>
      <xdr:row>37</xdr:row>
      <xdr:rowOff>100294</xdr:rowOff>
    </xdr:to>
    <xdr:cxnSp macro="">
      <xdr:nvCxnSpPr>
        <xdr:cNvPr id="289" name="直線コネクタ 288"/>
        <xdr:cNvCxnSpPr/>
      </xdr:nvCxnSpPr>
      <xdr:spPr>
        <a:xfrm>
          <a:off x="7861300" y="6416403"/>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35</xdr:row>
      <xdr:rowOff>99807</xdr:rowOff>
    </xdr:from>
    <xdr:ext cx="469745" cy="259045"/>
    <xdr:sp macro="" textlink="">
      <xdr:nvSpPr>
        <xdr:cNvPr id="291" name="テキスト ボックス 290"/>
        <xdr:cNvSpPr txBox="1"/>
      </xdr:nvSpPr>
      <xdr:spPr>
        <a:xfrm>
          <a:off x="8515427" y="61005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35959</xdr:rowOff>
    </xdr:from>
    <xdr:to>
      <xdr:col>11</xdr:col>
      <xdr:colOff>307975</xdr:colOff>
      <xdr:row>37</xdr:row>
      <xdr:rowOff>72753</xdr:rowOff>
    </xdr:to>
    <xdr:cxnSp macro="">
      <xdr:nvCxnSpPr>
        <xdr:cNvPr id="292" name="直線コネクタ 291"/>
        <xdr:cNvCxnSpPr/>
      </xdr:nvCxnSpPr>
      <xdr:spPr>
        <a:xfrm>
          <a:off x="6972300" y="6208159"/>
          <a:ext cx="889000" cy="20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34</xdr:row>
      <xdr:rowOff>169150</xdr:rowOff>
    </xdr:from>
    <xdr:ext cx="469745" cy="259045"/>
    <xdr:sp macro="" textlink="">
      <xdr:nvSpPr>
        <xdr:cNvPr id="294" name="テキスト ボックス 293"/>
        <xdr:cNvSpPr txBox="1"/>
      </xdr:nvSpPr>
      <xdr:spPr>
        <a:xfrm>
          <a:off x="7626427" y="599845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33</xdr:row>
      <xdr:rowOff>148415</xdr:rowOff>
    </xdr:from>
    <xdr:ext cx="469744" cy="259045"/>
    <xdr:sp macro="" textlink="">
      <xdr:nvSpPr>
        <xdr:cNvPr id="296" name="テキスト ボックス 295"/>
        <xdr:cNvSpPr txBox="1"/>
      </xdr:nvSpPr>
      <xdr:spPr>
        <a:xfrm>
          <a:off x="6737427" y="58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84655</xdr:rowOff>
    </xdr:from>
    <xdr:to>
      <xdr:col>15</xdr:col>
      <xdr:colOff>231775</xdr:colOff>
      <xdr:row>39</xdr:row>
      <xdr:rowOff>14805</xdr:rowOff>
    </xdr:to>
    <xdr:sp macro="" textlink="">
      <xdr:nvSpPr>
        <xdr:cNvPr id="302" name="円/楕円 301"/>
        <xdr:cNvSpPr/>
      </xdr:nvSpPr>
      <xdr:spPr>
        <a:xfrm>
          <a:off x="10426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37</xdr:row>
      <xdr:rowOff>100446</xdr:rowOff>
    </xdr:from>
    <xdr:ext cx="469744" cy="259045"/>
    <xdr:sp macro="" textlink="">
      <xdr:nvSpPr>
        <xdr:cNvPr id="303" name="労働費該当値テキスト"/>
        <xdr:cNvSpPr txBox="1"/>
      </xdr:nvSpPr>
      <xdr:spPr>
        <a:xfrm>
          <a:off x="10528300" y="64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75402</xdr:rowOff>
    </xdr:from>
    <xdr:to>
      <xdr:col>14</xdr:col>
      <xdr:colOff>79375</xdr:colOff>
      <xdr:row>39</xdr:row>
      <xdr:rowOff>5552</xdr:rowOff>
    </xdr:to>
    <xdr:sp macro="" textlink="">
      <xdr:nvSpPr>
        <xdr:cNvPr id="304" name="円/楕円 303"/>
        <xdr:cNvSpPr/>
      </xdr:nvSpPr>
      <xdr:spPr>
        <a:xfrm>
          <a:off x="9588500" y="65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466802</xdr:colOff>
      <xdr:row>38</xdr:row>
      <xdr:rowOff>100969</xdr:rowOff>
    </xdr:from>
    <xdr:ext cx="469745" cy="259045"/>
    <xdr:sp macro="" textlink="">
      <xdr:nvSpPr>
        <xdr:cNvPr id="305" name="テキスト ボックス 304"/>
        <xdr:cNvSpPr txBox="1"/>
      </xdr:nvSpPr>
      <xdr:spPr>
        <a:xfrm>
          <a:off x="9391727" y="66160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49494</xdr:rowOff>
    </xdr:from>
    <xdr:to>
      <xdr:col>12</xdr:col>
      <xdr:colOff>561975</xdr:colOff>
      <xdr:row>37</xdr:row>
      <xdr:rowOff>151094</xdr:rowOff>
    </xdr:to>
    <xdr:sp macro="" textlink="">
      <xdr:nvSpPr>
        <xdr:cNvPr id="306" name="円/楕円 305"/>
        <xdr:cNvSpPr/>
      </xdr:nvSpPr>
      <xdr:spPr>
        <a:xfrm>
          <a:off x="8699500" y="63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37</xdr:row>
      <xdr:rowOff>71635</xdr:rowOff>
    </xdr:from>
    <xdr:ext cx="469745" cy="259045"/>
    <xdr:sp macro="" textlink="">
      <xdr:nvSpPr>
        <xdr:cNvPr id="307" name="テキスト ボックス 306"/>
        <xdr:cNvSpPr txBox="1"/>
      </xdr:nvSpPr>
      <xdr:spPr>
        <a:xfrm>
          <a:off x="8515427" y="641528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21953</xdr:rowOff>
    </xdr:from>
    <xdr:to>
      <xdr:col>11</xdr:col>
      <xdr:colOff>358775</xdr:colOff>
      <xdr:row>37</xdr:row>
      <xdr:rowOff>123553</xdr:rowOff>
    </xdr:to>
    <xdr:sp macro="" textlink="">
      <xdr:nvSpPr>
        <xdr:cNvPr id="308" name="円/楕円 307"/>
        <xdr:cNvSpPr/>
      </xdr:nvSpPr>
      <xdr:spPr>
        <a:xfrm>
          <a:off x="7810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37</xdr:row>
      <xdr:rowOff>47520</xdr:rowOff>
    </xdr:from>
    <xdr:ext cx="469745" cy="259045"/>
    <xdr:sp macro="" textlink="">
      <xdr:nvSpPr>
        <xdr:cNvPr id="309" name="テキスト ボックス 308"/>
        <xdr:cNvSpPr txBox="1"/>
      </xdr:nvSpPr>
      <xdr:spPr>
        <a:xfrm>
          <a:off x="7626427" y="63911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156609</xdr:rowOff>
    </xdr:from>
    <xdr:to>
      <xdr:col>10</xdr:col>
      <xdr:colOff>155575</xdr:colOff>
      <xdr:row>36</xdr:row>
      <xdr:rowOff>86759</xdr:rowOff>
    </xdr:to>
    <xdr:sp macro="" textlink="">
      <xdr:nvSpPr>
        <xdr:cNvPr id="310" name="円/楕円 309"/>
        <xdr:cNvSpPr/>
      </xdr:nvSpPr>
      <xdr:spPr>
        <a:xfrm>
          <a:off x="6921500" y="61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36</xdr:row>
      <xdr:rowOff>10726</xdr:rowOff>
    </xdr:from>
    <xdr:ext cx="469744" cy="259045"/>
    <xdr:sp macro="" textlink="">
      <xdr:nvSpPr>
        <xdr:cNvPr id="311" name="テキスト ボックス 310"/>
        <xdr:cNvSpPr txBox="1"/>
      </xdr:nvSpPr>
      <xdr:spPr>
        <a:xfrm>
          <a:off x="6737427" y="61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101767</xdr:rowOff>
    </xdr:from>
    <xdr:ext cx="248786" cy="259045"/>
    <xdr:sp macro="" textlink="">
      <xdr:nvSpPr>
        <xdr:cNvPr id="321" name="テキスト ボックス 320"/>
        <xdr:cNvSpPr txBox="1"/>
      </xdr:nvSpPr>
      <xdr:spPr>
        <a:xfrm>
          <a:off x="6355214" y="9874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158917</xdr:rowOff>
    </xdr:from>
    <xdr:ext cx="531299" cy="259045"/>
    <xdr:sp macro="" textlink="">
      <xdr:nvSpPr>
        <xdr:cNvPr id="323" name="テキスト ボックス 322"/>
        <xdr:cNvSpPr txBox="1"/>
      </xdr:nvSpPr>
      <xdr:spPr>
        <a:xfrm>
          <a:off x="6072701" y="9417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44617</xdr:rowOff>
    </xdr:from>
    <xdr:ext cx="531299" cy="259045"/>
    <xdr:sp macro="" textlink="">
      <xdr:nvSpPr>
        <xdr:cNvPr id="325" name="テキスト ボックス 324"/>
        <xdr:cNvSpPr txBox="1"/>
      </xdr:nvSpPr>
      <xdr:spPr>
        <a:xfrm>
          <a:off x="6072701" y="8960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101767</xdr:rowOff>
    </xdr:from>
    <xdr:ext cx="531299" cy="259045"/>
    <xdr:sp macro="" textlink="">
      <xdr:nvSpPr>
        <xdr:cNvPr id="327" name="テキスト ボックス 326"/>
        <xdr:cNvSpPr txBox="1"/>
      </xdr:nvSpPr>
      <xdr:spPr>
        <a:xfrm>
          <a:off x="6072701" y="85028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46</xdr:row>
      <xdr:rowOff>158917</xdr:rowOff>
    </xdr:from>
    <xdr:ext cx="531299" cy="259045"/>
    <xdr:sp macro="" textlink="">
      <xdr:nvSpPr>
        <xdr:cNvPr id="329" name="テキスト ボックス 328"/>
        <xdr:cNvSpPr txBox="1"/>
      </xdr:nvSpPr>
      <xdr:spPr>
        <a:xfrm>
          <a:off x="6072701" y="804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47518</xdr:rowOff>
    </xdr:from>
    <xdr:ext cx="469744" cy="259045"/>
    <xdr:sp macro="" textlink="">
      <xdr:nvSpPr>
        <xdr:cNvPr id="332" name="農林水産業費最小値テキスト"/>
        <xdr:cNvSpPr txBox="1"/>
      </xdr:nvSpPr>
      <xdr:spPr>
        <a:xfrm>
          <a:off x="10528300" y="999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118681</xdr:rowOff>
    </xdr:from>
    <xdr:ext cx="534377" cy="259045"/>
    <xdr:sp macro="" textlink="">
      <xdr:nvSpPr>
        <xdr:cNvPr id="334" name="農林水産業費最大値テキスト"/>
        <xdr:cNvSpPr txBox="1"/>
      </xdr:nvSpPr>
      <xdr:spPr>
        <a:xfrm>
          <a:off x="10528300" y="85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13581</xdr:rowOff>
    </xdr:from>
    <xdr:to>
      <xdr:col>15</xdr:col>
      <xdr:colOff>180975</xdr:colOff>
      <xdr:row>57</xdr:row>
      <xdr:rowOff>30132</xdr:rowOff>
    </xdr:to>
    <xdr:cxnSp macro="">
      <xdr:nvCxnSpPr>
        <xdr:cNvPr id="336" name="直線コネクタ 335"/>
        <xdr:cNvCxnSpPr/>
      </xdr:nvCxnSpPr>
      <xdr:spPr>
        <a:xfrm>
          <a:off x="9639300" y="9786231"/>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68061</xdr:rowOff>
    </xdr:from>
    <xdr:ext cx="534377" cy="259045"/>
    <xdr:sp macro="" textlink="">
      <xdr:nvSpPr>
        <xdr:cNvPr id="337" name="農林水産業費平均値テキスト"/>
        <xdr:cNvSpPr txBox="1"/>
      </xdr:nvSpPr>
      <xdr:spPr>
        <a:xfrm>
          <a:off x="10528300" y="966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146512</xdr:rowOff>
    </xdr:from>
    <xdr:to>
      <xdr:col>14</xdr:col>
      <xdr:colOff>28575</xdr:colOff>
      <xdr:row>57</xdr:row>
      <xdr:rowOff>13581</xdr:rowOff>
    </xdr:to>
    <xdr:cxnSp macro="">
      <xdr:nvCxnSpPr>
        <xdr:cNvPr id="339" name="直線コネクタ 338"/>
        <xdr:cNvCxnSpPr/>
      </xdr:nvCxnSpPr>
      <xdr:spPr>
        <a:xfrm>
          <a:off x="8750300" y="9747712"/>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57</xdr:row>
      <xdr:rowOff>43555</xdr:rowOff>
    </xdr:from>
    <xdr:ext cx="534377" cy="259045"/>
    <xdr:sp macro="" textlink="">
      <xdr:nvSpPr>
        <xdr:cNvPr id="341" name="テキスト ボックス 340"/>
        <xdr:cNvSpPr txBox="1"/>
      </xdr:nvSpPr>
      <xdr:spPr>
        <a:xfrm>
          <a:off x="9359411" y="98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146512</xdr:rowOff>
    </xdr:from>
    <xdr:to>
      <xdr:col>12</xdr:col>
      <xdr:colOff>511175</xdr:colOff>
      <xdr:row>57</xdr:row>
      <xdr:rowOff>21537</xdr:rowOff>
    </xdr:to>
    <xdr:cxnSp macro="">
      <xdr:nvCxnSpPr>
        <xdr:cNvPr id="342" name="直線コネクタ 341"/>
        <xdr:cNvCxnSpPr/>
      </xdr:nvCxnSpPr>
      <xdr:spPr>
        <a:xfrm flipV="1">
          <a:off x="7861300" y="9747712"/>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57</xdr:row>
      <xdr:rowOff>35874</xdr:rowOff>
    </xdr:from>
    <xdr:ext cx="534377" cy="259045"/>
    <xdr:sp macro="" textlink="">
      <xdr:nvSpPr>
        <xdr:cNvPr id="344" name="テキスト ボックス 343"/>
        <xdr:cNvSpPr txBox="1"/>
      </xdr:nvSpPr>
      <xdr:spPr>
        <a:xfrm>
          <a:off x="8483111" y="98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21537</xdr:rowOff>
    </xdr:from>
    <xdr:to>
      <xdr:col>11</xdr:col>
      <xdr:colOff>307975</xdr:colOff>
      <xdr:row>57</xdr:row>
      <xdr:rowOff>33355</xdr:rowOff>
    </xdr:to>
    <xdr:cxnSp macro="">
      <xdr:nvCxnSpPr>
        <xdr:cNvPr id="345" name="直線コネクタ 344"/>
        <xdr:cNvCxnSpPr/>
      </xdr:nvCxnSpPr>
      <xdr:spPr>
        <a:xfrm flipV="1">
          <a:off x="6972300" y="9794187"/>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56951</xdr:rowOff>
    </xdr:from>
    <xdr:ext cx="534377" cy="259045"/>
    <xdr:sp macro="" textlink="">
      <xdr:nvSpPr>
        <xdr:cNvPr id="347" name="テキスト ボックス 346"/>
        <xdr:cNvSpPr txBox="1"/>
      </xdr:nvSpPr>
      <xdr:spPr>
        <a:xfrm>
          <a:off x="7594111" y="98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57</xdr:row>
      <xdr:rowOff>63855</xdr:rowOff>
    </xdr:from>
    <xdr:ext cx="469744" cy="259045"/>
    <xdr:sp macro="" textlink="">
      <xdr:nvSpPr>
        <xdr:cNvPr id="349" name="テキスト ボックス 348"/>
        <xdr:cNvSpPr txBox="1"/>
      </xdr:nvSpPr>
      <xdr:spPr>
        <a:xfrm>
          <a:off x="6737427" y="98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150782</xdr:rowOff>
    </xdr:from>
    <xdr:to>
      <xdr:col>15</xdr:col>
      <xdr:colOff>231775</xdr:colOff>
      <xdr:row>57</xdr:row>
      <xdr:rowOff>80932</xdr:rowOff>
    </xdr:to>
    <xdr:sp macro="" textlink="">
      <xdr:nvSpPr>
        <xdr:cNvPr id="355" name="円/楕円 354"/>
        <xdr:cNvSpPr/>
      </xdr:nvSpPr>
      <xdr:spPr>
        <a:xfrm>
          <a:off x="10426700" y="97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55</xdr:row>
      <xdr:rowOff>106499</xdr:rowOff>
    </xdr:from>
    <xdr:ext cx="534377" cy="259045"/>
    <xdr:sp macro="" textlink="">
      <xdr:nvSpPr>
        <xdr:cNvPr id="356" name="農林水産業費該当値テキスト"/>
        <xdr:cNvSpPr txBox="1"/>
      </xdr:nvSpPr>
      <xdr:spPr>
        <a:xfrm>
          <a:off x="10528300" y="95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134231</xdr:rowOff>
    </xdr:from>
    <xdr:to>
      <xdr:col>14</xdr:col>
      <xdr:colOff>79375</xdr:colOff>
      <xdr:row>57</xdr:row>
      <xdr:rowOff>64381</xdr:rowOff>
    </xdr:to>
    <xdr:sp macro="" textlink="">
      <xdr:nvSpPr>
        <xdr:cNvPr id="357" name="円/楕円 356"/>
        <xdr:cNvSpPr/>
      </xdr:nvSpPr>
      <xdr:spPr>
        <a:xfrm>
          <a:off x="9588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55</xdr:row>
      <xdr:rowOff>10322</xdr:rowOff>
    </xdr:from>
    <xdr:ext cx="534377" cy="259045"/>
    <xdr:sp macro="" textlink="">
      <xdr:nvSpPr>
        <xdr:cNvPr id="358" name="テキスト ボックス 357"/>
        <xdr:cNvSpPr txBox="1"/>
      </xdr:nvSpPr>
      <xdr:spPr>
        <a:xfrm>
          <a:off x="9359411" y="94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95712</xdr:rowOff>
    </xdr:from>
    <xdr:to>
      <xdr:col>12</xdr:col>
      <xdr:colOff>561975</xdr:colOff>
      <xdr:row>57</xdr:row>
      <xdr:rowOff>25862</xdr:rowOff>
    </xdr:to>
    <xdr:sp macro="" textlink="">
      <xdr:nvSpPr>
        <xdr:cNvPr id="359" name="円/楕円 358"/>
        <xdr:cNvSpPr/>
      </xdr:nvSpPr>
      <xdr:spPr>
        <a:xfrm>
          <a:off x="8699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54</xdr:row>
      <xdr:rowOff>143253</xdr:rowOff>
    </xdr:from>
    <xdr:ext cx="534377" cy="259045"/>
    <xdr:sp macro="" textlink="">
      <xdr:nvSpPr>
        <xdr:cNvPr id="360" name="テキスト ボックス 359"/>
        <xdr:cNvSpPr txBox="1"/>
      </xdr:nvSpPr>
      <xdr:spPr>
        <a:xfrm>
          <a:off x="8483111" y="94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142187</xdr:rowOff>
    </xdr:from>
    <xdr:to>
      <xdr:col>11</xdr:col>
      <xdr:colOff>358775</xdr:colOff>
      <xdr:row>57</xdr:row>
      <xdr:rowOff>72337</xdr:rowOff>
    </xdr:to>
    <xdr:sp macro="" textlink="">
      <xdr:nvSpPr>
        <xdr:cNvPr id="361" name="円/楕円 360"/>
        <xdr:cNvSpPr/>
      </xdr:nvSpPr>
      <xdr:spPr>
        <a:xfrm>
          <a:off x="7810500" y="97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55</xdr:row>
      <xdr:rowOff>14852</xdr:rowOff>
    </xdr:from>
    <xdr:ext cx="534377" cy="259045"/>
    <xdr:sp macro="" textlink="">
      <xdr:nvSpPr>
        <xdr:cNvPr id="362" name="テキスト ボックス 361"/>
        <xdr:cNvSpPr txBox="1"/>
      </xdr:nvSpPr>
      <xdr:spPr>
        <a:xfrm>
          <a:off x="7594111" y="94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154005</xdr:rowOff>
    </xdr:from>
    <xdr:to>
      <xdr:col>10</xdr:col>
      <xdr:colOff>155575</xdr:colOff>
      <xdr:row>57</xdr:row>
      <xdr:rowOff>84155</xdr:rowOff>
    </xdr:to>
    <xdr:sp macro="" textlink="">
      <xdr:nvSpPr>
        <xdr:cNvPr id="363" name="円/楕円 362"/>
        <xdr:cNvSpPr/>
      </xdr:nvSpPr>
      <xdr:spPr>
        <a:xfrm>
          <a:off x="6921500" y="97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33522</xdr:rowOff>
    </xdr:from>
    <xdr:ext cx="534377" cy="259045"/>
    <xdr:sp macro="" textlink="">
      <xdr:nvSpPr>
        <xdr:cNvPr id="364" name="テキスト ボックス 363"/>
        <xdr:cNvSpPr txBox="1"/>
      </xdr:nvSpPr>
      <xdr:spPr>
        <a:xfrm>
          <a:off x="6705111" y="94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6517</xdr:rowOff>
    </xdr:from>
    <xdr:ext cx="248786" cy="259045"/>
    <xdr:sp macro="" textlink="">
      <xdr:nvSpPr>
        <xdr:cNvPr id="374" name="テキスト ボックス 373"/>
        <xdr:cNvSpPr txBox="1"/>
      </xdr:nvSpPr>
      <xdr:spPr>
        <a:xfrm>
          <a:off x="6355214"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139867</xdr:rowOff>
    </xdr:from>
    <xdr:ext cx="531299" cy="259045"/>
    <xdr:sp macro="" textlink="">
      <xdr:nvSpPr>
        <xdr:cNvPr id="376" name="テキスト ボックス 375"/>
        <xdr:cNvSpPr txBox="1"/>
      </xdr:nvSpPr>
      <xdr:spPr>
        <a:xfrm>
          <a:off x="6072701" y="1299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101767</xdr:rowOff>
    </xdr:from>
    <xdr:ext cx="531299" cy="259045"/>
    <xdr:sp macro="" textlink="">
      <xdr:nvSpPr>
        <xdr:cNvPr id="378" name="テキスト ボックス 377"/>
        <xdr:cNvSpPr txBox="1"/>
      </xdr:nvSpPr>
      <xdr:spPr>
        <a:xfrm>
          <a:off x="6072701" y="1261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63667</xdr:rowOff>
    </xdr:from>
    <xdr:ext cx="531299" cy="259045"/>
    <xdr:sp macro="" textlink="">
      <xdr:nvSpPr>
        <xdr:cNvPr id="380" name="テキスト ボックス 379"/>
        <xdr:cNvSpPr txBox="1"/>
      </xdr:nvSpPr>
      <xdr:spPr>
        <a:xfrm>
          <a:off x="6072701" y="1223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25567</xdr:rowOff>
    </xdr:from>
    <xdr:ext cx="531299" cy="259045"/>
    <xdr:sp macro="" textlink="">
      <xdr:nvSpPr>
        <xdr:cNvPr id="382" name="テキスト ボックス 381"/>
        <xdr:cNvSpPr txBox="1"/>
      </xdr:nvSpPr>
      <xdr:spPr>
        <a:xfrm>
          <a:off x="6072701" y="1185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66</xdr:row>
      <xdr:rowOff>158917</xdr:rowOff>
    </xdr:from>
    <xdr:ext cx="595419" cy="259045"/>
    <xdr:sp macro="" textlink="">
      <xdr:nvSpPr>
        <xdr:cNvPr id="384" name="テキスト ボックス 383"/>
        <xdr:cNvSpPr txBox="1"/>
      </xdr:nvSpPr>
      <xdr:spPr>
        <a:xfrm>
          <a:off x="6008581"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104599</xdr:rowOff>
    </xdr:from>
    <xdr:ext cx="469744" cy="259045"/>
    <xdr:sp macro="" textlink="">
      <xdr:nvSpPr>
        <xdr:cNvPr id="387" name="商工費最小値テキスト"/>
        <xdr:cNvSpPr txBox="1"/>
      </xdr:nvSpPr>
      <xdr:spPr>
        <a:xfrm>
          <a:off x="10528300" y="1347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91420</xdr:rowOff>
    </xdr:from>
    <xdr:ext cx="534377" cy="259045"/>
    <xdr:sp macro="" textlink="">
      <xdr:nvSpPr>
        <xdr:cNvPr id="389" name="商工費最大値テキスト"/>
        <xdr:cNvSpPr txBox="1"/>
      </xdr:nvSpPr>
      <xdr:spPr>
        <a:xfrm>
          <a:off x="10528300" y="117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107792</xdr:rowOff>
    </xdr:from>
    <xdr:to>
      <xdr:col>15</xdr:col>
      <xdr:colOff>180975</xdr:colOff>
      <xdr:row>78</xdr:row>
      <xdr:rowOff>125470</xdr:rowOff>
    </xdr:to>
    <xdr:cxnSp macro="">
      <xdr:nvCxnSpPr>
        <xdr:cNvPr id="391" name="直線コネクタ 390"/>
        <xdr:cNvCxnSpPr/>
      </xdr:nvCxnSpPr>
      <xdr:spPr>
        <a:xfrm flipV="1">
          <a:off x="9639300" y="13480892"/>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154383</xdr:rowOff>
    </xdr:from>
    <xdr:ext cx="534377" cy="259045"/>
    <xdr:sp macro="" textlink="">
      <xdr:nvSpPr>
        <xdr:cNvPr id="392" name="商工費平均値テキスト"/>
        <xdr:cNvSpPr txBox="1"/>
      </xdr:nvSpPr>
      <xdr:spPr>
        <a:xfrm>
          <a:off x="10528300" y="12841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125470</xdr:rowOff>
    </xdr:from>
    <xdr:to>
      <xdr:col>14</xdr:col>
      <xdr:colOff>28575</xdr:colOff>
      <xdr:row>78</xdr:row>
      <xdr:rowOff>137319</xdr:rowOff>
    </xdr:to>
    <xdr:cxnSp macro="">
      <xdr:nvCxnSpPr>
        <xdr:cNvPr id="394" name="直線コネクタ 393"/>
        <xdr:cNvCxnSpPr/>
      </xdr:nvCxnSpPr>
      <xdr:spPr>
        <a:xfrm flipV="1">
          <a:off x="8750300" y="13498570"/>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74</xdr:row>
      <xdr:rowOff>83574</xdr:rowOff>
    </xdr:from>
    <xdr:ext cx="534377" cy="259045"/>
    <xdr:sp macro="" textlink="">
      <xdr:nvSpPr>
        <xdr:cNvPr id="396" name="テキスト ボックス 395"/>
        <xdr:cNvSpPr txBox="1"/>
      </xdr:nvSpPr>
      <xdr:spPr>
        <a:xfrm>
          <a:off x="9359411" y="127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132804</xdr:rowOff>
    </xdr:from>
    <xdr:to>
      <xdr:col>12</xdr:col>
      <xdr:colOff>511175</xdr:colOff>
      <xdr:row>78</xdr:row>
      <xdr:rowOff>137319</xdr:rowOff>
    </xdr:to>
    <xdr:cxnSp macro="">
      <xdr:nvCxnSpPr>
        <xdr:cNvPr id="397" name="直線コネクタ 396"/>
        <xdr:cNvCxnSpPr/>
      </xdr:nvCxnSpPr>
      <xdr:spPr>
        <a:xfrm>
          <a:off x="7861300" y="13505904"/>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74</xdr:row>
      <xdr:rowOff>24596</xdr:rowOff>
    </xdr:from>
    <xdr:ext cx="534377" cy="259045"/>
    <xdr:sp macro="" textlink="">
      <xdr:nvSpPr>
        <xdr:cNvPr id="399" name="テキスト ボックス 398"/>
        <xdr:cNvSpPr txBox="1"/>
      </xdr:nvSpPr>
      <xdr:spPr>
        <a:xfrm>
          <a:off x="8483111" y="127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128860</xdr:rowOff>
    </xdr:from>
    <xdr:to>
      <xdr:col>11</xdr:col>
      <xdr:colOff>307975</xdr:colOff>
      <xdr:row>78</xdr:row>
      <xdr:rowOff>132804</xdr:rowOff>
    </xdr:to>
    <xdr:cxnSp macro="">
      <xdr:nvCxnSpPr>
        <xdr:cNvPr id="400" name="直線コネクタ 399"/>
        <xdr:cNvCxnSpPr/>
      </xdr:nvCxnSpPr>
      <xdr:spPr>
        <a:xfrm>
          <a:off x="6972300" y="13501960"/>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73</xdr:row>
      <xdr:rowOff>143318</xdr:rowOff>
    </xdr:from>
    <xdr:ext cx="534377" cy="259045"/>
    <xdr:sp macro="" textlink="">
      <xdr:nvSpPr>
        <xdr:cNvPr id="402" name="テキスト ボックス 401"/>
        <xdr:cNvSpPr txBox="1"/>
      </xdr:nvSpPr>
      <xdr:spPr>
        <a:xfrm>
          <a:off x="7594111" y="126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73</xdr:row>
      <xdr:rowOff>100646</xdr:rowOff>
    </xdr:from>
    <xdr:ext cx="534377" cy="259045"/>
    <xdr:sp macro="" textlink="">
      <xdr:nvSpPr>
        <xdr:cNvPr id="404" name="テキスト ボックス 403"/>
        <xdr:cNvSpPr txBox="1"/>
      </xdr:nvSpPr>
      <xdr:spPr>
        <a:xfrm>
          <a:off x="6705111" y="12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56992</xdr:rowOff>
    </xdr:from>
    <xdr:to>
      <xdr:col>15</xdr:col>
      <xdr:colOff>231775</xdr:colOff>
      <xdr:row>78</xdr:row>
      <xdr:rowOff>158592</xdr:rowOff>
    </xdr:to>
    <xdr:sp macro="" textlink="">
      <xdr:nvSpPr>
        <xdr:cNvPr id="410" name="円/楕円 409"/>
        <xdr:cNvSpPr/>
      </xdr:nvSpPr>
      <xdr:spPr>
        <a:xfrm>
          <a:off x="10426700" y="134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76209</xdr:rowOff>
    </xdr:from>
    <xdr:ext cx="469744" cy="259045"/>
    <xdr:sp macro="" textlink="">
      <xdr:nvSpPr>
        <xdr:cNvPr id="411" name="商工費該当値テキスト"/>
        <xdr:cNvSpPr txBox="1"/>
      </xdr:nvSpPr>
      <xdr:spPr>
        <a:xfrm>
          <a:off x="10528300" y="132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74670</xdr:rowOff>
    </xdr:from>
    <xdr:to>
      <xdr:col>14</xdr:col>
      <xdr:colOff>79375</xdr:colOff>
      <xdr:row>79</xdr:row>
      <xdr:rowOff>4820</xdr:rowOff>
    </xdr:to>
    <xdr:sp macro="" textlink="">
      <xdr:nvSpPr>
        <xdr:cNvPr id="412" name="円/楕円 411"/>
        <xdr:cNvSpPr/>
      </xdr:nvSpPr>
      <xdr:spPr>
        <a:xfrm>
          <a:off x="9588500" y="13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466802</xdr:colOff>
      <xdr:row>78</xdr:row>
      <xdr:rowOff>100237</xdr:rowOff>
    </xdr:from>
    <xdr:ext cx="469745" cy="259045"/>
    <xdr:sp macro="" textlink="">
      <xdr:nvSpPr>
        <xdr:cNvPr id="413" name="テキスト ボックス 412"/>
        <xdr:cNvSpPr txBox="1"/>
      </xdr:nvSpPr>
      <xdr:spPr>
        <a:xfrm>
          <a:off x="9391727" y="1347333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86519</xdr:rowOff>
    </xdr:from>
    <xdr:to>
      <xdr:col>12</xdr:col>
      <xdr:colOff>561975</xdr:colOff>
      <xdr:row>79</xdr:row>
      <xdr:rowOff>16669</xdr:rowOff>
    </xdr:to>
    <xdr:sp macro="" textlink="">
      <xdr:nvSpPr>
        <xdr:cNvPr id="414" name="円/楕円 413"/>
        <xdr:cNvSpPr/>
      </xdr:nvSpPr>
      <xdr:spPr>
        <a:xfrm>
          <a:off x="8699500" y="134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112086</xdr:rowOff>
    </xdr:from>
    <xdr:ext cx="469745" cy="259045"/>
    <xdr:sp macro="" textlink="">
      <xdr:nvSpPr>
        <xdr:cNvPr id="415" name="テキスト ボックス 414"/>
        <xdr:cNvSpPr txBox="1"/>
      </xdr:nvSpPr>
      <xdr:spPr>
        <a:xfrm>
          <a:off x="8515427" y="1348518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82004</xdr:rowOff>
    </xdr:from>
    <xdr:to>
      <xdr:col>11</xdr:col>
      <xdr:colOff>358775</xdr:colOff>
      <xdr:row>79</xdr:row>
      <xdr:rowOff>12154</xdr:rowOff>
    </xdr:to>
    <xdr:sp macro="" textlink="">
      <xdr:nvSpPr>
        <xdr:cNvPr id="416" name="円/楕円 415"/>
        <xdr:cNvSpPr/>
      </xdr:nvSpPr>
      <xdr:spPr>
        <a:xfrm>
          <a:off x="7810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100719</xdr:rowOff>
    </xdr:from>
    <xdr:ext cx="469745" cy="259045"/>
    <xdr:sp macro="" textlink="">
      <xdr:nvSpPr>
        <xdr:cNvPr id="417" name="テキスト ボックス 416"/>
        <xdr:cNvSpPr txBox="1"/>
      </xdr:nvSpPr>
      <xdr:spPr>
        <a:xfrm>
          <a:off x="7626427" y="134738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78060</xdr:rowOff>
    </xdr:from>
    <xdr:to>
      <xdr:col>10</xdr:col>
      <xdr:colOff>155575</xdr:colOff>
      <xdr:row>79</xdr:row>
      <xdr:rowOff>8210</xdr:rowOff>
    </xdr:to>
    <xdr:sp macro="" textlink="">
      <xdr:nvSpPr>
        <xdr:cNvPr id="418" name="円/楕円 417"/>
        <xdr:cNvSpPr/>
      </xdr:nvSpPr>
      <xdr:spPr>
        <a:xfrm>
          <a:off x="69215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100201</xdr:rowOff>
    </xdr:from>
    <xdr:ext cx="469744" cy="259045"/>
    <xdr:sp macro="" textlink="">
      <xdr:nvSpPr>
        <xdr:cNvPr id="419" name="テキスト ボックス 418"/>
        <xdr:cNvSpPr txBox="1"/>
      </xdr:nvSpPr>
      <xdr:spPr>
        <a:xfrm>
          <a:off x="6737427" y="1347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57520</xdr:rowOff>
    </xdr:from>
    <xdr:ext cx="248786" cy="259045"/>
    <xdr:sp macro="" textlink="">
      <xdr:nvSpPr>
        <xdr:cNvPr id="429" name="テキスト ボックス 428"/>
        <xdr:cNvSpPr txBox="1"/>
      </xdr:nvSpPr>
      <xdr:spPr>
        <a:xfrm>
          <a:off x="6355214" y="168596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77274</xdr:rowOff>
    </xdr:from>
    <xdr:ext cx="531299" cy="259045"/>
    <xdr:sp macro="" textlink="">
      <xdr:nvSpPr>
        <xdr:cNvPr id="431" name="テキスト ボックス 430"/>
        <xdr:cNvSpPr txBox="1"/>
      </xdr:nvSpPr>
      <xdr:spPr>
        <a:xfrm>
          <a:off x="6072701" y="16536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90177</xdr:rowOff>
    </xdr:from>
    <xdr:ext cx="531299" cy="259045"/>
    <xdr:sp macro="" textlink="">
      <xdr:nvSpPr>
        <xdr:cNvPr id="433" name="テキスト ボックス 432"/>
        <xdr:cNvSpPr txBox="1"/>
      </xdr:nvSpPr>
      <xdr:spPr>
        <a:xfrm>
          <a:off x="6072701" y="1620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109931</xdr:rowOff>
    </xdr:from>
    <xdr:ext cx="531299" cy="259045"/>
    <xdr:sp macro="" textlink="">
      <xdr:nvSpPr>
        <xdr:cNvPr id="435" name="テキスト ボックス 434"/>
        <xdr:cNvSpPr txBox="1"/>
      </xdr:nvSpPr>
      <xdr:spPr>
        <a:xfrm>
          <a:off x="6072701" y="1588333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119408</xdr:rowOff>
    </xdr:from>
    <xdr:ext cx="531299" cy="259045"/>
    <xdr:sp macro="" textlink="">
      <xdr:nvSpPr>
        <xdr:cNvPr id="437" name="テキスト ボックス 436"/>
        <xdr:cNvSpPr txBox="1"/>
      </xdr:nvSpPr>
      <xdr:spPr>
        <a:xfrm>
          <a:off x="6072701" y="155499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139162</xdr:rowOff>
    </xdr:from>
    <xdr:ext cx="595419" cy="259045"/>
    <xdr:sp macro="" textlink="">
      <xdr:nvSpPr>
        <xdr:cNvPr id="439" name="テキスト ボックス 438"/>
        <xdr:cNvSpPr txBox="1"/>
      </xdr:nvSpPr>
      <xdr:spPr>
        <a:xfrm>
          <a:off x="6008581" y="152267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86</xdr:row>
      <xdr:rowOff>158917</xdr:rowOff>
    </xdr:from>
    <xdr:ext cx="595419" cy="259045"/>
    <xdr:sp macro="" textlink="">
      <xdr:nvSpPr>
        <xdr:cNvPr id="441" name="テキスト ボックス 440"/>
        <xdr:cNvSpPr txBox="1"/>
      </xdr:nvSpPr>
      <xdr:spPr>
        <a:xfrm>
          <a:off x="6008581"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34109</xdr:rowOff>
    </xdr:from>
    <xdr:ext cx="534377" cy="259045"/>
    <xdr:sp macro="" textlink="">
      <xdr:nvSpPr>
        <xdr:cNvPr id="444" name="土木費最小値テキスト"/>
        <xdr:cNvSpPr txBox="1"/>
      </xdr:nvSpPr>
      <xdr:spPr>
        <a:xfrm>
          <a:off x="10528300" y="168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119399</xdr:rowOff>
    </xdr:from>
    <xdr:ext cx="534377" cy="259045"/>
    <xdr:sp macro="" textlink="">
      <xdr:nvSpPr>
        <xdr:cNvPr id="446" name="土木費最大値テキスト"/>
        <xdr:cNvSpPr txBox="1"/>
      </xdr:nvSpPr>
      <xdr:spPr>
        <a:xfrm>
          <a:off x="10528300" y="1520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34773</xdr:rowOff>
    </xdr:from>
    <xdr:to>
      <xdr:col>15</xdr:col>
      <xdr:colOff>180975</xdr:colOff>
      <xdr:row>96</xdr:row>
      <xdr:rowOff>118081</xdr:rowOff>
    </xdr:to>
    <xdr:cxnSp macro="">
      <xdr:nvCxnSpPr>
        <xdr:cNvPr id="448" name="直線コネクタ 447"/>
        <xdr:cNvCxnSpPr/>
      </xdr:nvCxnSpPr>
      <xdr:spPr>
        <a:xfrm>
          <a:off x="9639300" y="16493973"/>
          <a:ext cx="8382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13673</xdr:rowOff>
    </xdr:from>
    <xdr:ext cx="534377" cy="259045"/>
    <xdr:sp macro="" textlink="">
      <xdr:nvSpPr>
        <xdr:cNvPr id="449" name="土木費平均値テキスト"/>
        <xdr:cNvSpPr txBox="1"/>
      </xdr:nvSpPr>
      <xdr:spPr>
        <a:xfrm>
          <a:off x="10528300" y="1647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96</xdr:row>
      <xdr:rowOff>15684</xdr:rowOff>
    </xdr:from>
    <xdr:to>
      <xdr:col>14</xdr:col>
      <xdr:colOff>28575</xdr:colOff>
      <xdr:row>96</xdr:row>
      <xdr:rowOff>34773</xdr:rowOff>
    </xdr:to>
    <xdr:cxnSp macro="">
      <xdr:nvCxnSpPr>
        <xdr:cNvPr id="451" name="直線コネクタ 450"/>
        <xdr:cNvCxnSpPr/>
      </xdr:nvCxnSpPr>
      <xdr:spPr>
        <a:xfrm>
          <a:off x="8750300" y="16474884"/>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96</xdr:row>
      <xdr:rowOff>118794</xdr:rowOff>
    </xdr:from>
    <xdr:ext cx="534377" cy="259045"/>
    <xdr:sp macro="" textlink="">
      <xdr:nvSpPr>
        <xdr:cNvPr id="453" name="テキスト ボックス 452"/>
        <xdr:cNvSpPr txBox="1"/>
      </xdr:nvSpPr>
      <xdr:spPr>
        <a:xfrm>
          <a:off x="9359411" y="165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15684</xdr:rowOff>
    </xdr:from>
    <xdr:to>
      <xdr:col>12</xdr:col>
      <xdr:colOff>511175</xdr:colOff>
      <xdr:row>96</xdr:row>
      <xdr:rowOff>42774</xdr:rowOff>
    </xdr:to>
    <xdr:cxnSp macro="">
      <xdr:nvCxnSpPr>
        <xdr:cNvPr id="454" name="直線コネクタ 453"/>
        <xdr:cNvCxnSpPr/>
      </xdr:nvCxnSpPr>
      <xdr:spPr>
        <a:xfrm flipV="1">
          <a:off x="7861300" y="16474884"/>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96</xdr:row>
      <xdr:rowOff>124640</xdr:rowOff>
    </xdr:from>
    <xdr:ext cx="534377" cy="259045"/>
    <xdr:sp macro="" textlink="">
      <xdr:nvSpPr>
        <xdr:cNvPr id="456" name="テキスト ボックス 455"/>
        <xdr:cNvSpPr txBox="1"/>
      </xdr:nvSpPr>
      <xdr:spPr>
        <a:xfrm>
          <a:off x="8483111" y="165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42774</xdr:rowOff>
    </xdr:from>
    <xdr:to>
      <xdr:col>11</xdr:col>
      <xdr:colOff>307975</xdr:colOff>
      <xdr:row>96</xdr:row>
      <xdr:rowOff>93163</xdr:rowOff>
    </xdr:to>
    <xdr:cxnSp macro="">
      <xdr:nvCxnSpPr>
        <xdr:cNvPr id="457" name="直線コネクタ 456"/>
        <xdr:cNvCxnSpPr/>
      </xdr:nvCxnSpPr>
      <xdr:spPr>
        <a:xfrm flipV="1">
          <a:off x="6972300" y="16501974"/>
          <a:ext cx="889000" cy="5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96</xdr:row>
      <xdr:rowOff>142992</xdr:rowOff>
    </xdr:from>
    <xdr:ext cx="534377" cy="259045"/>
    <xdr:sp macro="" textlink="">
      <xdr:nvSpPr>
        <xdr:cNvPr id="459" name="テキスト ボックス 458"/>
        <xdr:cNvSpPr txBox="1"/>
      </xdr:nvSpPr>
      <xdr:spPr>
        <a:xfrm>
          <a:off x="7594111" y="166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96</xdr:row>
      <xdr:rowOff>124755</xdr:rowOff>
    </xdr:from>
    <xdr:ext cx="534377" cy="259045"/>
    <xdr:sp macro="" textlink="">
      <xdr:nvSpPr>
        <xdr:cNvPr id="461" name="テキスト ボックス 460"/>
        <xdr:cNvSpPr txBox="1"/>
      </xdr:nvSpPr>
      <xdr:spPr>
        <a:xfrm>
          <a:off x="6705111" y="16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67281</xdr:rowOff>
    </xdr:from>
    <xdr:to>
      <xdr:col>15</xdr:col>
      <xdr:colOff>231775</xdr:colOff>
      <xdr:row>96</xdr:row>
      <xdr:rowOff>168881</xdr:rowOff>
    </xdr:to>
    <xdr:sp macro="" textlink="">
      <xdr:nvSpPr>
        <xdr:cNvPr id="467" name="円/楕円 466"/>
        <xdr:cNvSpPr/>
      </xdr:nvSpPr>
      <xdr:spPr>
        <a:xfrm>
          <a:off x="10426700" y="165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95</xdr:row>
      <xdr:rowOff>19572</xdr:rowOff>
    </xdr:from>
    <xdr:ext cx="534377" cy="259045"/>
    <xdr:sp macro="" textlink="">
      <xdr:nvSpPr>
        <xdr:cNvPr id="468" name="土木費該当値テキスト"/>
        <xdr:cNvSpPr txBox="1"/>
      </xdr:nvSpPr>
      <xdr:spPr>
        <a:xfrm>
          <a:off x="10528300" y="163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155423</xdr:rowOff>
    </xdr:from>
    <xdr:to>
      <xdr:col>14</xdr:col>
      <xdr:colOff>79375</xdr:colOff>
      <xdr:row>96</xdr:row>
      <xdr:rowOff>85573</xdr:rowOff>
    </xdr:to>
    <xdr:sp macro="" textlink="">
      <xdr:nvSpPr>
        <xdr:cNvPr id="469" name="円/楕円 468"/>
        <xdr:cNvSpPr/>
      </xdr:nvSpPr>
      <xdr:spPr>
        <a:xfrm>
          <a:off x="9588500" y="164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434486</xdr:colOff>
      <xdr:row>94</xdr:row>
      <xdr:rowOff>34940</xdr:rowOff>
    </xdr:from>
    <xdr:ext cx="534377" cy="259045"/>
    <xdr:sp macro="" textlink="">
      <xdr:nvSpPr>
        <xdr:cNvPr id="470" name="テキスト ボックス 469"/>
        <xdr:cNvSpPr txBox="1"/>
      </xdr:nvSpPr>
      <xdr:spPr>
        <a:xfrm>
          <a:off x="9359411" y="161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136334</xdr:rowOff>
    </xdr:from>
    <xdr:to>
      <xdr:col>12</xdr:col>
      <xdr:colOff>561975</xdr:colOff>
      <xdr:row>96</xdr:row>
      <xdr:rowOff>66484</xdr:rowOff>
    </xdr:to>
    <xdr:sp macro="" textlink="">
      <xdr:nvSpPr>
        <xdr:cNvPr id="471" name="円/楕円 470"/>
        <xdr:cNvSpPr/>
      </xdr:nvSpPr>
      <xdr:spPr>
        <a:xfrm>
          <a:off x="8699500" y="164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94</xdr:row>
      <xdr:rowOff>15851</xdr:rowOff>
    </xdr:from>
    <xdr:ext cx="534377" cy="259045"/>
    <xdr:sp macro="" textlink="">
      <xdr:nvSpPr>
        <xdr:cNvPr id="472" name="テキスト ボックス 471"/>
        <xdr:cNvSpPr txBox="1"/>
      </xdr:nvSpPr>
      <xdr:spPr>
        <a:xfrm>
          <a:off x="8483111" y="1613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163424</xdr:rowOff>
    </xdr:from>
    <xdr:to>
      <xdr:col>11</xdr:col>
      <xdr:colOff>358775</xdr:colOff>
      <xdr:row>96</xdr:row>
      <xdr:rowOff>93574</xdr:rowOff>
    </xdr:to>
    <xdr:sp macro="" textlink="">
      <xdr:nvSpPr>
        <xdr:cNvPr id="473" name="円/楕円 472"/>
        <xdr:cNvSpPr/>
      </xdr:nvSpPr>
      <xdr:spPr>
        <a:xfrm>
          <a:off x="7810500" y="16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94</xdr:row>
      <xdr:rowOff>42941</xdr:rowOff>
    </xdr:from>
    <xdr:ext cx="534377" cy="259045"/>
    <xdr:sp macro="" textlink="">
      <xdr:nvSpPr>
        <xdr:cNvPr id="474" name="テキスト ボックス 473"/>
        <xdr:cNvSpPr txBox="1"/>
      </xdr:nvSpPr>
      <xdr:spPr>
        <a:xfrm>
          <a:off x="7594111" y="161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42363</xdr:rowOff>
    </xdr:from>
    <xdr:to>
      <xdr:col>10</xdr:col>
      <xdr:colOff>155575</xdr:colOff>
      <xdr:row>96</xdr:row>
      <xdr:rowOff>143963</xdr:rowOff>
    </xdr:to>
    <xdr:sp macro="" textlink="">
      <xdr:nvSpPr>
        <xdr:cNvPr id="475" name="円/楕円 474"/>
        <xdr:cNvSpPr/>
      </xdr:nvSpPr>
      <xdr:spPr>
        <a:xfrm>
          <a:off x="6921500" y="165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94</xdr:row>
      <xdr:rowOff>89904</xdr:rowOff>
    </xdr:from>
    <xdr:ext cx="534377" cy="259045"/>
    <xdr:sp macro="" textlink="">
      <xdr:nvSpPr>
        <xdr:cNvPr id="476" name="テキスト ボックス 475"/>
        <xdr:cNvSpPr txBox="1"/>
      </xdr:nvSpPr>
      <xdr:spPr>
        <a:xfrm>
          <a:off x="6705111" y="162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44617</xdr:rowOff>
    </xdr:from>
    <xdr:ext cx="531299" cy="259045"/>
    <xdr:sp macro="" textlink="">
      <xdr:nvSpPr>
        <xdr:cNvPr id="485" name="テキスト ボックス 484"/>
        <xdr:cNvSpPr txBox="1"/>
      </xdr:nvSpPr>
      <xdr:spPr>
        <a:xfrm>
          <a:off x="11914701" y="6902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6517</xdr:rowOff>
    </xdr:from>
    <xdr:ext cx="531299" cy="259045"/>
    <xdr:sp macro="" textlink="">
      <xdr:nvSpPr>
        <xdr:cNvPr id="487" name="テキスト ボックス 486"/>
        <xdr:cNvSpPr txBox="1"/>
      </xdr:nvSpPr>
      <xdr:spPr>
        <a:xfrm>
          <a:off x="11914701" y="6521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139867</xdr:rowOff>
    </xdr:from>
    <xdr:ext cx="531299" cy="259045"/>
    <xdr:sp macro="" textlink="">
      <xdr:nvSpPr>
        <xdr:cNvPr id="489" name="テキスト ボックス 488"/>
        <xdr:cNvSpPr txBox="1"/>
      </xdr:nvSpPr>
      <xdr:spPr>
        <a:xfrm>
          <a:off x="11914701" y="614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101767</xdr:rowOff>
    </xdr:from>
    <xdr:ext cx="531299" cy="259045"/>
    <xdr:sp macro="" textlink="">
      <xdr:nvSpPr>
        <xdr:cNvPr id="491" name="テキスト ボックス 490"/>
        <xdr:cNvSpPr txBox="1"/>
      </xdr:nvSpPr>
      <xdr:spPr>
        <a:xfrm>
          <a:off x="11914701"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63667</xdr:rowOff>
    </xdr:from>
    <xdr:ext cx="531299" cy="259045"/>
    <xdr:sp macro="" textlink="">
      <xdr:nvSpPr>
        <xdr:cNvPr id="493" name="テキスト ボックス 492"/>
        <xdr:cNvSpPr txBox="1"/>
      </xdr:nvSpPr>
      <xdr:spPr>
        <a:xfrm>
          <a:off x="11914701" y="537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25567</xdr:rowOff>
    </xdr:from>
    <xdr:ext cx="531299" cy="259045"/>
    <xdr:sp macro="" textlink="">
      <xdr:nvSpPr>
        <xdr:cNvPr id="495" name="テキスト ボックス 494"/>
        <xdr:cNvSpPr txBox="1"/>
      </xdr:nvSpPr>
      <xdr:spPr>
        <a:xfrm>
          <a:off x="11914701" y="49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26</xdr:row>
      <xdr:rowOff>158917</xdr:rowOff>
    </xdr:from>
    <xdr:ext cx="531299" cy="259045"/>
    <xdr:sp macro="" textlink="">
      <xdr:nvSpPr>
        <xdr:cNvPr id="497" name="テキスト ボックス 496"/>
        <xdr:cNvSpPr txBox="1"/>
      </xdr:nvSpPr>
      <xdr:spPr>
        <a:xfrm>
          <a:off x="11914701"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81831</xdr:rowOff>
    </xdr:from>
    <xdr:ext cx="534377" cy="259045"/>
    <xdr:sp macro="" textlink="">
      <xdr:nvSpPr>
        <xdr:cNvPr id="500" name="警察費最小値テキスト"/>
        <xdr:cNvSpPr txBox="1"/>
      </xdr:nvSpPr>
      <xdr:spPr>
        <a:xfrm>
          <a:off x="16370300" y="65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47792</xdr:rowOff>
    </xdr:from>
    <xdr:ext cx="534377" cy="259045"/>
    <xdr:sp macro="" textlink="">
      <xdr:nvSpPr>
        <xdr:cNvPr id="502" name="警察費最大値テキスト"/>
        <xdr:cNvSpPr txBox="1"/>
      </xdr:nvSpPr>
      <xdr:spPr>
        <a:xfrm>
          <a:off x="16370300" y="48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100584</xdr:rowOff>
    </xdr:from>
    <xdr:to>
      <xdr:col>23</xdr:col>
      <xdr:colOff>517525</xdr:colOff>
      <xdr:row>37</xdr:row>
      <xdr:rowOff>156464</xdr:rowOff>
    </xdr:to>
    <xdr:cxnSp macro="">
      <xdr:nvCxnSpPr>
        <xdr:cNvPr id="504" name="直線コネクタ 503"/>
        <xdr:cNvCxnSpPr/>
      </xdr:nvCxnSpPr>
      <xdr:spPr>
        <a:xfrm flipV="1">
          <a:off x="15481300" y="6444234"/>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33828</xdr:rowOff>
    </xdr:from>
    <xdr:ext cx="534377" cy="259045"/>
    <xdr:sp macro="" textlink="">
      <xdr:nvSpPr>
        <xdr:cNvPr id="505" name="警察費平均値テキスト"/>
        <xdr:cNvSpPr txBox="1"/>
      </xdr:nvSpPr>
      <xdr:spPr>
        <a:xfrm>
          <a:off x="16370300" y="586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156464</xdr:rowOff>
    </xdr:from>
    <xdr:to>
      <xdr:col>22</xdr:col>
      <xdr:colOff>365125</xdr:colOff>
      <xdr:row>38</xdr:row>
      <xdr:rowOff>46355</xdr:rowOff>
    </xdr:to>
    <xdr:cxnSp macro="">
      <xdr:nvCxnSpPr>
        <xdr:cNvPr id="507" name="直線コネクタ 506"/>
        <xdr:cNvCxnSpPr/>
      </xdr:nvCxnSpPr>
      <xdr:spPr>
        <a:xfrm flipV="1">
          <a:off x="14592300" y="650011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34</xdr:row>
      <xdr:rowOff>4485</xdr:rowOff>
    </xdr:from>
    <xdr:ext cx="534377" cy="259045"/>
    <xdr:sp macro="" textlink="">
      <xdr:nvSpPr>
        <xdr:cNvPr id="509" name="テキスト ボックス 508"/>
        <xdr:cNvSpPr txBox="1"/>
      </xdr:nvSpPr>
      <xdr:spPr>
        <a:xfrm>
          <a:off x="15201411" y="58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105283</xdr:rowOff>
    </xdr:from>
    <xdr:to>
      <xdr:col>21</xdr:col>
      <xdr:colOff>161925</xdr:colOff>
      <xdr:row>38</xdr:row>
      <xdr:rowOff>46355</xdr:rowOff>
    </xdr:to>
    <xdr:cxnSp macro="">
      <xdr:nvCxnSpPr>
        <xdr:cNvPr id="510" name="直線コネクタ 509"/>
        <xdr:cNvCxnSpPr/>
      </xdr:nvCxnSpPr>
      <xdr:spPr>
        <a:xfrm>
          <a:off x="13703300" y="6448933"/>
          <a:ext cx="889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34</xdr:row>
      <xdr:rowOff>109901</xdr:rowOff>
    </xdr:from>
    <xdr:ext cx="534377" cy="259045"/>
    <xdr:sp macro="" textlink="">
      <xdr:nvSpPr>
        <xdr:cNvPr id="512" name="テキスト ボックス 511"/>
        <xdr:cNvSpPr txBox="1"/>
      </xdr:nvSpPr>
      <xdr:spPr>
        <a:xfrm>
          <a:off x="14325111" y="59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62230</xdr:rowOff>
    </xdr:from>
    <xdr:to>
      <xdr:col>19</xdr:col>
      <xdr:colOff>644525</xdr:colOff>
      <xdr:row>37</xdr:row>
      <xdr:rowOff>105283</xdr:rowOff>
    </xdr:to>
    <xdr:cxnSp macro="">
      <xdr:nvCxnSpPr>
        <xdr:cNvPr id="513" name="直線コネクタ 512"/>
        <xdr:cNvCxnSpPr/>
      </xdr:nvCxnSpPr>
      <xdr:spPr>
        <a:xfrm>
          <a:off x="12814300" y="640588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34</xdr:row>
      <xdr:rowOff>5507</xdr:rowOff>
    </xdr:from>
    <xdr:ext cx="534377" cy="259045"/>
    <xdr:sp macro="" textlink="">
      <xdr:nvSpPr>
        <xdr:cNvPr id="515" name="テキスト ボックス 514"/>
        <xdr:cNvSpPr txBox="1"/>
      </xdr:nvSpPr>
      <xdr:spPr>
        <a:xfrm>
          <a:off x="13436111" y="58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33</xdr:row>
      <xdr:rowOff>120944</xdr:rowOff>
    </xdr:from>
    <xdr:ext cx="534377" cy="259045"/>
    <xdr:sp macro="" textlink="">
      <xdr:nvSpPr>
        <xdr:cNvPr id="517" name="テキスト ボックス 516"/>
        <xdr:cNvSpPr txBox="1"/>
      </xdr:nvSpPr>
      <xdr:spPr>
        <a:xfrm>
          <a:off x="12547111" y="5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49784</xdr:rowOff>
    </xdr:from>
    <xdr:to>
      <xdr:col>23</xdr:col>
      <xdr:colOff>568325</xdr:colOff>
      <xdr:row>37</xdr:row>
      <xdr:rowOff>151384</xdr:rowOff>
    </xdr:to>
    <xdr:sp macro="" textlink="">
      <xdr:nvSpPr>
        <xdr:cNvPr id="523" name="円/楕円 522"/>
        <xdr:cNvSpPr/>
      </xdr:nvSpPr>
      <xdr:spPr>
        <a:xfrm>
          <a:off x="1626870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36</xdr:row>
      <xdr:rowOff>129075</xdr:rowOff>
    </xdr:from>
    <xdr:ext cx="534377" cy="259045"/>
    <xdr:sp macro="" textlink="">
      <xdr:nvSpPr>
        <xdr:cNvPr id="524" name="警察費該当値テキスト"/>
        <xdr:cNvSpPr txBox="1"/>
      </xdr:nvSpPr>
      <xdr:spPr>
        <a:xfrm>
          <a:off x="16370300" y="63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105664</xdr:rowOff>
    </xdr:from>
    <xdr:to>
      <xdr:col>22</xdr:col>
      <xdr:colOff>415925</xdr:colOff>
      <xdr:row>38</xdr:row>
      <xdr:rowOff>35814</xdr:rowOff>
    </xdr:to>
    <xdr:sp macro="" textlink="">
      <xdr:nvSpPr>
        <xdr:cNvPr id="525" name="円/楕円 524"/>
        <xdr:cNvSpPr/>
      </xdr:nvSpPr>
      <xdr:spPr>
        <a:xfrm>
          <a:off x="15430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37</xdr:row>
      <xdr:rowOff>131231</xdr:rowOff>
    </xdr:from>
    <xdr:ext cx="534377" cy="259045"/>
    <xdr:sp macro="" textlink="">
      <xdr:nvSpPr>
        <xdr:cNvPr id="526" name="テキスト ボックス 525"/>
        <xdr:cNvSpPr txBox="1"/>
      </xdr:nvSpPr>
      <xdr:spPr>
        <a:xfrm>
          <a:off x="15201411" y="64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167005</xdr:rowOff>
    </xdr:from>
    <xdr:to>
      <xdr:col>21</xdr:col>
      <xdr:colOff>212725</xdr:colOff>
      <xdr:row>38</xdr:row>
      <xdr:rowOff>97155</xdr:rowOff>
    </xdr:to>
    <xdr:sp macro="" textlink="">
      <xdr:nvSpPr>
        <xdr:cNvPr id="527" name="円/楕円 526"/>
        <xdr:cNvSpPr/>
      </xdr:nvSpPr>
      <xdr:spPr>
        <a:xfrm>
          <a:off x="14541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38</xdr:row>
      <xdr:rowOff>21122</xdr:rowOff>
    </xdr:from>
    <xdr:ext cx="534377" cy="259045"/>
    <xdr:sp macro="" textlink="">
      <xdr:nvSpPr>
        <xdr:cNvPr id="528" name="テキスト ボックス 527"/>
        <xdr:cNvSpPr txBox="1"/>
      </xdr:nvSpPr>
      <xdr:spPr>
        <a:xfrm>
          <a:off x="14325111" y="653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54483</xdr:rowOff>
    </xdr:from>
    <xdr:to>
      <xdr:col>20</xdr:col>
      <xdr:colOff>9525</xdr:colOff>
      <xdr:row>37</xdr:row>
      <xdr:rowOff>156083</xdr:rowOff>
    </xdr:to>
    <xdr:sp macro="" textlink="">
      <xdr:nvSpPr>
        <xdr:cNvPr id="529" name="円/楕円 528"/>
        <xdr:cNvSpPr/>
      </xdr:nvSpPr>
      <xdr:spPr>
        <a:xfrm>
          <a:off x="13652500" y="63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37</xdr:row>
      <xdr:rowOff>76624</xdr:rowOff>
    </xdr:from>
    <xdr:ext cx="534377" cy="259045"/>
    <xdr:sp macro="" textlink="">
      <xdr:nvSpPr>
        <xdr:cNvPr id="530" name="テキスト ボックス 529"/>
        <xdr:cNvSpPr txBox="1"/>
      </xdr:nvSpPr>
      <xdr:spPr>
        <a:xfrm>
          <a:off x="13436111" y="64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11430</xdr:rowOff>
    </xdr:from>
    <xdr:to>
      <xdr:col>18</xdr:col>
      <xdr:colOff>492125</xdr:colOff>
      <xdr:row>37</xdr:row>
      <xdr:rowOff>113030</xdr:rowOff>
    </xdr:to>
    <xdr:sp macro="" textlink="">
      <xdr:nvSpPr>
        <xdr:cNvPr id="531" name="円/楕円 530"/>
        <xdr:cNvSpPr/>
      </xdr:nvSpPr>
      <xdr:spPr>
        <a:xfrm>
          <a:off x="12763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37</xdr:row>
      <xdr:rowOff>33571</xdr:rowOff>
    </xdr:from>
    <xdr:ext cx="534377" cy="259045"/>
    <xdr:sp macro="" textlink="">
      <xdr:nvSpPr>
        <xdr:cNvPr id="532" name="テキスト ボックス 531"/>
        <xdr:cNvSpPr txBox="1"/>
      </xdr:nvSpPr>
      <xdr:spPr>
        <a:xfrm>
          <a:off x="12547111" y="63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44617</xdr:rowOff>
    </xdr:from>
    <xdr:ext cx="531299" cy="259045"/>
    <xdr:sp macro="" textlink="">
      <xdr:nvSpPr>
        <xdr:cNvPr id="541" name="テキスト ボックス 540"/>
        <xdr:cNvSpPr txBox="1"/>
      </xdr:nvSpPr>
      <xdr:spPr>
        <a:xfrm>
          <a:off x="11914701" y="10331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101767</xdr:rowOff>
    </xdr:from>
    <xdr:ext cx="531299" cy="259045"/>
    <xdr:sp macro="" textlink="">
      <xdr:nvSpPr>
        <xdr:cNvPr id="543" name="テキスト ボックス 542"/>
        <xdr:cNvSpPr txBox="1"/>
      </xdr:nvSpPr>
      <xdr:spPr>
        <a:xfrm>
          <a:off x="11914701" y="9874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158917</xdr:rowOff>
    </xdr:from>
    <xdr:ext cx="531299" cy="259045"/>
    <xdr:sp macro="" textlink="">
      <xdr:nvSpPr>
        <xdr:cNvPr id="545" name="テキスト ボックス 544"/>
        <xdr:cNvSpPr txBox="1"/>
      </xdr:nvSpPr>
      <xdr:spPr>
        <a:xfrm>
          <a:off x="11914701" y="9417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44617</xdr:rowOff>
    </xdr:from>
    <xdr:ext cx="595419" cy="259045"/>
    <xdr:sp macro="" textlink="">
      <xdr:nvSpPr>
        <xdr:cNvPr id="547" name="テキスト ボックス 546"/>
        <xdr:cNvSpPr txBox="1"/>
      </xdr:nvSpPr>
      <xdr:spPr>
        <a:xfrm>
          <a:off x="11850581" y="8960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101767</xdr:rowOff>
    </xdr:from>
    <xdr:ext cx="595419" cy="259045"/>
    <xdr:sp macro="" textlink="">
      <xdr:nvSpPr>
        <xdr:cNvPr id="549" name="テキスト ボックス 548"/>
        <xdr:cNvSpPr txBox="1"/>
      </xdr:nvSpPr>
      <xdr:spPr>
        <a:xfrm>
          <a:off x="11850581" y="8502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46</xdr:row>
      <xdr:rowOff>158917</xdr:rowOff>
    </xdr:from>
    <xdr:ext cx="595419" cy="259045"/>
    <xdr:sp macro="" textlink="">
      <xdr:nvSpPr>
        <xdr:cNvPr id="551" name="テキスト ボックス 550"/>
        <xdr:cNvSpPr txBox="1"/>
      </xdr:nvSpPr>
      <xdr:spPr>
        <a:xfrm>
          <a:off x="11850581"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127965</xdr:rowOff>
    </xdr:from>
    <xdr:ext cx="534377" cy="259045"/>
    <xdr:sp macro="" textlink="">
      <xdr:nvSpPr>
        <xdr:cNvPr id="554" name="教育費最小値テキスト"/>
        <xdr:cNvSpPr txBox="1"/>
      </xdr:nvSpPr>
      <xdr:spPr>
        <a:xfrm>
          <a:off x="16370300" y="9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91209</xdr:rowOff>
    </xdr:from>
    <xdr:ext cx="599010" cy="259045"/>
    <xdr:sp macro="" textlink="">
      <xdr:nvSpPr>
        <xdr:cNvPr id="556" name="教育費最大値テキスト"/>
        <xdr:cNvSpPr txBox="1"/>
      </xdr:nvSpPr>
      <xdr:spPr>
        <a:xfrm>
          <a:off x="16370300" y="849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22177</xdr:rowOff>
    </xdr:from>
    <xdr:to>
      <xdr:col>23</xdr:col>
      <xdr:colOff>517525</xdr:colOff>
      <xdr:row>56</xdr:row>
      <xdr:rowOff>29789</xdr:rowOff>
    </xdr:to>
    <xdr:cxnSp macro="">
      <xdr:nvCxnSpPr>
        <xdr:cNvPr id="558" name="直線コネクタ 557"/>
        <xdr:cNvCxnSpPr/>
      </xdr:nvCxnSpPr>
      <xdr:spPr>
        <a:xfrm>
          <a:off x="15481300" y="9623377"/>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96669</xdr:rowOff>
    </xdr:from>
    <xdr:ext cx="534377" cy="259045"/>
    <xdr:sp macro="" textlink="">
      <xdr:nvSpPr>
        <xdr:cNvPr id="559" name="教育費平均値テキスト"/>
        <xdr:cNvSpPr txBox="1"/>
      </xdr:nvSpPr>
      <xdr:spPr>
        <a:xfrm>
          <a:off x="16370300" y="935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56</xdr:row>
      <xdr:rowOff>22177</xdr:rowOff>
    </xdr:from>
    <xdr:to>
      <xdr:col>22</xdr:col>
      <xdr:colOff>365125</xdr:colOff>
      <xdr:row>56</xdr:row>
      <xdr:rowOff>76743</xdr:rowOff>
    </xdr:to>
    <xdr:cxnSp macro="">
      <xdr:nvCxnSpPr>
        <xdr:cNvPr id="561" name="直線コネクタ 560"/>
        <xdr:cNvCxnSpPr/>
      </xdr:nvCxnSpPr>
      <xdr:spPr>
        <a:xfrm flipV="1">
          <a:off x="14592300" y="9623377"/>
          <a:ext cx="889000" cy="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56</xdr:row>
      <xdr:rowOff>33363</xdr:rowOff>
    </xdr:from>
    <xdr:ext cx="534377" cy="259045"/>
    <xdr:sp macro="" textlink="">
      <xdr:nvSpPr>
        <xdr:cNvPr id="563" name="テキスト ボックス 562"/>
        <xdr:cNvSpPr txBox="1"/>
      </xdr:nvSpPr>
      <xdr:spPr>
        <a:xfrm>
          <a:off x="15201411" y="963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43734</xdr:rowOff>
    </xdr:from>
    <xdr:to>
      <xdr:col>21</xdr:col>
      <xdr:colOff>161925</xdr:colOff>
      <xdr:row>56</xdr:row>
      <xdr:rowOff>76743</xdr:rowOff>
    </xdr:to>
    <xdr:cxnSp macro="">
      <xdr:nvCxnSpPr>
        <xdr:cNvPr id="564" name="直線コネクタ 563"/>
        <xdr:cNvCxnSpPr/>
      </xdr:nvCxnSpPr>
      <xdr:spPr>
        <a:xfrm>
          <a:off x="13703300" y="9644934"/>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56</xdr:row>
      <xdr:rowOff>91064</xdr:rowOff>
    </xdr:from>
    <xdr:ext cx="534377" cy="259045"/>
    <xdr:sp macro="" textlink="">
      <xdr:nvSpPr>
        <xdr:cNvPr id="566" name="テキスト ボックス 565"/>
        <xdr:cNvSpPr txBox="1"/>
      </xdr:nvSpPr>
      <xdr:spPr>
        <a:xfrm>
          <a:off x="14325111" y="96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161737</xdr:rowOff>
    </xdr:from>
    <xdr:to>
      <xdr:col>19</xdr:col>
      <xdr:colOff>644525</xdr:colOff>
      <xdr:row>56</xdr:row>
      <xdr:rowOff>43734</xdr:rowOff>
    </xdr:to>
    <xdr:cxnSp macro="">
      <xdr:nvCxnSpPr>
        <xdr:cNvPr id="567" name="直線コネクタ 566"/>
        <xdr:cNvCxnSpPr/>
      </xdr:nvCxnSpPr>
      <xdr:spPr>
        <a:xfrm>
          <a:off x="12814300" y="9591487"/>
          <a:ext cx="8890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56</xdr:row>
      <xdr:rowOff>49156</xdr:rowOff>
    </xdr:from>
    <xdr:ext cx="534377" cy="259045"/>
    <xdr:sp macro="" textlink="">
      <xdr:nvSpPr>
        <xdr:cNvPr id="569" name="テキスト ボックス 568"/>
        <xdr:cNvSpPr txBox="1"/>
      </xdr:nvSpPr>
      <xdr:spPr>
        <a:xfrm>
          <a:off x="13436111" y="965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55</xdr:row>
      <xdr:rowOff>157953</xdr:rowOff>
    </xdr:from>
    <xdr:ext cx="534377" cy="259045"/>
    <xdr:sp macro="" textlink="">
      <xdr:nvSpPr>
        <xdr:cNvPr id="571" name="テキスト ボックス 570"/>
        <xdr:cNvSpPr txBox="1"/>
      </xdr:nvSpPr>
      <xdr:spPr>
        <a:xfrm>
          <a:off x="12547111" y="95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150439</xdr:rowOff>
    </xdr:from>
    <xdr:to>
      <xdr:col>23</xdr:col>
      <xdr:colOff>568325</xdr:colOff>
      <xdr:row>56</xdr:row>
      <xdr:rowOff>80589</xdr:rowOff>
    </xdr:to>
    <xdr:sp macro="" textlink="">
      <xdr:nvSpPr>
        <xdr:cNvPr id="577" name="円/楕円 576"/>
        <xdr:cNvSpPr/>
      </xdr:nvSpPr>
      <xdr:spPr>
        <a:xfrm>
          <a:off x="16268700" y="95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55</xdr:row>
      <xdr:rowOff>61706</xdr:rowOff>
    </xdr:from>
    <xdr:ext cx="534377" cy="259045"/>
    <xdr:sp macro="" textlink="">
      <xdr:nvSpPr>
        <xdr:cNvPr id="578" name="教育費該当値テキスト"/>
        <xdr:cNvSpPr txBox="1"/>
      </xdr:nvSpPr>
      <xdr:spPr>
        <a:xfrm>
          <a:off x="16370300" y="94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79,808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142827</xdr:rowOff>
    </xdr:from>
    <xdr:to>
      <xdr:col>22</xdr:col>
      <xdr:colOff>415925</xdr:colOff>
      <xdr:row>56</xdr:row>
      <xdr:rowOff>72977</xdr:rowOff>
    </xdr:to>
    <xdr:sp macro="" textlink="">
      <xdr:nvSpPr>
        <xdr:cNvPr id="579" name="円/楕円 578"/>
        <xdr:cNvSpPr/>
      </xdr:nvSpPr>
      <xdr:spPr>
        <a:xfrm>
          <a:off x="15430500" y="95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54</xdr:row>
      <xdr:rowOff>18918</xdr:rowOff>
    </xdr:from>
    <xdr:ext cx="534377" cy="259045"/>
    <xdr:sp macro="" textlink="">
      <xdr:nvSpPr>
        <xdr:cNvPr id="580" name="テキスト ボックス 579"/>
        <xdr:cNvSpPr txBox="1"/>
      </xdr:nvSpPr>
      <xdr:spPr>
        <a:xfrm>
          <a:off x="15201411" y="92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25943</xdr:rowOff>
    </xdr:from>
    <xdr:to>
      <xdr:col>21</xdr:col>
      <xdr:colOff>212725</xdr:colOff>
      <xdr:row>56</xdr:row>
      <xdr:rowOff>127543</xdr:rowOff>
    </xdr:to>
    <xdr:sp macro="" textlink="">
      <xdr:nvSpPr>
        <xdr:cNvPr id="581" name="円/楕円 580"/>
        <xdr:cNvSpPr/>
      </xdr:nvSpPr>
      <xdr:spPr>
        <a:xfrm>
          <a:off x="14541500" y="96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54</xdr:row>
      <xdr:rowOff>76910</xdr:rowOff>
    </xdr:from>
    <xdr:ext cx="534377" cy="259045"/>
    <xdr:sp macro="" textlink="">
      <xdr:nvSpPr>
        <xdr:cNvPr id="582" name="テキスト ボックス 581"/>
        <xdr:cNvSpPr txBox="1"/>
      </xdr:nvSpPr>
      <xdr:spPr>
        <a:xfrm>
          <a:off x="14325111" y="93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164384</xdr:rowOff>
    </xdr:from>
    <xdr:to>
      <xdr:col>20</xdr:col>
      <xdr:colOff>9525</xdr:colOff>
      <xdr:row>56</xdr:row>
      <xdr:rowOff>94534</xdr:rowOff>
    </xdr:to>
    <xdr:sp macro="" textlink="">
      <xdr:nvSpPr>
        <xdr:cNvPr id="583" name="円/楕円 582"/>
        <xdr:cNvSpPr/>
      </xdr:nvSpPr>
      <xdr:spPr>
        <a:xfrm>
          <a:off x="13652500" y="95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54</xdr:row>
      <xdr:rowOff>43901</xdr:rowOff>
    </xdr:from>
    <xdr:ext cx="534377" cy="259045"/>
    <xdr:sp macro="" textlink="">
      <xdr:nvSpPr>
        <xdr:cNvPr id="584" name="テキスト ボックス 583"/>
        <xdr:cNvSpPr txBox="1"/>
      </xdr:nvSpPr>
      <xdr:spPr>
        <a:xfrm>
          <a:off x="13436111" y="9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110937</xdr:rowOff>
    </xdr:from>
    <xdr:to>
      <xdr:col>18</xdr:col>
      <xdr:colOff>492125</xdr:colOff>
      <xdr:row>56</xdr:row>
      <xdr:rowOff>41087</xdr:rowOff>
    </xdr:to>
    <xdr:sp macro="" textlink="">
      <xdr:nvSpPr>
        <xdr:cNvPr id="585" name="円/楕円 584"/>
        <xdr:cNvSpPr/>
      </xdr:nvSpPr>
      <xdr:spPr>
        <a:xfrm>
          <a:off x="12763500" y="95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53</xdr:row>
      <xdr:rowOff>161904</xdr:rowOff>
    </xdr:from>
    <xdr:ext cx="534377" cy="259045"/>
    <xdr:sp macro="" textlink="">
      <xdr:nvSpPr>
        <xdr:cNvPr id="586" name="テキスト ボックス 585"/>
        <xdr:cNvSpPr txBox="1"/>
      </xdr:nvSpPr>
      <xdr:spPr>
        <a:xfrm>
          <a:off x="12547111" y="92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101767</xdr:rowOff>
    </xdr:from>
    <xdr:ext cx="248786" cy="259045"/>
    <xdr:sp macro="" textlink="">
      <xdr:nvSpPr>
        <xdr:cNvPr id="596" name="テキスト ボックス 595"/>
        <xdr:cNvSpPr txBox="1"/>
      </xdr:nvSpPr>
      <xdr:spPr>
        <a:xfrm>
          <a:off x="12197214" y="1330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158917</xdr:rowOff>
    </xdr:from>
    <xdr:ext cx="531299" cy="259045"/>
    <xdr:sp macro="" textlink="">
      <xdr:nvSpPr>
        <xdr:cNvPr id="598" name="テキスト ボックス 597"/>
        <xdr:cNvSpPr txBox="1"/>
      </xdr:nvSpPr>
      <xdr:spPr>
        <a:xfrm>
          <a:off x="11914701" y="1284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44617</xdr:rowOff>
    </xdr:from>
    <xdr:ext cx="531299" cy="259045"/>
    <xdr:sp macro="" textlink="">
      <xdr:nvSpPr>
        <xdr:cNvPr id="600" name="テキスト ボックス 599"/>
        <xdr:cNvSpPr txBox="1"/>
      </xdr:nvSpPr>
      <xdr:spPr>
        <a:xfrm>
          <a:off x="11914701" y="1238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101767</xdr:rowOff>
    </xdr:from>
    <xdr:ext cx="531299" cy="259045"/>
    <xdr:sp macro="" textlink="">
      <xdr:nvSpPr>
        <xdr:cNvPr id="602" name="テキスト ボックス 601"/>
        <xdr:cNvSpPr txBox="1"/>
      </xdr:nvSpPr>
      <xdr:spPr>
        <a:xfrm>
          <a:off x="11914701" y="119318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66</xdr:row>
      <xdr:rowOff>158917</xdr:rowOff>
    </xdr:from>
    <xdr:ext cx="531299" cy="259045"/>
    <xdr:sp macro="" textlink="">
      <xdr:nvSpPr>
        <xdr:cNvPr id="604" name="テキスト ボックス 603"/>
        <xdr:cNvSpPr txBox="1"/>
      </xdr:nvSpPr>
      <xdr:spPr>
        <a:xfrm>
          <a:off x="11914701" y="1147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72277</xdr:rowOff>
    </xdr:from>
    <xdr:ext cx="313932" cy="259045"/>
    <xdr:sp macro="" textlink="">
      <xdr:nvSpPr>
        <xdr:cNvPr id="607" name="災害復旧費最小値テキスト"/>
        <xdr:cNvSpPr txBox="1"/>
      </xdr:nvSpPr>
      <xdr:spPr>
        <a:xfrm>
          <a:off x="16370300" y="1344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28681</xdr:rowOff>
    </xdr:from>
    <xdr:ext cx="534377" cy="259045"/>
    <xdr:sp macro="" textlink="">
      <xdr:nvSpPr>
        <xdr:cNvPr id="609" name="災害復旧費最大値テキスト"/>
        <xdr:cNvSpPr txBox="1"/>
      </xdr:nvSpPr>
      <xdr:spPr>
        <a:xfrm>
          <a:off x="16370300" y="118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115286</xdr:rowOff>
    </xdr:from>
    <xdr:to>
      <xdr:col>23</xdr:col>
      <xdr:colOff>517525</xdr:colOff>
      <xdr:row>78</xdr:row>
      <xdr:rowOff>120383</xdr:rowOff>
    </xdr:to>
    <xdr:cxnSp macro="">
      <xdr:nvCxnSpPr>
        <xdr:cNvPr id="611" name="直線コネクタ 610"/>
        <xdr:cNvCxnSpPr/>
      </xdr:nvCxnSpPr>
      <xdr:spPr>
        <a:xfrm>
          <a:off x="15481300" y="13488386"/>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129359</xdr:rowOff>
    </xdr:from>
    <xdr:ext cx="469744" cy="259045"/>
    <xdr:sp macro="" textlink="">
      <xdr:nvSpPr>
        <xdr:cNvPr id="612" name="災害復旧費平均値テキスト"/>
        <xdr:cNvSpPr txBox="1"/>
      </xdr:nvSpPr>
      <xdr:spPr>
        <a:xfrm>
          <a:off x="16370300" y="131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78</xdr:row>
      <xdr:rowOff>115286</xdr:rowOff>
    </xdr:from>
    <xdr:to>
      <xdr:col>22</xdr:col>
      <xdr:colOff>365125</xdr:colOff>
      <xdr:row>78</xdr:row>
      <xdr:rowOff>116429</xdr:rowOff>
    </xdr:to>
    <xdr:cxnSp macro="">
      <xdr:nvCxnSpPr>
        <xdr:cNvPr id="614" name="直線コネクタ 613"/>
        <xdr:cNvCxnSpPr/>
      </xdr:nvCxnSpPr>
      <xdr:spPr>
        <a:xfrm flipV="1">
          <a:off x="14592300" y="134883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117552</xdr:colOff>
      <xdr:row>76</xdr:row>
      <xdr:rowOff>82145</xdr:rowOff>
    </xdr:from>
    <xdr:ext cx="469744" cy="259045"/>
    <xdr:sp macro="" textlink="">
      <xdr:nvSpPr>
        <xdr:cNvPr id="616" name="テキスト ボックス 615"/>
        <xdr:cNvSpPr txBox="1"/>
      </xdr:nvSpPr>
      <xdr:spPr>
        <a:xfrm>
          <a:off x="15233727" y="1311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93774</xdr:rowOff>
    </xdr:from>
    <xdr:to>
      <xdr:col>21</xdr:col>
      <xdr:colOff>161925</xdr:colOff>
      <xdr:row>78</xdr:row>
      <xdr:rowOff>116429</xdr:rowOff>
    </xdr:to>
    <xdr:cxnSp macro="">
      <xdr:nvCxnSpPr>
        <xdr:cNvPr id="617" name="直線コネクタ 616"/>
        <xdr:cNvCxnSpPr/>
      </xdr:nvCxnSpPr>
      <xdr:spPr>
        <a:xfrm>
          <a:off x="13703300" y="13466874"/>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76</xdr:row>
      <xdr:rowOff>78603</xdr:rowOff>
    </xdr:from>
    <xdr:ext cx="469744" cy="259045"/>
    <xdr:sp macro="" textlink="">
      <xdr:nvSpPr>
        <xdr:cNvPr id="619" name="テキスト ボックス 618"/>
        <xdr:cNvSpPr txBox="1"/>
      </xdr:nvSpPr>
      <xdr:spPr>
        <a:xfrm>
          <a:off x="14357427" y="1310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93774</xdr:rowOff>
    </xdr:from>
    <xdr:to>
      <xdr:col>19</xdr:col>
      <xdr:colOff>644525</xdr:colOff>
      <xdr:row>78</xdr:row>
      <xdr:rowOff>106141</xdr:rowOff>
    </xdr:to>
    <xdr:cxnSp macro="">
      <xdr:nvCxnSpPr>
        <xdr:cNvPr id="620" name="直線コネクタ 619"/>
        <xdr:cNvCxnSpPr/>
      </xdr:nvCxnSpPr>
      <xdr:spPr>
        <a:xfrm flipV="1">
          <a:off x="12814300" y="13466874"/>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76</xdr:row>
      <xdr:rowOff>72384</xdr:rowOff>
    </xdr:from>
    <xdr:ext cx="469745" cy="259045"/>
    <xdr:sp macro="" textlink="">
      <xdr:nvSpPr>
        <xdr:cNvPr id="622" name="テキスト ボックス 621"/>
        <xdr:cNvSpPr txBox="1"/>
      </xdr:nvSpPr>
      <xdr:spPr>
        <a:xfrm>
          <a:off x="13468427" y="1310258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76</xdr:row>
      <xdr:rowOff>76776</xdr:rowOff>
    </xdr:from>
    <xdr:ext cx="469745" cy="259045"/>
    <xdr:sp macro="" textlink="">
      <xdr:nvSpPr>
        <xdr:cNvPr id="624" name="テキスト ボックス 623"/>
        <xdr:cNvSpPr txBox="1"/>
      </xdr:nvSpPr>
      <xdr:spPr>
        <a:xfrm>
          <a:off x="12579427" y="1310697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69583</xdr:rowOff>
    </xdr:from>
    <xdr:to>
      <xdr:col>23</xdr:col>
      <xdr:colOff>568325</xdr:colOff>
      <xdr:row>78</xdr:row>
      <xdr:rowOff>171183</xdr:rowOff>
    </xdr:to>
    <xdr:sp macro="" textlink="">
      <xdr:nvSpPr>
        <xdr:cNvPr id="630" name="円/楕円 629"/>
        <xdr:cNvSpPr/>
      </xdr:nvSpPr>
      <xdr:spPr>
        <a:xfrm>
          <a:off x="162687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81948</xdr:rowOff>
    </xdr:from>
    <xdr:ext cx="378565" cy="259045"/>
    <xdr:sp macro="" textlink="">
      <xdr:nvSpPr>
        <xdr:cNvPr id="631" name="災害復旧費該当値テキスト"/>
        <xdr:cNvSpPr txBox="1"/>
      </xdr:nvSpPr>
      <xdr:spPr>
        <a:xfrm>
          <a:off x="16370300" y="1328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64486</xdr:rowOff>
    </xdr:from>
    <xdr:to>
      <xdr:col>22</xdr:col>
      <xdr:colOff>415925</xdr:colOff>
      <xdr:row>78</xdr:row>
      <xdr:rowOff>166086</xdr:rowOff>
    </xdr:to>
    <xdr:sp macro="" textlink="">
      <xdr:nvSpPr>
        <xdr:cNvPr id="632" name="円/楕円 631"/>
        <xdr:cNvSpPr/>
      </xdr:nvSpPr>
      <xdr:spPr>
        <a:xfrm>
          <a:off x="154305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117552</xdr:colOff>
      <xdr:row>78</xdr:row>
      <xdr:rowOff>90053</xdr:rowOff>
    </xdr:from>
    <xdr:ext cx="469744" cy="259045"/>
    <xdr:sp macro="" textlink="">
      <xdr:nvSpPr>
        <xdr:cNvPr id="633" name="テキスト ボックス 632"/>
        <xdr:cNvSpPr txBox="1"/>
      </xdr:nvSpPr>
      <xdr:spPr>
        <a:xfrm>
          <a:off x="15233727" y="1346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65629</xdr:rowOff>
    </xdr:from>
    <xdr:to>
      <xdr:col>21</xdr:col>
      <xdr:colOff>212725</xdr:colOff>
      <xdr:row>78</xdr:row>
      <xdr:rowOff>167229</xdr:rowOff>
    </xdr:to>
    <xdr:sp macro="" textlink="">
      <xdr:nvSpPr>
        <xdr:cNvPr id="634" name="円/楕円 633"/>
        <xdr:cNvSpPr/>
      </xdr:nvSpPr>
      <xdr:spPr>
        <a:xfrm>
          <a:off x="14541500" y="134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78</xdr:row>
      <xdr:rowOff>91196</xdr:rowOff>
    </xdr:from>
    <xdr:ext cx="469744" cy="259045"/>
    <xdr:sp macro="" textlink="">
      <xdr:nvSpPr>
        <xdr:cNvPr id="635" name="テキスト ボックス 634"/>
        <xdr:cNvSpPr txBox="1"/>
      </xdr:nvSpPr>
      <xdr:spPr>
        <a:xfrm>
          <a:off x="14357427" y="134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42974</xdr:rowOff>
    </xdr:from>
    <xdr:to>
      <xdr:col>20</xdr:col>
      <xdr:colOff>9525</xdr:colOff>
      <xdr:row>78</xdr:row>
      <xdr:rowOff>144574</xdr:rowOff>
    </xdr:to>
    <xdr:sp macro="" textlink="">
      <xdr:nvSpPr>
        <xdr:cNvPr id="636" name="円/楕円 635"/>
        <xdr:cNvSpPr/>
      </xdr:nvSpPr>
      <xdr:spPr>
        <a:xfrm>
          <a:off x="13652500" y="134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78</xdr:row>
      <xdr:rowOff>68541</xdr:rowOff>
    </xdr:from>
    <xdr:ext cx="469745" cy="259045"/>
    <xdr:sp macro="" textlink="">
      <xdr:nvSpPr>
        <xdr:cNvPr id="637" name="テキスト ボックス 636"/>
        <xdr:cNvSpPr txBox="1"/>
      </xdr:nvSpPr>
      <xdr:spPr>
        <a:xfrm>
          <a:off x="13468427" y="1344164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55341</xdr:rowOff>
    </xdr:from>
    <xdr:to>
      <xdr:col>18</xdr:col>
      <xdr:colOff>492125</xdr:colOff>
      <xdr:row>78</xdr:row>
      <xdr:rowOff>156941</xdr:rowOff>
    </xdr:to>
    <xdr:sp macro="" textlink="">
      <xdr:nvSpPr>
        <xdr:cNvPr id="638" name="円/楕円 637"/>
        <xdr:cNvSpPr/>
      </xdr:nvSpPr>
      <xdr:spPr>
        <a:xfrm>
          <a:off x="12763500" y="134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78</xdr:row>
      <xdr:rowOff>80908</xdr:rowOff>
    </xdr:from>
    <xdr:ext cx="469745" cy="259045"/>
    <xdr:sp macro="" textlink="">
      <xdr:nvSpPr>
        <xdr:cNvPr id="639" name="テキスト ボックス 638"/>
        <xdr:cNvSpPr txBox="1"/>
      </xdr:nvSpPr>
      <xdr:spPr>
        <a:xfrm>
          <a:off x="12579427" y="134540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44617</xdr:rowOff>
    </xdr:from>
    <xdr:ext cx="531299" cy="259045"/>
    <xdr:sp macro="" textlink="">
      <xdr:nvSpPr>
        <xdr:cNvPr id="648" name="テキスト ボックス 647"/>
        <xdr:cNvSpPr txBox="1"/>
      </xdr:nvSpPr>
      <xdr:spPr>
        <a:xfrm>
          <a:off x="11914701" y="1718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6517</xdr:rowOff>
    </xdr:from>
    <xdr:ext cx="531299" cy="259045"/>
    <xdr:sp macro="" textlink="">
      <xdr:nvSpPr>
        <xdr:cNvPr id="650" name="テキスト ボックス 649"/>
        <xdr:cNvSpPr txBox="1"/>
      </xdr:nvSpPr>
      <xdr:spPr>
        <a:xfrm>
          <a:off x="11914701" y="1680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139867</xdr:rowOff>
    </xdr:from>
    <xdr:ext cx="531299" cy="259045"/>
    <xdr:sp macro="" textlink="">
      <xdr:nvSpPr>
        <xdr:cNvPr id="652" name="テキスト ボックス 651"/>
        <xdr:cNvSpPr txBox="1"/>
      </xdr:nvSpPr>
      <xdr:spPr>
        <a:xfrm>
          <a:off x="11914701" y="1642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101767</xdr:rowOff>
    </xdr:from>
    <xdr:ext cx="531299" cy="259045"/>
    <xdr:sp macro="" textlink="">
      <xdr:nvSpPr>
        <xdr:cNvPr id="654" name="テキスト ボックス 653"/>
        <xdr:cNvSpPr txBox="1"/>
      </xdr:nvSpPr>
      <xdr:spPr>
        <a:xfrm>
          <a:off x="11914701" y="1604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63667</xdr:rowOff>
    </xdr:from>
    <xdr:ext cx="531299" cy="259045"/>
    <xdr:sp macro="" textlink="">
      <xdr:nvSpPr>
        <xdr:cNvPr id="656" name="テキスト ボックス 655"/>
        <xdr:cNvSpPr txBox="1"/>
      </xdr:nvSpPr>
      <xdr:spPr>
        <a:xfrm>
          <a:off x="11914701" y="1566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25567</xdr:rowOff>
    </xdr:from>
    <xdr:ext cx="531299" cy="259045"/>
    <xdr:sp macro="" textlink="">
      <xdr:nvSpPr>
        <xdr:cNvPr id="658" name="テキスト ボックス 657"/>
        <xdr:cNvSpPr txBox="1"/>
      </xdr:nvSpPr>
      <xdr:spPr>
        <a:xfrm>
          <a:off x="11914701" y="1528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86</xdr:row>
      <xdr:rowOff>158917</xdr:rowOff>
    </xdr:from>
    <xdr:ext cx="531299" cy="259045"/>
    <xdr:sp macro="" textlink="">
      <xdr:nvSpPr>
        <xdr:cNvPr id="660" name="テキスト ボックス 659"/>
        <xdr:cNvSpPr txBox="1"/>
      </xdr:nvSpPr>
      <xdr:spPr>
        <a:xfrm>
          <a:off x="11914701" y="14903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86577</xdr:rowOff>
    </xdr:from>
    <xdr:ext cx="534377" cy="259045"/>
    <xdr:sp macro="" textlink="">
      <xdr:nvSpPr>
        <xdr:cNvPr id="663" name="公債費最小値テキスト"/>
        <xdr:cNvSpPr txBox="1"/>
      </xdr:nvSpPr>
      <xdr:spPr>
        <a:xfrm>
          <a:off x="16370300" y="168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167276</xdr:rowOff>
    </xdr:from>
    <xdr:ext cx="534377" cy="259045"/>
    <xdr:sp macro="" textlink="">
      <xdr:nvSpPr>
        <xdr:cNvPr id="665" name="公債費最大値テキスト"/>
        <xdr:cNvSpPr txBox="1"/>
      </xdr:nvSpPr>
      <xdr:spPr>
        <a:xfrm>
          <a:off x="16370300" y="154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153378</xdr:rowOff>
    </xdr:from>
    <xdr:to>
      <xdr:col>23</xdr:col>
      <xdr:colOff>517525</xdr:colOff>
      <xdr:row>94</xdr:row>
      <xdr:rowOff>166142</xdr:rowOff>
    </xdr:to>
    <xdr:cxnSp macro="">
      <xdr:nvCxnSpPr>
        <xdr:cNvPr id="667" name="直線コネクタ 666"/>
        <xdr:cNvCxnSpPr/>
      </xdr:nvCxnSpPr>
      <xdr:spPr>
        <a:xfrm flipV="1">
          <a:off x="15481300" y="16269678"/>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146932</xdr:rowOff>
    </xdr:from>
    <xdr:ext cx="534377" cy="259045"/>
    <xdr:sp macro="" textlink="">
      <xdr:nvSpPr>
        <xdr:cNvPr id="668" name="公債費平均値テキスト"/>
        <xdr:cNvSpPr txBox="1"/>
      </xdr:nvSpPr>
      <xdr:spPr>
        <a:xfrm>
          <a:off x="16370300" y="1626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94</xdr:row>
      <xdr:rowOff>166142</xdr:rowOff>
    </xdr:from>
    <xdr:to>
      <xdr:col>22</xdr:col>
      <xdr:colOff>365125</xdr:colOff>
      <xdr:row>95</xdr:row>
      <xdr:rowOff>18199</xdr:rowOff>
    </xdr:to>
    <xdr:cxnSp macro="">
      <xdr:nvCxnSpPr>
        <xdr:cNvPr id="670" name="直線コネクタ 669"/>
        <xdr:cNvCxnSpPr/>
      </xdr:nvCxnSpPr>
      <xdr:spPr>
        <a:xfrm flipV="1">
          <a:off x="14592300" y="16282442"/>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95</xdr:row>
      <xdr:rowOff>111456</xdr:rowOff>
    </xdr:from>
    <xdr:ext cx="534377" cy="259045"/>
    <xdr:sp macro="" textlink="">
      <xdr:nvSpPr>
        <xdr:cNvPr id="672" name="テキスト ボックス 671"/>
        <xdr:cNvSpPr txBox="1"/>
      </xdr:nvSpPr>
      <xdr:spPr>
        <a:xfrm>
          <a:off x="15201411" y="163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18199</xdr:rowOff>
    </xdr:from>
    <xdr:to>
      <xdr:col>21</xdr:col>
      <xdr:colOff>161925</xdr:colOff>
      <xdr:row>95</xdr:row>
      <xdr:rowOff>108534</xdr:rowOff>
    </xdr:to>
    <xdr:cxnSp macro="">
      <xdr:nvCxnSpPr>
        <xdr:cNvPr id="673" name="直線コネクタ 672"/>
        <xdr:cNvCxnSpPr/>
      </xdr:nvCxnSpPr>
      <xdr:spPr>
        <a:xfrm flipV="1">
          <a:off x="13703300" y="16305949"/>
          <a:ext cx="8890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139613</xdr:rowOff>
    </xdr:from>
    <xdr:ext cx="534377" cy="259045"/>
    <xdr:sp macro="" textlink="">
      <xdr:nvSpPr>
        <xdr:cNvPr id="675" name="テキスト ボックス 674"/>
        <xdr:cNvSpPr txBox="1"/>
      </xdr:nvSpPr>
      <xdr:spPr>
        <a:xfrm>
          <a:off x="14325111" y="164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75082</xdr:rowOff>
    </xdr:from>
    <xdr:to>
      <xdr:col>19</xdr:col>
      <xdr:colOff>644525</xdr:colOff>
      <xdr:row>95</xdr:row>
      <xdr:rowOff>108534</xdr:rowOff>
    </xdr:to>
    <xdr:cxnSp macro="">
      <xdr:nvCxnSpPr>
        <xdr:cNvPr id="676" name="直線コネクタ 675"/>
        <xdr:cNvCxnSpPr/>
      </xdr:nvCxnSpPr>
      <xdr:spPr>
        <a:xfrm>
          <a:off x="12814300" y="16362832"/>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106809</xdr:rowOff>
    </xdr:from>
    <xdr:ext cx="534377" cy="259045"/>
    <xdr:sp macro="" textlink="">
      <xdr:nvSpPr>
        <xdr:cNvPr id="678" name="テキスト ボックス 677"/>
        <xdr:cNvSpPr txBox="1"/>
      </xdr:nvSpPr>
      <xdr:spPr>
        <a:xfrm>
          <a:off x="13436111" y="165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118657</xdr:rowOff>
    </xdr:from>
    <xdr:ext cx="534377" cy="259045"/>
    <xdr:sp macro="" textlink="">
      <xdr:nvSpPr>
        <xdr:cNvPr id="680" name="テキスト ボックス 679"/>
        <xdr:cNvSpPr txBox="1"/>
      </xdr:nvSpPr>
      <xdr:spPr>
        <a:xfrm>
          <a:off x="12547111" y="165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102578</xdr:rowOff>
    </xdr:from>
    <xdr:to>
      <xdr:col>23</xdr:col>
      <xdr:colOff>568325</xdr:colOff>
      <xdr:row>95</xdr:row>
      <xdr:rowOff>32728</xdr:rowOff>
    </xdr:to>
    <xdr:sp macro="" textlink="">
      <xdr:nvSpPr>
        <xdr:cNvPr id="686" name="円/楕円 685"/>
        <xdr:cNvSpPr/>
      </xdr:nvSpPr>
      <xdr:spPr>
        <a:xfrm>
          <a:off x="16268700" y="162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93</xdr:row>
      <xdr:rowOff>58295</xdr:rowOff>
    </xdr:from>
    <xdr:ext cx="534377" cy="259045"/>
    <xdr:sp macro="" textlink="">
      <xdr:nvSpPr>
        <xdr:cNvPr id="687" name="公債費該当値テキスト"/>
        <xdr:cNvSpPr txBox="1"/>
      </xdr:nvSpPr>
      <xdr:spPr>
        <a:xfrm>
          <a:off x="16370300" y="160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115342</xdr:rowOff>
    </xdr:from>
    <xdr:to>
      <xdr:col>22</xdr:col>
      <xdr:colOff>415925</xdr:colOff>
      <xdr:row>95</xdr:row>
      <xdr:rowOff>45492</xdr:rowOff>
    </xdr:to>
    <xdr:sp macro="" textlink="">
      <xdr:nvSpPr>
        <xdr:cNvPr id="688" name="円/楕円 687"/>
        <xdr:cNvSpPr/>
      </xdr:nvSpPr>
      <xdr:spPr>
        <a:xfrm>
          <a:off x="15430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85236</xdr:colOff>
      <xdr:row>92</xdr:row>
      <xdr:rowOff>166309</xdr:rowOff>
    </xdr:from>
    <xdr:ext cx="534377" cy="259045"/>
    <xdr:sp macro="" textlink="">
      <xdr:nvSpPr>
        <xdr:cNvPr id="689" name="テキスト ボックス 688"/>
        <xdr:cNvSpPr txBox="1"/>
      </xdr:nvSpPr>
      <xdr:spPr>
        <a:xfrm>
          <a:off x="15201411" y="159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138849</xdr:rowOff>
    </xdr:from>
    <xdr:to>
      <xdr:col>21</xdr:col>
      <xdr:colOff>212725</xdr:colOff>
      <xdr:row>95</xdr:row>
      <xdr:rowOff>68999</xdr:rowOff>
    </xdr:to>
    <xdr:sp macro="" textlink="">
      <xdr:nvSpPr>
        <xdr:cNvPr id="690" name="円/楕円 689"/>
        <xdr:cNvSpPr/>
      </xdr:nvSpPr>
      <xdr:spPr>
        <a:xfrm>
          <a:off x="14541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93</xdr:row>
      <xdr:rowOff>14940</xdr:rowOff>
    </xdr:from>
    <xdr:ext cx="534377" cy="259045"/>
    <xdr:sp macro="" textlink="">
      <xdr:nvSpPr>
        <xdr:cNvPr id="691" name="テキスト ボックス 690"/>
        <xdr:cNvSpPr txBox="1"/>
      </xdr:nvSpPr>
      <xdr:spPr>
        <a:xfrm>
          <a:off x="14325111" y="159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57734</xdr:rowOff>
    </xdr:from>
    <xdr:to>
      <xdr:col>20</xdr:col>
      <xdr:colOff>9525</xdr:colOff>
      <xdr:row>95</xdr:row>
      <xdr:rowOff>159334</xdr:rowOff>
    </xdr:to>
    <xdr:sp macro="" textlink="">
      <xdr:nvSpPr>
        <xdr:cNvPr id="692" name="円/楕円 691"/>
        <xdr:cNvSpPr/>
      </xdr:nvSpPr>
      <xdr:spPr>
        <a:xfrm>
          <a:off x="13652500" y="163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93</xdr:row>
      <xdr:rowOff>105275</xdr:rowOff>
    </xdr:from>
    <xdr:ext cx="534377" cy="259045"/>
    <xdr:sp macro="" textlink="">
      <xdr:nvSpPr>
        <xdr:cNvPr id="693" name="テキスト ボックス 692"/>
        <xdr:cNvSpPr txBox="1"/>
      </xdr:nvSpPr>
      <xdr:spPr>
        <a:xfrm>
          <a:off x="13436111" y="160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24282</xdr:rowOff>
    </xdr:from>
    <xdr:to>
      <xdr:col>18</xdr:col>
      <xdr:colOff>492125</xdr:colOff>
      <xdr:row>95</xdr:row>
      <xdr:rowOff>125882</xdr:rowOff>
    </xdr:to>
    <xdr:sp macro="" textlink="">
      <xdr:nvSpPr>
        <xdr:cNvPr id="694" name="円/楕円 693"/>
        <xdr:cNvSpPr/>
      </xdr:nvSpPr>
      <xdr:spPr>
        <a:xfrm>
          <a:off x="12763500" y="163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93</xdr:row>
      <xdr:rowOff>71823</xdr:rowOff>
    </xdr:from>
    <xdr:ext cx="534377" cy="259045"/>
    <xdr:sp macro="" textlink="">
      <xdr:nvSpPr>
        <xdr:cNvPr id="695" name="テキスト ボックス 694"/>
        <xdr:cNvSpPr txBox="1"/>
      </xdr:nvSpPr>
      <xdr:spPr>
        <a:xfrm>
          <a:off x="12547111" y="160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101767</xdr:rowOff>
    </xdr:from>
    <xdr:ext cx="248786" cy="259045"/>
    <xdr:sp macro="" textlink="">
      <xdr:nvSpPr>
        <xdr:cNvPr id="705" name="テキスト ボックス 704"/>
        <xdr:cNvSpPr txBox="1"/>
      </xdr:nvSpPr>
      <xdr:spPr>
        <a:xfrm>
          <a:off x="18039214" y="6445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34</xdr:row>
      <xdr:rowOff>158917</xdr:rowOff>
    </xdr:from>
    <xdr:ext cx="312906" cy="259045"/>
    <xdr:sp macro="" textlink="">
      <xdr:nvSpPr>
        <xdr:cNvPr id="707" name="テキスト ボックス 706"/>
        <xdr:cNvSpPr txBox="1"/>
      </xdr:nvSpPr>
      <xdr:spPr>
        <a:xfrm>
          <a:off x="17975094" y="59882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44617</xdr:rowOff>
    </xdr:from>
    <xdr:ext cx="312906" cy="259045"/>
    <xdr:sp macro="" textlink="">
      <xdr:nvSpPr>
        <xdr:cNvPr id="709" name="テキスト ボックス 708"/>
        <xdr:cNvSpPr txBox="1"/>
      </xdr:nvSpPr>
      <xdr:spPr>
        <a:xfrm>
          <a:off x="17975094" y="55310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101767</xdr:rowOff>
    </xdr:from>
    <xdr:ext cx="312906" cy="259045"/>
    <xdr:sp macro="" textlink="">
      <xdr:nvSpPr>
        <xdr:cNvPr id="711" name="テキスト ボックス 710"/>
        <xdr:cNvSpPr txBox="1"/>
      </xdr:nvSpPr>
      <xdr:spPr>
        <a:xfrm>
          <a:off x="17975094" y="50738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26</xdr:row>
      <xdr:rowOff>158917</xdr:rowOff>
    </xdr:from>
    <xdr:ext cx="312906" cy="259045"/>
    <xdr:sp macro="" textlink="">
      <xdr:nvSpPr>
        <xdr:cNvPr id="713" name="テキスト ボックス 712"/>
        <xdr:cNvSpPr txBox="1"/>
      </xdr:nvSpPr>
      <xdr:spPr>
        <a:xfrm>
          <a:off x="17975094" y="46166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34457</xdr:rowOff>
    </xdr:from>
    <xdr:ext cx="249299" cy="259045"/>
    <xdr:sp macro="" textlink="">
      <xdr:nvSpPr>
        <xdr:cNvPr id="716" name="諸支出金最小値テキスト"/>
        <xdr:cNvSpPr txBox="1"/>
      </xdr:nvSpPr>
      <xdr:spPr>
        <a:xfrm>
          <a:off x="22212300" y="672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167807</xdr:rowOff>
    </xdr:from>
    <xdr:ext cx="249299" cy="259045"/>
    <xdr:sp macro="" textlink="">
      <xdr:nvSpPr>
        <xdr:cNvPr id="718" name="諸支出金最大値テキスト"/>
        <xdr:cNvSpPr txBox="1"/>
      </xdr:nvSpPr>
      <xdr:spPr>
        <a:xfrm>
          <a:off x="22212300" y="6340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119931</xdr:rowOff>
    </xdr:from>
    <xdr:ext cx="249299" cy="259045"/>
    <xdr:sp macro="" textlink="">
      <xdr:nvSpPr>
        <xdr:cNvPr id="721" name="諸支出金平均値テキスト"/>
        <xdr:cNvSpPr txBox="1"/>
      </xdr:nvSpPr>
      <xdr:spPr>
        <a:xfrm>
          <a:off x="22212300" y="646358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583374</xdr:colOff>
      <xdr:row>38</xdr:row>
      <xdr:rowOff>114467</xdr:rowOff>
    </xdr:from>
    <xdr:ext cx="249299" cy="259045"/>
    <xdr:sp macro="" textlink="">
      <xdr:nvSpPr>
        <xdr:cNvPr id="725" name="テキスト ボックス 724"/>
        <xdr:cNvSpPr txBox="1"/>
      </xdr:nvSpPr>
      <xdr:spPr>
        <a:xfrm>
          <a:off x="211859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33</xdr:row>
      <xdr:rowOff>167305</xdr:rowOff>
    </xdr:from>
    <xdr:ext cx="313932" cy="259045"/>
    <xdr:sp macro="" textlink="">
      <xdr:nvSpPr>
        <xdr:cNvPr id="728" name="テキスト ボックス 727"/>
        <xdr:cNvSpPr txBox="1"/>
      </xdr:nvSpPr>
      <xdr:spPr>
        <a:xfrm>
          <a:off x="20277333" y="5825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38</xdr:row>
      <xdr:rowOff>114467</xdr:rowOff>
    </xdr:from>
    <xdr:ext cx="249299" cy="259045"/>
    <xdr:sp macro="" textlink="">
      <xdr:nvSpPr>
        <xdr:cNvPr id="731" name="テキスト ボックス 730"/>
        <xdr:cNvSpPr txBox="1"/>
      </xdr:nvSpPr>
      <xdr:spPr>
        <a:xfrm>
          <a:off x="194206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29</xdr:row>
      <xdr:rowOff>147871</xdr:rowOff>
    </xdr:from>
    <xdr:ext cx="313932" cy="259045"/>
    <xdr:sp macro="" textlink="">
      <xdr:nvSpPr>
        <xdr:cNvPr id="733" name="テキスト ボックス 732"/>
        <xdr:cNvSpPr txBox="1"/>
      </xdr:nvSpPr>
      <xdr:spPr>
        <a:xfrm>
          <a:off x="18499333" y="5119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72055</xdr:rowOff>
    </xdr:from>
    <xdr:ext cx="249299" cy="259045"/>
    <xdr:sp macro="" textlink="">
      <xdr:nvSpPr>
        <xdr:cNvPr id="740" name="諸支出金該当値テキスト"/>
        <xdr:cNvSpPr txBox="1"/>
      </xdr:nvSpPr>
      <xdr:spPr>
        <a:xfrm>
          <a:off x="22212300" y="6587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583374</xdr:colOff>
      <xdr:row>36</xdr:row>
      <xdr:rowOff>139867</xdr:rowOff>
    </xdr:from>
    <xdr:ext cx="249299" cy="259045"/>
    <xdr:sp macro="" textlink="">
      <xdr:nvSpPr>
        <xdr:cNvPr id="742" name="テキスト ボックス 741"/>
        <xdr:cNvSpPr txBox="1"/>
      </xdr:nvSpPr>
      <xdr:spPr>
        <a:xfrm>
          <a:off x="21185949" y="6312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38</xdr:row>
      <xdr:rowOff>114467</xdr:rowOff>
    </xdr:from>
    <xdr:ext cx="249299" cy="259045"/>
    <xdr:sp macro="" textlink="">
      <xdr:nvSpPr>
        <xdr:cNvPr id="744" name="テキスト ボックス 743"/>
        <xdr:cNvSpPr txBox="1"/>
      </xdr:nvSpPr>
      <xdr:spPr>
        <a:xfrm>
          <a:off x="203096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36</xdr:row>
      <xdr:rowOff>139867</xdr:rowOff>
    </xdr:from>
    <xdr:ext cx="249299" cy="259045"/>
    <xdr:sp macro="" textlink="">
      <xdr:nvSpPr>
        <xdr:cNvPr id="746" name="テキスト ボックス 745"/>
        <xdr:cNvSpPr txBox="1"/>
      </xdr:nvSpPr>
      <xdr:spPr>
        <a:xfrm>
          <a:off x="19420649" y="6312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38</xdr:row>
      <xdr:rowOff>114467</xdr:rowOff>
    </xdr:from>
    <xdr:ext cx="249299" cy="259045"/>
    <xdr:sp macro="" textlink="">
      <xdr:nvSpPr>
        <xdr:cNvPr id="748" name="テキスト ボックス 747"/>
        <xdr:cNvSpPr txBox="1"/>
      </xdr:nvSpPr>
      <xdr:spPr>
        <a:xfrm>
          <a:off x="185316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101767</xdr:rowOff>
    </xdr:from>
    <xdr:ext cx="248786" cy="259045"/>
    <xdr:sp macro="" textlink="">
      <xdr:nvSpPr>
        <xdr:cNvPr id="758" name="テキスト ボックス 757"/>
        <xdr:cNvSpPr txBox="1"/>
      </xdr:nvSpPr>
      <xdr:spPr>
        <a:xfrm>
          <a:off x="18039214" y="918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46</xdr:row>
      <xdr:rowOff>158917</xdr:rowOff>
    </xdr:from>
    <xdr:ext cx="248786" cy="259045"/>
    <xdr:sp macro="" textlink="">
      <xdr:nvSpPr>
        <xdr:cNvPr id="760" name="テキスト ボックス 759"/>
        <xdr:cNvSpPr txBox="1"/>
      </xdr:nvSpPr>
      <xdr:spPr>
        <a:xfrm>
          <a:off x="18039214" y="8045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114467</xdr:rowOff>
    </xdr:from>
    <xdr:ext cx="249299" cy="259045"/>
    <xdr:sp macro="" textlink="">
      <xdr:nvSpPr>
        <xdr:cNvPr id="763" name="前年度繰上充用金最小値テキスト"/>
        <xdr:cNvSpPr txBox="1"/>
      </xdr:nvSpPr>
      <xdr:spPr>
        <a:xfrm>
          <a:off x="22212300"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114467</xdr:rowOff>
    </xdr:from>
    <xdr:ext cx="249299" cy="259045"/>
    <xdr:sp macro="" textlink="">
      <xdr:nvSpPr>
        <xdr:cNvPr id="765" name="前年度繰上充用金最大値テキスト"/>
        <xdr:cNvSpPr txBox="1"/>
      </xdr:nvSpPr>
      <xdr:spPr>
        <a:xfrm>
          <a:off x="22212300" y="9029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167</xdr:rowOff>
    </xdr:from>
    <xdr:ext cx="249299" cy="259045"/>
    <xdr:sp macro="" textlink="">
      <xdr:nvSpPr>
        <xdr:cNvPr id="768" name="前年度繰上充用金平均値テキスト"/>
        <xdr:cNvSpPr txBox="1"/>
      </xdr:nvSpPr>
      <xdr:spPr>
        <a:xfrm>
          <a:off x="22212300" y="9258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583374</xdr:colOff>
      <xdr:row>54</xdr:row>
      <xdr:rowOff>114467</xdr:rowOff>
    </xdr:from>
    <xdr:ext cx="249299" cy="259045"/>
    <xdr:sp macro="" textlink="">
      <xdr:nvSpPr>
        <xdr:cNvPr id="772" name="テキスト ボックス 771"/>
        <xdr:cNvSpPr txBox="1"/>
      </xdr:nvSpPr>
      <xdr:spPr>
        <a:xfrm>
          <a:off x="21185949"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54</xdr:row>
      <xdr:rowOff>114467</xdr:rowOff>
    </xdr:from>
    <xdr:ext cx="249299" cy="259045"/>
    <xdr:sp macro="" textlink="">
      <xdr:nvSpPr>
        <xdr:cNvPr id="775" name="テキスト ボックス 774"/>
        <xdr:cNvSpPr txBox="1"/>
      </xdr:nvSpPr>
      <xdr:spPr>
        <a:xfrm>
          <a:off x="20309649"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54</xdr:row>
      <xdr:rowOff>114467</xdr:rowOff>
    </xdr:from>
    <xdr:ext cx="249299" cy="259045"/>
    <xdr:sp macro="" textlink="">
      <xdr:nvSpPr>
        <xdr:cNvPr id="778" name="テキスト ボックス 777"/>
        <xdr:cNvSpPr txBox="1"/>
      </xdr:nvSpPr>
      <xdr:spPr>
        <a:xfrm>
          <a:off x="19420649"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54</xdr:row>
      <xdr:rowOff>114467</xdr:rowOff>
    </xdr:from>
    <xdr:ext cx="249299" cy="259045"/>
    <xdr:sp macro="" textlink="">
      <xdr:nvSpPr>
        <xdr:cNvPr id="780" name="テキスト ボックス 779"/>
        <xdr:cNvSpPr txBox="1"/>
      </xdr:nvSpPr>
      <xdr:spPr>
        <a:xfrm>
          <a:off x="18531649"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57317</xdr:rowOff>
    </xdr:from>
    <xdr:ext cx="249299" cy="259045"/>
    <xdr:sp macro="" textlink="">
      <xdr:nvSpPr>
        <xdr:cNvPr id="787" name="前年度繰上充用金該当値テキスト"/>
        <xdr:cNvSpPr txBox="1"/>
      </xdr:nvSpPr>
      <xdr:spPr>
        <a:xfrm>
          <a:off x="22212300" y="9144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583374</xdr:colOff>
      <xdr:row>52</xdr:row>
      <xdr:rowOff>139867</xdr:rowOff>
    </xdr:from>
    <xdr:ext cx="249299" cy="259045"/>
    <xdr:sp macro="" textlink="">
      <xdr:nvSpPr>
        <xdr:cNvPr id="789" name="テキスト ボックス 788"/>
        <xdr:cNvSpPr txBox="1"/>
      </xdr:nvSpPr>
      <xdr:spPr>
        <a:xfrm>
          <a:off x="21185949"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52</xdr:row>
      <xdr:rowOff>139867</xdr:rowOff>
    </xdr:from>
    <xdr:ext cx="249299" cy="259045"/>
    <xdr:sp macro="" textlink="">
      <xdr:nvSpPr>
        <xdr:cNvPr id="791" name="テキスト ボックス 790"/>
        <xdr:cNvSpPr txBox="1"/>
      </xdr:nvSpPr>
      <xdr:spPr>
        <a:xfrm>
          <a:off x="20309649"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52</xdr:row>
      <xdr:rowOff>139867</xdr:rowOff>
    </xdr:from>
    <xdr:ext cx="249299" cy="259045"/>
    <xdr:sp macro="" textlink="">
      <xdr:nvSpPr>
        <xdr:cNvPr id="793" name="テキスト ボックス 792"/>
        <xdr:cNvSpPr txBox="1"/>
      </xdr:nvSpPr>
      <xdr:spPr>
        <a:xfrm>
          <a:off x="19420649"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52</xdr:row>
      <xdr:rowOff>139867</xdr:rowOff>
    </xdr:from>
    <xdr:ext cx="249299" cy="259045"/>
    <xdr:sp macro="" textlink="">
      <xdr:nvSpPr>
        <xdr:cNvPr id="795" name="テキスト ボックス 794"/>
        <xdr:cNvSpPr txBox="1"/>
      </xdr:nvSpPr>
      <xdr:spPr>
        <a:xfrm>
          <a:off x="18531649"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・公債費は、住民一人当たり</a:t>
          </a:r>
          <a:r>
            <a:rPr lang="en-US" altLang="ja-JP" sz="1100" b="0" i="0" u="none" strike="noStrike" baseline="0" smtClean="0">
              <a:solidFill>
                <a:schemeClr val="dk1"/>
              </a:solidFill>
              <a:latin typeface="+mn-lt"/>
              <a:ea typeface="+mn-ea"/>
              <a:cs typeface="+mn-cs"/>
            </a:rPr>
            <a:t>49,641</a:t>
          </a:r>
          <a:r>
            <a:rPr lang="ja-JP" altLang="en-US" sz="1100" b="0" i="0" u="none" strike="noStrike" baseline="0" smtClean="0">
              <a:solidFill>
                <a:schemeClr val="dk1"/>
              </a:solidFill>
              <a:latin typeface="+mn-lt"/>
              <a:ea typeface="+mn-ea"/>
              <a:cs typeface="+mn-cs"/>
            </a:rPr>
            <a:t>円となっており、類似団体平均と比較して高い水準となっています。 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年代に完成した</a:t>
          </a:r>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静岡空港や新東名高速道路などの大型公共事業の実施に伴い、県債の発行額が他県に比べ多かった事が主な要因です。</a:t>
          </a:r>
          <a:endParaRPr lang="en-US" altLang="ja-JP"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・土木費は、住民一人当たり</a:t>
          </a:r>
          <a:r>
            <a:rPr lang="en-US" altLang="ja-JP" sz="1100" b="0" i="0" baseline="0">
              <a:solidFill>
                <a:schemeClr val="dk1"/>
              </a:solidFill>
              <a:effectLst/>
              <a:latin typeface="+mn-lt"/>
              <a:ea typeface="+mn-ea"/>
              <a:cs typeface="+mn-cs"/>
            </a:rPr>
            <a:t>30,324</a:t>
          </a:r>
          <a:r>
            <a:rPr lang="ja-JP" altLang="ja-JP" sz="1100" b="0" i="0" baseline="0">
              <a:solidFill>
                <a:schemeClr val="dk1"/>
              </a:solidFill>
              <a:effectLst/>
              <a:latin typeface="+mn-lt"/>
              <a:ea typeface="+mn-ea"/>
              <a:cs typeface="+mn-cs"/>
            </a:rPr>
            <a:t>円となっており、類似団体平均と比較して高い水準となっています。 </a:t>
          </a:r>
          <a:r>
            <a:rPr lang="ja-JP" altLang="en-US" sz="1100" b="0" i="0" baseline="0">
              <a:solidFill>
                <a:schemeClr val="dk1"/>
              </a:solidFill>
              <a:effectLst/>
              <a:latin typeface="+mn-lt"/>
              <a:ea typeface="+mn-ea"/>
              <a:cs typeface="+mn-cs"/>
            </a:rPr>
            <a:t>これは、津波対策などの河川海岸整備の歳出額が他府県よりも多いことが主な要因です。</a:t>
          </a:r>
          <a:endParaRPr lang="en-US" altLang="ja-JP" sz="1100" b="0" i="0" baseline="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・商工費は、住民一人当たり</a:t>
          </a:r>
          <a:r>
            <a:rPr lang="en-US" altLang="ja-JP" sz="1100" b="0" i="0" u="none" strike="noStrike" baseline="0" smtClean="0">
              <a:solidFill>
                <a:schemeClr val="dk1"/>
              </a:solidFill>
              <a:latin typeface="+mn-lt"/>
              <a:ea typeface="+mn-ea"/>
              <a:cs typeface="+mn-cs"/>
            </a:rPr>
            <a:t>5,675</a:t>
          </a:r>
          <a:r>
            <a:rPr lang="ja-JP" altLang="en-US" sz="1100" b="0" i="0" u="none" strike="noStrike" baseline="0" smtClean="0">
              <a:solidFill>
                <a:schemeClr val="dk1"/>
              </a:solidFill>
              <a:latin typeface="+mn-lt"/>
              <a:ea typeface="+mn-ea"/>
              <a:cs typeface="+mn-cs"/>
            </a:rPr>
            <a:t>円となっており、類似団体平均に比較して低い水準となっています。 これは、中小企業向けの融資方式が他府県と異なるなどにより、歳出額が少ないことが主な要因です。</a:t>
          </a:r>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921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921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9220"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9221"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922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9225"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財政調整基金残高は、標準財政規模に対し</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％程度を維持しています。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a:t>
          </a:r>
          <a:r>
            <a:rPr kumimoji="1" lang="ja-JP" altLang="ja-JP" sz="1300">
              <a:solidFill>
                <a:schemeClr val="dk1"/>
              </a:solidFill>
              <a:effectLst/>
              <a:latin typeface="+mn-lt"/>
              <a:ea typeface="+mn-ea"/>
              <a:cs typeface="+mn-cs"/>
            </a:rPr>
            <a:t>実質収支額は</a:t>
          </a:r>
          <a:r>
            <a:rPr kumimoji="1" lang="en-US" altLang="ja-JP" sz="1300">
              <a:solidFill>
                <a:schemeClr val="dk1"/>
              </a:solidFill>
              <a:effectLst/>
              <a:latin typeface="+mn-lt"/>
              <a:ea typeface="+mn-ea"/>
              <a:cs typeface="+mn-cs"/>
            </a:rPr>
            <a:t>0.81</a:t>
          </a:r>
          <a:r>
            <a:rPr kumimoji="1" lang="ja-JP" altLang="en-US" sz="1300">
              <a:solidFill>
                <a:schemeClr val="dk1"/>
              </a:solidFill>
              <a:effectLst/>
              <a:latin typeface="+mn-lt"/>
              <a:ea typeface="+mn-ea"/>
              <a:cs typeface="+mn-cs"/>
            </a:rPr>
            <a:t>％で、</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年度の特殊要因を除き、標準財政規模に対し</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％程度の黒字で推移しています。</a:t>
          </a:r>
          <a:r>
            <a:rPr kumimoji="1" lang="ja-JP" altLang="en-US" sz="1300">
              <a:solidFill>
                <a:schemeClr val="dk1"/>
              </a:solidFill>
              <a:effectLst/>
              <a:latin typeface="+mn-lt"/>
              <a:ea typeface="+mn-ea"/>
              <a:cs typeface="+mn-cs"/>
            </a:rPr>
            <a:t>なお、</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年度に受入れを予定していた津波対策のための寄附金を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年度に前倒して受入れたことにより、一時的に実質収支が増加したため、</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の実質単年度収支が赤字となりました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12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12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静岡県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年度の健全化指標導入以来、すべての会計が黒字であり、連結実質赤字は生じていません。</a:t>
          </a:r>
          <a:endParaRPr lang="ja-JP" altLang="ja-JP" sz="1300">
            <a:effectLst/>
          </a:endParaRPr>
        </a:p>
        <a:p>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年度の黒字額の内訳は、静岡がんセンター事業会計や工業用水道事業会計などの公営企業会計の占める割合が高くなっています。</a:t>
          </a:r>
          <a:endParaRPr lang="ja-JP" altLang="ja-JP" sz="1300">
            <a:effectLst/>
          </a:endParaRPr>
        </a:p>
        <a:p>
          <a:r>
            <a:rPr kumimoji="1" lang="ja-JP" altLang="ja-JP" sz="1300">
              <a:solidFill>
                <a:schemeClr val="dk1"/>
              </a:solidFill>
              <a:effectLst/>
              <a:latin typeface="+mn-lt"/>
              <a:ea typeface="+mn-ea"/>
              <a:cs typeface="+mn-cs"/>
            </a:rPr>
            <a:t>一般会計の比率は、</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年度を除き、</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％程度で推移しています。また、</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年度が一時的に高い指標となったのは</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年度に受入れを予定していた、津波対策に充てるための寄附金を、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年度に前倒して受入れたことによ</a:t>
          </a:r>
          <a:r>
            <a:rPr kumimoji="1" lang="ja-JP" altLang="en-US" sz="1300">
              <a:solidFill>
                <a:schemeClr val="dk1"/>
              </a:solidFill>
              <a:effectLst/>
              <a:latin typeface="+mn-lt"/>
              <a:ea typeface="+mn-ea"/>
              <a:cs typeface="+mn-cs"/>
            </a:rPr>
            <a:t>るものです。</a:t>
          </a:r>
          <a:endParaRPr lang="ja-JP" altLang="ja-JP" sz="1300">
            <a:effectLst/>
          </a:endParaRPr>
        </a:p>
        <a:p>
          <a:r>
            <a:rPr kumimoji="1" lang="ja-JP" altLang="en-US" sz="1300">
              <a:solidFill>
                <a:schemeClr val="dk1"/>
              </a:solidFill>
              <a:effectLst/>
              <a:latin typeface="+mn-lt"/>
              <a:ea typeface="+mn-ea"/>
              <a:cs typeface="+mn-cs"/>
            </a:rPr>
            <a:t>なお</a:t>
          </a:r>
          <a:r>
            <a:rPr kumimoji="1" lang="ja-JP" altLang="ja-JP" sz="1300">
              <a:solidFill>
                <a:schemeClr val="dk1"/>
              </a:solidFill>
              <a:effectLst/>
              <a:latin typeface="+mn-lt"/>
              <a:ea typeface="+mn-ea"/>
              <a:cs typeface="+mn-cs"/>
            </a:rPr>
            <a:t>、各会計における黒字額の標準財政規模に対する比率は、概ね同一水準を維持しています。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1275"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1276"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1277"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1278"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1279"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1280"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1281"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1282"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1283"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1284"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3316"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331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331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331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332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332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332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332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32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3325"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3326"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332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332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分子全体</a:t>
          </a:r>
          <a:r>
            <a:rPr kumimoji="1" lang="en-US" altLang="ja-JP" sz="1300">
              <a:solidFill>
                <a:schemeClr val="dk1"/>
              </a:solidFill>
              <a:effectLst/>
              <a:latin typeface="+mn-lt"/>
              <a:ea typeface="+mn-ea"/>
              <a:cs typeface="+mn-cs"/>
            </a:rPr>
            <a:t>(A-B)</a:t>
          </a:r>
          <a:r>
            <a:rPr kumimoji="1" lang="ja-JP" altLang="ja-JP" sz="1300">
              <a:solidFill>
                <a:schemeClr val="dk1"/>
              </a:solidFill>
              <a:effectLst/>
              <a:latin typeface="+mn-lt"/>
              <a:ea typeface="+mn-ea"/>
              <a:cs typeface="+mn-cs"/>
            </a:rPr>
            <a:t>では、定時償還債の残高減少に伴い、元利償還金は着実に減少しています。</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年度についても同様の傾向となっており、前年度より、</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億円程度減少しています。</a:t>
          </a:r>
          <a:endParaRPr lang="ja-JP" altLang="ja-JP" sz="1300">
            <a:effectLst/>
          </a:endParaRPr>
        </a:p>
        <a:p>
          <a:r>
            <a:rPr kumimoji="1" lang="ja-JP" altLang="ja-JP" sz="1300">
              <a:solidFill>
                <a:schemeClr val="dk1"/>
              </a:solidFill>
              <a:effectLst/>
              <a:latin typeface="+mn-lt"/>
              <a:ea typeface="+mn-ea"/>
              <a:cs typeface="+mn-cs"/>
            </a:rPr>
            <a:t>なお、臨時財政対策債の影響により満期一括償還債の年度割相当額が増加していますが、算入公債費に臨時財政対策債の償還分が算入され、増加しているため、分子には影響しません。</a:t>
          </a:r>
          <a:endParaRPr lang="ja-JP" altLang="ja-JP" sz="1300">
            <a:effectLst/>
          </a:endParaRPr>
        </a:p>
        <a:p>
          <a:r>
            <a:rPr kumimoji="1" lang="ja-JP" altLang="ja-JP" sz="1300">
              <a:solidFill>
                <a:schemeClr val="dk1"/>
              </a:solidFill>
              <a:effectLst/>
              <a:latin typeface="+mn-lt"/>
              <a:ea typeface="+mn-ea"/>
              <a:cs typeface="+mn-cs"/>
            </a:rPr>
            <a:t>今後とも、財政健全化の観点から、投資的経費の優先化、重点化を図り、県自らコントロールできる県債の発行と償還のバランスを取りつつ、公債費の縮減に努めていきます。</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153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536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536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536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536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536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536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536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537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537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537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537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37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537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537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538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分子全体</a:t>
          </a:r>
          <a:r>
            <a:rPr kumimoji="1" lang="en-US" altLang="ja-JP" sz="1300">
              <a:solidFill>
                <a:schemeClr val="dk1"/>
              </a:solidFill>
              <a:effectLst/>
              <a:latin typeface="+mn-lt"/>
              <a:ea typeface="+mn-ea"/>
              <a:cs typeface="+mn-cs"/>
            </a:rPr>
            <a:t>(A-B)</a:t>
          </a:r>
          <a:r>
            <a:rPr kumimoji="1" lang="ja-JP" altLang="ja-JP" sz="1300">
              <a:solidFill>
                <a:schemeClr val="dk1"/>
              </a:solidFill>
              <a:effectLst/>
              <a:latin typeface="+mn-lt"/>
              <a:ea typeface="+mn-ea"/>
              <a:cs typeface="+mn-cs"/>
            </a:rPr>
            <a:t>では、臨時財政対策債等を除く県債残高の減少や、支給率改正に伴う退職手当負担見込額の減少、充当可能基金の増加等により、</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年度以降、減少傾向にありま</a:t>
          </a:r>
          <a:r>
            <a:rPr kumimoji="1" lang="ja-JP" altLang="en-US" sz="1300">
              <a:solidFill>
                <a:schemeClr val="dk1"/>
              </a:solidFill>
              <a:effectLst/>
              <a:latin typeface="+mn-lt"/>
              <a:ea typeface="+mn-ea"/>
              <a:cs typeface="+mn-cs"/>
            </a:rPr>
            <a:t>したが、</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基準財政需要額算入見込額の減少等により</a:t>
          </a:r>
          <a:r>
            <a:rPr kumimoji="1" lang="ja-JP" altLang="ja-JP" sz="1300">
              <a:solidFill>
                <a:schemeClr val="dk1"/>
              </a:solidFill>
              <a:effectLst/>
              <a:latin typeface="+mn-lt"/>
              <a:ea typeface="+mn-ea"/>
              <a:cs typeface="+mn-cs"/>
            </a:rPr>
            <a:t>将来負担比率の分子は、前年度より</a:t>
          </a:r>
          <a:r>
            <a:rPr kumimoji="1" lang="en-US" altLang="ja-JP" sz="1300">
              <a:solidFill>
                <a:schemeClr val="dk1"/>
              </a:solidFill>
              <a:effectLst/>
              <a:latin typeface="+mn-lt"/>
              <a:ea typeface="+mn-ea"/>
              <a:cs typeface="+mn-cs"/>
            </a:rPr>
            <a:t>117</a:t>
          </a:r>
          <a:r>
            <a:rPr kumimoji="1" lang="ja-JP" altLang="ja-JP" sz="1300">
              <a:solidFill>
                <a:schemeClr val="dk1"/>
              </a:solidFill>
              <a:effectLst/>
              <a:latin typeface="+mn-lt"/>
              <a:ea typeface="+mn-ea"/>
              <a:cs typeface="+mn-cs"/>
            </a:rPr>
            <a:t>億円程度</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しています。</a:t>
          </a:r>
          <a:endParaRPr lang="ja-JP" altLang="ja-JP" sz="1300">
            <a:effectLst/>
          </a:endParaRPr>
        </a:p>
        <a:p>
          <a:r>
            <a:rPr kumimoji="1" lang="ja-JP" altLang="ja-JP" sz="1300">
              <a:solidFill>
                <a:schemeClr val="dk1"/>
              </a:solidFill>
              <a:effectLst/>
              <a:latin typeface="+mn-lt"/>
              <a:ea typeface="+mn-ea"/>
              <a:cs typeface="+mn-cs"/>
            </a:rPr>
            <a:t>なお、将来負担額</a:t>
          </a:r>
          <a:r>
            <a:rPr kumimoji="1" lang="en-US" altLang="ja-JP" sz="1300">
              <a:solidFill>
                <a:schemeClr val="dk1"/>
              </a:solidFill>
              <a:effectLst/>
              <a:latin typeface="+mn-lt"/>
              <a:ea typeface="+mn-ea"/>
              <a:cs typeface="+mn-cs"/>
            </a:rPr>
            <a:t>(A)</a:t>
          </a:r>
          <a:r>
            <a:rPr kumimoji="1" lang="ja-JP" altLang="ja-JP" sz="1300">
              <a:solidFill>
                <a:schemeClr val="dk1"/>
              </a:solidFill>
              <a:effectLst/>
              <a:latin typeface="+mn-lt"/>
              <a:ea typeface="+mn-ea"/>
              <a:cs typeface="+mn-cs"/>
            </a:rPr>
            <a:t>の約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割を占める地方債の現在高が、臨時財政対策債の影響により増加傾向にありますが、充当可能財源等</a:t>
          </a:r>
          <a:r>
            <a:rPr kumimoji="1" lang="en-US" altLang="ja-JP" sz="1300">
              <a:solidFill>
                <a:schemeClr val="dk1"/>
              </a:solidFill>
              <a:effectLst/>
              <a:latin typeface="+mn-lt"/>
              <a:ea typeface="+mn-ea"/>
              <a:cs typeface="+mn-cs"/>
            </a:rPr>
            <a:t>(B)</a:t>
          </a:r>
          <a:r>
            <a:rPr kumimoji="1" lang="ja-JP" altLang="ja-JP" sz="1300">
              <a:solidFill>
                <a:schemeClr val="dk1"/>
              </a:solidFill>
              <a:effectLst/>
              <a:latin typeface="+mn-lt"/>
              <a:ea typeface="+mn-ea"/>
              <a:cs typeface="+mn-cs"/>
            </a:rPr>
            <a:t>の基準財政需要額算入見込額にも臨時財政対策債は算入されているため、将来負担比率の分子に影響しません。</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5375890"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5401290" y="215900"/>
          <a:ext cx="346900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5426690"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2860020"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2885420"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2910820"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83285"/>
          <a:ext cx="884491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15035"/>
          <a:ext cx="125793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15035"/>
          <a:ext cx="127000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3,770,619
3,697,930
7,777.42
1,166,550,241
1,146,988,709
6,141,955
754,662,925
2,728,101,381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15035"/>
          <a:ext cx="135445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34085"/>
          <a:ext cx="175387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34085"/>
          <a:ext cx="1130935"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223.1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46785"/>
          <a:ext cx="63500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69354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257925" y="1693545"/>
          <a:ext cx="2769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83285"/>
          <a:ext cx="1384935" cy="7505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46785"/>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0967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356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241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16166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685165" y="3187065"/>
          <a:ext cx="853313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0804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3283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69938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18565" y="4180205"/>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795639" y="4523677"/>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3652017" y="450700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4961890" y="4293870"/>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4961890" y="447103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6600825" y="4293870"/>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6600825" y="447103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18565" y="484441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279390" y="4844415"/>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279390" y="4907915"/>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317490" y="5128895"/>
          <a:ext cx="4126865" cy="17907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18565" y="484441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0247630" y="4180205"/>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1037166" y="4523677"/>
          <a:ext cx="120349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2681082" y="450700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3990955" y="4293870"/>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3990955" y="447103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0247630" y="484441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4308455" y="4844415"/>
          <a:ext cx="41427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4308455" y="4907915"/>
          <a:ext cx="41395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4346555" y="5128895"/>
          <a:ext cx="4104005" cy="17907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0247630" y="484441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18565" y="781812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18565" y="1153477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20065" y="8187690"/>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18565" y="8314690"/>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86296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3468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3,770,619
3,697,930
7,777.42
1,166,550,241
1,146,988,709
6,141,955
754,662,925
2,728,101,381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3,770,619
3,697,930
7,777.42
1,166,550,241
1,146,988,709
6,141,955
754,662,925
2,728,101,381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x14ac:dyDescent="0.2">
      <c r="A1" s="112"/>
      <c r="B1" s="580" t="s">
        <v>58</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13"/>
      <c r="DK1" s="113"/>
      <c r="DL1" s="113"/>
      <c r="DM1" s="113"/>
      <c r="DN1" s="113"/>
      <c r="DO1" s="113"/>
    </row>
    <row r="2" spans="1:119" ht="24" thickBot="1" x14ac:dyDescent="0.25">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5">
      <c r="A3" s="113"/>
      <c r="B3" s="581" t="s">
        <v>60</v>
      </c>
      <c r="C3" s="565"/>
      <c r="D3" s="566"/>
      <c r="E3" s="566"/>
      <c r="F3" s="566"/>
      <c r="G3" s="566"/>
      <c r="H3" s="566"/>
      <c r="I3" s="566"/>
      <c r="J3" s="566"/>
      <c r="K3" s="566"/>
      <c r="L3" s="566" t="s">
        <v>61</v>
      </c>
      <c r="M3" s="566"/>
      <c r="N3" s="566"/>
      <c r="O3" s="566"/>
      <c r="P3" s="566"/>
      <c r="Q3" s="566"/>
      <c r="R3" s="567"/>
      <c r="S3" s="567"/>
      <c r="T3" s="567"/>
      <c r="U3" s="567"/>
      <c r="V3" s="568"/>
      <c r="W3" s="583" t="s">
        <v>62</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525" t="s">
        <v>1</v>
      </c>
      <c r="BA3" s="526"/>
      <c r="BB3" s="526"/>
      <c r="BC3" s="526"/>
      <c r="BD3" s="526"/>
      <c r="BE3" s="526"/>
      <c r="BF3" s="526"/>
      <c r="BG3" s="526"/>
      <c r="BH3" s="526"/>
      <c r="BI3" s="526"/>
      <c r="BJ3" s="526"/>
      <c r="BK3" s="526"/>
      <c r="BL3" s="526"/>
      <c r="BM3" s="586"/>
      <c r="BN3" s="563" t="s">
        <v>63</v>
      </c>
      <c r="BO3" s="564"/>
      <c r="BP3" s="564"/>
      <c r="BQ3" s="564"/>
      <c r="BR3" s="564"/>
      <c r="BS3" s="564"/>
      <c r="BT3" s="564"/>
      <c r="BU3" s="587"/>
      <c r="BV3" s="563" t="s">
        <v>64</v>
      </c>
      <c r="BW3" s="564"/>
      <c r="BX3" s="564"/>
      <c r="BY3" s="564"/>
      <c r="BZ3" s="564"/>
      <c r="CA3" s="564"/>
      <c r="CB3" s="564"/>
      <c r="CC3" s="587"/>
      <c r="CD3" s="525" t="s">
        <v>1</v>
      </c>
      <c r="CE3" s="526"/>
      <c r="CF3" s="526"/>
      <c r="CG3" s="526"/>
      <c r="CH3" s="526"/>
      <c r="CI3" s="526"/>
      <c r="CJ3" s="526"/>
      <c r="CK3" s="526"/>
      <c r="CL3" s="526"/>
      <c r="CM3" s="526"/>
      <c r="CN3" s="526"/>
      <c r="CO3" s="526"/>
      <c r="CP3" s="526"/>
      <c r="CQ3" s="526"/>
      <c r="CR3" s="526"/>
      <c r="CS3" s="586"/>
      <c r="CT3" s="563" t="s">
        <v>65</v>
      </c>
      <c r="CU3" s="564"/>
      <c r="CV3" s="564"/>
      <c r="CW3" s="564"/>
      <c r="CX3" s="564"/>
      <c r="CY3" s="564"/>
      <c r="CZ3" s="564"/>
      <c r="DA3" s="587"/>
      <c r="DB3" s="563" t="s">
        <v>66</v>
      </c>
      <c r="DC3" s="564"/>
      <c r="DD3" s="564"/>
      <c r="DE3" s="564"/>
      <c r="DF3" s="564"/>
      <c r="DG3" s="564"/>
      <c r="DH3" s="564"/>
      <c r="DI3" s="587"/>
      <c r="DJ3" s="112"/>
      <c r="DK3" s="112"/>
      <c r="DL3" s="112"/>
      <c r="DM3" s="112"/>
      <c r="DN3" s="112"/>
      <c r="DO3" s="112"/>
    </row>
    <row r="4" spans="1:119" ht="18.75" customHeight="1" x14ac:dyDescent="0.2">
      <c r="A4" s="113"/>
      <c r="B4" s="582"/>
      <c r="C4" s="556"/>
      <c r="D4" s="569"/>
      <c r="E4" s="569"/>
      <c r="F4" s="569"/>
      <c r="G4" s="569"/>
      <c r="H4" s="569"/>
      <c r="I4" s="569"/>
      <c r="J4" s="569"/>
      <c r="K4" s="569"/>
      <c r="L4" s="569"/>
      <c r="M4" s="569"/>
      <c r="N4" s="569"/>
      <c r="O4" s="569"/>
      <c r="P4" s="569"/>
      <c r="Q4" s="569"/>
      <c r="R4" s="570"/>
      <c r="S4" s="570"/>
      <c r="T4" s="570"/>
      <c r="U4" s="570"/>
      <c r="V4" s="571"/>
      <c r="W4" s="508" t="s">
        <v>67</v>
      </c>
      <c r="X4" s="509"/>
      <c r="Y4" s="510"/>
      <c r="Z4" s="478" t="s">
        <v>1</v>
      </c>
      <c r="AA4" s="479"/>
      <c r="AB4" s="479"/>
      <c r="AC4" s="479"/>
      <c r="AD4" s="479"/>
      <c r="AE4" s="479"/>
      <c r="AF4" s="479"/>
      <c r="AG4" s="479"/>
      <c r="AH4" s="480"/>
      <c r="AI4" s="478" t="s">
        <v>68</v>
      </c>
      <c r="AJ4" s="588"/>
      <c r="AK4" s="588"/>
      <c r="AL4" s="588"/>
      <c r="AM4" s="588"/>
      <c r="AN4" s="588"/>
      <c r="AO4" s="588"/>
      <c r="AP4" s="589"/>
      <c r="AQ4" s="484" t="s">
        <v>69</v>
      </c>
      <c r="AR4" s="485"/>
      <c r="AS4" s="588"/>
      <c r="AT4" s="588"/>
      <c r="AU4" s="588"/>
      <c r="AV4" s="588"/>
      <c r="AW4" s="588"/>
      <c r="AX4" s="588"/>
      <c r="AY4" s="593"/>
      <c r="AZ4" s="438" t="s">
        <v>70</v>
      </c>
      <c r="BA4" s="439"/>
      <c r="BB4" s="439"/>
      <c r="BC4" s="439"/>
      <c r="BD4" s="439"/>
      <c r="BE4" s="439"/>
      <c r="BF4" s="439"/>
      <c r="BG4" s="439"/>
      <c r="BH4" s="439"/>
      <c r="BI4" s="439"/>
      <c r="BJ4" s="439"/>
      <c r="BK4" s="439"/>
      <c r="BL4" s="439"/>
      <c r="BM4" s="440"/>
      <c r="BN4" s="441">
        <v>1166550241</v>
      </c>
      <c r="BO4" s="442"/>
      <c r="BP4" s="442"/>
      <c r="BQ4" s="442"/>
      <c r="BR4" s="442"/>
      <c r="BS4" s="442"/>
      <c r="BT4" s="442"/>
      <c r="BU4" s="443"/>
      <c r="BV4" s="441">
        <v>1170091150</v>
      </c>
      <c r="BW4" s="442"/>
      <c r="BX4" s="442"/>
      <c r="BY4" s="442"/>
      <c r="BZ4" s="442"/>
      <c r="CA4" s="442"/>
      <c r="CB4" s="442"/>
      <c r="CC4" s="443"/>
      <c r="CD4" s="530" t="s">
        <v>71</v>
      </c>
      <c r="CE4" s="531"/>
      <c r="CF4" s="531"/>
      <c r="CG4" s="531"/>
      <c r="CH4" s="531"/>
      <c r="CI4" s="531"/>
      <c r="CJ4" s="531"/>
      <c r="CK4" s="531"/>
      <c r="CL4" s="531"/>
      <c r="CM4" s="531"/>
      <c r="CN4" s="531"/>
      <c r="CO4" s="531"/>
      <c r="CP4" s="531"/>
      <c r="CQ4" s="531"/>
      <c r="CR4" s="531"/>
      <c r="CS4" s="532"/>
      <c r="CT4" s="577">
        <v>0.8</v>
      </c>
      <c r="CU4" s="578"/>
      <c r="CV4" s="578"/>
      <c r="CW4" s="578"/>
      <c r="CX4" s="578"/>
      <c r="CY4" s="578"/>
      <c r="CZ4" s="578"/>
      <c r="DA4" s="579"/>
      <c r="DB4" s="577">
        <v>0.9</v>
      </c>
      <c r="DC4" s="578"/>
      <c r="DD4" s="578"/>
      <c r="DE4" s="578"/>
      <c r="DF4" s="578"/>
      <c r="DG4" s="578"/>
      <c r="DH4" s="578"/>
      <c r="DI4" s="579"/>
      <c r="DJ4" s="112"/>
      <c r="DK4" s="112"/>
      <c r="DL4" s="112"/>
      <c r="DM4" s="112"/>
      <c r="DN4" s="112"/>
      <c r="DO4" s="112"/>
    </row>
    <row r="5" spans="1:119" ht="18.75" customHeight="1" thickBot="1" x14ac:dyDescent="0.25">
      <c r="A5" s="113"/>
      <c r="B5" s="582"/>
      <c r="C5" s="556"/>
      <c r="D5" s="569"/>
      <c r="E5" s="569"/>
      <c r="F5" s="569"/>
      <c r="G5" s="569"/>
      <c r="H5" s="569"/>
      <c r="I5" s="569"/>
      <c r="J5" s="569"/>
      <c r="K5" s="569"/>
      <c r="L5" s="572"/>
      <c r="M5" s="572"/>
      <c r="N5" s="572"/>
      <c r="O5" s="572"/>
      <c r="P5" s="572"/>
      <c r="Q5" s="572"/>
      <c r="R5" s="481"/>
      <c r="S5" s="481"/>
      <c r="T5" s="481"/>
      <c r="U5" s="481"/>
      <c r="V5" s="573"/>
      <c r="W5" s="511"/>
      <c r="X5" s="512"/>
      <c r="Y5" s="513"/>
      <c r="Z5" s="481"/>
      <c r="AA5" s="482"/>
      <c r="AB5" s="482"/>
      <c r="AC5" s="482"/>
      <c r="AD5" s="482"/>
      <c r="AE5" s="482"/>
      <c r="AF5" s="482"/>
      <c r="AG5" s="482"/>
      <c r="AH5" s="483"/>
      <c r="AI5" s="590"/>
      <c r="AJ5" s="591"/>
      <c r="AK5" s="591"/>
      <c r="AL5" s="591"/>
      <c r="AM5" s="591"/>
      <c r="AN5" s="591"/>
      <c r="AO5" s="591"/>
      <c r="AP5" s="592"/>
      <c r="AQ5" s="590"/>
      <c r="AR5" s="591"/>
      <c r="AS5" s="591"/>
      <c r="AT5" s="591"/>
      <c r="AU5" s="591"/>
      <c r="AV5" s="591"/>
      <c r="AW5" s="591"/>
      <c r="AX5" s="591"/>
      <c r="AY5" s="594"/>
      <c r="AZ5" s="444" t="s">
        <v>72</v>
      </c>
      <c r="BA5" s="445"/>
      <c r="BB5" s="445"/>
      <c r="BC5" s="445"/>
      <c r="BD5" s="445"/>
      <c r="BE5" s="445"/>
      <c r="BF5" s="445"/>
      <c r="BG5" s="445"/>
      <c r="BH5" s="445"/>
      <c r="BI5" s="445"/>
      <c r="BJ5" s="445"/>
      <c r="BK5" s="445"/>
      <c r="BL5" s="445"/>
      <c r="BM5" s="446"/>
      <c r="BN5" s="424">
        <v>1146988709</v>
      </c>
      <c r="BO5" s="425"/>
      <c r="BP5" s="425"/>
      <c r="BQ5" s="425"/>
      <c r="BR5" s="425"/>
      <c r="BS5" s="425"/>
      <c r="BT5" s="425"/>
      <c r="BU5" s="426"/>
      <c r="BV5" s="424">
        <v>1147723538</v>
      </c>
      <c r="BW5" s="425"/>
      <c r="BX5" s="425"/>
      <c r="BY5" s="425"/>
      <c r="BZ5" s="425"/>
      <c r="CA5" s="425"/>
      <c r="CB5" s="425"/>
      <c r="CC5" s="426"/>
      <c r="CD5" s="490" t="s">
        <v>73</v>
      </c>
      <c r="CE5" s="491"/>
      <c r="CF5" s="491"/>
      <c r="CG5" s="491"/>
      <c r="CH5" s="491"/>
      <c r="CI5" s="491"/>
      <c r="CJ5" s="491"/>
      <c r="CK5" s="491"/>
      <c r="CL5" s="491"/>
      <c r="CM5" s="491"/>
      <c r="CN5" s="491"/>
      <c r="CO5" s="491"/>
      <c r="CP5" s="491"/>
      <c r="CQ5" s="491"/>
      <c r="CR5" s="491"/>
      <c r="CS5" s="492"/>
      <c r="CT5" s="407">
        <v>94.9</v>
      </c>
      <c r="CU5" s="408"/>
      <c r="CV5" s="408"/>
      <c r="CW5" s="408"/>
      <c r="CX5" s="408"/>
      <c r="CY5" s="408"/>
      <c r="CZ5" s="408"/>
      <c r="DA5" s="409"/>
      <c r="DB5" s="407">
        <v>91</v>
      </c>
      <c r="DC5" s="408"/>
      <c r="DD5" s="408"/>
      <c r="DE5" s="408"/>
      <c r="DF5" s="408"/>
      <c r="DG5" s="408"/>
      <c r="DH5" s="408"/>
      <c r="DI5" s="409"/>
      <c r="DJ5" s="112"/>
      <c r="DK5" s="112"/>
      <c r="DL5" s="112"/>
      <c r="DM5" s="112"/>
      <c r="DN5" s="112"/>
      <c r="DO5" s="112"/>
    </row>
    <row r="6" spans="1:119" ht="18.75" customHeight="1" x14ac:dyDescent="0.2">
      <c r="A6" s="113"/>
      <c r="B6" s="563" t="s">
        <v>74</v>
      </c>
      <c r="C6" s="564"/>
      <c r="D6" s="564"/>
      <c r="E6" s="564"/>
      <c r="F6" s="564"/>
      <c r="G6" s="564"/>
      <c r="H6" s="564"/>
      <c r="I6" s="564"/>
      <c r="J6" s="564"/>
      <c r="K6" s="565"/>
      <c r="L6" s="566" t="s">
        <v>75</v>
      </c>
      <c r="M6" s="566"/>
      <c r="N6" s="566"/>
      <c r="O6" s="566"/>
      <c r="P6" s="566"/>
      <c r="Q6" s="566"/>
      <c r="R6" s="567"/>
      <c r="S6" s="567"/>
      <c r="T6" s="567"/>
      <c r="U6" s="567"/>
      <c r="V6" s="568"/>
      <c r="W6" s="511"/>
      <c r="X6" s="512"/>
      <c r="Y6" s="513"/>
      <c r="Z6" s="539" t="s">
        <v>76</v>
      </c>
      <c r="AA6" s="540"/>
      <c r="AB6" s="540"/>
      <c r="AC6" s="540"/>
      <c r="AD6" s="540"/>
      <c r="AE6" s="540"/>
      <c r="AF6" s="540"/>
      <c r="AG6" s="540"/>
      <c r="AH6" s="541"/>
      <c r="AI6" s="450">
        <v>1</v>
      </c>
      <c r="AJ6" s="451"/>
      <c r="AK6" s="451"/>
      <c r="AL6" s="451"/>
      <c r="AM6" s="451"/>
      <c r="AN6" s="451"/>
      <c r="AO6" s="451"/>
      <c r="AP6" s="452"/>
      <c r="AQ6" s="450">
        <v>13010</v>
      </c>
      <c r="AR6" s="451"/>
      <c r="AS6" s="451"/>
      <c r="AT6" s="451"/>
      <c r="AU6" s="451"/>
      <c r="AV6" s="451"/>
      <c r="AW6" s="451"/>
      <c r="AX6" s="451"/>
      <c r="AY6" s="453"/>
      <c r="AZ6" s="444" t="s">
        <v>77</v>
      </c>
      <c r="BA6" s="445"/>
      <c r="BB6" s="445"/>
      <c r="BC6" s="445"/>
      <c r="BD6" s="445"/>
      <c r="BE6" s="445"/>
      <c r="BF6" s="445"/>
      <c r="BG6" s="445"/>
      <c r="BH6" s="445"/>
      <c r="BI6" s="445"/>
      <c r="BJ6" s="445"/>
      <c r="BK6" s="445"/>
      <c r="BL6" s="445"/>
      <c r="BM6" s="446"/>
      <c r="BN6" s="424">
        <v>19561532</v>
      </c>
      <c r="BO6" s="425"/>
      <c r="BP6" s="425"/>
      <c r="BQ6" s="425"/>
      <c r="BR6" s="425"/>
      <c r="BS6" s="425"/>
      <c r="BT6" s="425"/>
      <c r="BU6" s="426"/>
      <c r="BV6" s="424">
        <v>22367612</v>
      </c>
      <c r="BW6" s="425"/>
      <c r="BX6" s="425"/>
      <c r="BY6" s="425"/>
      <c r="BZ6" s="425"/>
      <c r="CA6" s="425"/>
      <c r="CB6" s="425"/>
      <c r="CC6" s="426"/>
      <c r="CD6" s="490" t="s">
        <v>78</v>
      </c>
      <c r="CE6" s="491"/>
      <c r="CF6" s="491"/>
      <c r="CG6" s="491"/>
      <c r="CH6" s="491"/>
      <c r="CI6" s="491"/>
      <c r="CJ6" s="491"/>
      <c r="CK6" s="491"/>
      <c r="CL6" s="491"/>
      <c r="CM6" s="491"/>
      <c r="CN6" s="491"/>
      <c r="CO6" s="491"/>
      <c r="CP6" s="491"/>
      <c r="CQ6" s="491"/>
      <c r="CR6" s="491"/>
      <c r="CS6" s="492"/>
      <c r="CT6" s="574">
        <v>106.9</v>
      </c>
      <c r="CU6" s="575"/>
      <c r="CV6" s="575"/>
      <c r="CW6" s="575"/>
      <c r="CX6" s="575"/>
      <c r="CY6" s="575"/>
      <c r="CZ6" s="575"/>
      <c r="DA6" s="576"/>
      <c r="DB6" s="574">
        <v>108.1</v>
      </c>
      <c r="DC6" s="575"/>
      <c r="DD6" s="575"/>
      <c r="DE6" s="575"/>
      <c r="DF6" s="575"/>
      <c r="DG6" s="575"/>
      <c r="DH6" s="575"/>
      <c r="DI6" s="576"/>
      <c r="DJ6" s="112"/>
      <c r="DK6" s="112"/>
      <c r="DL6" s="112"/>
      <c r="DM6" s="112"/>
      <c r="DN6" s="112"/>
      <c r="DO6" s="112"/>
    </row>
    <row r="7" spans="1:119" ht="18.75" customHeight="1" x14ac:dyDescent="0.2">
      <c r="A7" s="113"/>
      <c r="B7" s="555"/>
      <c r="C7" s="406"/>
      <c r="D7" s="406"/>
      <c r="E7" s="406"/>
      <c r="F7" s="406"/>
      <c r="G7" s="406"/>
      <c r="H7" s="406"/>
      <c r="I7" s="406"/>
      <c r="J7" s="406"/>
      <c r="K7" s="556"/>
      <c r="L7" s="569"/>
      <c r="M7" s="569"/>
      <c r="N7" s="569"/>
      <c r="O7" s="569"/>
      <c r="P7" s="569"/>
      <c r="Q7" s="569"/>
      <c r="R7" s="570"/>
      <c r="S7" s="570"/>
      <c r="T7" s="570"/>
      <c r="U7" s="570"/>
      <c r="V7" s="571"/>
      <c r="W7" s="511"/>
      <c r="X7" s="512"/>
      <c r="Y7" s="513"/>
      <c r="Z7" s="539" t="s">
        <v>79</v>
      </c>
      <c r="AA7" s="540"/>
      <c r="AB7" s="540"/>
      <c r="AC7" s="540"/>
      <c r="AD7" s="540"/>
      <c r="AE7" s="540"/>
      <c r="AF7" s="540"/>
      <c r="AG7" s="540"/>
      <c r="AH7" s="541"/>
      <c r="AI7" s="450">
        <v>3</v>
      </c>
      <c r="AJ7" s="451"/>
      <c r="AK7" s="451"/>
      <c r="AL7" s="451"/>
      <c r="AM7" s="451"/>
      <c r="AN7" s="451"/>
      <c r="AO7" s="451"/>
      <c r="AP7" s="452"/>
      <c r="AQ7" s="450">
        <v>10630</v>
      </c>
      <c r="AR7" s="451"/>
      <c r="AS7" s="451"/>
      <c r="AT7" s="451"/>
      <c r="AU7" s="451"/>
      <c r="AV7" s="451"/>
      <c r="AW7" s="451"/>
      <c r="AX7" s="451"/>
      <c r="AY7" s="453"/>
      <c r="AZ7" s="444" t="s">
        <v>80</v>
      </c>
      <c r="BA7" s="445"/>
      <c r="BB7" s="445"/>
      <c r="BC7" s="445"/>
      <c r="BD7" s="445"/>
      <c r="BE7" s="445"/>
      <c r="BF7" s="445"/>
      <c r="BG7" s="445"/>
      <c r="BH7" s="445"/>
      <c r="BI7" s="445"/>
      <c r="BJ7" s="445"/>
      <c r="BK7" s="445"/>
      <c r="BL7" s="445"/>
      <c r="BM7" s="446"/>
      <c r="BN7" s="424">
        <v>13419577</v>
      </c>
      <c r="BO7" s="425"/>
      <c r="BP7" s="425"/>
      <c r="BQ7" s="425"/>
      <c r="BR7" s="425"/>
      <c r="BS7" s="425"/>
      <c r="BT7" s="425"/>
      <c r="BU7" s="426"/>
      <c r="BV7" s="424">
        <v>15754112</v>
      </c>
      <c r="BW7" s="425"/>
      <c r="BX7" s="425"/>
      <c r="BY7" s="425"/>
      <c r="BZ7" s="425"/>
      <c r="CA7" s="425"/>
      <c r="CB7" s="425"/>
      <c r="CC7" s="426"/>
      <c r="CD7" s="490" t="s">
        <v>81</v>
      </c>
      <c r="CE7" s="491"/>
      <c r="CF7" s="491"/>
      <c r="CG7" s="491"/>
      <c r="CH7" s="491"/>
      <c r="CI7" s="491"/>
      <c r="CJ7" s="491"/>
      <c r="CK7" s="491"/>
      <c r="CL7" s="491"/>
      <c r="CM7" s="491"/>
      <c r="CN7" s="491"/>
      <c r="CO7" s="491"/>
      <c r="CP7" s="491"/>
      <c r="CQ7" s="491"/>
      <c r="CR7" s="491"/>
      <c r="CS7" s="492"/>
      <c r="CT7" s="424">
        <v>754662925</v>
      </c>
      <c r="CU7" s="425"/>
      <c r="CV7" s="425"/>
      <c r="CW7" s="425"/>
      <c r="CX7" s="425"/>
      <c r="CY7" s="425"/>
      <c r="CZ7" s="425"/>
      <c r="DA7" s="426"/>
      <c r="DB7" s="424">
        <v>727835763</v>
      </c>
      <c r="DC7" s="425"/>
      <c r="DD7" s="425"/>
      <c r="DE7" s="425"/>
      <c r="DF7" s="425"/>
      <c r="DG7" s="425"/>
      <c r="DH7" s="425"/>
      <c r="DI7" s="426"/>
      <c r="DJ7" s="112"/>
      <c r="DK7" s="112"/>
      <c r="DL7" s="112"/>
      <c r="DM7" s="112"/>
      <c r="DN7" s="112"/>
      <c r="DO7" s="112"/>
    </row>
    <row r="8" spans="1:119" ht="18.75" customHeight="1" thickBot="1" x14ac:dyDescent="0.25">
      <c r="A8" s="113"/>
      <c r="B8" s="557"/>
      <c r="C8" s="558"/>
      <c r="D8" s="558"/>
      <c r="E8" s="558"/>
      <c r="F8" s="558"/>
      <c r="G8" s="558"/>
      <c r="H8" s="558"/>
      <c r="I8" s="558"/>
      <c r="J8" s="558"/>
      <c r="K8" s="559"/>
      <c r="L8" s="572"/>
      <c r="M8" s="572"/>
      <c r="N8" s="572"/>
      <c r="O8" s="572"/>
      <c r="P8" s="572"/>
      <c r="Q8" s="572"/>
      <c r="R8" s="481"/>
      <c r="S8" s="481"/>
      <c r="T8" s="481"/>
      <c r="U8" s="481"/>
      <c r="V8" s="573"/>
      <c r="W8" s="511"/>
      <c r="X8" s="512"/>
      <c r="Y8" s="513"/>
      <c r="Z8" s="539" t="s">
        <v>82</v>
      </c>
      <c r="AA8" s="540"/>
      <c r="AB8" s="540"/>
      <c r="AC8" s="540"/>
      <c r="AD8" s="540"/>
      <c r="AE8" s="540"/>
      <c r="AF8" s="540"/>
      <c r="AG8" s="540"/>
      <c r="AH8" s="541"/>
      <c r="AI8" s="450">
        <v>1</v>
      </c>
      <c r="AJ8" s="451"/>
      <c r="AK8" s="451"/>
      <c r="AL8" s="451"/>
      <c r="AM8" s="451"/>
      <c r="AN8" s="451"/>
      <c r="AO8" s="451"/>
      <c r="AP8" s="452"/>
      <c r="AQ8" s="450">
        <v>8240</v>
      </c>
      <c r="AR8" s="451"/>
      <c r="AS8" s="451"/>
      <c r="AT8" s="451"/>
      <c r="AU8" s="451"/>
      <c r="AV8" s="451"/>
      <c r="AW8" s="451"/>
      <c r="AX8" s="451"/>
      <c r="AY8" s="453"/>
      <c r="AZ8" s="444" t="s">
        <v>83</v>
      </c>
      <c r="BA8" s="445"/>
      <c r="BB8" s="445"/>
      <c r="BC8" s="445"/>
      <c r="BD8" s="445"/>
      <c r="BE8" s="445"/>
      <c r="BF8" s="445"/>
      <c r="BG8" s="445"/>
      <c r="BH8" s="445"/>
      <c r="BI8" s="445"/>
      <c r="BJ8" s="445"/>
      <c r="BK8" s="445"/>
      <c r="BL8" s="445"/>
      <c r="BM8" s="446"/>
      <c r="BN8" s="424">
        <v>6141955</v>
      </c>
      <c r="BO8" s="425"/>
      <c r="BP8" s="425"/>
      <c r="BQ8" s="425"/>
      <c r="BR8" s="425"/>
      <c r="BS8" s="425"/>
      <c r="BT8" s="425"/>
      <c r="BU8" s="426"/>
      <c r="BV8" s="424">
        <v>6613500</v>
      </c>
      <c r="BW8" s="425"/>
      <c r="BX8" s="425"/>
      <c r="BY8" s="425"/>
      <c r="BZ8" s="425"/>
      <c r="CA8" s="425"/>
      <c r="CB8" s="425"/>
      <c r="CC8" s="426"/>
      <c r="CD8" s="490" t="s">
        <v>84</v>
      </c>
      <c r="CE8" s="491"/>
      <c r="CF8" s="491"/>
      <c r="CG8" s="491"/>
      <c r="CH8" s="491"/>
      <c r="CI8" s="491"/>
      <c r="CJ8" s="491"/>
      <c r="CK8" s="491"/>
      <c r="CL8" s="491"/>
      <c r="CM8" s="491"/>
      <c r="CN8" s="491"/>
      <c r="CO8" s="491"/>
      <c r="CP8" s="491"/>
      <c r="CQ8" s="491"/>
      <c r="CR8" s="491"/>
      <c r="CS8" s="492"/>
      <c r="CT8" s="560">
        <v>0.70999000000000001</v>
      </c>
      <c r="CU8" s="561"/>
      <c r="CV8" s="561"/>
      <c r="CW8" s="561"/>
      <c r="CX8" s="561"/>
      <c r="CY8" s="561"/>
      <c r="CZ8" s="561"/>
      <c r="DA8" s="562"/>
      <c r="DB8" s="560">
        <v>0.69084000000000001</v>
      </c>
      <c r="DC8" s="561"/>
      <c r="DD8" s="561"/>
      <c r="DE8" s="561"/>
      <c r="DF8" s="561"/>
      <c r="DG8" s="561"/>
      <c r="DH8" s="561"/>
      <c r="DI8" s="562"/>
      <c r="DJ8" s="112"/>
      <c r="DK8" s="112"/>
      <c r="DL8" s="112"/>
      <c r="DM8" s="112"/>
      <c r="DN8" s="112"/>
      <c r="DO8" s="112"/>
    </row>
    <row r="9" spans="1:119" ht="18.75" customHeight="1" thickBot="1" x14ac:dyDescent="0.25">
      <c r="A9" s="113"/>
      <c r="B9" s="554" t="s">
        <v>85</v>
      </c>
      <c r="C9" s="479"/>
      <c r="D9" s="479"/>
      <c r="E9" s="479"/>
      <c r="F9" s="479"/>
      <c r="G9" s="479"/>
      <c r="H9" s="479"/>
      <c r="I9" s="479"/>
      <c r="J9" s="479"/>
      <c r="K9" s="480"/>
      <c r="L9" s="548" t="s">
        <v>86</v>
      </c>
      <c r="M9" s="549"/>
      <c r="N9" s="549"/>
      <c r="O9" s="549"/>
      <c r="P9" s="549"/>
      <c r="Q9" s="550"/>
      <c r="R9" s="551">
        <v>3700305</v>
      </c>
      <c r="S9" s="552"/>
      <c r="T9" s="552"/>
      <c r="U9" s="552"/>
      <c r="V9" s="553"/>
      <c r="W9" s="511"/>
      <c r="X9" s="512"/>
      <c r="Y9" s="513"/>
      <c r="Z9" s="539" t="s">
        <v>87</v>
      </c>
      <c r="AA9" s="540"/>
      <c r="AB9" s="540"/>
      <c r="AC9" s="540"/>
      <c r="AD9" s="540"/>
      <c r="AE9" s="540"/>
      <c r="AF9" s="540"/>
      <c r="AG9" s="540"/>
      <c r="AH9" s="541"/>
      <c r="AI9" s="450">
        <v>1</v>
      </c>
      <c r="AJ9" s="451"/>
      <c r="AK9" s="451"/>
      <c r="AL9" s="451"/>
      <c r="AM9" s="451"/>
      <c r="AN9" s="451"/>
      <c r="AO9" s="451"/>
      <c r="AP9" s="452"/>
      <c r="AQ9" s="450">
        <v>10230</v>
      </c>
      <c r="AR9" s="451"/>
      <c r="AS9" s="451"/>
      <c r="AT9" s="451"/>
      <c r="AU9" s="451"/>
      <c r="AV9" s="451"/>
      <c r="AW9" s="451"/>
      <c r="AX9" s="451"/>
      <c r="AY9" s="453"/>
      <c r="AZ9" s="444" t="s">
        <v>88</v>
      </c>
      <c r="BA9" s="445"/>
      <c r="BB9" s="445"/>
      <c r="BC9" s="445"/>
      <c r="BD9" s="445"/>
      <c r="BE9" s="445"/>
      <c r="BF9" s="445"/>
      <c r="BG9" s="445"/>
      <c r="BH9" s="445"/>
      <c r="BI9" s="445"/>
      <c r="BJ9" s="445"/>
      <c r="BK9" s="445"/>
      <c r="BL9" s="445"/>
      <c r="BM9" s="446"/>
      <c r="BN9" s="424">
        <v>-471545</v>
      </c>
      <c r="BO9" s="425"/>
      <c r="BP9" s="425"/>
      <c r="BQ9" s="425"/>
      <c r="BR9" s="425"/>
      <c r="BS9" s="425"/>
      <c r="BT9" s="425"/>
      <c r="BU9" s="426"/>
      <c r="BV9" s="424">
        <v>-5763074</v>
      </c>
      <c r="BW9" s="425"/>
      <c r="BX9" s="425"/>
      <c r="BY9" s="425"/>
      <c r="BZ9" s="425"/>
      <c r="CA9" s="425"/>
      <c r="CB9" s="425"/>
      <c r="CC9" s="426"/>
      <c r="CD9" s="413" t="s">
        <v>89</v>
      </c>
      <c r="CE9" s="414"/>
      <c r="CF9" s="414"/>
      <c r="CG9" s="414"/>
      <c r="CH9" s="414"/>
      <c r="CI9" s="414"/>
      <c r="CJ9" s="414"/>
      <c r="CK9" s="414"/>
      <c r="CL9" s="414"/>
      <c r="CM9" s="414"/>
      <c r="CN9" s="414"/>
      <c r="CO9" s="414"/>
      <c r="CP9" s="414"/>
      <c r="CQ9" s="414"/>
      <c r="CR9" s="414"/>
      <c r="CS9" s="415"/>
      <c r="CT9" s="407">
        <v>19.7</v>
      </c>
      <c r="CU9" s="408"/>
      <c r="CV9" s="408"/>
      <c r="CW9" s="408"/>
      <c r="CX9" s="408"/>
      <c r="CY9" s="408"/>
      <c r="CZ9" s="408"/>
      <c r="DA9" s="409"/>
      <c r="DB9" s="407">
        <v>19.600000000000001</v>
      </c>
      <c r="DC9" s="408"/>
      <c r="DD9" s="408"/>
      <c r="DE9" s="408"/>
      <c r="DF9" s="408"/>
      <c r="DG9" s="408"/>
      <c r="DH9" s="408"/>
      <c r="DI9" s="409"/>
      <c r="DJ9" s="112"/>
      <c r="DK9" s="112"/>
      <c r="DL9" s="112"/>
      <c r="DM9" s="112"/>
      <c r="DN9" s="112"/>
      <c r="DO9" s="112"/>
    </row>
    <row r="10" spans="1:119" ht="18.75" customHeight="1" x14ac:dyDescent="0.2">
      <c r="A10" s="113"/>
      <c r="B10" s="555"/>
      <c r="C10" s="406"/>
      <c r="D10" s="406"/>
      <c r="E10" s="406"/>
      <c r="F10" s="406"/>
      <c r="G10" s="406"/>
      <c r="H10" s="406"/>
      <c r="I10" s="406"/>
      <c r="J10" s="406"/>
      <c r="K10" s="556"/>
      <c r="L10" s="447" t="s">
        <v>90</v>
      </c>
      <c r="M10" s="448"/>
      <c r="N10" s="448"/>
      <c r="O10" s="448"/>
      <c r="P10" s="448"/>
      <c r="Q10" s="449"/>
      <c r="R10" s="450">
        <v>3765007</v>
      </c>
      <c r="S10" s="451"/>
      <c r="T10" s="451"/>
      <c r="U10" s="451"/>
      <c r="V10" s="453"/>
      <c r="W10" s="511"/>
      <c r="X10" s="512"/>
      <c r="Y10" s="513"/>
      <c r="Z10" s="539" t="s">
        <v>91</v>
      </c>
      <c r="AA10" s="540"/>
      <c r="AB10" s="540"/>
      <c r="AC10" s="540"/>
      <c r="AD10" s="540"/>
      <c r="AE10" s="540"/>
      <c r="AF10" s="540"/>
      <c r="AG10" s="540"/>
      <c r="AH10" s="541"/>
      <c r="AI10" s="450">
        <v>1</v>
      </c>
      <c r="AJ10" s="451"/>
      <c r="AK10" s="451"/>
      <c r="AL10" s="451"/>
      <c r="AM10" s="451"/>
      <c r="AN10" s="451"/>
      <c r="AO10" s="451"/>
      <c r="AP10" s="452"/>
      <c r="AQ10" s="450">
        <v>9040</v>
      </c>
      <c r="AR10" s="451"/>
      <c r="AS10" s="451"/>
      <c r="AT10" s="451"/>
      <c r="AU10" s="451"/>
      <c r="AV10" s="451"/>
      <c r="AW10" s="451"/>
      <c r="AX10" s="451"/>
      <c r="AY10" s="453"/>
      <c r="AZ10" s="444" t="s">
        <v>92</v>
      </c>
      <c r="BA10" s="445"/>
      <c r="BB10" s="445"/>
      <c r="BC10" s="445"/>
      <c r="BD10" s="445"/>
      <c r="BE10" s="445"/>
      <c r="BF10" s="445"/>
      <c r="BG10" s="445"/>
      <c r="BH10" s="445"/>
      <c r="BI10" s="445"/>
      <c r="BJ10" s="445"/>
      <c r="BK10" s="445"/>
      <c r="BL10" s="445"/>
      <c r="BM10" s="446"/>
      <c r="BN10" s="424">
        <v>8928</v>
      </c>
      <c r="BO10" s="425"/>
      <c r="BP10" s="425"/>
      <c r="BQ10" s="425"/>
      <c r="BR10" s="425"/>
      <c r="BS10" s="425"/>
      <c r="BT10" s="425"/>
      <c r="BU10" s="426"/>
      <c r="BV10" s="424">
        <v>9942</v>
      </c>
      <c r="BW10" s="425"/>
      <c r="BX10" s="425"/>
      <c r="BY10" s="425"/>
      <c r="BZ10" s="425"/>
      <c r="CA10" s="425"/>
      <c r="CB10" s="425"/>
      <c r="CC10" s="426"/>
      <c r="CD10" s="530" t="s">
        <v>93</v>
      </c>
      <c r="CE10" s="531"/>
      <c r="CF10" s="531"/>
      <c r="CG10" s="531"/>
      <c r="CH10" s="531"/>
      <c r="CI10" s="531"/>
      <c r="CJ10" s="531"/>
      <c r="CK10" s="531"/>
      <c r="CL10" s="531"/>
      <c r="CM10" s="531"/>
      <c r="CN10" s="531"/>
      <c r="CO10" s="531"/>
      <c r="CP10" s="531"/>
      <c r="CQ10" s="531"/>
      <c r="CR10" s="531"/>
      <c r="CS10" s="53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5">
      <c r="A11" s="113"/>
      <c r="B11" s="557"/>
      <c r="C11" s="558"/>
      <c r="D11" s="558"/>
      <c r="E11" s="558"/>
      <c r="F11" s="558"/>
      <c r="G11" s="558"/>
      <c r="H11" s="558"/>
      <c r="I11" s="558"/>
      <c r="J11" s="558"/>
      <c r="K11" s="559"/>
      <c r="L11" s="542" t="s">
        <v>94</v>
      </c>
      <c r="M11" s="543"/>
      <c r="N11" s="543"/>
      <c r="O11" s="543"/>
      <c r="P11" s="543"/>
      <c r="Q11" s="544"/>
      <c r="R11" s="545" t="s">
        <v>95</v>
      </c>
      <c r="S11" s="546"/>
      <c r="T11" s="546"/>
      <c r="U11" s="546"/>
      <c r="V11" s="547"/>
      <c r="W11" s="514"/>
      <c r="X11" s="515"/>
      <c r="Y11" s="516"/>
      <c r="Z11" s="539" t="s">
        <v>96</v>
      </c>
      <c r="AA11" s="540"/>
      <c r="AB11" s="540"/>
      <c r="AC11" s="540"/>
      <c r="AD11" s="540"/>
      <c r="AE11" s="540"/>
      <c r="AF11" s="540"/>
      <c r="AG11" s="540"/>
      <c r="AH11" s="541"/>
      <c r="AI11" s="450">
        <v>67</v>
      </c>
      <c r="AJ11" s="451"/>
      <c r="AK11" s="451"/>
      <c r="AL11" s="451"/>
      <c r="AM11" s="451"/>
      <c r="AN11" s="451"/>
      <c r="AO11" s="451"/>
      <c r="AP11" s="452"/>
      <c r="AQ11" s="450">
        <v>8340</v>
      </c>
      <c r="AR11" s="451"/>
      <c r="AS11" s="451"/>
      <c r="AT11" s="451"/>
      <c r="AU11" s="451"/>
      <c r="AV11" s="451"/>
      <c r="AW11" s="451"/>
      <c r="AX11" s="451"/>
      <c r="AY11" s="453"/>
      <c r="AZ11" s="444" t="s">
        <v>97</v>
      </c>
      <c r="BA11" s="445"/>
      <c r="BB11" s="445"/>
      <c r="BC11" s="445"/>
      <c r="BD11" s="445"/>
      <c r="BE11" s="445"/>
      <c r="BF11" s="445"/>
      <c r="BG11" s="445"/>
      <c r="BH11" s="445"/>
      <c r="BI11" s="445"/>
      <c r="BJ11" s="445"/>
      <c r="BK11" s="445"/>
      <c r="BL11" s="445"/>
      <c r="BM11" s="446"/>
      <c r="BN11" s="424" t="s">
        <v>98</v>
      </c>
      <c r="BO11" s="425"/>
      <c r="BP11" s="425"/>
      <c r="BQ11" s="425"/>
      <c r="BR11" s="425"/>
      <c r="BS11" s="425"/>
      <c r="BT11" s="425"/>
      <c r="BU11" s="426"/>
      <c r="BV11" s="424" t="s">
        <v>98</v>
      </c>
      <c r="BW11" s="425"/>
      <c r="BX11" s="425"/>
      <c r="BY11" s="425"/>
      <c r="BZ11" s="425"/>
      <c r="CA11" s="425"/>
      <c r="CB11" s="425"/>
      <c r="CC11" s="426"/>
      <c r="CD11" s="490" t="s">
        <v>99</v>
      </c>
      <c r="CE11" s="491"/>
      <c r="CF11" s="491"/>
      <c r="CG11" s="491"/>
      <c r="CH11" s="491"/>
      <c r="CI11" s="491"/>
      <c r="CJ11" s="491"/>
      <c r="CK11" s="491"/>
      <c r="CL11" s="491"/>
      <c r="CM11" s="491"/>
      <c r="CN11" s="491"/>
      <c r="CO11" s="491"/>
      <c r="CP11" s="491"/>
      <c r="CQ11" s="491"/>
      <c r="CR11" s="491"/>
      <c r="CS11" s="492"/>
      <c r="CT11" s="469" t="s">
        <v>98</v>
      </c>
      <c r="CU11" s="470"/>
      <c r="CV11" s="470"/>
      <c r="CW11" s="470"/>
      <c r="CX11" s="470"/>
      <c r="CY11" s="470"/>
      <c r="CZ11" s="470"/>
      <c r="DA11" s="471"/>
      <c r="DB11" s="469" t="s">
        <v>98</v>
      </c>
      <c r="DC11" s="470"/>
      <c r="DD11" s="470"/>
      <c r="DE11" s="470"/>
      <c r="DF11" s="470"/>
      <c r="DG11" s="470"/>
      <c r="DH11" s="470"/>
      <c r="DI11" s="471"/>
      <c r="DJ11" s="112"/>
      <c r="DK11" s="112"/>
      <c r="DL11" s="112"/>
      <c r="DM11" s="112"/>
      <c r="DN11" s="112"/>
      <c r="DO11" s="112"/>
    </row>
    <row r="12" spans="1:119" ht="18.75" customHeight="1" x14ac:dyDescent="0.2">
      <c r="A12" s="113"/>
      <c r="B12" s="493" t="s">
        <v>100</v>
      </c>
      <c r="C12" s="494"/>
      <c r="D12" s="494"/>
      <c r="E12" s="494"/>
      <c r="F12" s="494"/>
      <c r="G12" s="494"/>
      <c r="H12" s="494"/>
      <c r="I12" s="494"/>
      <c r="J12" s="494"/>
      <c r="K12" s="495"/>
      <c r="L12" s="502" t="s">
        <v>101</v>
      </c>
      <c r="M12" s="503"/>
      <c r="N12" s="503"/>
      <c r="O12" s="503"/>
      <c r="P12" s="503"/>
      <c r="Q12" s="504"/>
      <c r="R12" s="505">
        <v>3770619</v>
      </c>
      <c r="S12" s="506"/>
      <c r="T12" s="506"/>
      <c r="U12" s="506"/>
      <c r="V12" s="507"/>
      <c r="W12" s="508" t="s">
        <v>102</v>
      </c>
      <c r="X12" s="509"/>
      <c r="Y12" s="510"/>
      <c r="Z12" s="478" t="s">
        <v>1</v>
      </c>
      <c r="AA12" s="479"/>
      <c r="AB12" s="479"/>
      <c r="AC12" s="479"/>
      <c r="AD12" s="479"/>
      <c r="AE12" s="479"/>
      <c r="AF12" s="479"/>
      <c r="AG12" s="479"/>
      <c r="AH12" s="480"/>
      <c r="AI12" s="484" t="s">
        <v>103</v>
      </c>
      <c r="AJ12" s="479"/>
      <c r="AK12" s="479"/>
      <c r="AL12" s="479"/>
      <c r="AM12" s="480"/>
      <c r="AN12" s="484" t="s">
        <v>104</v>
      </c>
      <c r="AO12" s="485"/>
      <c r="AP12" s="485"/>
      <c r="AQ12" s="485"/>
      <c r="AR12" s="485"/>
      <c r="AS12" s="486"/>
      <c r="AT12" s="533" t="s">
        <v>105</v>
      </c>
      <c r="AU12" s="534"/>
      <c r="AV12" s="534"/>
      <c r="AW12" s="534"/>
      <c r="AX12" s="534"/>
      <c r="AY12" s="535"/>
      <c r="AZ12" s="444" t="s">
        <v>106</v>
      </c>
      <c r="BA12" s="445"/>
      <c r="BB12" s="445"/>
      <c r="BC12" s="445"/>
      <c r="BD12" s="445"/>
      <c r="BE12" s="445"/>
      <c r="BF12" s="445"/>
      <c r="BG12" s="445"/>
      <c r="BH12" s="445"/>
      <c r="BI12" s="445"/>
      <c r="BJ12" s="445"/>
      <c r="BK12" s="445"/>
      <c r="BL12" s="445"/>
      <c r="BM12" s="446"/>
      <c r="BN12" s="424" t="s">
        <v>107</v>
      </c>
      <c r="BO12" s="425"/>
      <c r="BP12" s="425"/>
      <c r="BQ12" s="425"/>
      <c r="BR12" s="425"/>
      <c r="BS12" s="425"/>
      <c r="BT12" s="425"/>
      <c r="BU12" s="426"/>
      <c r="BV12" s="424" t="s">
        <v>107</v>
      </c>
      <c r="BW12" s="425"/>
      <c r="BX12" s="425"/>
      <c r="BY12" s="425"/>
      <c r="BZ12" s="425"/>
      <c r="CA12" s="425"/>
      <c r="CB12" s="425"/>
      <c r="CC12" s="426"/>
      <c r="CD12" s="490" t="s">
        <v>108</v>
      </c>
      <c r="CE12" s="491"/>
      <c r="CF12" s="491"/>
      <c r="CG12" s="491"/>
      <c r="CH12" s="491"/>
      <c r="CI12" s="491"/>
      <c r="CJ12" s="491"/>
      <c r="CK12" s="491"/>
      <c r="CL12" s="491"/>
      <c r="CM12" s="491"/>
      <c r="CN12" s="491"/>
      <c r="CO12" s="491"/>
      <c r="CP12" s="491"/>
      <c r="CQ12" s="491"/>
      <c r="CR12" s="491"/>
      <c r="CS12" s="492"/>
      <c r="CT12" s="469" t="s">
        <v>107</v>
      </c>
      <c r="CU12" s="470"/>
      <c r="CV12" s="470"/>
      <c r="CW12" s="470"/>
      <c r="CX12" s="470"/>
      <c r="CY12" s="470"/>
      <c r="CZ12" s="470"/>
      <c r="DA12" s="471"/>
      <c r="DB12" s="469" t="s">
        <v>107</v>
      </c>
      <c r="DC12" s="470"/>
      <c r="DD12" s="470"/>
      <c r="DE12" s="470"/>
      <c r="DF12" s="470"/>
      <c r="DG12" s="470"/>
      <c r="DH12" s="470"/>
      <c r="DI12" s="471"/>
      <c r="DJ12" s="112"/>
      <c r="DK12" s="112"/>
      <c r="DL12" s="112"/>
      <c r="DM12" s="112"/>
      <c r="DN12" s="112"/>
      <c r="DO12" s="112"/>
    </row>
    <row r="13" spans="1:119" ht="18.75" customHeight="1" thickBot="1" x14ac:dyDescent="0.25">
      <c r="A13" s="113"/>
      <c r="B13" s="496"/>
      <c r="C13" s="497"/>
      <c r="D13" s="497"/>
      <c r="E13" s="497"/>
      <c r="F13" s="497"/>
      <c r="G13" s="497"/>
      <c r="H13" s="497"/>
      <c r="I13" s="497"/>
      <c r="J13" s="497"/>
      <c r="K13" s="498"/>
      <c r="L13" s="120"/>
      <c r="M13" s="517" t="s">
        <v>109</v>
      </c>
      <c r="N13" s="518"/>
      <c r="O13" s="518"/>
      <c r="P13" s="518"/>
      <c r="Q13" s="519"/>
      <c r="R13" s="520">
        <v>3697930</v>
      </c>
      <c r="S13" s="521"/>
      <c r="T13" s="521"/>
      <c r="U13" s="521"/>
      <c r="V13" s="522"/>
      <c r="W13" s="511"/>
      <c r="X13" s="512"/>
      <c r="Y13" s="513"/>
      <c r="Z13" s="481"/>
      <c r="AA13" s="482"/>
      <c r="AB13" s="482"/>
      <c r="AC13" s="482"/>
      <c r="AD13" s="482"/>
      <c r="AE13" s="482"/>
      <c r="AF13" s="482"/>
      <c r="AG13" s="482"/>
      <c r="AH13" s="483"/>
      <c r="AI13" s="481"/>
      <c r="AJ13" s="482"/>
      <c r="AK13" s="482"/>
      <c r="AL13" s="482"/>
      <c r="AM13" s="483"/>
      <c r="AN13" s="487"/>
      <c r="AO13" s="488"/>
      <c r="AP13" s="488"/>
      <c r="AQ13" s="488"/>
      <c r="AR13" s="488"/>
      <c r="AS13" s="489"/>
      <c r="AT13" s="536"/>
      <c r="AU13" s="537"/>
      <c r="AV13" s="537"/>
      <c r="AW13" s="537"/>
      <c r="AX13" s="537"/>
      <c r="AY13" s="538"/>
      <c r="AZ13" s="421" t="s">
        <v>110</v>
      </c>
      <c r="BA13" s="422"/>
      <c r="BB13" s="422"/>
      <c r="BC13" s="422"/>
      <c r="BD13" s="422"/>
      <c r="BE13" s="422"/>
      <c r="BF13" s="422"/>
      <c r="BG13" s="422"/>
      <c r="BH13" s="422"/>
      <c r="BI13" s="422"/>
      <c r="BJ13" s="422"/>
      <c r="BK13" s="422"/>
      <c r="BL13" s="422"/>
      <c r="BM13" s="423"/>
      <c r="BN13" s="424">
        <v>-462617</v>
      </c>
      <c r="BO13" s="425"/>
      <c r="BP13" s="425"/>
      <c r="BQ13" s="425"/>
      <c r="BR13" s="425"/>
      <c r="BS13" s="425"/>
      <c r="BT13" s="425"/>
      <c r="BU13" s="426"/>
      <c r="BV13" s="424">
        <v>-5753132</v>
      </c>
      <c r="BW13" s="425"/>
      <c r="BX13" s="425"/>
      <c r="BY13" s="425"/>
      <c r="BZ13" s="425"/>
      <c r="CA13" s="425"/>
      <c r="CB13" s="425"/>
      <c r="CC13" s="426"/>
      <c r="CD13" s="490" t="s">
        <v>111</v>
      </c>
      <c r="CE13" s="491"/>
      <c r="CF13" s="491"/>
      <c r="CG13" s="491"/>
      <c r="CH13" s="491"/>
      <c r="CI13" s="491"/>
      <c r="CJ13" s="491"/>
      <c r="CK13" s="491"/>
      <c r="CL13" s="491"/>
      <c r="CM13" s="491"/>
      <c r="CN13" s="491"/>
      <c r="CO13" s="491"/>
      <c r="CP13" s="491"/>
      <c r="CQ13" s="491"/>
      <c r="CR13" s="491"/>
      <c r="CS13" s="492"/>
      <c r="CT13" s="407">
        <v>14</v>
      </c>
      <c r="CU13" s="408"/>
      <c r="CV13" s="408"/>
      <c r="CW13" s="408"/>
      <c r="CX13" s="408"/>
      <c r="CY13" s="408"/>
      <c r="CZ13" s="408"/>
      <c r="DA13" s="409"/>
      <c r="DB13" s="407">
        <v>14.5</v>
      </c>
      <c r="DC13" s="408"/>
      <c r="DD13" s="408"/>
      <c r="DE13" s="408"/>
      <c r="DF13" s="408"/>
      <c r="DG13" s="408"/>
      <c r="DH13" s="408"/>
      <c r="DI13" s="409"/>
      <c r="DJ13" s="112"/>
      <c r="DK13" s="112"/>
      <c r="DL13" s="112"/>
      <c r="DM13" s="112"/>
      <c r="DN13" s="112"/>
      <c r="DO13" s="112"/>
    </row>
    <row r="14" spans="1:119" ht="18.75" customHeight="1" thickBot="1" x14ac:dyDescent="0.25">
      <c r="A14" s="113"/>
      <c r="B14" s="496"/>
      <c r="C14" s="497"/>
      <c r="D14" s="497"/>
      <c r="E14" s="497"/>
      <c r="F14" s="497"/>
      <c r="G14" s="497"/>
      <c r="H14" s="497"/>
      <c r="I14" s="497"/>
      <c r="J14" s="497"/>
      <c r="K14" s="498"/>
      <c r="L14" s="472" t="s">
        <v>112</v>
      </c>
      <c r="M14" s="473"/>
      <c r="N14" s="473"/>
      <c r="O14" s="473"/>
      <c r="P14" s="473"/>
      <c r="Q14" s="474"/>
      <c r="R14" s="475">
        <v>3786106</v>
      </c>
      <c r="S14" s="476"/>
      <c r="T14" s="476"/>
      <c r="U14" s="476"/>
      <c r="V14" s="477"/>
      <c r="W14" s="511"/>
      <c r="X14" s="512"/>
      <c r="Y14" s="513"/>
      <c r="Z14" s="447" t="s">
        <v>113</v>
      </c>
      <c r="AA14" s="448"/>
      <c r="AB14" s="448"/>
      <c r="AC14" s="448"/>
      <c r="AD14" s="448"/>
      <c r="AE14" s="448"/>
      <c r="AF14" s="448"/>
      <c r="AG14" s="448"/>
      <c r="AH14" s="449"/>
      <c r="AI14" s="450">
        <v>8196</v>
      </c>
      <c r="AJ14" s="451"/>
      <c r="AK14" s="451"/>
      <c r="AL14" s="451"/>
      <c r="AM14" s="452"/>
      <c r="AN14" s="450">
        <v>27768048</v>
      </c>
      <c r="AO14" s="451"/>
      <c r="AP14" s="451"/>
      <c r="AQ14" s="451"/>
      <c r="AR14" s="451"/>
      <c r="AS14" s="452"/>
      <c r="AT14" s="450">
        <v>3388</v>
      </c>
      <c r="AU14" s="451"/>
      <c r="AV14" s="451"/>
      <c r="AW14" s="451"/>
      <c r="AX14" s="451"/>
      <c r="AY14" s="453"/>
      <c r="AZ14" s="438" t="s">
        <v>114</v>
      </c>
      <c r="BA14" s="439"/>
      <c r="BB14" s="439"/>
      <c r="BC14" s="439"/>
      <c r="BD14" s="439"/>
      <c r="BE14" s="439"/>
      <c r="BF14" s="439"/>
      <c r="BG14" s="439"/>
      <c r="BH14" s="439"/>
      <c r="BI14" s="439"/>
      <c r="BJ14" s="439"/>
      <c r="BK14" s="439"/>
      <c r="BL14" s="439"/>
      <c r="BM14" s="440"/>
      <c r="BN14" s="441">
        <v>416082443</v>
      </c>
      <c r="BO14" s="442"/>
      <c r="BP14" s="442"/>
      <c r="BQ14" s="442"/>
      <c r="BR14" s="442"/>
      <c r="BS14" s="442"/>
      <c r="BT14" s="442"/>
      <c r="BU14" s="443"/>
      <c r="BV14" s="441">
        <v>358978664</v>
      </c>
      <c r="BW14" s="442"/>
      <c r="BX14" s="442"/>
      <c r="BY14" s="442"/>
      <c r="BZ14" s="442"/>
      <c r="CA14" s="442"/>
      <c r="CB14" s="442"/>
      <c r="CC14" s="443"/>
      <c r="CD14" s="413" t="s">
        <v>115</v>
      </c>
      <c r="CE14" s="414"/>
      <c r="CF14" s="414"/>
      <c r="CG14" s="414"/>
      <c r="CH14" s="414"/>
      <c r="CI14" s="414"/>
      <c r="CJ14" s="414"/>
      <c r="CK14" s="414"/>
      <c r="CL14" s="414"/>
      <c r="CM14" s="414"/>
      <c r="CN14" s="414"/>
      <c r="CO14" s="414"/>
      <c r="CP14" s="414"/>
      <c r="CQ14" s="414"/>
      <c r="CR14" s="414"/>
      <c r="CS14" s="415"/>
      <c r="CT14" s="410">
        <v>223.1</v>
      </c>
      <c r="CU14" s="411"/>
      <c r="CV14" s="411"/>
      <c r="CW14" s="411"/>
      <c r="CX14" s="411"/>
      <c r="CY14" s="411"/>
      <c r="CZ14" s="411"/>
      <c r="DA14" s="412"/>
      <c r="DB14" s="410">
        <v>229.8</v>
      </c>
      <c r="DC14" s="411"/>
      <c r="DD14" s="411"/>
      <c r="DE14" s="411"/>
      <c r="DF14" s="411"/>
      <c r="DG14" s="411"/>
      <c r="DH14" s="411"/>
      <c r="DI14" s="412"/>
      <c r="DJ14" s="112"/>
      <c r="DK14" s="112"/>
      <c r="DL14" s="112"/>
      <c r="DM14" s="112"/>
      <c r="DN14" s="112"/>
      <c r="DO14" s="112"/>
    </row>
    <row r="15" spans="1:119" ht="18.75" customHeight="1" x14ac:dyDescent="0.2">
      <c r="A15" s="113"/>
      <c r="B15" s="496"/>
      <c r="C15" s="497"/>
      <c r="D15" s="497"/>
      <c r="E15" s="497"/>
      <c r="F15" s="497"/>
      <c r="G15" s="497"/>
      <c r="H15" s="497"/>
      <c r="I15" s="497"/>
      <c r="J15" s="497"/>
      <c r="K15" s="498"/>
      <c r="L15" s="120"/>
      <c r="M15" s="517" t="s">
        <v>109</v>
      </c>
      <c r="N15" s="518"/>
      <c r="O15" s="518"/>
      <c r="P15" s="518"/>
      <c r="Q15" s="519"/>
      <c r="R15" s="475">
        <v>3714790</v>
      </c>
      <c r="S15" s="476"/>
      <c r="T15" s="476"/>
      <c r="U15" s="476"/>
      <c r="V15" s="477"/>
      <c r="W15" s="511"/>
      <c r="X15" s="512"/>
      <c r="Y15" s="513"/>
      <c r="Z15" s="447" t="s">
        <v>116</v>
      </c>
      <c r="AA15" s="448"/>
      <c r="AB15" s="448"/>
      <c r="AC15" s="448"/>
      <c r="AD15" s="448"/>
      <c r="AE15" s="448"/>
      <c r="AF15" s="448"/>
      <c r="AG15" s="448"/>
      <c r="AH15" s="449"/>
      <c r="AI15" s="450" t="s">
        <v>107</v>
      </c>
      <c r="AJ15" s="451"/>
      <c r="AK15" s="451"/>
      <c r="AL15" s="451"/>
      <c r="AM15" s="452"/>
      <c r="AN15" s="450" t="s">
        <v>107</v>
      </c>
      <c r="AO15" s="451"/>
      <c r="AP15" s="451"/>
      <c r="AQ15" s="451"/>
      <c r="AR15" s="451"/>
      <c r="AS15" s="452"/>
      <c r="AT15" s="450" t="s">
        <v>107</v>
      </c>
      <c r="AU15" s="451"/>
      <c r="AV15" s="451"/>
      <c r="AW15" s="451"/>
      <c r="AX15" s="451"/>
      <c r="AY15" s="453"/>
      <c r="AZ15" s="444" t="s">
        <v>117</v>
      </c>
      <c r="BA15" s="445"/>
      <c r="BB15" s="445"/>
      <c r="BC15" s="445"/>
      <c r="BD15" s="445"/>
      <c r="BE15" s="445"/>
      <c r="BF15" s="445"/>
      <c r="BG15" s="445"/>
      <c r="BH15" s="445"/>
      <c r="BI15" s="445"/>
      <c r="BJ15" s="445"/>
      <c r="BK15" s="445"/>
      <c r="BL15" s="445"/>
      <c r="BM15" s="446"/>
      <c r="BN15" s="424">
        <v>565357737</v>
      </c>
      <c r="BO15" s="425"/>
      <c r="BP15" s="425"/>
      <c r="BQ15" s="425"/>
      <c r="BR15" s="425"/>
      <c r="BS15" s="425"/>
      <c r="BT15" s="425"/>
      <c r="BU15" s="426"/>
      <c r="BV15" s="424">
        <v>512168122</v>
      </c>
      <c r="BW15" s="425"/>
      <c r="BX15" s="425"/>
      <c r="BY15" s="425"/>
      <c r="BZ15" s="425"/>
      <c r="CA15" s="425"/>
      <c r="CB15" s="425"/>
      <c r="CC15" s="426"/>
      <c r="CD15" s="460" t="s">
        <v>118</v>
      </c>
      <c r="CE15" s="461"/>
      <c r="CF15" s="461"/>
      <c r="CG15" s="461"/>
      <c r="CH15" s="461"/>
      <c r="CI15" s="461"/>
      <c r="CJ15" s="461"/>
      <c r="CK15" s="461"/>
      <c r="CL15" s="461"/>
      <c r="CM15" s="461"/>
      <c r="CN15" s="461"/>
      <c r="CO15" s="461"/>
      <c r="CP15" s="461"/>
      <c r="CQ15" s="461"/>
      <c r="CR15" s="461"/>
      <c r="CS15" s="462"/>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2">
      <c r="A16" s="113"/>
      <c r="B16" s="496"/>
      <c r="C16" s="497"/>
      <c r="D16" s="497"/>
      <c r="E16" s="497"/>
      <c r="F16" s="497"/>
      <c r="G16" s="497"/>
      <c r="H16" s="497"/>
      <c r="I16" s="497"/>
      <c r="J16" s="497"/>
      <c r="K16" s="498"/>
      <c r="L16" s="472" t="s">
        <v>119</v>
      </c>
      <c r="M16" s="523"/>
      <c r="N16" s="523"/>
      <c r="O16" s="523"/>
      <c r="P16" s="523"/>
      <c r="Q16" s="524"/>
      <c r="R16" s="466" t="s">
        <v>120</v>
      </c>
      <c r="S16" s="467"/>
      <c r="T16" s="467"/>
      <c r="U16" s="467"/>
      <c r="V16" s="468"/>
      <c r="W16" s="511"/>
      <c r="X16" s="512"/>
      <c r="Y16" s="513"/>
      <c r="Z16" s="447" t="s">
        <v>121</v>
      </c>
      <c r="AA16" s="448"/>
      <c r="AB16" s="448"/>
      <c r="AC16" s="448"/>
      <c r="AD16" s="448"/>
      <c r="AE16" s="448"/>
      <c r="AF16" s="448"/>
      <c r="AG16" s="448"/>
      <c r="AH16" s="449"/>
      <c r="AI16" s="450">
        <v>205</v>
      </c>
      <c r="AJ16" s="451"/>
      <c r="AK16" s="451"/>
      <c r="AL16" s="451"/>
      <c r="AM16" s="452"/>
      <c r="AN16" s="450">
        <v>668505</v>
      </c>
      <c r="AO16" s="451"/>
      <c r="AP16" s="451"/>
      <c r="AQ16" s="451"/>
      <c r="AR16" s="451"/>
      <c r="AS16" s="452"/>
      <c r="AT16" s="450">
        <v>3261</v>
      </c>
      <c r="AU16" s="451"/>
      <c r="AV16" s="451"/>
      <c r="AW16" s="451"/>
      <c r="AX16" s="451"/>
      <c r="AY16" s="453"/>
      <c r="AZ16" s="444" t="s">
        <v>122</v>
      </c>
      <c r="BA16" s="445"/>
      <c r="BB16" s="445"/>
      <c r="BC16" s="445"/>
      <c r="BD16" s="445"/>
      <c r="BE16" s="445"/>
      <c r="BF16" s="445"/>
      <c r="BG16" s="445"/>
      <c r="BH16" s="445"/>
      <c r="BI16" s="445"/>
      <c r="BJ16" s="445"/>
      <c r="BK16" s="445"/>
      <c r="BL16" s="445"/>
      <c r="BM16" s="446"/>
      <c r="BN16" s="424">
        <v>521542361</v>
      </c>
      <c r="BO16" s="425"/>
      <c r="BP16" s="425"/>
      <c r="BQ16" s="425"/>
      <c r="BR16" s="425"/>
      <c r="BS16" s="425"/>
      <c r="BT16" s="425"/>
      <c r="BU16" s="426"/>
      <c r="BV16" s="424">
        <v>453545039</v>
      </c>
      <c r="BW16" s="425"/>
      <c r="BX16" s="425"/>
      <c r="BY16" s="425"/>
      <c r="BZ16" s="425"/>
      <c r="CA16" s="425"/>
      <c r="CB16" s="425"/>
      <c r="CC16" s="426"/>
      <c r="CD16" s="124"/>
      <c r="CE16" s="419"/>
      <c r="CF16" s="419"/>
      <c r="CG16" s="419"/>
      <c r="CH16" s="419"/>
      <c r="CI16" s="419"/>
      <c r="CJ16" s="419"/>
      <c r="CK16" s="419"/>
      <c r="CL16" s="419"/>
      <c r="CM16" s="419"/>
      <c r="CN16" s="419"/>
      <c r="CO16" s="419"/>
      <c r="CP16" s="419"/>
      <c r="CQ16" s="419"/>
      <c r="CR16" s="419"/>
      <c r="CS16" s="420"/>
      <c r="CT16" s="407"/>
      <c r="CU16" s="408"/>
      <c r="CV16" s="408"/>
      <c r="CW16" s="408"/>
      <c r="CX16" s="408"/>
      <c r="CY16" s="408"/>
      <c r="CZ16" s="408"/>
      <c r="DA16" s="409"/>
      <c r="DB16" s="407"/>
      <c r="DC16" s="408"/>
      <c r="DD16" s="408"/>
      <c r="DE16" s="408"/>
      <c r="DF16" s="408"/>
      <c r="DG16" s="408"/>
      <c r="DH16" s="408"/>
      <c r="DI16" s="409"/>
      <c r="DJ16" s="112"/>
      <c r="DK16" s="112"/>
      <c r="DL16" s="112"/>
      <c r="DM16" s="112"/>
      <c r="DN16" s="112"/>
      <c r="DO16" s="112"/>
    </row>
    <row r="17" spans="1:119" ht="18.75" customHeight="1" thickBot="1" x14ac:dyDescent="0.25">
      <c r="A17" s="113"/>
      <c r="B17" s="499"/>
      <c r="C17" s="500"/>
      <c r="D17" s="500"/>
      <c r="E17" s="500"/>
      <c r="F17" s="500"/>
      <c r="G17" s="500"/>
      <c r="H17" s="500"/>
      <c r="I17" s="500"/>
      <c r="J17" s="500"/>
      <c r="K17" s="501"/>
      <c r="L17" s="125"/>
      <c r="M17" s="463" t="s">
        <v>123</v>
      </c>
      <c r="N17" s="464"/>
      <c r="O17" s="464"/>
      <c r="P17" s="464"/>
      <c r="Q17" s="465"/>
      <c r="R17" s="466" t="s">
        <v>124</v>
      </c>
      <c r="S17" s="467"/>
      <c r="T17" s="467"/>
      <c r="U17" s="467"/>
      <c r="V17" s="468"/>
      <c r="W17" s="511"/>
      <c r="X17" s="512"/>
      <c r="Y17" s="513"/>
      <c r="Z17" s="447" t="s">
        <v>125</v>
      </c>
      <c r="AA17" s="448"/>
      <c r="AB17" s="448"/>
      <c r="AC17" s="448"/>
      <c r="AD17" s="448"/>
      <c r="AE17" s="448"/>
      <c r="AF17" s="448"/>
      <c r="AG17" s="448"/>
      <c r="AH17" s="449"/>
      <c r="AI17" s="450">
        <v>6207</v>
      </c>
      <c r="AJ17" s="451"/>
      <c r="AK17" s="451"/>
      <c r="AL17" s="451"/>
      <c r="AM17" s="452"/>
      <c r="AN17" s="450">
        <v>20135508</v>
      </c>
      <c r="AO17" s="451"/>
      <c r="AP17" s="451"/>
      <c r="AQ17" s="451"/>
      <c r="AR17" s="451"/>
      <c r="AS17" s="452"/>
      <c r="AT17" s="450">
        <v>3244</v>
      </c>
      <c r="AU17" s="451"/>
      <c r="AV17" s="451"/>
      <c r="AW17" s="451"/>
      <c r="AX17" s="451"/>
      <c r="AY17" s="453"/>
      <c r="AZ17" s="444" t="s">
        <v>126</v>
      </c>
      <c r="BA17" s="445"/>
      <c r="BB17" s="445"/>
      <c r="BC17" s="445"/>
      <c r="BD17" s="445"/>
      <c r="BE17" s="445"/>
      <c r="BF17" s="445"/>
      <c r="BG17" s="445"/>
      <c r="BH17" s="445"/>
      <c r="BI17" s="445"/>
      <c r="BJ17" s="445"/>
      <c r="BK17" s="445"/>
      <c r="BL17" s="445"/>
      <c r="BM17" s="446"/>
      <c r="BN17" s="424">
        <v>711973972</v>
      </c>
      <c r="BO17" s="425"/>
      <c r="BP17" s="425"/>
      <c r="BQ17" s="425"/>
      <c r="BR17" s="425"/>
      <c r="BS17" s="425"/>
      <c r="BT17" s="425"/>
      <c r="BU17" s="426"/>
      <c r="BV17" s="424">
        <v>696522949</v>
      </c>
      <c r="BW17" s="425"/>
      <c r="BX17" s="425"/>
      <c r="BY17" s="425"/>
      <c r="BZ17" s="425"/>
      <c r="CA17" s="425"/>
      <c r="CB17" s="425"/>
      <c r="CC17" s="426"/>
      <c r="CD17" s="124"/>
      <c r="CE17" s="419"/>
      <c r="CF17" s="419"/>
      <c r="CG17" s="419"/>
      <c r="CH17" s="419"/>
      <c r="CI17" s="419"/>
      <c r="CJ17" s="419"/>
      <c r="CK17" s="419"/>
      <c r="CL17" s="419"/>
      <c r="CM17" s="419"/>
      <c r="CN17" s="419"/>
      <c r="CO17" s="419"/>
      <c r="CP17" s="419"/>
      <c r="CQ17" s="419"/>
      <c r="CR17" s="419"/>
      <c r="CS17" s="420"/>
      <c r="CT17" s="407"/>
      <c r="CU17" s="408"/>
      <c r="CV17" s="408"/>
      <c r="CW17" s="408"/>
      <c r="CX17" s="408"/>
      <c r="CY17" s="408"/>
      <c r="CZ17" s="408"/>
      <c r="DA17" s="409"/>
      <c r="DB17" s="407"/>
      <c r="DC17" s="408"/>
      <c r="DD17" s="408"/>
      <c r="DE17" s="408"/>
      <c r="DF17" s="408"/>
      <c r="DG17" s="408"/>
      <c r="DH17" s="408"/>
      <c r="DI17" s="409"/>
      <c r="DJ17" s="112"/>
      <c r="DK17" s="112"/>
      <c r="DL17" s="112"/>
      <c r="DM17" s="112"/>
      <c r="DN17" s="112"/>
      <c r="DO17" s="112"/>
    </row>
    <row r="18" spans="1:119" ht="18.75" customHeight="1" thickBot="1" x14ac:dyDescent="0.25">
      <c r="A18" s="113"/>
      <c r="B18" s="525" t="s">
        <v>127</v>
      </c>
      <c r="C18" s="526"/>
      <c r="D18" s="526"/>
      <c r="E18" s="526"/>
      <c r="F18" s="526"/>
      <c r="G18" s="526"/>
      <c r="H18" s="526"/>
      <c r="I18" s="526"/>
      <c r="J18" s="526"/>
      <c r="K18" s="527"/>
      <c r="L18" s="528">
        <v>7777</v>
      </c>
      <c r="M18" s="529"/>
      <c r="N18" s="529"/>
      <c r="O18" s="529"/>
      <c r="P18" s="529"/>
      <c r="Q18" s="529"/>
      <c r="R18" s="529"/>
      <c r="S18" s="529"/>
      <c r="T18" s="529"/>
      <c r="U18" s="529"/>
      <c r="V18" s="529"/>
      <c r="W18" s="511"/>
      <c r="X18" s="512"/>
      <c r="Y18" s="513"/>
      <c r="Z18" s="447" t="s">
        <v>128</v>
      </c>
      <c r="AA18" s="448"/>
      <c r="AB18" s="448"/>
      <c r="AC18" s="448"/>
      <c r="AD18" s="448"/>
      <c r="AE18" s="448"/>
      <c r="AF18" s="448"/>
      <c r="AG18" s="448"/>
      <c r="AH18" s="449"/>
      <c r="AI18" s="450">
        <v>23137</v>
      </c>
      <c r="AJ18" s="451"/>
      <c r="AK18" s="451"/>
      <c r="AL18" s="451"/>
      <c r="AM18" s="452"/>
      <c r="AN18" s="450">
        <v>87640431</v>
      </c>
      <c r="AO18" s="451"/>
      <c r="AP18" s="451"/>
      <c r="AQ18" s="451"/>
      <c r="AR18" s="451"/>
      <c r="AS18" s="452"/>
      <c r="AT18" s="450">
        <v>3788</v>
      </c>
      <c r="AU18" s="451"/>
      <c r="AV18" s="451"/>
      <c r="AW18" s="451"/>
      <c r="AX18" s="451"/>
      <c r="AY18" s="453"/>
      <c r="AZ18" s="421" t="s">
        <v>129</v>
      </c>
      <c r="BA18" s="422"/>
      <c r="BB18" s="422"/>
      <c r="BC18" s="422"/>
      <c r="BD18" s="422"/>
      <c r="BE18" s="422"/>
      <c r="BF18" s="422"/>
      <c r="BG18" s="422"/>
      <c r="BH18" s="422"/>
      <c r="BI18" s="422"/>
      <c r="BJ18" s="422"/>
      <c r="BK18" s="422"/>
      <c r="BL18" s="422"/>
      <c r="BM18" s="423"/>
      <c r="BN18" s="416">
        <v>906994938</v>
      </c>
      <c r="BO18" s="417"/>
      <c r="BP18" s="417"/>
      <c r="BQ18" s="417"/>
      <c r="BR18" s="417"/>
      <c r="BS18" s="417"/>
      <c r="BT18" s="417"/>
      <c r="BU18" s="418"/>
      <c r="BV18" s="416">
        <v>902984775</v>
      </c>
      <c r="BW18" s="417"/>
      <c r="BX18" s="417"/>
      <c r="BY18" s="417"/>
      <c r="BZ18" s="417"/>
      <c r="CA18" s="417"/>
      <c r="CB18" s="417"/>
      <c r="CC18" s="418"/>
      <c r="CD18" s="124"/>
      <c r="CE18" s="419"/>
      <c r="CF18" s="419"/>
      <c r="CG18" s="419"/>
      <c r="CH18" s="419"/>
      <c r="CI18" s="419"/>
      <c r="CJ18" s="419"/>
      <c r="CK18" s="419"/>
      <c r="CL18" s="419"/>
      <c r="CM18" s="419"/>
      <c r="CN18" s="419"/>
      <c r="CO18" s="419"/>
      <c r="CP18" s="419"/>
      <c r="CQ18" s="419"/>
      <c r="CR18" s="419"/>
      <c r="CS18" s="420"/>
      <c r="CT18" s="407"/>
      <c r="CU18" s="408"/>
      <c r="CV18" s="408"/>
      <c r="CW18" s="408"/>
      <c r="CX18" s="408"/>
      <c r="CY18" s="408"/>
      <c r="CZ18" s="408"/>
      <c r="DA18" s="409"/>
      <c r="DB18" s="407"/>
      <c r="DC18" s="408"/>
      <c r="DD18" s="408"/>
      <c r="DE18" s="408"/>
      <c r="DF18" s="408"/>
      <c r="DG18" s="408"/>
      <c r="DH18" s="408"/>
      <c r="DI18" s="409"/>
      <c r="DJ18" s="112"/>
      <c r="DK18" s="112"/>
      <c r="DL18" s="112"/>
      <c r="DM18" s="112"/>
      <c r="DN18" s="112"/>
      <c r="DO18" s="112"/>
    </row>
    <row r="19" spans="1:119" ht="18.75" customHeight="1" thickBot="1" x14ac:dyDescent="0.25">
      <c r="A19" s="113"/>
      <c r="B19" s="525" t="s">
        <v>130</v>
      </c>
      <c r="C19" s="526"/>
      <c r="D19" s="526"/>
      <c r="E19" s="526"/>
      <c r="F19" s="526"/>
      <c r="G19" s="526"/>
      <c r="H19" s="526"/>
      <c r="I19" s="526"/>
      <c r="J19" s="526"/>
      <c r="K19" s="527"/>
      <c r="L19" s="528">
        <v>485</v>
      </c>
      <c r="M19" s="529"/>
      <c r="N19" s="529"/>
      <c r="O19" s="529"/>
      <c r="P19" s="529"/>
      <c r="Q19" s="529"/>
      <c r="R19" s="529"/>
      <c r="S19" s="529"/>
      <c r="T19" s="529"/>
      <c r="U19" s="529"/>
      <c r="V19" s="529"/>
      <c r="W19" s="511"/>
      <c r="X19" s="512"/>
      <c r="Y19" s="513"/>
      <c r="Z19" s="447" t="s">
        <v>131</v>
      </c>
      <c r="AA19" s="448"/>
      <c r="AB19" s="448"/>
      <c r="AC19" s="448"/>
      <c r="AD19" s="448"/>
      <c r="AE19" s="448"/>
      <c r="AF19" s="448"/>
      <c r="AG19" s="448"/>
      <c r="AH19" s="449"/>
      <c r="AI19" s="450" t="s">
        <v>98</v>
      </c>
      <c r="AJ19" s="451"/>
      <c r="AK19" s="451"/>
      <c r="AL19" s="451"/>
      <c r="AM19" s="452"/>
      <c r="AN19" s="450" t="s">
        <v>98</v>
      </c>
      <c r="AO19" s="451"/>
      <c r="AP19" s="451"/>
      <c r="AQ19" s="451"/>
      <c r="AR19" s="451"/>
      <c r="AS19" s="452"/>
      <c r="AT19" s="450" t="s">
        <v>98</v>
      </c>
      <c r="AU19" s="451"/>
      <c r="AV19" s="451"/>
      <c r="AW19" s="451"/>
      <c r="AX19" s="451"/>
      <c r="AY19" s="453"/>
      <c r="AZ19" s="438" t="s">
        <v>132</v>
      </c>
      <c r="BA19" s="439"/>
      <c r="BB19" s="439"/>
      <c r="BC19" s="439"/>
      <c r="BD19" s="439"/>
      <c r="BE19" s="439"/>
      <c r="BF19" s="439"/>
      <c r="BG19" s="439"/>
      <c r="BH19" s="439"/>
      <c r="BI19" s="439"/>
      <c r="BJ19" s="439"/>
      <c r="BK19" s="439"/>
      <c r="BL19" s="439"/>
      <c r="BM19" s="440"/>
      <c r="BN19" s="441">
        <v>2728101381</v>
      </c>
      <c r="BO19" s="442"/>
      <c r="BP19" s="442"/>
      <c r="BQ19" s="442"/>
      <c r="BR19" s="442"/>
      <c r="BS19" s="442"/>
      <c r="BT19" s="442"/>
      <c r="BU19" s="443"/>
      <c r="BV19" s="441">
        <v>2725834411</v>
      </c>
      <c r="BW19" s="442"/>
      <c r="BX19" s="442"/>
      <c r="BY19" s="442"/>
      <c r="BZ19" s="442"/>
      <c r="CA19" s="442"/>
      <c r="CB19" s="442"/>
      <c r="CC19" s="443"/>
      <c r="CD19" s="124"/>
      <c r="CE19" s="419"/>
      <c r="CF19" s="419"/>
      <c r="CG19" s="419"/>
      <c r="CH19" s="419"/>
      <c r="CI19" s="419"/>
      <c r="CJ19" s="419"/>
      <c r="CK19" s="419"/>
      <c r="CL19" s="419"/>
      <c r="CM19" s="419"/>
      <c r="CN19" s="419"/>
      <c r="CO19" s="419"/>
      <c r="CP19" s="419"/>
      <c r="CQ19" s="419"/>
      <c r="CR19" s="419"/>
      <c r="CS19" s="420"/>
      <c r="CT19" s="407"/>
      <c r="CU19" s="408"/>
      <c r="CV19" s="408"/>
      <c r="CW19" s="408"/>
      <c r="CX19" s="408"/>
      <c r="CY19" s="408"/>
      <c r="CZ19" s="408"/>
      <c r="DA19" s="409"/>
      <c r="DB19" s="407"/>
      <c r="DC19" s="408"/>
      <c r="DD19" s="408"/>
      <c r="DE19" s="408"/>
      <c r="DF19" s="408"/>
      <c r="DG19" s="408"/>
      <c r="DH19" s="408"/>
      <c r="DI19" s="409"/>
      <c r="DJ19" s="112"/>
      <c r="DK19" s="112"/>
      <c r="DL19" s="112"/>
      <c r="DM19" s="112"/>
      <c r="DN19" s="112"/>
      <c r="DO19" s="112"/>
    </row>
    <row r="20" spans="1:119" ht="18.75" customHeight="1" thickBot="1" x14ac:dyDescent="0.25">
      <c r="A20" s="113"/>
      <c r="B20" s="525" t="s">
        <v>133</v>
      </c>
      <c r="C20" s="526"/>
      <c r="D20" s="526"/>
      <c r="E20" s="526"/>
      <c r="F20" s="526"/>
      <c r="G20" s="526"/>
      <c r="H20" s="526"/>
      <c r="I20" s="526"/>
      <c r="J20" s="526"/>
      <c r="K20" s="527"/>
      <c r="L20" s="528">
        <v>1429600</v>
      </c>
      <c r="M20" s="529"/>
      <c r="N20" s="529"/>
      <c r="O20" s="529"/>
      <c r="P20" s="529"/>
      <c r="Q20" s="529"/>
      <c r="R20" s="529"/>
      <c r="S20" s="529"/>
      <c r="T20" s="529"/>
      <c r="U20" s="529"/>
      <c r="V20" s="529"/>
      <c r="W20" s="514"/>
      <c r="X20" s="515"/>
      <c r="Y20" s="516"/>
      <c r="Z20" s="447" t="s">
        <v>134</v>
      </c>
      <c r="AA20" s="448"/>
      <c r="AB20" s="448"/>
      <c r="AC20" s="448"/>
      <c r="AD20" s="448"/>
      <c r="AE20" s="448"/>
      <c r="AF20" s="448"/>
      <c r="AG20" s="448"/>
      <c r="AH20" s="449"/>
      <c r="AI20" s="450">
        <v>37540</v>
      </c>
      <c r="AJ20" s="451"/>
      <c r="AK20" s="451"/>
      <c r="AL20" s="451"/>
      <c r="AM20" s="452"/>
      <c r="AN20" s="450">
        <v>135543987</v>
      </c>
      <c r="AO20" s="451"/>
      <c r="AP20" s="451"/>
      <c r="AQ20" s="451"/>
      <c r="AR20" s="451"/>
      <c r="AS20" s="452"/>
      <c r="AT20" s="450">
        <v>3611</v>
      </c>
      <c r="AU20" s="451"/>
      <c r="AV20" s="451"/>
      <c r="AW20" s="451"/>
      <c r="AX20" s="451"/>
      <c r="AY20" s="453"/>
      <c r="AZ20" s="421" t="s">
        <v>135</v>
      </c>
      <c r="BA20" s="422"/>
      <c r="BB20" s="422"/>
      <c r="BC20" s="422"/>
      <c r="BD20" s="422"/>
      <c r="BE20" s="422"/>
      <c r="BF20" s="422"/>
      <c r="BG20" s="422"/>
      <c r="BH20" s="422"/>
      <c r="BI20" s="422"/>
      <c r="BJ20" s="422"/>
      <c r="BK20" s="422"/>
      <c r="BL20" s="422"/>
      <c r="BM20" s="423"/>
      <c r="BN20" s="416">
        <v>196612482</v>
      </c>
      <c r="BO20" s="417"/>
      <c r="BP20" s="417"/>
      <c r="BQ20" s="417"/>
      <c r="BR20" s="417"/>
      <c r="BS20" s="417"/>
      <c r="BT20" s="417"/>
      <c r="BU20" s="418"/>
      <c r="BV20" s="416">
        <v>229738744</v>
      </c>
      <c r="BW20" s="417"/>
      <c r="BX20" s="417"/>
      <c r="BY20" s="417"/>
      <c r="BZ20" s="417"/>
      <c r="CA20" s="417"/>
      <c r="CB20" s="417"/>
      <c r="CC20" s="418"/>
      <c r="CD20" s="124"/>
      <c r="CE20" s="419"/>
      <c r="CF20" s="419"/>
      <c r="CG20" s="419"/>
      <c r="CH20" s="419"/>
      <c r="CI20" s="419"/>
      <c r="CJ20" s="419"/>
      <c r="CK20" s="419"/>
      <c r="CL20" s="419"/>
      <c r="CM20" s="419"/>
      <c r="CN20" s="419"/>
      <c r="CO20" s="419"/>
      <c r="CP20" s="419"/>
      <c r="CQ20" s="419"/>
      <c r="CR20" s="419"/>
      <c r="CS20" s="420"/>
      <c r="CT20" s="407"/>
      <c r="CU20" s="408"/>
      <c r="CV20" s="408"/>
      <c r="CW20" s="408"/>
      <c r="CX20" s="408"/>
      <c r="CY20" s="408"/>
      <c r="CZ20" s="408"/>
      <c r="DA20" s="409"/>
      <c r="DB20" s="407"/>
      <c r="DC20" s="408"/>
      <c r="DD20" s="408"/>
      <c r="DE20" s="408"/>
      <c r="DF20" s="408"/>
      <c r="DG20" s="408"/>
      <c r="DH20" s="408"/>
      <c r="DI20" s="409"/>
      <c r="DJ20" s="112"/>
      <c r="DK20" s="112"/>
      <c r="DL20" s="112"/>
      <c r="DM20" s="112"/>
      <c r="DN20" s="112"/>
      <c r="DO20" s="112"/>
    </row>
    <row r="21" spans="1:119" ht="18.75" customHeight="1" thickBot="1" x14ac:dyDescent="0.25">
      <c r="A21" s="113"/>
      <c r="B21" s="126"/>
      <c r="C21" s="127"/>
      <c r="D21" s="127"/>
      <c r="E21" s="127"/>
      <c r="F21" s="127"/>
      <c r="G21" s="127"/>
      <c r="H21" s="127"/>
      <c r="I21" s="127"/>
      <c r="J21" s="127"/>
      <c r="K21" s="127"/>
      <c r="L21" s="127"/>
      <c r="M21" s="127"/>
      <c r="N21" s="127"/>
      <c r="O21" s="127"/>
      <c r="P21" s="127"/>
      <c r="Q21" s="127"/>
      <c r="R21" s="127"/>
      <c r="S21" s="127"/>
      <c r="T21" s="127"/>
      <c r="U21" s="127"/>
      <c r="V21" s="127"/>
      <c r="W21" s="454" t="s">
        <v>136</v>
      </c>
      <c r="X21" s="455"/>
      <c r="Y21" s="455"/>
      <c r="Z21" s="455"/>
      <c r="AA21" s="455"/>
      <c r="AB21" s="455"/>
      <c r="AC21" s="455"/>
      <c r="AD21" s="455"/>
      <c r="AE21" s="455"/>
      <c r="AF21" s="455"/>
      <c r="AG21" s="455"/>
      <c r="AH21" s="456"/>
      <c r="AI21" s="457">
        <v>102.6</v>
      </c>
      <c r="AJ21" s="458"/>
      <c r="AK21" s="458"/>
      <c r="AL21" s="458"/>
      <c r="AM21" s="458"/>
      <c r="AN21" s="458"/>
      <c r="AO21" s="458"/>
      <c r="AP21" s="458"/>
      <c r="AQ21" s="458"/>
      <c r="AR21" s="458"/>
      <c r="AS21" s="458"/>
      <c r="AT21" s="458"/>
      <c r="AU21" s="458"/>
      <c r="AV21" s="458"/>
      <c r="AW21" s="458"/>
      <c r="AX21" s="458"/>
      <c r="AY21" s="459"/>
      <c r="AZ21" s="438" t="s">
        <v>137</v>
      </c>
      <c r="BA21" s="439"/>
      <c r="BB21" s="439"/>
      <c r="BC21" s="439"/>
      <c r="BD21" s="439"/>
      <c r="BE21" s="439"/>
      <c r="BF21" s="439"/>
      <c r="BG21" s="439"/>
      <c r="BH21" s="439"/>
      <c r="BI21" s="439"/>
      <c r="BJ21" s="439"/>
      <c r="BK21" s="439"/>
      <c r="BL21" s="439"/>
      <c r="BM21" s="440"/>
      <c r="BN21" s="441">
        <v>82392578</v>
      </c>
      <c r="BO21" s="442"/>
      <c r="BP21" s="442"/>
      <c r="BQ21" s="442"/>
      <c r="BR21" s="442"/>
      <c r="BS21" s="442"/>
      <c r="BT21" s="442"/>
      <c r="BU21" s="443"/>
      <c r="BV21" s="441">
        <v>85944642</v>
      </c>
      <c r="BW21" s="442"/>
      <c r="BX21" s="442"/>
      <c r="BY21" s="442"/>
      <c r="BZ21" s="442"/>
      <c r="CA21" s="442"/>
      <c r="CB21" s="442"/>
      <c r="CC21" s="443"/>
      <c r="CD21" s="124"/>
      <c r="CE21" s="419"/>
      <c r="CF21" s="419"/>
      <c r="CG21" s="419"/>
      <c r="CH21" s="419"/>
      <c r="CI21" s="419"/>
      <c r="CJ21" s="419"/>
      <c r="CK21" s="419"/>
      <c r="CL21" s="419"/>
      <c r="CM21" s="419"/>
      <c r="CN21" s="419"/>
      <c r="CO21" s="419"/>
      <c r="CP21" s="419"/>
      <c r="CQ21" s="419"/>
      <c r="CR21" s="419"/>
      <c r="CS21" s="420"/>
      <c r="CT21" s="407"/>
      <c r="CU21" s="408"/>
      <c r="CV21" s="408"/>
      <c r="CW21" s="408"/>
      <c r="CX21" s="408"/>
      <c r="CY21" s="408"/>
      <c r="CZ21" s="408"/>
      <c r="DA21" s="409"/>
      <c r="DB21" s="407"/>
      <c r="DC21" s="408"/>
      <c r="DD21" s="408"/>
      <c r="DE21" s="408"/>
      <c r="DF21" s="408"/>
      <c r="DG21" s="408"/>
      <c r="DH21" s="408"/>
      <c r="DI21" s="409"/>
      <c r="DJ21" s="112"/>
      <c r="DK21" s="112"/>
      <c r="DL21" s="112"/>
      <c r="DM21" s="112"/>
      <c r="DN21" s="112"/>
      <c r="DO21" s="112"/>
    </row>
    <row r="22" spans="1:119" ht="18.75" customHeight="1" x14ac:dyDescent="0.2">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44" t="s">
        <v>138</v>
      </c>
      <c r="BA22" s="445"/>
      <c r="BB22" s="445"/>
      <c r="BC22" s="445"/>
      <c r="BD22" s="445"/>
      <c r="BE22" s="445"/>
      <c r="BF22" s="445"/>
      <c r="BG22" s="445"/>
      <c r="BH22" s="445"/>
      <c r="BI22" s="445"/>
      <c r="BJ22" s="445"/>
      <c r="BK22" s="445"/>
      <c r="BL22" s="445"/>
      <c r="BM22" s="446"/>
      <c r="BN22" s="424">
        <v>7340240</v>
      </c>
      <c r="BO22" s="425"/>
      <c r="BP22" s="425"/>
      <c r="BQ22" s="425"/>
      <c r="BR22" s="425"/>
      <c r="BS22" s="425"/>
      <c r="BT22" s="425"/>
      <c r="BU22" s="426"/>
      <c r="BV22" s="424">
        <v>7318200</v>
      </c>
      <c r="BW22" s="425"/>
      <c r="BX22" s="425"/>
      <c r="BY22" s="425"/>
      <c r="BZ22" s="425"/>
      <c r="CA22" s="425"/>
      <c r="CB22" s="425"/>
      <c r="CC22" s="426"/>
      <c r="CD22" s="124"/>
      <c r="CE22" s="419"/>
      <c r="CF22" s="419"/>
      <c r="CG22" s="419"/>
      <c r="CH22" s="419"/>
      <c r="CI22" s="419"/>
      <c r="CJ22" s="419"/>
      <c r="CK22" s="419"/>
      <c r="CL22" s="419"/>
      <c r="CM22" s="419"/>
      <c r="CN22" s="419"/>
      <c r="CO22" s="419"/>
      <c r="CP22" s="419"/>
      <c r="CQ22" s="419"/>
      <c r="CR22" s="419"/>
      <c r="CS22" s="420"/>
      <c r="CT22" s="407"/>
      <c r="CU22" s="408"/>
      <c r="CV22" s="408"/>
      <c r="CW22" s="408"/>
      <c r="CX22" s="408"/>
      <c r="CY22" s="408"/>
      <c r="CZ22" s="408"/>
      <c r="DA22" s="409"/>
      <c r="DB22" s="407"/>
      <c r="DC22" s="408"/>
      <c r="DD22" s="408"/>
      <c r="DE22" s="408"/>
      <c r="DF22" s="408"/>
      <c r="DG22" s="408"/>
      <c r="DH22" s="408"/>
      <c r="DI22" s="409"/>
      <c r="DJ22" s="112"/>
      <c r="DK22" s="112"/>
      <c r="DL22" s="112"/>
      <c r="DM22" s="112"/>
      <c r="DN22" s="112"/>
      <c r="DO22" s="112"/>
    </row>
    <row r="23" spans="1:119" ht="18.75" customHeight="1" x14ac:dyDescent="0.2">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444" t="s">
        <v>139</v>
      </c>
      <c r="BA23" s="445"/>
      <c r="BB23" s="445"/>
      <c r="BC23" s="445"/>
      <c r="BD23" s="445"/>
      <c r="BE23" s="445"/>
      <c r="BF23" s="445"/>
      <c r="BG23" s="445"/>
      <c r="BH23" s="445"/>
      <c r="BI23" s="445"/>
      <c r="BJ23" s="445"/>
      <c r="BK23" s="445"/>
      <c r="BL23" s="445"/>
      <c r="BM23" s="446"/>
      <c r="BN23" s="424">
        <v>1511694</v>
      </c>
      <c r="BO23" s="425"/>
      <c r="BP23" s="425"/>
      <c r="BQ23" s="425"/>
      <c r="BR23" s="425"/>
      <c r="BS23" s="425"/>
      <c r="BT23" s="425"/>
      <c r="BU23" s="426"/>
      <c r="BV23" s="424">
        <v>1511226</v>
      </c>
      <c r="BW23" s="425"/>
      <c r="BX23" s="425"/>
      <c r="BY23" s="425"/>
      <c r="BZ23" s="425"/>
      <c r="CA23" s="425"/>
      <c r="CB23" s="425"/>
      <c r="CC23" s="426"/>
      <c r="CD23" s="124"/>
      <c r="CE23" s="419"/>
      <c r="CF23" s="419"/>
      <c r="CG23" s="419"/>
      <c r="CH23" s="419"/>
      <c r="CI23" s="419"/>
      <c r="CJ23" s="419"/>
      <c r="CK23" s="419"/>
      <c r="CL23" s="419"/>
      <c r="CM23" s="419"/>
      <c r="CN23" s="419"/>
      <c r="CO23" s="419"/>
      <c r="CP23" s="419"/>
      <c r="CQ23" s="419"/>
      <c r="CR23" s="419"/>
      <c r="CS23" s="420"/>
      <c r="CT23" s="407"/>
      <c r="CU23" s="408"/>
      <c r="CV23" s="408"/>
      <c r="CW23" s="408"/>
      <c r="CX23" s="408"/>
      <c r="CY23" s="408"/>
      <c r="CZ23" s="408"/>
      <c r="DA23" s="409"/>
      <c r="DB23" s="407"/>
      <c r="DC23" s="408"/>
      <c r="DD23" s="408"/>
      <c r="DE23" s="408"/>
      <c r="DF23" s="408"/>
      <c r="DG23" s="408"/>
      <c r="DH23" s="408"/>
      <c r="DI23" s="409"/>
      <c r="DJ23" s="112"/>
      <c r="DK23" s="112"/>
      <c r="DL23" s="112"/>
      <c r="DM23" s="112"/>
      <c r="DN23" s="112"/>
      <c r="DO23" s="112"/>
    </row>
    <row r="24" spans="1:119" ht="18.75" customHeight="1" thickBot="1" x14ac:dyDescent="0.25">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13" t="s">
        <v>140</v>
      </c>
      <c r="BA24" s="414"/>
      <c r="BB24" s="414"/>
      <c r="BC24" s="414"/>
      <c r="BD24" s="414"/>
      <c r="BE24" s="414"/>
      <c r="BF24" s="414"/>
      <c r="BG24" s="414"/>
      <c r="BH24" s="414"/>
      <c r="BI24" s="414"/>
      <c r="BJ24" s="414"/>
      <c r="BK24" s="414"/>
      <c r="BL24" s="414"/>
      <c r="BM24" s="415"/>
      <c r="BN24" s="416" t="s">
        <v>98</v>
      </c>
      <c r="BO24" s="417"/>
      <c r="BP24" s="417"/>
      <c r="BQ24" s="417"/>
      <c r="BR24" s="417"/>
      <c r="BS24" s="417"/>
      <c r="BT24" s="417"/>
      <c r="BU24" s="418"/>
      <c r="BV24" s="416" t="s">
        <v>98</v>
      </c>
      <c r="BW24" s="417"/>
      <c r="BX24" s="417"/>
      <c r="BY24" s="417"/>
      <c r="BZ24" s="417"/>
      <c r="CA24" s="417"/>
      <c r="CB24" s="417"/>
      <c r="CC24" s="418"/>
      <c r="CD24" s="124"/>
      <c r="CE24" s="419"/>
      <c r="CF24" s="419"/>
      <c r="CG24" s="419"/>
      <c r="CH24" s="419"/>
      <c r="CI24" s="419"/>
      <c r="CJ24" s="419"/>
      <c r="CK24" s="419"/>
      <c r="CL24" s="419"/>
      <c r="CM24" s="419"/>
      <c r="CN24" s="419"/>
      <c r="CO24" s="419"/>
      <c r="CP24" s="419"/>
      <c r="CQ24" s="419"/>
      <c r="CR24" s="419"/>
      <c r="CS24" s="420"/>
      <c r="CT24" s="407"/>
      <c r="CU24" s="408"/>
      <c r="CV24" s="408"/>
      <c r="CW24" s="408"/>
      <c r="CX24" s="408"/>
      <c r="CY24" s="408"/>
      <c r="CZ24" s="408"/>
      <c r="DA24" s="409"/>
      <c r="DB24" s="407"/>
      <c r="DC24" s="408"/>
      <c r="DD24" s="408"/>
      <c r="DE24" s="408"/>
      <c r="DF24" s="408"/>
      <c r="DG24" s="408"/>
      <c r="DH24" s="408"/>
      <c r="DI24" s="409"/>
      <c r="DJ24" s="112"/>
      <c r="DK24" s="112"/>
      <c r="DL24" s="112"/>
      <c r="DM24" s="112"/>
      <c r="DN24" s="112"/>
      <c r="DO24" s="112"/>
    </row>
    <row r="25" spans="1:119" s="112" customFormat="1" ht="18.75" customHeight="1" x14ac:dyDescent="0.2">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429" t="s">
        <v>141</v>
      </c>
      <c r="BA25" s="430"/>
      <c r="BB25" s="430"/>
      <c r="BC25" s="431"/>
      <c r="BD25" s="438" t="s">
        <v>142</v>
      </c>
      <c r="BE25" s="439"/>
      <c r="BF25" s="439"/>
      <c r="BG25" s="439"/>
      <c r="BH25" s="439"/>
      <c r="BI25" s="439"/>
      <c r="BJ25" s="439"/>
      <c r="BK25" s="439"/>
      <c r="BL25" s="439"/>
      <c r="BM25" s="440"/>
      <c r="BN25" s="441">
        <v>8920328</v>
      </c>
      <c r="BO25" s="442"/>
      <c r="BP25" s="442"/>
      <c r="BQ25" s="442"/>
      <c r="BR25" s="442"/>
      <c r="BS25" s="442"/>
      <c r="BT25" s="442"/>
      <c r="BU25" s="443"/>
      <c r="BV25" s="441">
        <v>8911400</v>
      </c>
      <c r="BW25" s="442"/>
      <c r="BX25" s="442"/>
      <c r="BY25" s="442"/>
      <c r="BZ25" s="442"/>
      <c r="CA25" s="442"/>
      <c r="CB25" s="442"/>
      <c r="CC25" s="443"/>
      <c r="CD25" s="124"/>
      <c r="CE25" s="419"/>
      <c r="CF25" s="419"/>
      <c r="CG25" s="419"/>
      <c r="CH25" s="419"/>
      <c r="CI25" s="419"/>
      <c r="CJ25" s="419"/>
      <c r="CK25" s="419"/>
      <c r="CL25" s="419"/>
      <c r="CM25" s="419"/>
      <c r="CN25" s="419"/>
      <c r="CO25" s="419"/>
      <c r="CP25" s="419"/>
      <c r="CQ25" s="419"/>
      <c r="CR25" s="419"/>
      <c r="CS25" s="420"/>
      <c r="CT25" s="407"/>
      <c r="CU25" s="408"/>
      <c r="CV25" s="408"/>
      <c r="CW25" s="408"/>
      <c r="CX25" s="408"/>
      <c r="CY25" s="408"/>
      <c r="CZ25" s="408"/>
      <c r="DA25" s="409"/>
      <c r="DB25" s="407"/>
      <c r="DC25" s="408"/>
      <c r="DD25" s="408"/>
      <c r="DE25" s="408"/>
      <c r="DF25" s="408"/>
      <c r="DG25" s="408"/>
      <c r="DH25" s="408"/>
      <c r="DI25" s="409"/>
    </row>
    <row r="26" spans="1:119" s="112" customFormat="1" ht="18.75" customHeight="1" x14ac:dyDescent="0.2">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432"/>
      <c r="BA26" s="433"/>
      <c r="BB26" s="433"/>
      <c r="BC26" s="434"/>
      <c r="BD26" s="444" t="s">
        <v>143</v>
      </c>
      <c r="BE26" s="445"/>
      <c r="BF26" s="445"/>
      <c r="BG26" s="445"/>
      <c r="BH26" s="445"/>
      <c r="BI26" s="445"/>
      <c r="BJ26" s="445"/>
      <c r="BK26" s="445"/>
      <c r="BL26" s="445"/>
      <c r="BM26" s="446"/>
      <c r="BN26" s="424">
        <v>72522708</v>
      </c>
      <c r="BO26" s="425"/>
      <c r="BP26" s="425"/>
      <c r="BQ26" s="425"/>
      <c r="BR26" s="425"/>
      <c r="BS26" s="425"/>
      <c r="BT26" s="425"/>
      <c r="BU26" s="426"/>
      <c r="BV26" s="424">
        <v>74246564</v>
      </c>
      <c r="BW26" s="425"/>
      <c r="BX26" s="425"/>
      <c r="BY26" s="425"/>
      <c r="BZ26" s="425"/>
      <c r="CA26" s="425"/>
      <c r="CB26" s="425"/>
      <c r="CC26" s="426"/>
      <c r="CD26" s="124"/>
      <c r="CE26" s="419"/>
      <c r="CF26" s="419"/>
      <c r="CG26" s="419"/>
      <c r="CH26" s="419"/>
      <c r="CI26" s="419"/>
      <c r="CJ26" s="419"/>
      <c r="CK26" s="419"/>
      <c r="CL26" s="419"/>
      <c r="CM26" s="419"/>
      <c r="CN26" s="419"/>
      <c r="CO26" s="419"/>
      <c r="CP26" s="419"/>
      <c r="CQ26" s="419"/>
      <c r="CR26" s="419"/>
      <c r="CS26" s="420"/>
      <c r="CT26" s="407"/>
      <c r="CU26" s="408"/>
      <c r="CV26" s="408"/>
      <c r="CW26" s="408"/>
      <c r="CX26" s="408"/>
      <c r="CY26" s="408"/>
      <c r="CZ26" s="408"/>
      <c r="DA26" s="409"/>
      <c r="DB26" s="407"/>
      <c r="DC26" s="408"/>
      <c r="DD26" s="408"/>
      <c r="DE26" s="408"/>
      <c r="DF26" s="408"/>
      <c r="DG26" s="408"/>
      <c r="DH26" s="408"/>
      <c r="DI26" s="409"/>
    </row>
    <row r="27" spans="1:119" ht="18.75" customHeight="1" thickBot="1" x14ac:dyDescent="0.25">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435"/>
      <c r="BA27" s="436"/>
      <c r="BB27" s="436"/>
      <c r="BC27" s="437"/>
      <c r="BD27" s="421" t="s">
        <v>144</v>
      </c>
      <c r="BE27" s="422"/>
      <c r="BF27" s="422"/>
      <c r="BG27" s="422"/>
      <c r="BH27" s="422"/>
      <c r="BI27" s="422"/>
      <c r="BJ27" s="422"/>
      <c r="BK27" s="422"/>
      <c r="BL27" s="422"/>
      <c r="BM27" s="423"/>
      <c r="BN27" s="416">
        <v>64510127</v>
      </c>
      <c r="BO27" s="417"/>
      <c r="BP27" s="417"/>
      <c r="BQ27" s="417"/>
      <c r="BR27" s="417"/>
      <c r="BS27" s="417"/>
      <c r="BT27" s="417"/>
      <c r="BU27" s="418"/>
      <c r="BV27" s="416">
        <v>81282717</v>
      </c>
      <c r="BW27" s="417"/>
      <c r="BX27" s="417"/>
      <c r="BY27" s="417"/>
      <c r="BZ27" s="417"/>
      <c r="CA27" s="417"/>
      <c r="CB27" s="417"/>
      <c r="CC27" s="418"/>
      <c r="CD27" s="144"/>
      <c r="CE27" s="427"/>
      <c r="CF27" s="427"/>
      <c r="CG27" s="427"/>
      <c r="CH27" s="427"/>
      <c r="CI27" s="427"/>
      <c r="CJ27" s="427"/>
      <c r="CK27" s="427"/>
      <c r="CL27" s="427"/>
      <c r="CM27" s="427"/>
      <c r="CN27" s="427"/>
      <c r="CO27" s="427"/>
      <c r="CP27" s="427"/>
      <c r="CQ27" s="427"/>
      <c r="CR27" s="427"/>
      <c r="CS27" s="428"/>
      <c r="CT27" s="410"/>
      <c r="CU27" s="411"/>
      <c r="CV27" s="411"/>
      <c r="CW27" s="411"/>
      <c r="CX27" s="411"/>
      <c r="CY27" s="411"/>
      <c r="CZ27" s="411"/>
      <c r="DA27" s="412"/>
      <c r="DB27" s="410"/>
      <c r="DC27" s="411"/>
      <c r="DD27" s="411"/>
      <c r="DE27" s="411"/>
      <c r="DF27" s="411"/>
      <c r="DG27" s="411"/>
      <c r="DH27" s="411"/>
      <c r="DI27" s="412"/>
      <c r="DJ27" s="112"/>
      <c r="DK27" s="112"/>
      <c r="DL27" s="112"/>
      <c r="DM27" s="112"/>
      <c r="DN27" s="112"/>
      <c r="DO27" s="112"/>
    </row>
    <row r="28" spans="1:119" ht="13.5" customHeight="1" x14ac:dyDescent="0.2">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2">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2">
      <c r="A30" s="113"/>
      <c r="B30" s="153"/>
      <c r="C30" s="405" t="s">
        <v>151</v>
      </c>
      <c r="D30" s="405"/>
      <c r="E30" s="406" t="s">
        <v>152</v>
      </c>
      <c r="F30" s="406"/>
      <c r="G30" s="406"/>
      <c r="H30" s="406"/>
      <c r="I30" s="406"/>
      <c r="J30" s="406"/>
      <c r="K30" s="406"/>
      <c r="L30" s="406"/>
      <c r="M30" s="406"/>
      <c r="N30" s="406"/>
      <c r="O30" s="406"/>
      <c r="P30" s="406"/>
      <c r="Q30" s="406"/>
      <c r="R30" s="406"/>
      <c r="S30" s="406"/>
      <c r="T30" s="130"/>
      <c r="U30" s="405" t="s">
        <v>151</v>
      </c>
      <c r="V30" s="405"/>
      <c r="W30" s="406" t="s">
        <v>152</v>
      </c>
      <c r="X30" s="406"/>
      <c r="Y30" s="406"/>
      <c r="Z30" s="406"/>
      <c r="AA30" s="406"/>
      <c r="AB30" s="406"/>
      <c r="AC30" s="406"/>
      <c r="AD30" s="406"/>
      <c r="AE30" s="406"/>
      <c r="AF30" s="406"/>
      <c r="AG30" s="406"/>
      <c r="AH30" s="406"/>
      <c r="AI30" s="406"/>
      <c r="AJ30" s="406"/>
      <c r="AK30" s="406"/>
      <c r="AL30" s="130"/>
      <c r="AM30" s="405" t="s">
        <v>151</v>
      </c>
      <c r="AN30" s="405"/>
      <c r="AO30" s="406" t="s">
        <v>152</v>
      </c>
      <c r="AP30" s="406"/>
      <c r="AQ30" s="406"/>
      <c r="AR30" s="406"/>
      <c r="AS30" s="406"/>
      <c r="AT30" s="406"/>
      <c r="AU30" s="406"/>
      <c r="AV30" s="406"/>
      <c r="AW30" s="406"/>
      <c r="AX30" s="406"/>
      <c r="AY30" s="406"/>
      <c r="AZ30" s="406"/>
      <c r="BA30" s="406"/>
      <c r="BB30" s="406"/>
      <c r="BC30" s="406"/>
      <c r="BD30" s="155"/>
      <c r="BE30" s="405" t="s">
        <v>151</v>
      </c>
      <c r="BF30" s="405"/>
      <c r="BG30" s="406" t="s">
        <v>152</v>
      </c>
      <c r="BH30" s="406"/>
      <c r="BI30" s="406"/>
      <c r="BJ30" s="406"/>
      <c r="BK30" s="406"/>
      <c r="BL30" s="406"/>
      <c r="BM30" s="406"/>
      <c r="BN30" s="406"/>
      <c r="BO30" s="406"/>
      <c r="BP30" s="406"/>
      <c r="BQ30" s="406"/>
      <c r="BR30" s="406"/>
      <c r="BS30" s="406"/>
      <c r="BT30" s="406"/>
      <c r="BU30" s="406"/>
      <c r="BV30" s="156"/>
      <c r="BW30" s="405" t="s">
        <v>151</v>
      </c>
      <c r="BX30" s="405"/>
      <c r="BY30" s="406" t="s">
        <v>153</v>
      </c>
      <c r="BZ30" s="406"/>
      <c r="CA30" s="406"/>
      <c r="CB30" s="406"/>
      <c r="CC30" s="406"/>
      <c r="CD30" s="406"/>
      <c r="CE30" s="406"/>
      <c r="CF30" s="406"/>
      <c r="CG30" s="406"/>
      <c r="CH30" s="406"/>
      <c r="CI30" s="406"/>
      <c r="CJ30" s="406"/>
      <c r="CK30" s="406"/>
      <c r="CL30" s="406"/>
      <c r="CM30" s="406"/>
      <c r="CN30" s="130"/>
      <c r="CO30" s="405" t="s">
        <v>151</v>
      </c>
      <c r="CP30" s="405"/>
      <c r="CQ30" s="406" t="s">
        <v>154</v>
      </c>
      <c r="CR30" s="406"/>
      <c r="CS30" s="406"/>
      <c r="CT30" s="406"/>
      <c r="CU30" s="406"/>
      <c r="CV30" s="406"/>
      <c r="CW30" s="406"/>
      <c r="CX30" s="406"/>
      <c r="CY30" s="406"/>
      <c r="CZ30" s="406"/>
      <c r="DA30" s="406"/>
      <c r="DB30" s="406"/>
      <c r="DC30" s="406"/>
      <c r="DD30" s="406"/>
      <c r="DE30" s="406"/>
      <c r="DF30" s="130"/>
      <c r="DG30" s="406" t="s">
        <v>155</v>
      </c>
      <c r="DH30" s="406"/>
      <c r="DI30" s="157"/>
      <c r="DJ30" s="112"/>
      <c r="DK30" s="112"/>
      <c r="DL30" s="112"/>
      <c r="DM30" s="112"/>
      <c r="DN30" s="112"/>
      <c r="DO30" s="112"/>
    </row>
    <row r="31" spans="1:119" ht="32.25" customHeight="1" x14ac:dyDescent="0.2">
      <c r="A31" s="113"/>
      <c r="B31" s="153"/>
      <c r="C31" s="402">
        <f>IF(E31="","",1)</f>
        <v>1</v>
      </c>
      <c r="D31" s="402"/>
      <c r="E31" s="403" t="str">
        <f>IF('各会計、関係団体の財政状況及び健全化判断比率'!B7="","",'各会計、関係団体の財政状況及び健全化判断比率'!B7)</f>
        <v>一般会計</v>
      </c>
      <c r="F31" s="403"/>
      <c r="G31" s="403"/>
      <c r="H31" s="403"/>
      <c r="I31" s="403"/>
      <c r="J31" s="403"/>
      <c r="K31" s="403"/>
      <c r="L31" s="403"/>
      <c r="M31" s="403"/>
      <c r="N31" s="403"/>
      <c r="O31" s="403"/>
      <c r="P31" s="403"/>
      <c r="Q31" s="403"/>
      <c r="R31" s="403"/>
      <c r="S31" s="403"/>
      <c r="T31" s="154"/>
      <c r="U31" s="402" t="str">
        <f>IF(W31="","",MAX(C31:D40)+1)</f>
        <v/>
      </c>
      <c r="V31" s="402"/>
      <c r="W31" s="403"/>
      <c r="X31" s="403"/>
      <c r="Y31" s="403"/>
      <c r="Z31" s="403"/>
      <c r="AA31" s="403"/>
      <c r="AB31" s="403"/>
      <c r="AC31" s="403"/>
      <c r="AD31" s="403"/>
      <c r="AE31" s="403"/>
      <c r="AF31" s="403"/>
      <c r="AG31" s="403"/>
      <c r="AH31" s="403"/>
      <c r="AI31" s="403"/>
      <c r="AJ31" s="403"/>
      <c r="AK31" s="403"/>
      <c r="AL31" s="154"/>
      <c r="AM31" s="402">
        <f>IF(AO31="","",MAX(C31:D40,U31:V40)+1)</f>
        <v>11</v>
      </c>
      <c r="AN31" s="402"/>
      <c r="AO31" s="403" t="str">
        <f>IF('各会計、関係団体の財政状況及び健全化判断比率'!B28="","",'各会計、関係団体の財政状況及び健全化判断比率'!B28)</f>
        <v>静岡県工業用水道事業会計</v>
      </c>
      <c r="AP31" s="403"/>
      <c r="AQ31" s="403"/>
      <c r="AR31" s="403"/>
      <c r="AS31" s="403"/>
      <c r="AT31" s="403"/>
      <c r="AU31" s="403"/>
      <c r="AV31" s="403"/>
      <c r="AW31" s="403"/>
      <c r="AX31" s="403"/>
      <c r="AY31" s="403"/>
      <c r="AZ31" s="403"/>
      <c r="BA31" s="403"/>
      <c r="BB31" s="403"/>
      <c r="BC31" s="403"/>
      <c r="BD31" s="154"/>
      <c r="BE31" s="402">
        <f>IF(BG31="","",MAX(C31:D40,U31:V40,AM31:AN40)+1)</f>
        <v>15</v>
      </c>
      <c r="BF31" s="402"/>
      <c r="BG31" s="403" t="str">
        <f>IF('各会計、関係団体の財政状況及び健全化判断比率'!B32="","",'各会計、関係団体の財政状況及び健全化判断比率'!B32)</f>
        <v>静岡県流域下水道事業特別会計</v>
      </c>
      <c r="BH31" s="403"/>
      <c r="BI31" s="403"/>
      <c r="BJ31" s="403"/>
      <c r="BK31" s="403"/>
      <c r="BL31" s="403"/>
      <c r="BM31" s="403"/>
      <c r="BN31" s="403"/>
      <c r="BO31" s="403"/>
      <c r="BP31" s="403"/>
      <c r="BQ31" s="403"/>
      <c r="BR31" s="403"/>
      <c r="BS31" s="403"/>
      <c r="BT31" s="403"/>
      <c r="BU31" s="403"/>
      <c r="BV31" s="154"/>
      <c r="BW31" s="402">
        <f>IF(BY31="","",MAX(C31:D40,U31:V40,AM31:AN40,BE31:BF40)+1)</f>
        <v>17</v>
      </c>
      <c r="BX31" s="402"/>
      <c r="BY31" s="403" t="str">
        <f>IF('各会計、関係団体の財政状況及び健全化判断比率'!B68="","",'各会計、関係団体の財政状況及び健全化判断比率'!B68)</f>
        <v>静岡地方税滞納整理機構</v>
      </c>
      <c r="BZ31" s="403"/>
      <c r="CA31" s="403"/>
      <c r="CB31" s="403"/>
      <c r="CC31" s="403"/>
      <c r="CD31" s="403"/>
      <c r="CE31" s="403"/>
      <c r="CF31" s="403"/>
      <c r="CG31" s="403"/>
      <c r="CH31" s="403"/>
      <c r="CI31" s="403"/>
      <c r="CJ31" s="403"/>
      <c r="CK31" s="403"/>
      <c r="CL31" s="403"/>
      <c r="CM31" s="403"/>
      <c r="CN31" s="154"/>
      <c r="CO31" s="402">
        <f>IF(CQ31="","",MAX(C31:D40,U31:V40,AM31:AN40,BE31:BF40,BW31:BX40)+1)</f>
        <v>19</v>
      </c>
      <c r="CP31" s="402"/>
      <c r="CQ31" s="403" t="str">
        <f>IF('各会計、関係団体の財政状況及び健全化判断比率'!BS7="","",'各会計、関係団体の財政状況及び健全化判断比率'!BS7)</f>
        <v>天竜浜名湖鉄道(株)</v>
      </c>
      <c r="CR31" s="403"/>
      <c r="CS31" s="403"/>
      <c r="CT31" s="403"/>
      <c r="CU31" s="403"/>
      <c r="CV31" s="403"/>
      <c r="CW31" s="403"/>
      <c r="CX31" s="403"/>
      <c r="CY31" s="403"/>
      <c r="CZ31" s="403"/>
      <c r="DA31" s="403"/>
      <c r="DB31" s="403"/>
      <c r="DC31" s="403"/>
      <c r="DD31" s="403"/>
      <c r="DE31" s="403"/>
      <c r="DF31" s="146"/>
      <c r="DG31" s="404" t="str">
        <f>IF('各会計、関係団体の財政状況及び健全化判断比率'!BR7="","",'各会計、関係団体の財政状況及び健全化判断比率'!BR7)</f>
        <v/>
      </c>
      <c r="DH31" s="404"/>
      <c r="DI31" s="157"/>
      <c r="DJ31" s="112"/>
      <c r="DK31" s="112"/>
      <c r="DL31" s="112"/>
      <c r="DM31" s="112"/>
      <c r="DN31" s="112"/>
      <c r="DO31" s="112"/>
    </row>
    <row r="32" spans="1:119" ht="32.25" customHeight="1" x14ac:dyDescent="0.2">
      <c r="A32" s="113"/>
      <c r="B32" s="153"/>
      <c r="C32" s="402">
        <f>IF(E32="","",C31+1)</f>
        <v>2</v>
      </c>
      <c r="D32" s="402"/>
      <c r="E32" s="403" t="str">
        <f>IF('各会計、関係団体の財政状況及び健全化判断比率'!B8="","",'各会計、関係団体の財政状況及び健全化判断比率'!B8)</f>
        <v>静岡県公債管理特別会計</v>
      </c>
      <c r="F32" s="403"/>
      <c r="G32" s="403"/>
      <c r="H32" s="403"/>
      <c r="I32" s="403"/>
      <c r="J32" s="403"/>
      <c r="K32" s="403"/>
      <c r="L32" s="403"/>
      <c r="M32" s="403"/>
      <c r="N32" s="403"/>
      <c r="O32" s="403"/>
      <c r="P32" s="403"/>
      <c r="Q32" s="403"/>
      <c r="R32" s="403"/>
      <c r="S32" s="403"/>
      <c r="T32" s="154"/>
      <c r="U32" s="402" t="str">
        <f t="shared" ref="U32:U40" si="0">IF(W32="","",U31+1)</f>
        <v/>
      </c>
      <c r="V32" s="402"/>
      <c r="W32" s="403"/>
      <c r="X32" s="403"/>
      <c r="Y32" s="403"/>
      <c r="Z32" s="403"/>
      <c r="AA32" s="403"/>
      <c r="AB32" s="403"/>
      <c r="AC32" s="403"/>
      <c r="AD32" s="403"/>
      <c r="AE32" s="403"/>
      <c r="AF32" s="403"/>
      <c r="AG32" s="403"/>
      <c r="AH32" s="403"/>
      <c r="AI32" s="403"/>
      <c r="AJ32" s="403"/>
      <c r="AK32" s="403"/>
      <c r="AL32" s="154"/>
      <c r="AM32" s="402">
        <f t="shared" ref="AM32:AM40" si="1">IF(AO32="","",AM31+1)</f>
        <v>12</v>
      </c>
      <c r="AN32" s="402"/>
      <c r="AO32" s="403" t="str">
        <f>IF('各会計、関係団体の財政状況及び健全化判断比率'!B29="","",'各会計、関係団体の財政状況及び健全化判断比率'!B29)</f>
        <v>静岡県水道事業会計</v>
      </c>
      <c r="AP32" s="403"/>
      <c r="AQ32" s="403"/>
      <c r="AR32" s="403"/>
      <c r="AS32" s="403"/>
      <c r="AT32" s="403"/>
      <c r="AU32" s="403"/>
      <c r="AV32" s="403"/>
      <c r="AW32" s="403"/>
      <c r="AX32" s="403"/>
      <c r="AY32" s="403"/>
      <c r="AZ32" s="403"/>
      <c r="BA32" s="403"/>
      <c r="BB32" s="403"/>
      <c r="BC32" s="403"/>
      <c r="BD32" s="154"/>
      <c r="BE32" s="402">
        <f t="shared" ref="BE32:BE40" si="2">IF(BG32="","",BE31+1)</f>
        <v>16</v>
      </c>
      <c r="BF32" s="402"/>
      <c r="BG32" s="403" t="str">
        <f>IF('各会計、関係団体の財政状況及び健全化判断比率'!B33="","",'各会計、関係団体の財政状況及び健全化判断比率'!B33)</f>
        <v>静岡県清水港等港湾整備事業特別会計</v>
      </c>
      <c r="BH32" s="403"/>
      <c r="BI32" s="403"/>
      <c r="BJ32" s="403"/>
      <c r="BK32" s="403"/>
      <c r="BL32" s="403"/>
      <c r="BM32" s="403"/>
      <c r="BN32" s="403"/>
      <c r="BO32" s="403"/>
      <c r="BP32" s="403"/>
      <c r="BQ32" s="403"/>
      <c r="BR32" s="403"/>
      <c r="BS32" s="403"/>
      <c r="BT32" s="403"/>
      <c r="BU32" s="403"/>
      <c r="BV32" s="154"/>
      <c r="BW32" s="402">
        <f t="shared" ref="BW32:BW40" si="3">IF(BY32="","",BW31+1)</f>
        <v>18</v>
      </c>
      <c r="BX32" s="402"/>
      <c r="BY32" s="403" t="str">
        <f>IF('各会計、関係団体の財政状況及び健全化判断比率'!B69="","",'各会計、関係団体の財政状況及び健全化判断比率'!B69)</f>
        <v>静岡県大井川広域水道企業団</v>
      </c>
      <c r="BZ32" s="403"/>
      <c r="CA32" s="403"/>
      <c r="CB32" s="403"/>
      <c r="CC32" s="403"/>
      <c r="CD32" s="403"/>
      <c r="CE32" s="403"/>
      <c r="CF32" s="403"/>
      <c r="CG32" s="403"/>
      <c r="CH32" s="403"/>
      <c r="CI32" s="403"/>
      <c r="CJ32" s="403"/>
      <c r="CK32" s="403"/>
      <c r="CL32" s="403"/>
      <c r="CM32" s="403"/>
      <c r="CN32" s="154"/>
      <c r="CO32" s="402">
        <f t="shared" ref="CO32:CO40" si="4">IF(CQ32="","",CO31+1)</f>
        <v>20</v>
      </c>
      <c r="CP32" s="402"/>
      <c r="CQ32" s="403" t="str">
        <f>IF('各会計、関係団体の財政状況及び健全化判断比率'!BS8="","",'各会計、関係団体の財政状況及び健全化判断比率'!BS8)</f>
        <v>(公財)静岡県文化財団</v>
      </c>
      <c r="CR32" s="403"/>
      <c r="CS32" s="403"/>
      <c r="CT32" s="403"/>
      <c r="CU32" s="403"/>
      <c r="CV32" s="403"/>
      <c r="CW32" s="403"/>
      <c r="CX32" s="403"/>
      <c r="CY32" s="403"/>
      <c r="CZ32" s="403"/>
      <c r="DA32" s="403"/>
      <c r="DB32" s="403"/>
      <c r="DC32" s="403"/>
      <c r="DD32" s="403"/>
      <c r="DE32" s="403"/>
      <c r="DF32" s="146"/>
      <c r="DG32" s="404" t="str">
        <f>IF('各会計、関係団体の財政状況及び健全化判断比率'!BR8="","",'各会計、関係団体の財政状況及び健全化判断比率'!BR8)</f>
        <v/>
      </c>
      <c r="DH32" s="404"/>
      <c r="DI32" s="157"/>
      <c r="DJ32" s="112"/>
      <c r="DK32" s="112"/>
      <c r="DL32" s="112"/>
      <c r="DM32" s="112"/>
      <c r="DN32" s="112"/>
      <c r="DO32" s="112"/>
    </row>
    <row r="33" spans="1:119" ht="32.25" customHeight="1" x14ac:dyDescent="0.2">
      <c r="A33" s="113"/>
      <c r="B33" s="153"/>
      <c r="C33" s="402">
        <f>IF(E33="","",C32+1)</f>
        <v>3</v>
      </c>
      <c r="D33" s="402"/>
      <c r="E33" s="403" t="str">
        <f>IF('各会計、関係団体の財政状況及び健全化判断比率'!B9="","",'各会計、関係団体の財政状況及び健全化判断比率'!B9)</f>
        <v>静岡県自動車税等証紙徴収事務特別会計</v>
      </c>
      <c r="F33" s="403"/>
      <c r="G33" s="403"/>
      <c r="H33" s="403"/>
      <c r="I33" s="403"/>
      <c r="J33" s="403"/>
      <c r="K33" s="403"/>
      <c r="L33" s="403"/>
      <c r="M33" s="403"/>
      <c r="N33" s="403"/>
      <c r="O33" s="403"/>
      <c r="P33" s="403"/>
      <c r="Q33" s="403"/>
      <c r="R33" s="403"/>
      <c r="S33" s="403"/>
      <c r="T33" s="154"/>
      <c r="U33" s="402" t="str">
        <f t="shared" si="0"/>
        <v/>
      </c>
      <c r="V33" s="402"/>
      <c r="W33" s="403"/>
      <c r="X33" s="403"/>
      <c r="Y33" s="403"/>
      <c r="Z33" s="403"/>
      <c r="AA33" s="403"/>
      <c r="AB33" s="403"/>
      <c r="AC33" s="403"/>
      <c r="AD33" s="403"/>
      <c r="AE33" s="403"/>
      <c r="AF33" s="403"/>
      <c r="AG33" s="403"/>
      <c r="AH33" s="403"/>
      <c r="AI33" s="403"/>
      <c r="AJ33" s="403"/>
      <c r="AK33" s="403"/>
      <c r="AL33" s="154"/>
      <c r="AM33" s="402">
        <f t="shared" si="1"/>
        <v>13</v>
      </c>
      <c r="AN33" s="402"/>
      <c r="AO33" s="403" t="str">
        <f>IF('各会計、関係団体の財政状況及び健全化判断比率'!B30="","",'各会計、関係団体の財政状況及び健全化判断比率'!B30)</f>
        <v>静岡県立静岡がんセンター事業会計</v>
      </c>
      <c r="AP33" s="403"/>
      <c r="AQ33" s="403"/>
      <c r="AR33" s="403"/>
      <c r="AS33" s="403"/>
      <c r="AT33" s="403"/>
      <c r="AU33" s="403"/>
      <c r="AV33" s="403"/>
      <c r="AW33" s="403"/>
      <c r="AX33" s="403"/>
      <c r="AY33" s="403"/>
      <c r="AZ33" s="403"/>
      <c r="BA33" s="403"/>
      <c r="BB33" s="403"/>
      <c r="BC33" s="403"/>
      <c r="BD33" s="154"/>
      <c r="BE33" s="402" t="str">
        <f t="shared" si="2"/>
        <v/>
      </c>
      <c r="BF33" s="402"/>
      <c r="BG33" s="403"/>
      <c r="BH33" s="403"/>
      <c r="BI33" s="403"/>
      <c r="BJ33" s="403"/>
      <c r="BK33" s="403"/>
      <c r="BL33" s="403"/>
      <c r="BM33" s="403"/>
      <c r="BN33" s="403"/>
      <c r="BO33" s="403"/>
      <c r="BP33" s="403"/>
      <c r="BQ33" s="403"/>
      <c r="BR33" s="403"/>
      <c r="BS33" s="403"/>
      <c r="BT33" s="403"/>
      <c r="BU33" s="403"/>
      <c r="BV33" s="154"/>
      <c r="BW33" s="402" t="str">
        <f t="shared" si="3"/>
        <v/>
      </c>
      <c r="BX33" s="402"/>
      <c r="BY33" s="403" t="str">
        <f>IF('各会計、関係団体の財政状況及び健全化判断比率'!B70="","",'各会計、関係団体の財政状況及び健全化判断比率'!B70)</f>
        <v/>
      </c>
      <c r="BZ33" s="403"/>
      <c r="CA33" s="403"/>
      <c r="CB33" s="403"/>
      <c r="CC33" s="403"/>
      <c r="CD33" s="403"/>
      <c r="CE33" s="403"/>
      <c r="CF33" s="403"/>
      <c r="CG33" s="403"/>
      <c r="CH33" s="403"/>
      <c r="CI33" s="403"/>
      <c r="CJ33" s="403"/>
      <c r="CK33" s="403"/>
      <c r="CL33" s="403"/>
      <c r="CM33" s="403"/>
      <c r="CN33" s="154"/>
      <c r="CO33" s="402">
        <f t="shared" si="4"/>
        <v>21</v>
      </c>
      <c r="CP33" s="402"/>
      <c r="CQ33" s="403" t="str">
        <f>IF('各会計、関係団体の財政状況及び健全化判断比率'!BS9="","",'各会計、関係団体の財政状況及び健全化判断比率'!BS9)</f>
        <v>(公財)静岡県舞台芸術センター</v>
      </c>
      <c r="CR33" s="403"/>
      <c r="CS33" s="403"/>
      <c r="CT33" s="403"/>
      <c r="CU33" s="403"/>
      <c r="CV33" s="403"/>
      <c r="CW33" s="403"/>
      <c r="CX33" s="403"/>
      <c r="CY33" s="403"/>
      <c r="CZ33" s="403"/>
      <c r="DA33" s="403"/>
      <c r="DB33" s="403"/>
      <c r="DC33" s="403"/>
      <c r="DD33" s="403"/>
      <c r="DE33" s="403"/>
      <c r="DF33" s="146"/>
      <c r="DG33" s="404" t="str">
        <f>IF('各会計、関係団体の財政状況及び健全化判断比率'!BR9="","",'各会計、関係団体の財政状況及び健全化判断比率'!BR9)</f>
        <v/>
      </c>
      <c r="DH33" s="404"/>
      <c r="DI33" s="157"/>
      <c r="DJ33" s="112"/>
      <c r="DK33" s="112"/>
      <c r="DL33" s="112"/>
      <c r="DM33" s="112"/>
      <c r="DN33" s="112"/>
      <c r="DO33" s="112"/>
    </row>
    <row r="34" spans="1:119" ht="32.25" customHeight="1" x14ac:dyDescent="0.2">
      <c r="A34" s="113"/>
      <c r="B34" s="153"/>
      <c r="C34" s="402">
        <f>IF(E34="","",C33+1)</f>
        <v>4</v>
      </c>
      <c r="D34" s="402"/>
      <c r="E34" s="403" t="str">
        <f>IF('各会計、関係団体の財政状況及び健全化判断比率'!B10="","",'各会計、関係団体の財政状況及び健全化判断比率'!B10)</f>
        <v>静岡県市町振興助成事業特別会計</v>
      </c>
      <c r="F34" s="403"/>
      <c r="G34" s="403"/>
      <c r="H34" s="403"/>
      <c r="I34" s="403"/>
      <c r="J34" s="403"/>
      <c r="K34" s="403"/>
      <c r="L34" s="403"/>
      <c r="M34" s="403"/>
      <c r="N34" s="403"/>
      <c r="O34" s="403"/>
      <c r="P34" s="403"/>
      <c r="Q34" s="403"/>
      <c r="R34" s="403"/>
      <c r="S34" s="403"/>
      <c r="T34" s="154"/>
      <c r="U34" s="402" t="str">
        <f t="shared" si="0"/>
        <v/>
      </c>
      <c r="V34" s="402"/>
      <c r="W34" s="403"/>
      <c r="X34" s="403"/>
      <c r="Y34" s="403"/>
      <c r="Z34" s="403"/>
      <c r="AA34" s="403"/>
      <c r="AB34" s="403"/>
      <c r="AC34" s="403"/>
      <c r="AD34" s="403"/>
      <c r="AE34" s="403"/>
      <c r="AF34" s="403"/>
      <c r="AG34" s="403"/>
      <c r="AH34" s="403"/>
      <c r="AI34" s="403"/>
      <c r="AJ34" s="403"/>
      <c r="AK34" s="403"/>
      <c r="AL34" s="154"/>
      <c r="AM34" s="402">
        <f t="shared" si="1"/>
        <v>14</v>
      </c>
      <c r="AN34" s="402"/>
      <c r="AO34" s="403" t="str">
        <f>IF('各会計、関係団体の財政状況及び健全化判断比率'!B31="","",'各会計、関係団体の財政状況及び健全化判断比率'!B31)</f>
        <v>静岡県地域振興整備事業会計</v>
      </c>
      <c r="AP34" s="403"/>
      <c r="AQ34" s="403"/>
      <c r="AR34" s="403"/>
      <c r="AS34" s="403"/>
      <c r="AT34" s="403"/>
      <c r="AU34" s="403"/>
      <c r="AV34" s="403"/>
      <c r="AW34" s="403"/>
      <c r="AX34" s="403"/>
      <c r="AY34" s="403"/>
      <c r="AZ34" s="403"/>
      <c r="BA34" s="403"/>
      <c r="BB34" s="403"/>
      <c r="BC34" s="403"/>
      <c r="BD34" s="154"/>
      <c r="BE34" s="402" t="str">
        <f t="shared" si="2"/>
        <v/>
      </c>
      <c r="BF34" s="402"/>
      <c r="BG34" s="403"/>
      <c r="BH34" s="403"/>
      <c r="BI34" s="403"/>
      <c r="BJ34" s="403"/>
      <c r="BK34" s="403"/>
      <c r="BL34" s="403"/>
      <c r="BM34" s="403"/>
      <c r="BN34" s="403"/>
      <c r="BO34" s="403"/>
      <c r="BP34" s="403"/>
      <c r="BQ34" s="403"/>
      <c r="BR34" s="403"/>
      <c r="BS34" s="403"/>
      <c r="BT34" s="403"/>
      <c r="BU34" s="403"/>
      <c r="BV34" s="154"/>
      <c r="BW34" s="402" t="str">
        <f t="shared" si="3"/>
        <v/>
      </c>
      <c r="BX34" s="402"/>
      <c r="BY34" s="403" t="str">
        <f>IF('各会計、関係団体の財政状況及び健全化判断比率'!B71="","",'各会計、関係団体の財政状況及び健全化判断比率'!B71)</f>
        <v/>
      </c>
      <c r="BZ34" s="403"/>
      <c r="CA34" s="403"/>
      <c r="CB34" s="403"/>
      <c r="CC34" s="403"/>
      <c r="CD34" s="403"/>
      <c r="CE34" s="403"/>
      <c r="CF34" s="403"/>
      <c r="CG34" s="403"/>
      <c r="CH34" s="403"/>
      <c r="CI34" s="403"/>
      <c r="CJ34" s="403"/>
      <c r="CK34" s="403"/>
      <c r="CL34" s="403"/>
      <c r="CM34" s="403"/>
      <c r="CN34" s="154"/>
      <c r="CO34" s="402">
        <f t="shared" si="4"/>
        <v>22</v>
      </c>
      <c r="CP34" s="402"/>
      <c r="CQ34" s="403" t="str">
        <f>IF('各会計、関係団体の財政状況及び健全化判断比率'!BS10="","",'各会計、関係団体の財政状況及び健全化判断比率'!BS10)</f>
        <v>(公財)静岡県国際交流協会</v>
      </c>
      <c r="CR34" s="403"/>
      <c r="CS34" s="403"/>
      <c r="CT34" s="403"/>
      <c r="CU34" s="403"/>
      <c r="CV34" s="403"/>
      <c r="CW34" s="403"/>
      <c r="CX34" s="403"/>
      <c r="CY34" s="403"/>
      <c r="CZ34" s="403"/>
      <c r="DA34" s="403"/>
      <c r="DB34" s="403"/>
      <c r="DC34" s="403"/>
      <c r="DD34" s="403"/>
      <c r="DE34" s="403"/>
      <c r="DF34" s="146"/>
      <c r="DG34" s="404" t="str">
        <f>IF('各会計、関係団体の財政状況及び健全化判断比率'!BR10="","",'各会計、関係団体の財政状況及び健全化判断比率'!BR10)</f>
        <v/>
      </c>
      <c r="DH34" s="404"/>
      <c r="DI34" s="157"/>
      <c r="DJ34" s="112"/>
      <c r="DK34" s="112"/>
      <c r="DL34" s="112"/>
      <c r="DM34" s="112"/>
      <c r="DN34" s="112"/>
      <c r="DO34" s="112"/>
    </row>
    <row r="35" spans="1:119" ht="32.25" customHeight="1" x14ac:dyDescent="0.2">
      <c r="A35" s="113"/>
      <c r="B35" s="153"/>
      <c r="C35" s="402">
        <f t="shared" ref="C35:C40" si="5">IF(E35="","",C34+1)</f>
        <v>5</v>
      </c>
      <c r="D35" s="402"/>
      <c r="E35" s="403" t="str">
        <f>IF('各会計、関係団体の財政状況及び健全化判断比率'!B11="","",'各会計、関係団体の財政状況及び健全化判断比率'!B11)</f>
        <v>静岡県林業改善資金特別会計</v>
      </c>
      <c r="F35" s="403"/>
      <c r="G35" s="403"/>
      <c r="H35" s="403"/>
      <c r="I35" s="403"/>
      <c r="J35" s="403"/>
      <c r="K35" s="403"/>
      <c r="L35" s="403"/>
      <c r="M35" s="403"/>
      <c r="N35" s="403"/>
      <c r="O35" s="403"/>
      <c r="P35" s="403"/>
      <c r="Q35" s="403"/>
      <c r="R35" s="403"/>
      <c r="S35" s="403"/>
      <c r="T35" s="154"/>
      <c r="U35" s="402" t="str">
        <f t="shared" si="0"/>
        <v/>
      </c>
      <c r="V35" s="402"/>
      <c r="W35" s="403"/>
      <c r="X35" s="403"/>
      <c r="Y35" s="403"/>
      <c r="Z35" s="403"/>
      <c r="AA35" s="403"/>
      <c r="AB35" s="403"/>
      <c r="AC35" s="403"/>
      <c r="AD35" s="403"/>
      <c r="AE35" s="403"/>
      <c r="AF35" s="403"/>
      <c r="AG35" s="403"/>
      <c r="AH35" s="403"/>
      <c r="AI35" s="403"/>
      <c r="AJ35" s="403"/>
      <c r="AK35" s="403"/>
      <c r="AL35" s="154"/>
      <c r="AM35" s="402" t="str">
        <f t="shared" si="1"/>
        <v/>
      </c>
      <c r="AN35" s="402"/>
      <c r="AO35" s="403"/>
      <c r="AP35" s="403"/>
      <c r="AQ35" s="403"/>
      <c r="AR35" s="403"/>
      <c r="AS35" s="403"/>
      <c r="AT35" s="403"/>
      <c r="AU35" s="403"/>
      <c r="AV35" s="403"/>
      <c r="AW35" s="403"/>
      <c r="AX35" s="403"/>
      <c r="AY35" s="403"/>
      <c r="AZ35" s="403"/>
      <c r="BA35" s="403"/>
      <c r="BB35" s="403"/>
      <c r="BC35" s="403"/>
      <c r="BD35" s="154"/>
      <c r="BE35" s="402" t="str">
        <f t="shared" si="2"/>
        <v/>
      </c>
      <c r="BF35" s="402"/>
      <c r="BG35" s="403"/>
      <c r="BH35" s="403"/>
      <c r="BI35" s="403"/>
      <c r="BJ35" s="403"/>
      <c r="BK35" s="403"/>
      <c r="BL35" s="403"/>
      <c r="BM35" s="403"/>
      <c r="BN35" s="403"/>
      <c r="BO35" s="403"/>
      <c r="BP35" s="403"/>
      <c r="BQ35" s="403"/>
      <c r="BR35" s="403"/>
      <c r="BS35" s="403"/>
      <c r="BT35" s="403"/>
      <c r="BU35" s="403"/>
      <c r="BV35" s="154"/>
      <c r="BW35" s="402" t="str">
        <f t="shared" si="3"/>
        <v/>
      </c>
      <c r="BX35" s="402"/>
      <c r="BY35" s="403" t="str">
        <f>IF('各会計、関係団体の財政状況及び健全化判断比率'!B72="","",'各会計、関係団体の財政状況及び健全化判断比率'!B72)</f>
        <v/>
      </c>
      <c r="BZ35" s="403"/>
      <c r="CA35" s="403"/>
      <c r="CB35" s="403"/>
      <c r="CC35" s="403"/>
      <c r="CD35" s="403"/>
      <c r="CE35" s="403"/>
      <c r="CF35" s="403"/>
      <c r="CG35" s="403"/>
      <c r="CH35" s="403"/>
      <c r="CI35" s="403"/>
      <c r="CJ35" s="403"/>
      <c r="CK35" s="403"/>
      <c r="CL35" s="403"/>
      <c r="CM35" s="403"/>
      <c r="CN35" s="154"/>
      <c r="CO35" s="402">
        <f t="shared" si="4"/>
        <v>23</v>
      </c>
      <c r="CP35" s="402"/>
      <c r="CQ35" s="403" t="str">
        <f>IF('各会計、関係団体の財政状況及び健全化判断比率'!BS11="","",'各会計、関係団体の財政状況及び健全化判断比率'!BS11)</f>
        <v>(公社)静岡県緑化推進協会</v>
      </c>
      <c r="CR35" s="403"/>
      <c r="CS35" s="403"/>
      <c r="CT35" s="403"/>
      <c r="CU35" s="403"/>
      <c r="CV35" s="403"/>
      <c r="CW35" s="403"/>
      <c r="CX35" s="403"/>
      <c r="CY35" s="403"/>
      <c r="CZ35" s="403"/>
      <c r="DA35" s="403"/>
      <c r="DB35" s="403"/>
      <c r="DC35" s="403"/>
      <c r="DD35" s="403"/>
      <c r="DE35" s="403"/>
      <c r="DF35" s="146"/>
      <c r="DG35" s="404" t="str">
        <f>IF('各会計、関係団体の財政状況及び健全化判断比率'!BR11="","",'各会計、関係団体の財政状況及び健全化判断比率'!BR11)</f>
        <v/>
      </c>
      <c r="DH35" s="404"/>
      <c r="DI35" s="157"/>
      <c r="DJ35" s="112"/>
      <c r="DK35" s="112"/>
      <c r="DL35" s="112"/>
      <c r="DM35" s="112"/>
      <c r="DN35" s="112"/>
      <c r="DO35" s="112"/>
    </row>
    <row r="36" spans="1:119" ht="32.25" customHeight="1" x14ac:dyDescent="0.2">
      <c r="A36" s="113"/>
      <c r="B36" s="153"/>
      <c r="C36" s="402">
        <f t="shared" si="5"/>
        <v>6</v>
      </c>
      <c r="D36" s="402"/>
      <c r="E36" s="403" t="str">
        <f>IF('各会計、関係団体の財政状況及び健全化判断比率'!B12="","",'各会計、関係団体の財政状況及び健全化判断比率'!B12)</f>
        <v>静岡県母子父子寡婦福祉資金特別会計</v>
      </c>
      <c r="F36" s="403"/>
      <c r="G36" s="403"/>
      <c r="H36" s="403"/>
      <c r="I36" s="403"/>
      <c r="J36" s="403"/>
      <c r="K36" s="403"/>
      <c r="L36" s="403"/>
      <c r="M36" s="403"/>
      <c r="N36" s="403"/>
      <c r="O36" s="403"/>
      <c r="P36" s="403"/>
      <c r="Q36" s="403"/>
      <c r="R36" s="403"/>
      <c r="S36" s="403"/>
      <c r="T36" s="154"/>
      <c r="U36" s="402" t="str">
        <f t="shared" si="0"/>
        <v/>
      </c>
      <c r="V36" s="402"/>
      <c r="W36" s="403"/>
      <c r="X36" s="403"/>
      <c r="Y36" s="403"/>
      <c r="Z36" s="403"/>
      <c r="AA36" s="403"/>
      <c r="AB36" s="403"/>
      <c r="AC36" s="403"/>
      <c r="AD36" s="403"/>
      <c r="AE36" s="403"/>
      <c r="AF36" s="403"/>
      <c r="AG36" s="403"/>
      <c r="AH36" s="403"/>
      <c r="AI36" s="403"/>
      <c r="AJ36" s="403"/>
      <c r="AK36" s="403"/>
      <c r="AL36" s="154"/>
      <c r="AM36" s="402" t="str">
        <f t="shared" si="1"/>
        <v/>
      </c>
      <c r="AN36" s="402"/>
      <c r="AO36" s="403"/>
      <c r="AP36" s="403"/>
      <c r="AQ36" s="403"/>
      <c r="AR36" s="403"/>
      <c r="AS36" s="403"/>
      <c r="AT36" s="403"/>
      <c r="AU36" s="403"/>
      <c r="AV36" s="403"/>
      <c r="AW36" s="403"/>
      <c r="AX36" s="403"/>
      <c r="AY36" s="403"/>
      <c r="AZ36" s="403"/>
      <c r="BA36" s="403"/>
      <c r="BB36" s="403"/>
      <c r="BC36" s="403"/>
      <c r="BD36" s="154"/>
      <c r="BE36" s="402" t="str">
        <f t="shared" si="2"/>
        <v/>
      </c>
      <c r="BF36" s="402"/>
      <c r="BG36" s="403"/>
      <c r="BH36" s="403"/>
      <c r="BI36" s="403"/>
      <c r="BJ36" s="403"/>
      <c r="BK36" s="403"/>
      <c r="BL36" s="403"/>
      <c r="BM36" s="403"/>
      <c r="BN36" s="403"/>
      <c r="BO36" s="403"/>
      <c r="BP36" s="403"/>
      <c r="BQ36" s="403"/>
      <c r="BR36" s="403"/>
      <c r="BS36" s="403"/>
      <c r="BT36" s="403"/>
      <c r="BU36" s="403"/>
      <c r="BV36" s="154"/>
      <c r="BW36" s="402" t="str">
        <f t="shared" si="3"/>
        <v/>
      </c>
      <c r="BX36" s="402"/>
      <c r="BY36" s="403" t="str">
        <f>IF('各会計、関係団体の財政状況及び健全化判断比率'!B73="","",'各会計、関係団体の財政状況及び健全化判断比率'!B73)</f>
        <v/>
      </c>
      <c r="BZ36" s="403"/>
      <c r="CA36" s="403"/>
      <c r="CB36" s="403"/>
      <c r="CC36" s="403"/>
      <c r="CD36" s="403"/>
      <c r="CE36" s="403"/>
      <c r="CF36" s="403"/>
      <c r="CG36" s="403"/>
      <c r="CH36" s="403"/>
      <c r="CI36" s="403"/>
      <c r="CJ36" s="403"/>
      <c r="CK36" s="403"/>
      <c r="CL36" s="403"/>
      <c r="CM36" s="403"/>
      <c r="CN36" s="154"/>
      <c r="CO36" s="402">
        <f t="shared" si="4"/>
        <v>24</v>
      </c>
      <c r="CP36" s="402"/>
      <c r="CQ36" s="403" t="str">
        <f>IF('各会計、関係団体の財政状況及び健全化判断比率'!BS12="","",'各会計、関係団体の財政状況及び健全化判断比率'!BS12)</f>
        <v>(公財)静岡県グリーンバンク</v>
      </c>
      <c r="CR36" s="403"/>
      <c r="CS36" s="403"/>
      <c r="CT36" s="403"/>
      <c r="CU36" s="403"/>
      <c r="CV36" s="403"/>
      <c r="CW36" s="403"/>
      <c r="CX36" s="403"/>
      <c r="CY36" s="403"/>
      <c r="CZ36" s="403"/>
      <c r="DA36" s="403"/>
      <c r="DB36" s="403"/>
      <c r="DC36" s="403"/>
      <c r="DD36" s="403"/>
      <c r="DE36" s="403"/>
      <c r="DF36" s="146"/>
      <c r="DG36" s="404" t="str">
        <f>IF('各会計、関係団体の財政状況及び健全化判断比率'!BR12="","",'各会計、関係団体の財政状況及び健全化判断比率'!BR12)</f>
        <v/>
      </c>
      <c r="DH36" s="404"/>
      <c r="DI36" s="157"/>
      <c r="DJ36" s="112"/>
      <c r="DK36" s="112"/>
      <c r="DL36" s="112"/>
      <c r="DM36" s="112"/>
      <c r="DN36" s="112"/>
      <c r="DO36" s="112"/>
    </row>
    <row r="37" spans="1:119" ht="32.25" customHeight="1" x14ac:dyDescent="0.2">
      <c r="A37" s="113"/>
      <c r="B37" s="153"/>
      <c r="C37" s="402">
        <f t="shared" si="5"/>
        <v>7</v>
      </c>
      <c r="D37" s="402"/>
      <c r="E37" s="403" t="str">
        <f>IF('各会計、関係団体の財政状況及び健全化判断比率'!B13="","",'各会計、関係団体の財政状況及び健全化判断比率'!B13)</f>
        <v>静岡県心身障害者扶養共済事業特別会計</v>
      </c>
      <c r="F37" s="403"/>
      <c r="G37" s="403"/>
      <c r="H37" s="403"/>
      <c r="I37" s="403"/>
      <c r="J37" s="403"/>
      <c r="K37" s="403"/>
      <c r="L37" s="403"/>
      <c r="M37" s="403"/>
      <c r="N37" s="403"/>
      <c r="O37" s="403"/>
      <c r="P37" s="403"/>
      <c r="Q37" s="403"/>
      <c r="R37" s="403"/>
      <c r="S37" s="403"/>
      <c r="T37" s="154"/>
      <c r="U37" s="402" t="str">
        <f t="shared" si="0"/>
        <v/>
      </c>
      <c r="V37" s="402"/>
      <c r="W37" s="403"/>
      <c r="X37" s="403"/>
      <c r="Y37" s="403"/>
      <c r="Z37" s="403"/>
      <c r="AA37" s="403"/>
      <c r="AB37" s="403"/>
      <c r="AC37" s="403"/>
      <c r="AD37" s="403"/>
      <c r="AE37" s="403"/>
      <c r="AF37" s="403"/>
      <c r="AG37" s="403"/>
      <c r="AH37" s="403"/>
      <c r="AI37" s="403"/>
      <c r="AJ37" s="403"/>
      <c r="AK37" s="403"/>
      <c r="AL37" s="154"/>
      <c r="AM37" s="402" t="str">
        <f t="shared" si="1"/>
        <v/>
      </c>
      <c r="AN37" s="402"/>
      <c r="AO37" s="403"/>
      <c r="AP37" s="403"/>
      <c r="AQ37" s="403"/>
      <c r="AR37" s="403"/>
      <c r="AS37" s="403"/>
      <c r="AT37" s="403"/>
      <c r="AU37" s="403"/>
      <c r="AV37" s="403"/>
      <c r="AW37" s="403"/>
      <c r="AX37" s="403"/>
      <c r="AY37" s="403"/>
      <c r="AZ37" s="403"/>
      <c r="BA37" s="403"/>
      <c r="BB37" s="403"/>
      <c r="BC37" s="403"/>
      <c r="BD37" s="154"/>
      <c r="BE37" s="402" t="str">
        <f t="shared" si="2"/>
        <v/>
      </c>
      <c r="BF37" s="402"/>
      <c r="BG37" s="403"/>
      <c r="BH37" s="403"/>
      <c r="BI37" s="403"/>
      <c r="BJ37" s="403"/>
      <c r="BK37" s="403"/>
      <c r="BL37" s="403"/>
      <c r="BM37" s="403"/>
      <c r="BN37" s="403"/>
      <c r="BO37" s="403"/>
      <c r="BP37" s="403"/>
      <c r="BQ37" s="403"/>
      <c r="BR37" s="403"/>
      <c r="BS37" s="403"/>
      <c r="BT37" s="403"/>
      <c r="BU37" s="403"/>
      <c r="BV37" s="154"/>
      <c r="BW37" s="402" t="str">
        <f t="shared" si="3"/>
        <v/>
      </c>
      <c r="BX37" s="402"/>
      <c r="BY37" s="403" t="str">
        <f>IF('各会計、関係団体の財政状況及び健全化判断比率'!B74="","",'各会計、関係団体の財政状況及び健全化判断比率'!B74)</f>
        <v/>
      </c>
      <c r="BZ37" s="403"/>
      <c r="CA37" s="403"/>
      <c r="CB37" s="403"/>
      <c r="CC37" s="403"/>
      <c r="CD37" s="403"/>
      <c r="CE37" s="403"/>
      <c r="CF37" s="403"/>
      <c r="CG37" s="403"/>
      <c r="CH37" s="403"/>
      <c r="CI37" s="403"/>
      <c r="CJ37" s="403"/>
      <c r="CK37" s="403"/>
      <c r="CL37" s="403"/>
      <c r="CM37" s="403"/>
      <c r="CN37" s="154"/>
      <c r="CO37" s="402">
        <f t="shared" si="4"/>
        <v>25</v>
      </c>
      <c r="CP37" s="402"/>
      <c r="CQ37" s="403" t="str">
        <f>IF('各会計、関係団体の財政状況及び健全化判断比率'!BS13="","",'各会計、関係団体の財政状況及び健全化判断比率'!BS13)</f>
        <v>(公社)しずおか健康長寿財団</v>
      </c>
      <c r="CR37" s="403"/>
      <c r="CS37" s="403"/>
      <c r="CT37" s="403"/>
      <c r="CU37" s="403"/>
      <c r="CV37" s="403"/>
      <c r="CW37" s="403"/>
      <c r="CX37" s="403"/>
      <c r="CY37" s="403"/>
      <c r="CZ37" s="403"/>
      <c r="DA37" s="403"/>
      <c r="DB37" s="403"/>
      <c r="DC37" s="403"/>
      <c r="DD37" s="403"/>
      <c r="DE37" s="403"/>
      <c r="DF37" s="146"/>
      <c r="DG37" s="404" t="str">
        <f>IF('各会計、関係団体の財政状況及び健全化判断比率'!BR13="","",'各会計、関係団体の財政状況及び健全化判断比率'!BR13)</f>
        <v/>
      </c>
      <c r="DH37" s="404"/>
      <c r="DI37" s="157"/>
      <c r="DJ37" s="112"/>
      <c r="DK37" s="112"/>
      <c r="DL37" s="112"/>
      <c r="DM37" s="112"/>
      <c r="DN37" s="112"/>
      <c r="DO37" s="112"/>
    </row>
    <row r="38" spans="1:119" ht="32.25" customHeight="1" x14ac:dyDescent="0.2">
      <c r="A38" s="113"/>
      <c r="B38" s="153"/>
      <c r="C38" s="402">
        <f t="shared" si="5"/>
        <v>8</v>
      </c>
      <c r="D38" s="402"/>
      <c r="E38" s="403" t="str">
        <f>IF('各会計、関係団体の財政状況及び健全化判断比率'!B14="","",'各会計、関係団体の財政状況及び健全化判断比率'!B14)</f>
        <v>静岡県中小企業高度化資金貸付事業等特別会計</v>
      </c>
      <c r="F38" s="403"/>
      <c r="G38" s="403"/>
      <c r="H38" s="403"/>
      <c r="I38" s="403"/>
      <c r="J38" s="403"/>
      <c r="K38" s="403"/>
      <c r="L38" s="403"/>
      <c r="M38" s="403"/>
      <c r="N38" s="403"/>
      <c r="O38" s="403"/>
      <c r="P38" s="403"/>
      <c r="Q38" s="403"/>
      <c r="R38" s="403"/>
      <c r="S38" s="403"/>
      <c r="T38" s="154"/>
      <c r="U38" s="402" t="str">
        <f t="shared" si="0"/>
        <v/>
      </c>
      <c r="V38" s="402"/>
      <c r="W38" s="403"/>
      <c r="X38" s="403"/>
      <c r="Y38" s="403"/>
      <c r="Z38" s="403"/>
      <c r="AA38" s="403"/>
      <c r="AB38" s="403"/>
      <c r="AC38" s="403"/>
      <c r="AD38" s="403"/>
      <c r="AE38" s="403"/>
      <c r="AF38" s="403"/>
      <c r="AG38" s="403"/>
      <c r="AH38" s="403"/>
      <c r="AI38" s="403"/>
      <c r="AJ38" s="403"/>
      <c r="AK38" s="403"/>
      <c r="AL38" s="154"/>
      <c r="AM38" s="402" t="str">
        <f t="shared" si="1"/>
        <v/>
      </c>
      <c r="AN38" s="402"/>
      <c r="AO38" s="403"/>
      <c r="AP38" s="403"/>
      <c r="AQ38" s="403"/>
      <c r="AR38" s="403"/>
      <c r="AS38" s="403"/>
      <c r="AT38" s="403"/>
      <c r="AU38" s="403"/>
      <c r="AV38" s="403"/>
      <c r="AW38" s="403"/>
      <c r="AX38" s="403"/>
      <c r="AY38" s="403"/>
      <c r="AZ38" s="403"/>
      <c r="BA38" s="403"/>
      <c r="BB38" s="403"/>
      <c r="BC38" s="403"/>
      <c r="BD38" s="154"/>
      <c r="BE38" s="402" t="str">
        <f t="shared" si="2"/>
        <v/>
      </c>
      <c r="BF38" s="402"/>
      <c r="BG38" s="403"/>
      <c r="BH38" s="403"/>
      <c r="BI38" s="403"/>
      <c r="BJ38" s="403"/>
      <c r="BK38" s="403"/>
      <c r="BL38" s="403"/>
      <c r="BM38" s="403"/>
      <c r="BN38" s="403"/>
      <c r="BO38" s="403"/>
      <c r="BP38" s="403"/>
      <c r="BQ38" s="403"/>
      <c r="BR38" s="403"/>
      <c r="BS38" s="403"/>
      <c r="BT38" s="403"/>
      <c r="BU38" s="403"/>
      <c r="BV38" s="154"/>
      <c r="BW38" s="402" t="str">
        <f t="shared" si="3"/>
        <v/>
      </c>
      <c r="BX38" s="402"/>
      <c r="BY38" s="403" t="str">
        <f>IF('各会計、関係団体の財政状況及び健全化判断比率'!B75="","",'各会計、関係団体の財政状況及び健全化判断比率'!B75)</f>
        <v/>
      </c>
      <c r="BZ38" s="403"/>
      <c r="CA38" s="403"/>
      <c r="CB38" s="403"/>
      <c r="CC38" s="403"/>
      <c r="CD38" s="403"/>
      <c r="CE38" s="403"/>
      <c r="CF38" s="403"/>
      <c r="CG38" s="403"/>
      <c r="CH38" s="403"/>
      <c r="CI38" s="403"/>
      <c r="CJ38" s="403"/>
      <c r="CK38" s="403"/>
      <c r="CL38" s="403"/>
      <c r="CM38" s="403"/>
      <c r="CN38" s="154"/>
      <c r="CO38" s="402">
        <f t="shared" si="4"/>
        <v>26</v>
      </c>
      <c r="CP38" s="402"/>
      <c r="CQ38" s="403" t="str">
        <f>IF('各会計、関係団体の財政状況及び健全化判断比率'!BS14="","",'各会計、関係団体の財政状況及び健全化判断比率'!BS14)</f>
        <v>(公財)静岡県アイバンク</v>
      </c>
      <c r="CR38" s="403"/>
      <c r="CS38" s="403"/>
      <c r="CT38" s="403"/>
      <c r="CU38" s="403"/>
      <c r="CV38" s="403"/>
      <c r="CW38" s="403"/>
      <c r="CX38" s="403"/>
      <c r="CY38" s="403"/>
      <c r="CZ38" s="403"/>
      <c r="DA38" s="403"/>
      <c r="DB38" s="403"/>
      <c r="DC38" s="403"/>
      <c r="DD38" s="403"/>
      <c r="DE38" s="403"/>
      <c r="DF38" s="146"/>
      <c r="DG38" s="404" t="str">
        <f>IF('各会計、関係団体の財政状況及び健全化判断比率'!BR14="","",'各会計、関係団体の財政状況及び健全化判断比率'!BR14)</f>
        <v/>
      </c>
      <c r="DH38" s="404"/>
      <c r="DI38" s="157"/>
      <c r="DJ38" s="112"/>
      <c r="DK38" s="112"/>
      <c r="DL38" s="112"/>
      <c r="DM38" s="112"/>
      <c r="DN38" s="112"/>
      <c r="DO38" s="112"/>
    </row>
    <row r="39" spans="1:119" ht="32.25" customHeight="1" x14ac:dyDescent="0.2">
      <c r="A39" s="113"/>
      <c r="B39" s="153"/>
      <c r="C39" s="402">
        <f t="shared" si="5"/>
        <v>9</v>
      </c>
      <c r="D39" s="402"/>
      <c r="E39" s="403" t="str">
        <f>IF('各会計、関係団体の財政状況及び健全化判断比率'!B15="","",'各会計、関係団体の財政状況及び健全化判断比率'!B15)</f>
        <v>静岡県就農支援資金特別会計</v>
      </c>
      <c r="F39" s="403"/>
      <c r="G39" s="403"/>
      <c r="H39" s="403"/>
      <c r="I39" s="403"/>
      <c r="J39" s="403"/>
      <c r="K39" s="403"/>
      <c r="L39" s="403"/>
      <c r="M39" s="403"/>
      <c r="N39" s="403"/>
      <c r="O39" s="403"/>
      <c r="P39" s="403"/>
      <c r="Q39" s="403"/>
      <c r="R39" s="403"/>
      <c r="S39" s="403"/>
      <c r="T39" s="154"/>
      <c r="U39" s="402" t="str">
        <f t="shared" si="0"/>
        <v/>
      </c>
      <c r="V39" s="402"/>
      <c r="W39" s="403"/>
      <c r="X39" s="403"/>
      <c r="Y39" s="403"/>
      <c r="Z39" s="403"/>
      <c r="AA39" s="403"/>
      <c r="AB39" s="403"/>
      <c r="AC39" s="403"/>
      <c r="AD39" s="403"/>
      <c r="AE39" s="403"/>
      <c r="AF39" s="403"/>
      <c r="AG39" s="403"/>
      <c r="AH39" s="403"/>
      <c r="AI39" s="403"/>
      <c r="AJ39" s="403"/>
      <c r="AK39" s="403"/>
      <c r="AL39" s="154"/>
      <c r="AM39" s="402" t="str">
        <f t="shared" si="1"/>
        <v/>
      </c>
      <c r="AN39" s="402"/>
      <c r="AO39" s="403"/>
      <c r="AP39" s="403"/>
      <c r="AQ39" s="403"/>
      <c r="AR39" s="403"/>
      <c r="AS39" s="403"/>
      <c r="AT39" s="403"/>
      <c r="AU39" s="403"/>
      <c r="AV39" s="403"/>
      <c r="AW39" s="403"/>
      <c r="AX39" s="403"/>
      <c r="AY39" s="403"/>
      <c r="AZ39" s="403"/>
      <c r="BA39" s="403"/>
      <c r="BB39" s="403"/>
      <c r="BC39" s="403"/>
      <c r="BD39" s="154"/>
      <c r="BE39" s="402" t="str">
        <f t="shared" si="2"/>
        <v/>
      </c>
      <c r="BF39" s="402"/>
      <c r="BG39" s="403"/>
      <c r="BH39" s="403"/>
      <c r="BI39" s="403"/>
      <c r="BJ39" s="403"/>
      <c r="BK39" s="403"/>
      <c r="BL39" s="403"/>
      <c r="BM39" s="403"/>
      <c r="BN39" s="403"/>
      <c r="BO39" s="403"/>
      <c r="BP39" s="403"/>
      <c r="BQ39" s="403"/>
      <c r="BR39" s="403"/>
      <c r="BS39" s="403"/>
      <c r="BT39" s="403"/>
      <c r="BU39" s="403"/>
      <c r="BV39" s="154"/>
      <c r="BW39" s="402" t="str">
        <f t="shared" si="3"/>
        <v/>
      </c>
      <c r="BX39" s="402"/>
      <c r="BY39" s="403" t="str">
        <f>IF('各会計、関係団体の財政状況及び健全化判断比率'!B76="","",'各会計、関係団体の財政状況及び健全化判断比率'!B76)</f>
        <v/>
      </c>
      <c r="BZ39" s="403"/>
      <c r="CA39" s="403"/>
      <c r="CB39" s="403"/>
      <c r="CC39" s="403"/>
      <c r="CD39" s="403"/>
      <c r="CE39" s="403"/>
      <c r="CF39" s="403"/>
      <c r="CG39" s="403"/>
      <c r="CH39" s="403"/>
      <c r="CI39" s="403"/>
      <c r="CJ39" s="403"/>
      <c r="CK39" s="403"/>
      <c r="CL39" s="403"/>
      <c r="CM39" s="403"/>
      <c r="CN39" s="154"/>
      <c r="CO39" s="402">
        <f t="shared" si="4"/>
        <v>27</v>
      </c>
      <c r="CP39" s="402"/>
      <c r="CQ39" s="403" t="str">
        <f>IF('各会計、関係団体の財政状況及び健全化判断比率'!BS15="","",'各会計、関係団体の財政状況及び健全化判断比率'!BS15)</f>
        <v>(公財)静岡県腎臓バンク</v>
      </c>
      <c r="CR39" s="403"/>
      <c r="CS39" s="403"/>
      <c r="CT39" s="403"/>
      <c r="CU39" s="403"/>
      <c r="CV39" s="403"/>
      <c r="CW39" s="403"/>
      <c r="CX39" s="403"/>
      <c r="CY39" s="403"/>
      <c r="CZ39" s="403"/>
      <c r="DA39" s="403"/>
      <c r="DB39" s="403"/>
      <c r="DC39" s="403"/>
      <c r="DD39" s="403"/>
      <c r="DE39" s="403"/>
      <c r="DF39" s="146"/>
      <c r="DG39" s="404" t="str">
        <f>IF('各会計、関係団体の財政状況及び健全化判断比率'!BR15="","",'各会計、関係団体の財政状況及び健全化判断比率'!BR15)</f>
        <v/>
      </c>
      <c r="DH39" s="404"/>
      <c r="DI39" s="157"/>
      <c r="DJ39" s="112"/>
      <c r="DK39" s="112"/>
      <c r="DL39" s="112"/>
      <c r="DM39" s="112"/>
      <c r="DN39" s="112"/>
      <c r="DO39" s="112"/>
    </row>
    <row r="40" spans="1:119" ht="32.25" customHeight="1" x14ac:dyDescent="0.2">
      <c r="A40" s="113"/>
      <c r="B40" s="153"/>
      <c r="C40" s="402">
        <f t="shared" si="5"/>
        <v>10</v>
      </c>
      <c r="D40" s="402"/>
      <c r="E40" s="403" t="str">
        <f>IF('各会計、関係団体の財政状況及び健全化判断比率'!B16="","",'各会計、関係団体の財政状況及び健全化判断比率'!B16)</f>
        <v>静岡県沿岸漁業改善資金特別会計</v>
      </c>
      <c r="F40" s="403"/>
      <c r="G40" s="403"/>
      <c r="H40" s="403"/>
      <c r="I40" s="403"/>
      <c r="J40" s="403"/>
      <c r="K40" s="403"/>
      <c r="L40" s="403"/>
      <c r="M40" s="403"/>
      <c r="N40" s="403"/>
      <c r="O40" s="403"/>
      <c r="P40" s="403"/>
      <c r="Q40" s="403"/>
      <c r="R40" s="403"/>
      <c r="S40" s="403"/>
      <c r="T40" s="154"/>
      <c r="U40" s="402" t="str">
        <f t="shared" si="0"/>
        <v/>
      </c>
      <c r="V40" s="402"/>
      <c r="W40" s="403"/>
      <c r="X40" s="403"/>
      <c r="Y40" s="403"/>
      <c r="Z40" s="403"/>
      <c r="AA40" s="403"/>
      <c r="AB40" s="403"/>
      <c r="AC40" s="403"/>
      <c r="AD40" s="403"/>
      <c r="AE40" s="403"/>
      <c r="AF40" s="403"/>
      <c r="AG40" s="403"/>
      <c r="AH40" s="403"/>
      <c r="AI40" s="403"/>
      <c r="AJ40" s="403"/>
      <c r="AK40" s="403"/>
      <c r="AL40" s="154"/>
      <c r="AM40" s="402" t="str">
        <f t="shared" si="1"/>
        <v/>
      </c>
      <c r="AN40" s="402"/>
      <c r="AO40" s="403"/>
      <c r="AP40" s="403"/>
      <c r="AQ40" s="403"/>
      <c r="AR40" s="403"/>
      <c r="AS40" s="403"/>
      <c r="AT40" s="403"/>
      <c r="AU40" s="403"/>
      <c r="AV40" s="403"/>
      <c r="AW40" s="403"/>
      <c r="AX40" s="403"/>
      <c r="AY40" s="403"/>
      <c r="AZ40" s="403"/>
      <c r="BA40" s="403"/>
      <c r="BB40" s="403"/>
      <c r="BC40" s="403"/>
      <c r="BD40" s="154"/>
      <c r="BE40" s="402" t="str">
        <f t="shared" si="2"/>
        <v/>
      </c>
      <c r="BF40" s="402"/>
      <c r="BG40" s="403"/>
      <c r="BH40" s="403"/>
      <c r="BI40" s="403"/>
      <c r="BJ40" s="403"/>
      <c r="BK40" s="403"/>
      <c r="BL40" s="403"/>
      <c r="BM40" s="403"/>
      <c r="BN40" s="403"/>
      <c r="BO40" s="403"/>
      <c r="BP40" s="403"/>
      <c r="BQ40" s="403"/>
      <c r="BR40" s="403"/>
      <c r="BS40" s="403"/>
      <c r="BT40" s="403"/>
      <c r="BU40" s="403"/>
      <c r="BV40" s="154"/>
      <c r="BW40" s="402" t="str">
        <f t="shared" si="3"/>
        <v/>
      </c>
      <c r="BX40" s="402"/>
      <c r="BY40" s="403" t="str">
        <f>IF('各会計、関係団体の財政状況及び健全化判断比率'!B77="","",'各会計、関係団体の財政状況及び健全化判断比率'!B77)</f>
        <v/>
      </c>
      <c r="BZ40" s="403"/>
      <c r="CA40" s="403"/>
      <c r="CB40" s="403"/>
      <c r="CC40" s="403"/>
      <c r="CD40" s="403"/>
      <c r="CE40" s="403"/>
      <c r="CF40" s="403"/>
      <c r="CG40" s="403"/>
      <c r="CH40" s="403"/>
      <c r="CI40" s="403"/>
      <c r="CJ40" s="403"/>
      <c r="CK40" s="403"/>
      <c r="CL40" s="403"/>
      <c r="CM40" s="403"/>
      <c r="CN40" s="154"/>
      <c r="CO40" s="402">
        <f t="shared" si="4"/>
        <v>28</v>
      </c>
      <c r="CP40" s="402"/>
      <c r="CQ40" s="403" t="str">
        <f>IF('各会計、関係団体の財政状況及び健全化判断比率'!BS16="","",'各会計、関係団体の財政状況及び健全化判断比率'!BS16)</f>
        <v>(公財)静岡県障害者スポーツ協会</v>
      </c>
      <c r="CR40" s="403"/>
      <c r="CS40" s="403"/>
      <c r="CT40" s="403"/>
      <c r="CU40" s="403"/>
      <c r="CV40" s="403"/>
      <c r="CW40" s="403"/>
      <c r="CX40" s="403"/>
      <c r="CY40" s="403"/>
      <c r="CZ40" s="403"/>
      <c r="DA40" s="403"/>
      <c r="DB40" s="403"/>
      <c r="DC40" s="403"/>
      <c r="DD40" s="403"/>
      <c r="DE40" s="403"/>
      <c r="DF40" s="146"/>
      <c r="DG40" s="404" t="str">
        <f>IF('各会計、関係団体の財政状況及び健全化判断比率'!BR16="","",'各会計、関係団体の財政状況及び健全化判断比率'!BR16)</f>
        <v/>
      </c>
      <c r="DH40" s="404"/>
      <c r="DI40" s="157"/>
      <c r="DJ40" s="112"/>
      <c r="DK40" s="112"/>
      <c r="DL40" s="112"/>
      <c r="DM40" s="112"/>
      <c r="DN40" s="112"/>
      <c r="DO40" s="112"/>
    </row>
    <row r="41" spans="1:119" ht="13.5" customHeight="1" thickBot="1" x14ac:dyDescent="0.25">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2">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2">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2">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2">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2">
      <c r="E47" s="114" t="s">
        <v>161</v>
      </c>
    </row>
    <row r="48" spans="1:119" x14ac:dyDescent="0.2">
      <c r="E48" s="114" t="s">
        <v>162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A7FD" sheet="1" objects="1" scenarios="1"/>
  <mergeCells count="361">
    <mergeCell ref="CT4:DA4"/>
    <mergeCell ref="DB4:DI4"/>
    <mergeCell ref="B1:DI1"/>
    <mergeCell ref="B3:K5"/>
    <mergeCell ref="L3:V5"/>
    <mergeCell ref="W3:AY3"/>
    <mergeCell ref="AZ3:BM3"/>
    <mergeCell ref="BN3:BU3"/>
    <mergeCell ref="BV3:CC3"/>
    <mergeCell ref="CD3:CS3"/>
    <mergeCell ref="CT5:DA5"/>
    <mergeCell ref="DB5:DI5"/>
    <mergeCell ref="BV5:CC5"/>
    <mergeCell ref="CD5:CS5"/>
    <mergeCell ref="BV4:CC4"/>
    <mergeCell ref="CD4:CS4"/>
    <mergeCell ref="AZ4:BM4"/>
    <mergeCell ref="BN4:BU4"/>
    <mergeCell ref="AZ5:BM5"/>
    <mergeCell ref="BN5:BU5"/>
    <mergeCell ref="CT3:DA3"/>
    <mergeCell ref="DB3:DI3"/>
    <mergeCell ref="AI4:AP5"/>
    <mergeCell ref="AQ4:AY5"/>
    <mergeCell ref="DB9:DI9"/>
    <mergeCell ref="AI6:AP6"/>
    <mergeCell ref="AQ6:AY6"/>
    <mergeCell ref="AZ6:BM6"/>
    <mergeCell ref="BN6:BU6"/>
    <mergeCell ref="BV6:CC6"/>
    <mergeCell ref="CD6:CS6"/>
    <mergeCell ref="CT6:DA6"/>
    <mergeCell ref="DB6:DI6"/>
    <mergeCell ref="BN9:BU9"/>
    <mergeCell ref="B9:K11"/>
    <mergeCell ref="BV8:CC8"/>
    <mergeCell ref="CD8:CS8"/>
    <mergeCell ref="CT8:DA8"/>
    <mergeCell ref="DB8:DI8"/>
    <mergeCell ref="CD7:CS7"/>
    <mergeCell ref="CT7:DA7"/>
    <mergeCell ref="DB7:DI7"/>
    <mergeCell ref="BV7:CC7"/>
    <mergeCell ref="Z10:AH10"/>
    <mergeCell ref="AI7:AP7"/>
    <mergeCell ref="AQ7:AY7"/>
    <mergeCell ref="AZ7:BM7"/>
    <mergeCell ref="BN7:BU7"/>
    <mergeCell ref="AI8:AP8"/>
    <mergeCell ref="AQ8:AY8"/>
    <mergeCell ref="AZ8:BM8"/>
    <mergeCell ref="BN8:BU8"/>
    <mergeCell ref="BV9:CC9"/>
    <mergeCell ref="CD9:CS9"/>
    <mergeCell ref="CT9:DA9"/>
    <mergeCell ref="B6:K8"/>
    <mergeCell ref="L6:V8"/>
    <mergeCell ref="W4:Y11"/>
    <mergeCell ref="Z4:AH5"/>
    <mergeCell ref="Z8:AH8"/>
    <mergeCell ref="Z6:AH6"/>
    <mergeCell ref="Z7:AH7"/>
    <mergeCell ref="L10:Q10"/>
    <mergeCell ref="R10:V10"/>
    <mergeCell ref="L11:Q11"/>
    <mergeCell ref="R11:V11"/>
    <mergeCell ref="Z11:AH11"/>
    <mergeCell ref="L9:Q9"/>
    <mergeCell ref="R9:V9"/>
    <mergeCell ref="Z9:AH9"/>
    <mergeCell ref="AI10:AP10"/>
    <mergeCell ref="AI9:AP9"/>
    <mergeCell ref="AQ9:AY9"/>
    <mergeCell ref="AZ9:BM9"/>
    <mergeCell ref="CD14:CS14"/>
    <mergeCell ref="CT14:DA14"/>
    <mergeCell ref="AZ14:BM14"/>
    <mergeCell ref="BN14:BU14"/>
    <mergeCell ref="CT11:DA11"/>
    <mergeCell ref="AQ10:AY10"/>
    <mergeCell ref="BV11:CC11"/>
    <mergeCell ref="CD11:CS11"/>
    <mergeCell ref="BV10:CC10"/>
    <mergeCell ref="CD10:CS10"/>
    <mergeCell ref="AT12:AY13"/>
    <mergeCell ref="AZ12:BM12"/>
    <mergeCell ref="BN12:BU12"/>
    <mergeCell ref="BV12:CC12"/>
    <mergeCell ref="AZ10:BM10"/>
    <mergeCell ref="BN10:BU10"/>
    <mergeCell ref="BN11:BU11"/>
    <mergeCell ref="B12:K17"/>
    <mergeCell ref="L12:Q12"/>
    <mergeCell ref="R12:V12"/>
    <mergeCell ref="W12:Y20"/>
    <mergeCell ref="M13:Q13"/>
    <mergeCell ref="R13:V13"/>
    <mergeCell ref="M15:Q15"/>
    <mergeCell ref="R15:V15"/>
    <mergeCell ref="L16:Q16"/>
    <mergeCell ref="R16:V16"/>
    <mergeCell ref="B19:K19"/>
    <mergeCell ref="L19:V19"/>
    <mergeCell ref="B18:K18"/>
    <mergeCell ref="L18:V18"/>
    <mergeCell ref="B20:K20"/>
    <mergeCell ref="L20:V20"/>
    <mergeCell ref="DB11:DI11"/>
    <mergeCell ref="DB14:DI14"/>
    <mergeCell ref="L14:Q14"/>
    <mergeCell ref="R14:V14"/>
    <mergeCell ref="Z14:AH14"/>
    <mergeCell ref="AI14:AM14"/>
    <mergeCell ref="AN14:AS14"/>
    <mergeCell ref="AT14:AY14"/>
    <mergeCell ref="BV14:CC14"/>
    <mergeCell ref="Z12:AH13"/>
    <mergeCell ref="AI12:AM13"/>
    <mergeCell ref="AN12:AS13"/>
    <mergeCell ref="DB12:DI12"/>
    <mergeCell ref="AZ13:BM13"/>
    <mergeCell ref="BN13:BU13"/>
    <mergeCell ref="BV13:CC13"/>
    <mergeCell ref="CD13:CS13"/>
    <mergeCell ref="CT13:DA13"/>
    <mergeCell ref="DB13:DI13"/>
    <mergeCell ref="CD12:CS12"/>
    <mergeCell ref="CT12:DA12"/>
    <mergeCell ref="AI11:AP11"/>
    <mergeCell ref="AQ11:AY11"/>
    <mergeCell ref="AZ11:BM11"/>
    <mergeCell ref="CT16:DA17"/>
    <mergeCell ref="BV15:CC15"/>
    <mergeCell ref="CD15:CS15"/>
    <mergeCell ref="M17:Q17"/>
    <mergeCell ref="R17:V17"/>
    <mergeCell ref="Z17:AH17"/>
    <mergeCell ref="AI17:AM17"/>
    <mergeCell ref="DB16:DI17"/>
    <mergeCell ref="AZ17:BM17"/>
    <mergeCell ref="BN17:BU17"/>
    <mergeCell ref="BV17:CC17"/>
    <mergeCell ref="BV16:CC16"/>
    <mergeCell ref="AZ16:BM16"/>
    <mergeCell ref="Z15:AH15"/>
    <mergeCell ref="AI15:AM15"/>
    <mergeCell ref="AZ15:BM15"/>
    <mergeCell ref="BN15:BU15"/>
    <mergeCell ref="AN15:AS15"/>
    <mergeCell ref="AT15:AY15"/>
    <mergeCell ref="BN16:BU16"/>
    <mergeCell ref="AN18:AS18"/>
    <mergeCell ref="AT18:AY18"/>
    <mergeCell ref="Z16:AH16"/>
    <mergeCell ref="AI16:AM16"/>
    <mergeCell ref="AN16:AS16"/>
    <mergeCell ref="AT16:AY16"/>
    <mergeCell ref="AN17:AS17"/>
    <mergeCell ref="AT17:AY17"/>
    <mergeCell ref="DB18:DI19"/>
    <mergeCell ref="AZ19:BM19"/>
    <mergeCell ref="BN19:BU19"/>
    <mergeCell ref="BV19:CC19"/>
    <mergeCell ref="AZ18:BM18"/>
    <mergeCell ref="BN18:BU18"/>
    <mergeCell ref="BV18:CC18"/>
    <mergeCell ref="CE18:CS19"/>
    <mergeCell ref="CT18:DA19"/>
    <mergeCell ref="Z19:AH19"/>
    <mergeCell ref="AI19:AM19"/>
    <mergeCell ref="Z18:AH18"/>
    <mergeCell ref="AI18:AM18"/>
    <mergeCell ref="AN19:AS19"/>
    <mergeCell ref="AT19:AY19"/>
    <mergeCell ref="CE16:CS17"/>
    <mergeCell ref="Z20:AH20"/>
    <mergeCell ref="AI20:AM20"/>
    <mergeCell ref="AN20:AS20"/>
    <mergeCell ref="AT20:AY20"/>
    <mergeCell ref="AZ20:BM20"/>
    <mergeCell ref="BN20:BU20"/>
    <mergeCell ref="W21:AH21"/>
    <mergeCell ref="AI21:AY21"/>
    <mergeCell ref="AZ21:BM21"/>
    <mergeCell ref="BN21:BU21"/>
    <mergeCell ref="CE22:CS23"/>
    <mergeCell ref="CT22:DA23"/>
    <mergeCell ref="BV20:CC20"/>
    <mergeCell ref="CE20:CS21"/>
    <mergeCell ref="BV21:CC21"/>
    <mergeCell ref="DB22:DI23"/>
    <mergeCell ref="AZ23:BM23"/>
    <mergeCell ref="BN23:BU23"/>
    <mergeCell ref="BV23:CC23"/>
    <mergeCell ref="AZ22:BM22"/>
    <mergeCell ref="BN22:BU22"/>
    <mergeCell ref="BV22:CC22"/>
    <mergeCell ref="DB20:DI21"/>
    <mergeCell ref="CT20:DA21"/>
    <mergeCell ref="DB26:DI27"/>
    <mergeCell ref="BE31:BF31"/>
    <mergeCell ref="BW31:BX31"/>
    <mergeCell ref="BE30:BF30"/>
    <mergeCell ref="CT24:DA25"/>
    <mergeCell ref="AZ24:BM24"/>
    <mergeCell ref="BN24:BU24"/>
    <mergeCell ref="BV24:CC24"/>
    <mergeCell ref="CE24:CS25"/>
    <mergeCell ref="CT26:DA27"/>
    <mergeCell ref="BD27:BM27"/>
    <mergeCell ref="BN27:BU27"/>
    <mergeCell ref="BV27:CC27"/>
    <mergeCell ref="BV26:CC26"/>
    <mergeCell ref="CE26:CS27"/>
    <mergeCell ref="DB24:DI25"/>
    <mergeCell ref="AZ25:BC27"/>
    <mergeCell ref="BD25:BM25"/>
    <mergeCell ref="BN25:BU25"/>
    <mergeCell ref="BV25:CC25"/>
    <mergeCell ref="BD26:BM26"/>
    <mergeCell ref="BN26:BU26"/>
    <mergeCell ref="CO31:CP31"/>
    <mergeCell ref="DG30:DH30"/>
    <mergeCell ref="C31:D31"/>
    <mergeCell ref="E31:S31"/>
    <mergeCell ref="U31:V31"/>
    <mergeCell ref="W31:AK31"/>
    <mergeCell ref="DG31:DH31"/>
    <mergeCell ref="BY30:CM30"/>
    <mergeCell ref="CO30:CP30"/>
    <mergeCell ref="CQ30:DE30"/>
    <mergeCell ref="BG31:BU31"/>
    <mergeCell ref="BG30:BU30"/>
    <mergeCell ref="BW30:BX30"/>
    <mergeCell ref="C33:D33"/>
    <mergeCell ref="E33:S33"/>
    <mergeCell ref="U33:V33"/>
    <mergeCell ref="W33:AK33"/>
    <mergeCell ref="AM30:AN30"/>
    <mergeCell ref="AO30:BC30"/>
    <mergeCell ref="AM31:AN31"/>
    <mergeCell ref="AO31:BC31"/>
    <mergeCell ref="CQ31:DE31"/>
    <mergeCell ref="C32:D32"/>
    <mergeCell ref="E32:S32"/>
    <mergeCell ref="U32:V32"/>
    <mergeCell ref="W32:AK32"/>
    <mergeCell ref="AM32:AN32"/>
    <mergeCell ref="AO32:BC32"/>
    <mergeCell ref="C30:D30"/>
    <mergeCell ref="E30:S30"/>
    <mergeCell ref="U30:V30"/>
    <mergeCell ref="W30:AK30"/>
    <mergeCell ref="DG32:DH32"/>
    <mergeCell ref="BY31:CM31"/>
    <mergeCell ref="CQ34:DE34"/>
    <mergeCell ref="CO32:CP32"/>
    <mergeCell ref="CQ32:DE32"/>
    <mergeCell ref="BE32:BF32"/>
    <mergeCell ref="BG32:BU32"/>
    <mergeCell ref="BW32:BX32"/>
    <mergeCell ref="BY32:CM32"/>
    <mergeCell ref="BW33:BX33"/>
    <mergeCell ref="DG33:DH33"/>
    <mergeCell ref="W35:AK35"/>
    <mergeCell ref="AM33:AN33"/>
    <mergeCell ref="AO33:BC33"/>
    <mergeCell ref="BE33:BF33"/>
    <mergeCell ref="BE34:BF34"/>
    <mergeCell ref="CO36:CP36"/>
    <mergeCell ref="CQ36:DE36"/>
    <mergeCell ref="CQ33:DE33"/>
    <mergeCell ref="BG33:BU33"/>
    <mergeCell ref="BY33:CM33"/>
    <mergeCell ref="CO33:CP33"/>
    <mergeCell ref="BW36:BX36"/>
    <mergeCell ref="DG36:DH36"/>
    <mergeCell ref="DG35:DH35"/>
    <mergeCell ref="C36:D36"/>
    <mergeCell ref="E36:S36"/>
    <mergeCell ref="U36:V36"/>
    <mergeCell ref="W36:AK36"/>
    <mergeCell ref="AM36:AN36"/>
    <mergeCell ref="C35:D35"/>
    <mergeCell ref="C34:D34"/>
    <mergeCell ref="E34:S34"/>
    <mergeCell ref="U34:V34"/>
    <mergeCell ref="W34:AK34"/>
    <mergeCell ref="DG34:DH34"/>
    <mergeCell ref="BG34:BU34"/>
    <mergeCell ref="BW34:BX34"/>
    <mergeCell ref="AM34:AN34"/>
    <mergeCell ref="AO34:BC34"/>
    <mergeCell ref="AM35:AN35"/>
    <mergeCell ref="AO35:BC35"/>
    <mergeCell ref="BY34:CM34"/>
    <mergeCell ref="CO34:CP34"/>
    <mergeCell ref="CQ35:DE35"/>
    <mergeCell ref="BE36:BF36"/>
    <mergeCell ref="BG36:BU36"/>
    <mergeCell ref="C38:D38"/>
    <mergeCell ref="AO36:BC36"/>
    <mergeCell ref="C37:D37"/>
    <mergeCell ref="E37:S37"/>
    <mergeCell ref="U37:V37"/>
    <mergeCell ref="W37:AK37"/>
    <mergeCell ref="CO35:CP35"/>
    <mergeCell ref="BY36:CM36"/>
    <mergeCell ref="E38:S38"/>
    <mergeCell ref="U38:V38"/>
    <mergeCell ref="W38:AK38"/>
    <mergeCell ref="BY37:CM37"/>
    <mergeCell ref="BY38:CM38"/>
    <mergeCell ref="BE37:BF37"/>
    <mergeCell ref="BG37:BU37"/>
    <mergeCell ref="BW35:BX35"/>
    <mergeCell ref="AM38:AN38"/>
    <mergeCell ref="AO38:BC38"/>
    <mergeCell ref="BY35:CM35"/>
    <mergeCell ref="BE35:BF35"/>
    <mergeCell ref="BG35:BU35"/>
    <mergeCell ref="BW37:BX37"/>
    <mergeCell ref="E35:S35"/>
    <mergeCell ref="U35:V35"/>
    <mergeCell ref="BE38:BF38"/>
    <mergeCell ref="BG38:BU38"/>
    <mergeCell ref="BW38:BX38"/>
    <mergeCell ref="BE39:BF39"/>
    <mergeCell ref="AM40:AN40"/>
    <mergeCell ref="AO40:BC40"/>
    <mergeCell ref="DG37:DH37"/>
    <mergeCell ref="CO38:CP38"/>
    <mergeCell ref="CQ38:DE38"/>
    <mergeCell ref="DG40:DH40"/>
    <mergeCell ref="DG38:DH38"/>
    <mergeCell ref="DG39:DH39"/>
    <mergeCell ref="CQ40:DE40"/>
    <mergeCell ref="CO37:CP37"/>
    <mergeCell ref="CQ37:DE37"/>
    <mergeCell ref="CO39:CP39"/>
    <mergeCell ref="CQ39:DE39"/>
    <mergeCell ref="CO40:CP40"/>
    <mergeCell ref="AM37:AN37"/>
    <mergeCell ref="AO37:BC37"/>
    <mergeCell ref="C39:D39"/>
    <mergeCell ref="E39:S39"/>
    <mergeCell ref="U39:V39"/>
    <mergeCell ref="W39:AK39"/>
    <mergeCell ref="AM39:AN39"/>
    <mergeCell ref="AO39:BC39"/>
    <mergeCell ref="C40:D40"/>
    <mergeCell ref="E40:S40"/>
    <mergeCell ref="BY39:CM39"/>
    <mergeCell ref="BG40:BU40"/>
    <mergeCell ref="BW40:BX40"/>
    <mergeCell ref="BY40:CM40"/>
    <mergeCell ref="BG39:BU39"/>
    <mergeCell ref="BW39:BX39"/>
    <mergeCell ref="U40:V40"/>
    <mergeCell ref="W40:AK40"/>
    <mergeCell ref="BE40:BF40"/>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2"/>
  <cols>
    <col min="1" max="138" width="1.6640625" style="163" customWidth="1"/>
    <col min="139" max="16384" width="0" style="163" hidden="1"/>
  </cols>
  <sheetData>
    <row r="1" spans="2:138" ht="22.5" customHeight="1" thickBot="1" x14ac:dyDescent="0.25">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87" t="s">
        <v>163</v>
      </c>
      <c r="DD1" s="688"/>
      <c r="DE1" s="688"/>
      <c r="DF1" s="688"/>
      <c r="DG1" s="688"/>
      <c r="DH1" s="688"/>
      <c r="DI1" s="689"/>
      <c r="DK1" s="687" t="s">
        <v>164</v>
      </c>
      <c r="DL1" s="688"/>
      <c r="DM1" s="688"/>
      <c r="DN1" s="688"/>
      <c r="DO1" s="688"/>
      <c r="DP1" s="688"/>
      <c r="DQ1" s="688"/>
      <c r="DR1" s="688"/>
      <c r="DS1" s="688"/>
      <c r="DT1" s="688"/>
      <c r="DU1" s="688"/>
      <c r="DV1" s="688"/>
      <c r="DW1" s="688"/>
      <c r="DX1" s="689"/>
      <c r="DY1" s="162"/>
      <c r="DZ1" s="162"/>
      <c r="EA1" s="162"/>
      <c r="EB1" s="162"/>
      <c r="EC1" s="162"/>
      <c r="ED1" s="162"/>
      <c r="EE1" s="162"/>
      <c r="EF1" s="162"/>
      <c r="EG1" s="162"/>
      <c r="EH1" s="162"/>
    </row>
    <row r="2" spans="2:138" ht="22.5" customHeight="1" x14ac:dyDescent="0.2">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2">
      <c r="B3" s="658" t="s">
        <v>166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167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60"/>
      <c r="BY3" s="658" t="s">
        <v>168</v>
      </c>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60"/>
    </row>
    <row r="4" spans="2:138" ht="11.25" customHeight="1" x14ac:dyDescent="0.2">
      <c r="B4" s="658" t="s">
        <v>1</v>
      </c>
      <c r="C4" s="659"/>
      <c r="D4" s="659"/>
      <c r="E4" s="659"/>
      <c r="F4" s="659"/>
      <c r="G4" s="659"/>
      <c r="H4" s="659"/>
      <c r="I4" s="659"/>
      <c r="J4" s="659"/>
      <c r="K4" s="659"/>
      <c r="L4" s="659"/>
      <c r="M4" s="659"/>
      <c r="N4" s="659"/>
      <c r="O4" s="659"/>
      <c r="P4" s="659"/>
      <c r="Q4" s="660"/>
      <c r="R4" s="658" t="s">
        <v>169</v>
      </c>
      <c r="S4" s="659"/>
      <c r="T4" s="659"/>
      <c r="U4" s="659"/>
      <c r="V4" s="659"/>
      <c r="W4" s="659"/>
      <c r="X4" s="659"/>
      <c r="Y4" s="660"/>
      <c r="Z4" s="658" t="s">
        <v>170</v>
      </c>
      <c r="AA4" s="659"/>
      <c r="AB4" s="659"/>
      <c r="AC4" s="660"/>
      <c r="AD4" s="658" t="s">
        <v>171</v>
      </c>
      <c r="AE4" s="659"/>
      <c r="AF4" s="659"/>
      <c r="AG4" s="659"/>
      <c r="AH4" s="659"/>
      <c r="AI4" s="659"/>
      <c r="AJ4" s="659"/>
      <c r="AK4" s="660"/>
      <c r="AL4" s="658" t="s">
        <v>170</v>
      </c>
      <c r="AM4" s="659"/>
      <c r="AN4" s="659"/>
      <c r="AO4" s="660"/>
      <c r="AP4" s="690" t="s">
        <v>172</v>
      </c>
      <c r="AQ4" s="690"/>
      <c r="AR4" s="690"/>
      <c r="AS4" s="690"/>
      <c r="AT4" s="690"/>
      <c r="AU4" s="690"/>
      <c r="AV4" s="690"/>
      <c r="AW4" s="690"/>
      <c r="AX4" s="690"/>
      <c r="AY4" s="690"/>
      <c r="AZ4" s="690"/>
      <c r="BA4" s="690"/>
      <c r="BB4" s="690"/>
      <c r="BC4" s="690"/>
      <c r="BD4" s="690" t="s">
        <v>173</v>
      </c>
      <c r="BE4" s="690"/>
      <c r="BF4" s="690"/>
      <c r="BG4" s="690"/>
      <c r="BH4" s="690"/>
      <c r="BI4" s="690"/>
      <c r="BJ4" s="690"/>
      <c r="BK4" s="690"/>
      <c r="BL4" s="690" t="s">
        <v>170</v>
      </c>
      <c r="BM4" s="690"/>
      <c r="BN4" s="690"/>
      <c r="BO4" s="690"/>
      <c r="BP4" s="690" t="s">
        <v>174</v>
      </c>
      <c r="BQ4" s="690"/>
      <c r="BR4" s="690"/>
      <c r="BS4" s="690"/>
      <c r="BT4" s="690"/>
      <c r="BU4" s="690"/>
      <c r="BV4" s="690"/>
      <c r="BW4" s="690"/>
      <c r="BY4" s="658" t="s">
        <v>175</v>
      </c>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60"/>
    </row>
    <row r="5" spans="2:138" s="167" customFormat="1" ht="11.25" customHeight="1" x14ac:dyDescent="0.2">
      <c r="B5" s="650" t="s">
        <v>176</v>
      </c>
      <c r="C5" s="651"/>
      <c r="D5" s="651"/>
      <c r="E5" s="651"/>
      <c r="F5" s="651"/>
      <c r="G5" s="651"/>
      <c r="H5" s="651"/>
      <c r="I5" s="651"/>
      <c r="J5" s="651"/>
      <c r="K5" s="651"/>
      <c r="L5" s="651"/>
      <c r="M5" s="651"/>
      <c r="N5" s="651"/>
      <c r="O5" s="651"/>
      <c r="P5" s="651"/>
      <c r="Q5" s="652"/>
      <c r="R5" s="670">
        <v>551368939</v>
      </c>
      <c r="S5" s="668"/>
      <c r="T5" s="668"/>
      <c r="U5" s="668"/>
      <c r="V5" s="668"/>
      <c r="W5" s="668"/>
      <c r="X5" s="668"/>
      <c r="Y5" s="669"/>
      <c r="Z5" s="685">
        <v>47.3</v>
      </c>
      <c r="AA5" s="685"/>
      <c r="AB5" s="685"/>
      <c r="AC5" s="685"/>
      <c r="AD5" s="686">
        <v>441978848</v>
      </c>
      <c r="AE5" s="686"/>
      <c r="AF5" s="686"/>
      <c r="AG5" s="686"/>
      <c r="AH5" s="686"/>
      <c r="AI5" s="686"/>
      <c r="AJ5" s="686"/>
      <c r="AK5" s="686"/>
      <c r="AL5" s="691">
        <v>66.3</v>
      </c>
      <c r="AM5" s="662"/>
      <c r="AN5" s="662"/>
      <c r="AO5" s="663"/>
      <c r="AP5" s="650" t="s">
        <v>177</v>
      </c>
      <c r="AQ5" s="651"/>
      <c r="AR5" s="651"/>
      <c r="AS5" s="651"/>
      <c r="AT5" s="651"/>
      <c r="AU5" s="651"/>
      <c r="AV5" s="651"/>
      <c r="AW5" s="651"/>
      <c r="AX5" s="651"/>
      <c r="AY5" s="651"/>
      <c r="AZ5" s="651"/>
      <c r="BA5" s="651"/>
      <c r="BB5" s="651"/>
      <c r="BC5" s="652"/>
      <c r="BD5" s="604">
        <v>551324034</v>
      </c>
      <c r="BE5" s="605"/>
      <c r="BF5" s="605"/>
      <c r="BG5" s="605"/>
      <c r="BH5" s="605"/>
      <c r="BI5" s="605"/>
      <c r="BJ5" s="605"/>
      <c r="BK5" s="606"/>
      <c r="BL5" s="671">
        <v>100</v>
      </c>
      <c r="BM5" s="671"/>
      <c r="BN5" s="671"/>
      <c r="BO5" s="671"/>
      <c r="BP5" s="672">
        <v>9668894</v>
      </c>
      <c r="BQ5" s="672"/>
      <c r="BR5" s="672"/>
      <c r="BS5" s="672"/>
      <c r="BT5" s="672"/>
      <c r="BU5" s="672"/>
      <c r="BV5" s="672"/>
      <c r="BW5" s="673"/>
      <c r="BY5" s="658" t="s">
        <v>172</v>
      </c>
      <c r="BZ5" s="659"/>
      <c r="CA5" s="659"/>
      <c r="CB5" s="659"/>
      <c r="CC5" s="659"/>
      <c r="CD5" s="659"/>
      <c r="CE5" s="659"/>
      <c r="CF5" s="659"/>
      <c r="CG5" s="659"/>
      <c r="CH5" s="659"/>
      <c r="CI5" s="659"/>
      <c r="CJ5" s="659"/>
      <c r="CK5" s="659"/>
      <c r="CL5" s="660"/>
      <c r="CM5" s="658" t="s">
        <v>178</v>
      </c>
      <c r="CN5" s="659"/>
      <c r="CO5" s="659"/>
      <c r="CP5" s="659"/>
      <c r="CQ5" s="659"/>
      <c r="CR5" s="659"/>
      <c r="CS5" s="659"/>
      <c r="CT5" s="660"/>
      <c r="CU5" s="658" t="s">
        <v>170</v>
      </c>
      <c r="CV5" s="659"/>
      <c r="CW5" s="659"/>
      <c r="CX5" s="660"/>
      <c r="CY5" s="658" t="s">
        <v>179</v>
      </c>
      <c r="CZ5" s="659"/>
      <c r="DA5" s="659"/>
      <c r="DB5" s="659"/>
      <c r="DC5" s="659"/>
      <c r="DD5" s="659"/>
      <c r="DE5" s="659"/>
      <c r="DF5" s="659"/>
      <c r="DG5" s="659"/>
      <c r="DH5" s="659"/>
      <c r="DI5" s="659"/>
      <c r="DJ5" s="659"/>
      <c r="DK5" s="660"/>
      <c r="DL5" s="658" t="s">
        <v>180</v>
      </c>
      <c r="DM5" s="659"/>
      <c r="DN5" s="659"/>
      <c r="DO5" s="659"/>
      <c r="DP5" s="659"/>
      <c r="DQ5" s="659"/>
      <c r="DR5" s="659"/>
      <c r="DS5" s="659"/>
      <c r="DT5" s="659"/>
      <c r="DU5" s="659"/>
      <c r="DV5" s="659"/>
      <c r="DW5" s="659"/>
      <c r="DX5" s="660"/>
    </row>
    <row r="6" spans="2:138" ht="11.25" customHeight="1" x14ac:dyDescent="0.2">
      <c r="B6" s="601" t="s">
        <v>181</v>
      </c>
      <c r="C6" s="602"/>
      <c r="D6" s="602"/>
      <c r="E6" s="602"/>
      <c r="F6" s="602"/>
      <c r="G6" s="602"/>
      <c r="H6" s="602"/>
      <c r="I6" s="602"/>
      <c r="J6" s="602"/>
      <c r="K6" s="602"/>
      <c r="L6" s="602"/>
      <c r="M6" s="602"/>
      <c r="N6" s="602"/>
      <c r="O6" s="602"/>
      <c r="P6" s="602"/>
      <c r="Q6" s="603"/>
      <c r="R6" s="604">
        <v>65833541</v>
      </c>
      <c r="S6" s="605"/>
      <c r="T6" s="605"/>
      <c r="U6" s="605"/>
      <c r="V6" s="605"/>
      <c r="W6" s="605"/>
      <c r="X6" s="605"/>
      <c r="Y6" s="606"/>
      <c r="Z6" s="671">
        <v>5.6</v>
      </c>
      <c r="AA6" s="671"/>
      <c r="AB6" s="671"/>
      <c r="AC6" s="671"/>
      <c r="AD6" s="672">
        <v>65833541</v>
      </c>
      <c r="AE6" s="672"/>
      <c r="AF6" s="672"/>
      <c r="AG6" s="672"/>
      <c r="AH6" s="672"/>
      <c r="AI6" s="672"/>
      <c r="AJ6" s="672"/>
      <c r="AK6" s="672"/>
      <c r="AL6" s="678">
        <v>9.9</v>
      </c>
      <c r="AM6" s="640"/>
      <c r="AN6" s="640"/>
      <c r="AO6" s="657"/>
      <c r="AP6" s="601" t="s">
        <v>182</v>
      </c>
      <c r="AQ6" s="602"/>
      <c r="AR6" s="602"/>
      <c r="AS6" s="602"/>
      <c r="AT6" s="602"/>
      <c r="AU6" s="602"/>
      <c r="AV6" s="602"/>
      <c r="AW6" s="602"/>
      <c r="AX6" s="602"/>
      <c r="AY6" s="602"/>
      <c r="AZ6" s="602"/>
      <c r="BA6" s="602"/>
      <c r="BB6" s="602"/>
      <c r="BC6" s="603"/>
      <c r="BD6" s="604">
        <v>550393722</v>
      </c>
      <c r="BE6" s="605"/>
      <c r="BF6" s="605"/>
      <c r="BG6" s="605"/>
      <c r="BH6" s="605"/>
      <c r="BI6" s="605"/>
      <c r="BJ6" s="605"/>
      <c r="BK6" s="606"/>
      <c r="BL6" s="671">
        <v>99.8</v>
      </c>
      <c r="BM6" s="671"/>
      <c r="BN6" s="671"/>
      <c r="BO6" s="671"/>
      <c r="BP6" s="672">
        <v>9668894</v>
      </c>
      <c r="BQ6" s="672"/>
      <c r="BR6" s="672"/>
      <c r="BS6" s="672"/>
      <c r="BT6" s="672"/>
      <c r="BU6" s="672"/>
      <c r="BV6" s="672"/>
      <c r="BW6" s="673"/>
      <c r="BY6" s="650" t="s">
        <v>183</v>
      </c>
      <c r="BZ6" s="651"/>
      <c r="CA6" s="651"/>
      <c r="CB6" s="651"/>
      <c r="CC6" s="651"/>
      <c r="CD6" s="651"/>
      <c r="CE6" s="651"/>
      <c r="CF6" s="651"/>
      <c r="CG6" s="651"/>
      <c r="CH6" s="651"/>
      <c r="CI6" s="651"/>
      <c r="CJ6" s="651"/>
      <c r="CK6" s="651"/>
      <c r="CL6" s="652"/>
      <c r="CM6" s="604">
        <v>1920197</v>
      </c>
      <c r="CN6" s="605"/>
      <c r="CO6" s="605"/>
      <c r="CP6" s="605"/>
      <c r="CQ6" s="605"/>
      <c r="CR6" s="605"/>
      <c r="CS6" s="605"/>
      <c r="CT6" s="606"/>
      <c r="CU6" s="671">
        <v>0.2</v>
      </c>
      <c r="CV6" s="671"/>
      <c r="CW6" s="671"/>
      <c r="CX6" s="671"/>
      <c r="CY6" s="610" t="s">
        <v>184</v>
      </c>
      <c r="CZ6" s="605"/>
      <c r="DA6" s="605"/>
      <c r="DB6" s="605"/>
      <c r="DC6" s="605"/>
      <c r="DD6" s="605"/>
      <c r="DE6" s="605"/>
      <c r="DF6" s="605"/>
      <c r="DG6" s="605"/>
      <c r="DH6" s="605"/>
      <c r="DI6" s="605"/>
      <c r="DJ6" s="605"/>
      <c r="DK6" s="606"/>
      <c r="DL6" s="610">
        <v>1916117</v>
      </c>
      <c r="DM6" s="605"/>
      <c r="DN6" s="605"/>
      <c r="DO6" s="605"/>
      <c r="DP6" s="605"/>
      <c r="DQ6" s="605"/>
      <c r="DR6" s="605"/>
      <c r="DS6" s="605"/>
      <c r="DT6" s="605"/>
      <c r="DU6" s="605"/>
      <c r="DV6" s="605"/>
      <c r="DW6" s="605"/>
      <c r="DX6" s="683"/>
    </row>
    <row r="7" spans="2:138" ht="11.25" customHeight="1" x14ac:dyDescent="0.2">
      <c r="B7" s="601" t="s">
        <v>185</v>
      </c>
      <c r="C7" s="602"/>
      <c r="D7" s="602"/>
      <c r="E7" s="602"/>
      <c r="F7" s="602"/>
      <c r="G7" s="602"/>
      <c r="H7" s="602"/>
      <c r="I7" s="602"/>
      <c r="J7" s="602"/>
      <c r="K7" s="602"/>
      <c r="L7" s="602"/>
      <c r="M7" s="602"/>
      <c r="N7" s="602"/>
      <c r="O7" s="602"/>
      <c r="P7" s="602"/>
      <c r="Q7" s="603"/>
      <c r="R7" s="604">
        <v>2624754</v>
      </c>
      <c r="S7" s="605"/>
      <c r="T7" s="605"/>
      <c r="U7" s="605"/>
      <c r="V7" s="605"/>
      <c r="W7" s="605"/>
      <c r="X7" s="605"/>
      <c r="Y7" s="606"/>
      <c r="Z7" s="671">
        <v>0.2</v>
      </c>
      <c r="AA7" s="671"/>
      <c r="AB7" s="671"/>
      <c r="AC7" s="671"/>
      <c r="AD7" s="672">
        <v>2624754</v>
      </c>
      <c r="AE7" s="672"/>
      <c r="AF7" s="672"/>
      <c r="AG7" s="672"/>
      <c r="AH7" s="672"/>
      <c r="AI7" s="672"/>
      <c r="AJ7" s="672"/>
      <c r="AK7" s="672"/>
      <c r="AL7" s="678">
        <v>0.4</v>
      </c>
      <c r="AM7" s="640"/>
      <c r="AN7" s="640"/>
      <c r="AO7" s="657"/>
      <c r="AP7" s="601" t="s">
        <v>186</v>
      </c>
      <c r="AQ7" s="602"/>
      <c r="AR7" s="602"/>
      <c r="AS7" s="602"/>
      <c r="AT7" s="602"/>
      <c r="AU7" s="602"/>
      <c r="AV7" s="602"/>
      <c r="AW7" s="602"/>
      <c r="AX7" s="602"/>
      <c r="AY7" s="602"/>
      <c r="AZ7" s="602"/>
      <c r="BA7" s="602"/>
      <c r="BB7" s="602"/>
      <c r="BC7" s="603"/>
      <c r="BD7" s="604">
        <v>171546930</v>
      </c>
      <c r="BE7" s="605"/>
      <c r="BF7" s="605"/>
      <c r="BG7" s="605"/>
      <c r="BH7" s="605"/>
      <c r="BI7" s="605"/>
      <c r="BJ7" s="605"/>
      <c r="BK7" s="606"/>
      <c r="BL7" s="671">
        <v>31.1</v>
      </c>
      <c r="BM7" s="671"/>
      <c r="BN7" s="671"/>
      <c r="BO7" s="671"/>
      <c r="BP7" s="672">
        <v>981310</v>
      </c>
      <c r="BQ7" s="672"/>
      <c r="BR7" s="672"/>
      <c r="BS7" s="672"/>
      <c r="BT7" s="672"/>
      <c r="BU7" s="672"/>
      <c r="BV7" s="672"/>
      <c r="BW7" s="673"/>
      <c r="BY7" s="601" t="s">
        <v>187</v>
      </c>
      <c r="BZ7" s="602"/>
      <c r="CA7" s="602"/>
      <c r="CB7" s="602"/>
      <c r="CC7" s="602"/>
      <c r="CD7" s="602"/>
      <c r="CE7" s="602"/>
      <c r="CF7" s="602"/>
      <c r="CG7" s="602"/>
      <c r="CH7" s="602"/>
      <c r="CI7" s="602"/>
      <c r="CJ7" s="602"/>
      <c r="CK7" s="602"/>
      <c r="CL7" s="603"/>
      <c r="CM7" s="604">
        <v>60909297</v>
      </c>
      <c r="CN7" s="605"/>
      <c r="CO7" s="605"/>
      <c r="CP7" s="605"/>
      <c r="CQ7" s="605"/>
      <c r="CR7" s="605"/>
      <c r="CS7" s="605"/>
      <c r="CT7" s="606"/>
      <c r="CU7" s="671">
        <v>5.3</v>
      </c>
      <c r="CV7" s="671"/>
      <c r="CW7" s="671"/>
      <c r="CX7" s="671"/>
      <c r="CY7" s="610">
        <v>7163271</v>
      </c>
      <c r="CZ7" s="605"/>
      <c r="DA7" s="605"/>
      <c r="DB7" s="605"/>
      <c r="DC7" s="605"/>
      <c r="DD7" s="605"/>
      <c r="DE7" s="605"/>
      <c r="DF7" s="605"/>
      <c r="DG7" s="605"/>
      <c r="DH7" s="605"/>
      <c r="DI7" s="605"/>
      <c r="DJ7" s="605"/>
      <c r="DK7" s="606"/>
      <c r="DL7" s="610">
        <v>49866289</v>
      </c>
      <c r="DM7" s="605"/>
      <c r="DN7" s="605"/>
      <c r="DO7" s="605"/>
      <c r="DP7" s="605"/>
      <c r="DQ7" s="605"/>
      <c r="DR7" s="605"/>
      <c r="DS7" s="605"/>
      <c r="DT7" s="605"/>
      <c r="DU7" s="605"/>
      <c r="DV7" s="605"/>
      <c r="DW7" s="605"/>
      <c r="DX7" s="683"/>
    </row>
    <row r="8" spans="2:138" ht="11.25" customHeight="1" x14ac:dyDescent="0.2">
      <c r="B8" s="601" t="s">
        <v>188</v>
      </c>
      <c r="C8" s="602"/>
      <c r="D8" s="602"/>
      <c r="E8" s="602"/>
      <c r="F8" s="602"/>
      <c r="G8" s="602"/>
      <c r="H8" s="602"/>
      <c r="I8" s="602"/>
      <c r="J8" s="602"/>
      <c r="K8" s="602"/>
      <c r="L8" s="602"/>
      <c r="M8" s="602"/>
      <c r="N8" s="602"/>
      <c r="O8" s="602"/>
      <c r="P8" s="602"/>
      <c r="Q8" s="603"/>
      <c r="R8" s="604" t="s">
        <v>98</v>
      </c>
      <c r="S8" s="605"/>
      <c r="T8" s="605"/>
      <c r="U8" s="605"/>
      <c r="V8" s="605"/>
      <c r="W8" s="605"/>
      <c r="X8" s="605"/>
      <c r="Y8" s="606"/>
      <c r="Z8" s="671" t="s">
        <v>98</v>
      </c>
      <c r="AA8" s="671"/>
      <c r="AB8" s="671"/>
      <c r="AC8" s="671"/>
      <c r="AD8" s="672" t="s">
        <v>98</v>
      </c>
      <c r="AE8" s="672"/>
      <c r="AF8" s="672"/>
      <c r="AG8" s="672"/>
      <c r="AH8" s="672"/>
      <c r="AI8" s="672"/>
      <c r="AJ8" s="672"/>
      <c r="AK8" s="672"/>
      <c r="AL8" s="678" t="s">
        <v>98</v>
      </c>
      <c r="AM8" s="640"/>
      <c r="AN8" s="640"/>
      <c r="AO8" s="657"/>
      <c r="AP8" s="601" t="s">
        <v>189</v>
      </c>
      <c r="AQ8" s="602"/>
      <c r="AR8" s="602"/>
      <c r="AS8" s="602"/>
      <c r="AT8" s="602"/>
      <c r="AU8" s="602"/>
      <c r="AV8" s="602"/>
      <c r="AW8" s="602"/>
      <c r="AX8" s="602"/>
      <c r="AY8" s="602"/>
      <c r="AZ8" s="602"/>
      <c r="BA8" s="602"/>
      <c r="BB8" s="602"/>
      <c r="BC8" s="603"/>
      <c r="BD8" s="604">
        <v>3681511</v>
      </c>
      <c r="BE8" s="605"/>
      <c r="BF8" s="605"/>
      <c r="BG8" s="605"/>
      <c r="BH8" s="605"/>
      <c r="BI8" s="605"/>
      <c r="BJ8" s="605"/>
      <c r="BK8" s="606"/>
      <c r="BL8" s="671">
        <v>0.7</v>
      </c>
      <c r="BM8" s="671"/>
      <c r="BN8" s="671"/>
      <c r="BO8" s="671"/>
      <c r="BP8" s="672">
        <v>791524</v>
      </c>
      <c r="BQ8" s="672"/>
      <c r="BR8" s="672"/>
      <c r="BS8" s="672"/>
      <c r="BT8" s="672"/>
      <c r="BU8" s="672"/>
      <c r="BV8" s="672"/>
      <c r="BW8" s="673"/>
      <c r="BY8" s="601" t="s">
        <v>190</v>
      </c>
      <c r="BZ8" s="602"/>
      <c r="CA8" s="602"/>
      <c r="CB8" s="602"/>
      <c r="CC8" s="602"/>
      <c r="CD8" s="602"/>
      <c r="CE8" s="602"/>
      <c r="CF8" s="602"/>
      <c r="CG8" s="602"/>
      <c r="CH8" s="602"/>
      <c r="CI8" s="602"/>
      <c r="CJ8" s="602"/>
      <c r="CK8" s="602"/>
      <c r="CL8" s="603"/>
      <c r="CM8" s="604">
        <v>180788846</v>
      </c>
      <c r="CN8" s="605"/>
      <c r="CO8" s="605"/>
      <c r="CP8" s="605"/>
      <c r="CQ8" s="605"/>
      <c r="CR8" s="605"/>
      <c r="CS8" s="605"/>
      <c r="CT8" s="606"/>
      <c r="CU8" s="671">
        <v>15.8</v>
      </c>
      <c r="CV8" s="671"/>
      <c r="CW8" s="671"/>
      <c r="CX8" s="671"/>
      <c r="CY8" s="610">
        <v>6119802</v>
      </c>
      <c r="CZ8" s="605"/>
      <c r="DA8" s="605"/>
      <c r="DB8" s="605"/>
      <c r="DC8" s="605"/>
      <c r="DD8" s="605"/>
      <c r="DE8" s="605"/>
      <c r="DF8" s="605"/>
      <c r="DG8" s="605"/>
      <c r="DH8" s="605"/>
      <c r="DI8" s="605"/>
      <c r="DJ8" s="605"/>
      <c r="DK8" s="606"/>
      <c r="DL8" s="610">
        <v>156796997</v>
      </c>
      <c r="DM8" s="605"/>
      <c r="DN8" s="605"/>
      <c r="DO8" s="605"/>
      <c r="DP8" s="605"/>
      <c r="DQ8" s="605"/>
      <c r="DR8" s="605"/>
      <c r="DS8" s="605"/>
      <c r="DT8" s="605"/>
      <c r="DU8" s="605"/>
      <c r="DV8" s="605"/>
      <c r="DW8" s="605"/>
      <c r="DX8" s="683"/>
    </row>
    <row r="9" spans="2:138" ht="11.25" customHeight="1" x14ac:dyDescent="0.2">
      <c r="B9" s="601" t="s">
        <v>191</v>
      </c>
      <c r="C9" s="602"/>
      <c r="D9" s="602"/>
      <c r="E9" s="602"/>
      <c r="F9" s="602"/>
      <c r="G9" s="602"/>
      <c r="H9" s="602"/>
      <c r="I9" s="602"/>
      <c r="J9" s="602"/>
      <c r="K9" s="602"/>
      <c r="L9" s="602"/>
      <c r="M9" s="602"/>
      <c r="N9" s="602"/>
      <c r="O9" s="602"/>
      <c r="P9" s="602"/>
      <c r="Q9" s="603"/>
      <c r="R9" s="604" t="s">
        <v>98</v>
      </c>
      <c r="S9" s="605"/>
      <c r="T9" s="605"/>
      <c r="U9" s="605"/>
      <c r="V9" s="605"/>
      <c r="W9" s="605"/>
      <c r="X9" s="605"/>
      <c r="Y9" s="606"/>
      <c r="Z9" s="671" t="s">
        <v>98</v>
      </c>
      <c r="AA9" s="671"/>
      <c r="AB9" s="671"/>
      <c r="AC9" s="671"/>
      <c r="AD9" s="672" t="s">
        <v>98</v>
      </c>
      <c r="AE9" s="672"/>
      <c r="AF9" s="672"/>
      <c r="AG9" s="672"/>
      <c r="AH9" s="672"/>
      <c r="AI9" s="672"/>
      <c r="AJ9" s="672"/>
      <c r="AK9" s="672"/>
      <c r="AL9" s="678" t="s">
        <v>98</v>
      </c>
      <c r="AM9" s="640"/>
      <c r="AN9" s="640"/>
      <c r="AO9" s="657"/>
      <c r="AP9" s="601" t="s">
        <v>192</v>
      </c>
      <c r="AQ9" s="602"/>
      <c r="AR9" s="602"/>
      <c r="AS9" s="602"/>
      <c r="AT9" s="602"/>
      <c r="AU9" s="602"/>
      <c r="AV9" s="602"/>
      <c r="AW9" s="602"/>
      <c r="AX9" s="602"/>
      <c r="AY9" s="602"/>
      <c r="AZ9" s="602"/>
      <c r="BA9" s="602"/>
      <c r="BB9" s="602"/>
      <c r="BC9" s="603"/>
      <c r="BD9" s="604">
        <v>135155914</v>
      </c>
      <c r="BE9" s="605"/>
      <c r="BF9" s="605"/>
      <c r="BG9" s="605"/>
      <c r="BH9" s="605"/>
      <c r="BI9" s="605"/>
      <c r="BJ9" s="605"/>
      <c r="BK9" s="606"/>
      <c r="BL9" s="671">
        <v>24.5</v>
      </c>
      <c r="BM9" s="671"/>
      <c r="BN9" s="671"/>
      <c r="BO9" s="671"/>
      <c r="BP9" s="672" t="s">
        <v>98</v>
      </c>
      <c r="BQ9" s="672"/>
      <c r="BR9" s="672"/>
      <c r="BS9" s="672"/>
      <c r="BT9" s="672"/>
      <c r="BU9" s="672"/>
      <c r="BV9" s="672"/>
      <c r="BW9" s="673"/>
      <c r="BY9" s="601" t="s">
        <v>193</v>
      </c>
      <c r="BZ9" s="602"/>
      <c r="CA9" s="602"/>
      <c r="CB9" s="602"/>
      <c r="CC9" s="602"/>
      <c r="CD9" s="602"/>
      <c r="CE9" s="602"/>
      <c r="CF9" s="602"/>
      <c r="CG9" s="602"/>
      <c r="CH9" s="602"/>
      <c r="CI9" s="602"/>
      <c r="CJ9" s="602"/>
      <c r="CK9" s="602"/>
      <c r="CL9" s="603"/>
      <c r="CM9" s="604">
        <v>49211885</v>
      </c>
      <c r="CN9" s="605"/>
      <c r="CO9" s="605"/>
      <c r="CP9" s="605"/>
      <c r="CQ9" s="605"/>
      <c r="CR9" s="605"/>
      <c r="CS9" s="605"/>
      <c r="CT9" s="606"/>
      <c r="CU9" s="671">
        <v>4.3</v>
      </c>
      <c r="CV9" s="671"/>
      <c r="CW9" s="671"/>
      <c r="CX9" s="671"/>
      <c r="CY9" s="610">
        <v>1082973</v>
      </c>
      <c r="CZ9" s="605"/>
      <c r="DA9" s="605"/>
      <c r="DB9" s="605"/>
      <c r="DC9" s="605"/>
      <c r="DD9" s="605"/>
      <c r="DE9" s="605"/>
      <c r="DF9" s="605"/>
      <c r="DG9" s="605"/>
      <c r="DH9" s="605"/>
      <c r="DI9" s="605"/>
      <c r="DJ9" s="605"/>
      <c r="DK9" s="606"/>
      <c r="DL9" s="610">
        <v>30124090</v>
      </c>
      <c r="DM9" s="605"/>
      <c r="DN9" s="605"/>
      <c r="DO9" s="605"/>
      <c r="DP9" s="605"/>
      <c r="DQ9" s="605"/>
      <c r="DR9" s="605"/>
      <c r="DS9" s="605"/>
      <c r="DT9" s="605"/>
      <c r="DU9" s="605"/>
      <c r="DV9" s="605"/>
      <c r="DW9" s="605"/>
      <c r="DX9" s="683"/>
    </row>
    <row r="10" spans="2:138" ht="11.25" customHeight="1" x14ac:dyDescent="0.2">
      <c r="B10" s="601" t="s">
        <v>194</v>
      </c>
      <c r="C10" s="602"/>
      <c r="D10" s="602"/>
      <c r="E10" s="602"/>
      <c r="F10" s="602"/>
      <c r="G10" s="602"/>
      <c r="H10" s="602"/>
      <c r="I10" s="602"/>
      <c r="J10" s="602"/>
      <c r="K10" s="602"/>
      <c r="L10" s="602"/>
      <c r="M10" s="602"/>
      <c r="N10" s="602"/>
      <c r="O10" s="602"/>
      <c r="P10" s="602"/>
      <c r="Q10" s="603"/>
      <c r="R10" s="604">
        <v>177274</v>
      </c>
      <c r="S10" s="605"/>
      <c r="T10" s="605"/>
      <c r="U10" s="605"/>
      <c r="V10" s="605"/>
      <c r="W10" s="605"/>
      <c r="X10" s="605"/>
      <c r="Y10" s="606"/>
      <c r="Z10" s="671">
        <v>0</v>
      </c>
      <c r="AA10" s="671"/>
      <c r="AB10" s="671"/>
      <c r="AC10" s="671"/>
      <c r="AD10" s="672">
        <v>177274</v>
      </c>
      <c r="AE10" s="672"/>
      <c r="AF10" s="672"/>
      <c r="AG10" s="672"/>
      <c r="AH10" s="672"/>
      <c r="AI10" s="672"/>
      <c r="AJ10" s="672"/>
      <c r="AK10" s="672"/>
      <c r="AL10" s="678">
        <v>0</v>
      </c>
      <c r="AM10" s="640"/>
      <c r="AN10" s="640"/>
      <c r="AO10" s="657"/>
      <c r="AP10" s="601" t="s">
        <v>195</v>
      </c>
      <c r="AQ10" s="602"/>
      <c r="AR10" s="602"/>
      <c r="AS10" s="602"/>
      <c r="AT10" s="602"/>
      <c r="AU10" s="602"/>
      <c r="AV10" s="602"/>
      <c r="AW10" s="602"/>
      <c r="AX10" s="602"/>
      <c r="AY10" s="602"/>
      <c r="AZ10" s="602"/>
      <c r="BA10" s="602"/>
      <c r="BB10" s="602"/>
      <c r="BC10" s="603"/>
      <c r="BD10" s="604">
        <v>4000472</v>
      </c>
      <c r="BE10" s="605"/>
      <c r="BF10" s="605"/>
      <c r="BG10" s="605"/>
      <c r="BH10" s="605"/>
      <c r="BI10" s="605"/>
      <c r="BJ10" s="605"/>
      <c r="BK10" s="606"/>
      <c r="BL10" s="671">
        <v>0.7</v>
      </c>
      <c r="BM10" s="671"/>
      <c r="BN10" s="671"/>
      <c r="BO10" s="671"/>
      <c r="BP10" s="672">
        <v>189786</v>
      </c>
      <c r="BQ10" s="672"/>
      <c r="BR10" s="672"/>
      <c r="BS10" s="672"/>
      <c r="BT10" s="672"/>
      <c r="BU10" s="672"/>
      <c r="BV10" s="672"/>
      <c r="BW10" s="673"/>
      <c r="BY10" s="601" t="s">
        <v>196</v>
      </c>
      <c r="BZ10" s="602"/>
      <c r="CA10" s="602"/>
      <c r="CB10" s="602"/>
      <c r="CC10" s="602"/>
      <c r="CD10" s="602"/>
      <c r="CE10" s="602"/>
      <c r="CF10" s="602"/>
      <c r="CG10" s="602"/>
      <c r="CH10" s="602"/>
      <c r="CI10" s="602"/>
      <c r="CJ10" s="602"/>
      <c r="CK10" s="602"/>
      <c r="CL10" s="603"/>
      <c r="CM10" s="604">
        <v>4671500</v>
      </c>
      <c r="CN10" s="605"/>
      <c r="CO10" s="605"/>
      <c r="CP10" s="605"/>
      <c r="CQ10" s="605"/>
      <c r="CR10" s="605"/>
      <c r="CS10" s="605"/>
      <c r="CT10" s="606"/>
      <c r="CU10" s="671">
        <v>0.4</v>
      </c>
      <c r="CV10" s="671"/>
      <c r="CW10" s="671"/>
      <c r="CX10" s="671"/>
      <c r="CY10" s="610">
        <v>99257</v>
      </c>
      <c r="CZ10" s="605"/>
      <c r="DA10" s="605"/>
      <c r="DB10" s="605"/>
      <c r="DC10" s="605"/>
      <c r="DD10" s="605"/>
      <c r="DE10" s="605"/>
      <c r="DF10" s="605"/>
      <c r="DG10" s="605"/>
      <c r="DH10" s="605"/>
      <c r="DI10" s="605"/>
      <c r="DJ10" s="605"/>
      <c r="DK10" s="606"/>
      <c r="DL10" s="610">
        <v>2304943</v>
      </c>
      <c r="DM10" s="605"/>
      <c r="DN10" s="605"/>
      <c r="DO10" s="605"/>
      <c r="DP10" s="605"/>
      <c r="DQ10" s="605"/>
      <c r="DR10" s="605"/>
      <c r="DS10" s="605"/>
      <c r="DT10" s="605"/>
      <c r="DU10" s="605"/>
      <c r="DV10" s="605"/>
      <c r="DW10" s="605"/>
      <c r="DX10" s="683"/>
    </row>
    <row r="11" spans="2:138" ht="11.25" customHeight="1" x14ac:dyDescent="0.2">
      <c r="B11" s="601" t="s">
        <v>197</v>
      </c>
      <c r="C11" s="602"/>
      <c r="D11" s="602"/>
      <c r="E11" s="602"/>
      <c r="F11" s="602"/>
      <c r="G11" s="602"/>
      <c r="H11" s="602"/>
      <c r="I11" s="602"/>
      <c r="J11" s="602"/>
      <c r="K11" s="602"/>
      <c r="L11" s="602"/>
      <c r="M11" s="602"/>
      <c r="N11" s="602"/>
      <c r="O11" s="602"/>
      <c r="P11" s="602"/>
      <c r="Q11" s="603"/>
      <c r="R11" s="604">
        <v>21559</v>
      </c>
      <c r="S11" s="605"/>
      <c r="T11" s="605"/>
      <c r="U11" s="605"/>
      <c r="V11" s="605"/>
      <c r="W11" s="605"/>
      <c r="X11" s="605"/>
      <c r="Y11" s="606"/>
      <c r="Z11" s="671">
        <v>0</v>
      </c>
      <c r="AA11" s="671"/>
      <c r="AB11" s="671"/>
      <c r="AC11" s="671"/>
      <c r="AD11" s="672">
        <v>21559</v>
      </c>
      <c r="AE11" s="672"/>
      <c r="AF11" s="672"/>
      <c r="AG11" s="672"/>
      <c r="AH11" s="672"/>
      <c r="AI11" s="672"/>
      <c r="AJ11" s="672"/>
      <c r="AK11" s="672"/>
      <c r="AL11" s="678">
        <v>0</v>
      </c>
      <c r="AM11" s="640"/>
      <c r="AN11" s="640"/>
      <c r="AO11" s="657"/>
      <c r="AP11" s="601" t="s">
        <v>198</v>
      </c>
      <c r="AQ11" s="602"/>
      <c r="AR11" s="602"/>
      <c r="AS11" s="602"/>
      <c r="AT11" s="602"/>
      <c r="AU11" s="602"/>
      <c r="AV11" s="602"/>
      <c r="AW11" s="602"/>
      <c r="AX11" s="602"/>
      <c r="AY11" s="602"/>
      <c r="AZ11" s="602"/>
      <c r="BA11" s="602"/>
      <c r="BB11" s="602"/>
      <c r="BC11" s="603"/>
      <c r="BD11" s="604">
        <v>15979936</v>
      </c>
      <c r="BE11" s="605"/>
      <c r="BF11" s="605"/>
      <c r="BG11" s="605"/>
      <c r="BH11" s="605"/>
      <c r="BI11" s="605"/>
      <c r="BJ11" s="605"/>
      <c r="BK11" s="606"/>
      <c r="BL11" s="671">
        <v>2.9</v>
      </c>
      <c r="BM11" s="671"/>
      <c r="BN11" s="671"/>
      <c r="BO11" s="671"/>
      <c r="BP11" s="672" t="s">
        <v>98</v>
      </c>
      <c r="BQ11" s="672"/>
      <c r="BR11" s="672"/>
      <c r="BS11" s="672"/>
      <c r="BT11" s="672"/>
      <c r="BU11" s="672"/>
      <c r="BV11" s="672"/>
      <c r="BW11" s="673"/>
      <c r="BY11" s="601" t="s">
        <v>199</v>
      </c>
      <c r="BZ11" s="602"/>
      <c r="CA11" s="602"/>
      <c r="CB11" s="602"/>
      <c r="CC11" s="602"/>
      <c r="CD11" s="602"/>
      <c r="CE11" s="602"/>
      <c r="CF11" s="602"/>
      <c r="CG11" s="602"/>
      <c r="CH11" s="602"/>
      <c r="CI11" s="602"/>
      <c r="CJ11" s="602"/>
      <c r="CK11" s="602"/>
      <c r="CL11" s="603"/>
      <c r="CM11" s="604">
        <v>46350356</v>
      </c>
      <c r="CN11" s="605"/>
      <c r="CO11" s="605"/>
      <c r="CP11" s="605"/>
      <c r="CQ11" s="605"/>
      <c r="CR11" s="605"/>
      <c r="CS11" s="605"/>
      <c r="CT11" s="606"/>
      <c r="CU11" s="671">
        <v>4</v>
      </c>
      <c r="CV11" s="671"/>
      <c r="CW11" s="671"/>
      <c r="CX11" s="671"/>
      <c r="CY11" s="610">
        <v>27398552</v>
      </c>
      <c r="CZ11" s="605"/>
      <c r="DA11" s="605"/>
      <c r="DB11" s="605"/>
      <c r="DC11" s="605"/>
      <c r="DD11" s="605"/>
      <c r="DE11" s="605"/>
      <c r="DF11" s="605"/>
      <c r="DG11" s="605"/>
      <c r="DH11" s="605"/>
      <c r="DI11" s="605"/>
      <c r="DJ11" s="605"/>
      <c r="DK11" s="606"/>
      <c r="DL11" s="610">
        <v>17846918</v>
      </c>
      <c r="DM11" s="605"/>
      <c r="DN11" s="605"/>
      <c r="DO11" s="605"/>
      <c r="DP11" s="605"/>
      <c r="DQ11" s="605"/>
      <c r="DR11" s="605"/>
      <c r="DS11" s="605"/>
      <c r="DT11" s="605"/>
      <c r="DU11" s="605"/>
      <c r="DV11" s="605"/>
      <c r="DW11" s="605"/>
      <c r="DX11" s="683"/>
    </row>
    <row r="12" spans="2:138" ht="11.25" customHeight="1" x14ac:dyDescent="0.2">
      <c r="B12" s="601" t="s">
        <v>200</v>
      </c>
      <c r="C12" s="602"/>
      <c r="D12" s="602"/>
      <c r="E12" s="602"/>
      <c r="F12" s="602"/>
      <c r="G12" s="602"/>
      <c r="H12" s="602"/>
      <c r="I12" s="602"/>
      <c r="J12" s="602"/>
      <c r="K12" s="602"/>
      <c r="L12" s="602"/>
      <c r="M12" s="602"/>
      <c r="N12" s="602"/>
      <c r="O12" s="602"/>
      <c r="P12" s="602"/>
      <c r="Q12" s="603"/>
      <c r="R12" s="604">
        <v>63009954</v>
      </c>
      <c r="S12" s="605"/>
      <c r="T12" s="605"/>
      <c r="U12" s="605"/>
      <c r="V12" s="605"/>
      <c r="W12" s="605"/>
      <c r="X12" s="605"/>
      <c r="Y12" s="606"/>
      <c r="Z12" s="671">
        <v>5.4</v>
      </c>
      <c r="AA12" s="671"/>
      <c r="AB12" s="671"/>
      <c r="AC12" s="671"/>
      <c r="AD12" s="672">
        <v>63009954</v>
      </c>
      <c r="AE12" s="672"/>
      <c r="AF12" s="672"/>
      <c r="AG12" s="672"/>
      <c r="AH12" s="672"/>
      <c r="AI12" s="672"/>
      <c r="AJ12" s="672"/>
      <c r="AK12" s="672"/>
      <c r="AL12" s="678">
        <v>9.5</v>
      </c>
      <c r="AM12" s="640"/>
      <c r="AN12" s="640"/>
      <c r="AO12" s="657"/>
      <c r="AP12" s="601" t="s">
        <v>201</v>
      </c>
      <c r="AQ12" s="602"/>
      <c r="AR12" s="602"/>
      <c r="AS12" s="602"/>
      <c r="AT12" s="602"/>
      <c r="AU12" s="602"/>
      <c r="AV12" s="602"/>
      <c r="AW12" s="602"/>
      <c r="AX12" s="602"/>
      <c r="AY12" s="602"/>
      <c r="AZ12" s="602"/>
      <c r="BA12" s="602"/>
      <c r="BB12" s="602"/>
      <c r="BC12" s="603"/>
      <c r="BD12" s="604">
        <v>2136866</v>
      </c>
      <c r="BE12" s="605"/>
      <c r="BF12" s="605"/>
      <c r="BG12" s="605"/>
      <c r="BH12" s="605"/>
      <c r="BI12" s="605"/>
      <c r="BJ12" s="605"/>
      <c r="BK12" s="606"/>
      <c r="BL12" s="671">
        <v>0.4</v>
      </c>
      <c r="BM12" s="671"/>
      <c r="BN12" s="671"/>
      <c r="BO12" s="671"/>
      <c r="BP12" s="672" t="s">
        <v>98</v>
      </c>
      <c r="BQ12" s="672"/>
      <c r="BR12" s="672"/>
      <c r="BS12" s="672"/>
      <c r="BT12" s="672"/>
      <c r="BU12" s="672"/>
      <c r="BV12" s="672"/>
      <c r="BW12" s="673"/>
      <c r="BY12" s="601" t="s">
        <v>202</v>
      </c>
      <c r="BZ12" s="602"/>
      <c r="CA12" s="602"/>
      <c r="CB12" s="602"/>
      <c r="CC12" s="602"/>
      <c r="CD12" s="602"/>
      <c r="CE12" s="602"/>
      <c r="CF12" s="602"/>
      <c r="CG12" s="602"/>
      <c r="CH12" s="602"/>
      <c r="CI12" s="602"/>
      <c r="CJ12" s="602"/>
      <c r="CK12" s="602"/>
      <c r="CL12" s="603"/>
      <c r="CM12" s="604">
        <v>21398854</v>
      </c>
      <c r="CN12" s="605"/>
      <c r="CO12" s="605"/>
      <c r="CP12" s="605"/>
      <c r="CQ12" s="605"/>
      <c r="CR12" s="605"/>
      <c r="CS12" s="605"/>
      <c r="CT12" s="606"/>
      <c r="CU12" s="671">
        <v>1.9</v>
      </c>
      <c r="CV12" s="671"/>
      <c r="CW12" s="671"/>
      <c r="CX12" s="671"/>
      <c r="CY12" s="610">
        <v>8714827</v>
      </c>
      <c r="CZ12" s="605"/>
      <c r="DA12" s="605"/>
      <c r="DB12" s="605"/>
      <c r="DC12" s="605"/>
      <c r="DD12" s="605"/>
      <c r="DE12" s="605"/>
      <c r="DF12" s="605"/>
      <c r="DG12" s="605"/>
      <c r="DH12" s="605"/>
      <c r="DI12" s="605"/>
      <c r="DJ12" s="605"/>
      <c r="DK12" s="606"/>
      <c r="DL12" s="610">
        <v>15069305</v>
      </c>
      <c r="DM12" s="605"/>
      <c r="DN12" s="605"/>
      <c r="DO12" s="605"/>
      <c r="DP12" s="605"/>
      <c r="DQ12" s="605"/>
      <c r="DR12" s="605"/>
      <c r="DS12" s="605"/>
      <c r="DT12" s="605"/>
      <c r="DU12" s="605"/>
      <c r="DV12" s="605"/>
      <c r="DW12" s="605"/>
      <c r="DX12" s="683"/>
    </row>
    <row r="13" spans="2:138" ht="11.25" customHeight="1" x14ac:dyDescent="0.2">
      <c r="B13" s="601" t="s">
        <v>203</v>
      </c>
      <c r="C13" s="602"/>
      <c r="D13" s="602"/>
      <c r="E13" s="602"/>
      <c r="F13" s="602"/>
      <c r="G13" s="602"/>
      <c r="H13" s="602"/>
      <c r="I13" s="602"/>
      <c r="J13" s="602"/>
      <c r="K13" s="602"/>
      <c r="L13" s="602"/>
      <c r="M13" s="602"/>
      <c r="N13" s="602"/>
      <c r="O13" s="602"/>
      <c r="P13" s="602"/>
      <c r="Q13" s="603"/>
      <c r="R13" s="604" t="s">
        <v>98</v>
      </c>
      <c r="S13" s="605"/>
      <c r="T13" s="605"/>
      <c r="U13" s="605"/>
      <c r="V13" s="605"/>
      <c r="W13" s="605"/>
      <c r="X13" s="605"/>
      <c r="Y13" s="606"/>
      <c r="Z13" s="671" t="s">
        <v>98</v>
      </c>
      <c r="AA13" s="671"/>
      <c r="AB13" s="671"/>
      <c r="AC13" s="671"/>
      <c r="AD13" s="672" t="s">
        <v>98</v>
      </c>
      <c r="AE13" s="672"/>
      <c r="AF13" s="672"/>
      <c r="AG13" s="672"/>
      <c r="AH13" s="672"/>
      <c r="AI13" s="672"/>
      <c r="AJ13" s="672"/>
      <c r="AK13" s="672"/>
      <c r="AL13" s="678" t="s">
        <v>98</v>
      </c>
      <c r="AM13" s="640"/>
      <c r="AN13" s="640"/>
      <c r="AO13" s="657"/>
      <c r="AP13" s="601" t="s">
        <v>204</v>
      </c>
      <c r="AQ13" s="602"/>
      <c r="AR13" s="602"/>
      <c r="AS13" s="602"/>
      <c r="AT13" s="602"/>
      <c r="AU13" s="602"/>
      <c r="AV13" s="602"/>
      <c r="AW13" s="602"/>
      <c r="AX13" s="602"/>
      <c r="AY13" s="602"/>
      <c r="AZ13" s="602"/>
      <c r="BA13" s="602"/>
      <c r="BB13" s="602"/>
      <c r="BC13" s="603"/>
      <c r="BD13" s="604">
        <v>5144190</v>
      </c>
      <c r="BE13" s="605"/>
      <c r="BF13" s="605"/>
      <c r="BG13" s="605"/>
      <c r="BH13" s="605"/>
      <c r="BI13" s="605"/>
      <c r="BJ13" s="605"/>
      <c r="BK13" s="606"/>
      <c r="BL13" s="671">
        <v>0.9</v>
      </c>
      <c r="BM13" s="671"/>
      <c r="BN13" s="671"/>
      <c r="BO13" s="671"/>
      <c r="BP13" s="672" t="s">
        <v>98</v>
      </c>
      <c r="BQ13" s="672"/>
      <c r="BR13" s="672"/>
      <c r="BS13" s="672"/>
      <c r="BT13" s="672"/>
      <c r="BU13" s="672"/>
      <c r="BV13" s="672"/>
      <c r="BW13" s="673"/>
      <c r="BY13" s="601" t="s">
        <v>205</v>
      </c>
      <c r="BZ13" s="602"/>
      <c r="CA13" s="602"/>
      <c r="CB13" s="602"/>
      <c r="CC13" s="602"/>
      <c r="CD13" s="602"/>
      <c r="CE13" s="602"/>
      <c r="CF13" s="602"/>
      <c r="CG13" s="602"/>
      <c r="CH13" s="602"/>
      <c r="CI13" s="602"/>
      <c r="CJ13" s="602"/>
      <c r="CK13" s="602"/>
      <c r="CL13" s="603"/>
      <c r="CM13" s="604">
        <v>114340698</v>
      </c>
      <c r="CN13" s="605"/>
      <c r="CO13" s="605"/>
      <c r="CP13" s="605"/>
      <c r="CQ13" s="605"/>
      <c r="CR13" s="605"/>
      <c r="CS13" s="605"/>
      <c r="CT13" s="606"/>
      <c r="CU13" s="671">
        <v>10</v>
      </c>
      <c r="CV13" s="671"/>
      <c r="CW13" s="671"/>
      <c r="CX13" s="671"/>
      <c r="CY13" s="610">
        <v>90677831</v>
      </c>
      <c r="CZ13" s="605"/>
      <c r="DA13" s="605"/>
      <c r="DB13" s="605"/>
      <c r="DC13" s="605"/>
      <c r="DD13" s="605"/>
      <c r="DE13" s="605"/>
      <c r="DF13" s="605"/>
      <c r="DG13" s="605"/>
      <c r="DH13" s="605"/>
      <c r="DI13" s="605"/>
      <c r="DJ13" s="605"/>
      <c r="DK13" s="606"/>
      <c r="DL13" s="610">
        <v>33326537</v>
      </c>
      <c r="DM13" s="605"/>
      <c r="DN13" s="605"/>
      <c r="DO13" s="605"/>
      <c r="DP13" s="605"/>
      <c r="DQ13" s="605"/>
      <c r="DR13" s="605"/>
      <c r="DS13" s="605"/>
      <c r="DT13" s="605"/>
      <c r="DU13" s="605"/>
      <c r="DV13" s="605"/>
      <c r="DW13" s="605"/>
      <c r="DX13" s="683"/>
    </row>
    <row r="14" spans="2:138" ht="11.25" customHeight="1" x14ac:dyDescent="0.2">
      <c r="B14" s="601" t="s">
        <v>206</v>
      </c>
      <c r="C14" s="602"/>
      <c r="D14" s="602"/>
      <c r="E14" s="602"/>
      <c r="F14" s="602"/>
      <c r="G14" s="602"/>
      <c r="H14" s="602"/>
      <c r="I14" s="602"/>
      <c r="J14" s="602"/>
      <c r="K14" s="602"/>
      <c r="L14" s="602"/>
      <c r="M14" s="602"/>
      <c r="N14" s="602"/>
      <c r="O14" s="602"/>
      <c r="P14" s="602"/>
      <c r="Q14" s="603"/>
      <c r="R14" s="604">
        <v>1650209</v>
      </c>
      <c r="S14" s="605"/>
      <c r="T14" s="605"/>
      <c r="U14" s="605"/>
      <c r="V14" s="605"/>
      <c r="W14" s="605"/>
      <c r="X14" s="605"/>
      <c r="Y14" s="606"/>
      <c r="Z14" s="671">
        <v>0.1</v>
      </c>
      <c r="AA14" s="671"/>
      <c r="AB14" s="671"/>
      <c r="AC14" s="671"/>
      <c r="AD14" s="672">
        <v>1650209</v>
      </c>
      <c r="AE14" s="672"/>
      <c r="AF14" s="672"/>
      <c r="AG14" s="672"/>
      <c r="AH14" s="672"/>
      <c r="AI14" s="672"/>
      <c r="AJ14" s="672"/>
      <c r="AK14" s="672"/>
      <c r="AL14" s="678">
        <v>0.2</v>
      </c>
      <c r="AM14" s="640"/>
      <c r="AN14" s="640"/>
      <c r="AO14" s="657"/>
      <c r="AP14" s="601" t="s">
        <v>207</v>
      </c>
      <c r="AQ14" s="602"/>
      <c r="AR14" s="602"/>
      <c r="AS14" s="602"/>
      <c r="AT14" s="602"/>
      <c r="AU14" s="602"/>
      <c r="AV14" s="602"/>
      <c r="AW14" s="602"/>
      <c r="AX14" s="602"/>
      <c r="AY14" s="602"/>
      <c r="AZ14" s="602"/>
      <c r="BA14" s="602"/>
      <c r="BB14" s="602"/>
      <c r="BC14" s="603"/>
      <c r="BD14" s="604">
        <v>5448041</v>
      </c>
      <c r="BE14" s="605"/>
      <c r="BF14" s="605"/>
      <c r="BG14" s="605"/>
      <c r="BH14" s="605"/>
      <c r="BI14" s="605"/>
      <c r="BJ14" s="605"/>
      <c r="BK14" s="606"/>
      <c r="BL14" s="671">
        <v>1</v>
      </c>
      <c r="BM14" s="671"/>
      <c r="BN14" s="671"/>
      <c r="BO14" s="671"/>
      <c r="BP14" s="672" t="s">
        <v>98</v>
      </c>
      <c r="BQ14" s="672"/>
      <c r="BR14" s="672"/>
      <c r="BS14" s="672"/>
      <c r="BT14" s="672"/>
      <c r="BU14" s="672"/>
      <c r="BV14" s="672"/>
      <c r="BW14" s="673"/>
      <c r="BY14" s="601" t="s">
        <v>208</v>
      </c>
      <c r="BZ14" s="602"/>
      <c r="CA14" s="602"/>
      <c r="CB14" s="602"/>
      <c r="CC14" s="602"/>
      <c r="CD14" s="602"/>
      <c r="CE14" s="602"/>
      <c r="CF14" s="602"/>
      <c r="CG14" s="602"/>
      <c r="CH14" s="602"/>
      <c r="CI14" s="602"/>
      <c r="CJ14" s="602"/>
      <c r="CK14" s="602"/>
      <c r="CL14" s="603"/>
      <c r="CM14" s="604">
        <v>76385744</v>
      </c>
      <c r="CN14" s="605"/>
      <c r="CO14" s="605"/>
      <c r="CP14" s="605"/>
      <c r="CQ14" s="605"/>
      <c r="CR14" s="605"/>
      <c r="CS14" s="605"/>
      <c r="CT14" s="606"/>
      <c r="CU14" s="671">
        <v>6.7</v>
      </c>
      <c r="CV14" s="671"/>
      <c r="CW14" s="671"/>
      <c r="CX14" s="671"/>
      <c r="CY14" s="610">
        <v>5311380</v>
      </c>
      <c r="CZ14" s="605"/>
      <c r="DA14" s="605"/>
      <c r="DB14" s="605"/>
      <c r="DC14" s="605"/>
      <c r="DD14" s="605"/>
      <c r="DE14" s="605"/>
      <c r="DF14" s="605"/>
      <c r="DG14" s="605"/>
      <c r="DH14" s="605"/>
      <c r="DI14" s="605"/>
      <c r="DJ14" s="605"/>
      <c r="DK14" s="606"/>
      <c r="DL14" s="610">
        <v>70701422</v>
      </c>
      <c r="DM14" s="605"/>
      <c r="DN14" s="605"/>
      <c r="DO14" s="605"/>
      <c r="DP14" s="605"/>
      <c r="DQ14" s="605"/>
      <c r="DR14" s="605"/>
      <c r="DS14" s="605"/>
      <c r="DT14" s="605"/>
      <c r="DU14" s="605"/>
      <c r="DV14" s="605"/>
      <c r="DW14" s="605"/>
      <c r="DX14" s="683"/>
    </row>
    <row r="15" spans="2:138" ht="11.25" customHeight="1" x14ac:dyDescent="0.2">
      <c r="B15" s="601" t="s">
        <v>209</v>
      </c>
      <c r="C15" s="602"/>
      <c r="D15" s="602"/>
      <c r="E15" s="602"/>
      <c r="F15" s="602"/>
      <c r="G15" s="602"/>
      <c r="H15" s="602"/>
      <c r="I15" s="602"/>
      <c r="J15" s="602"/>
      <c r="K15" s="602"/>
      <c r="L15" s="602"/>
      <c r="M15" s="602"/>
      <c r="N15" s="602"/>
      <c r="O15" s="602"/>
      <c r="P15" s="602"/>
      <c r="Q15" s="603"/>
      <c r="R15" s="604">
        <v>151525302</v>
      </c>
      <c r="S15" s="605"/>
      <c r="T15" s="605"/>
      <c r="U15" s="605"/>
      <c r="V15" s="605"/>
      <c r="W15" s="605"/>
      <c r="X15" s="605"/>
      <c r="Y15" s="606"/>
      <c r="Z15" s="671">
        <v>13</v>
      </c>
      <c r="AA15" s="671"/>
      <c r="AB15" s="671"/>
      <c r="AC15" s="671"/>
      <c r="AD15" s="672">
        <v>149275294</v>
      </c>
      <c r="AE15" s="672"/>
      <c r="AF15" s="672"/>
      <c r="AG15" s="672"/>
      <c r="AH15" s="672"/>
      <c r="AI15" s="672"/>
      <c r="AJ15" s="672"/>
      <c r="AK15" s="672"/>
      <c r="AL15" s="678">
        <v>22.4</v>
      </c>
      <c r="AM15" s="640"/>
      <c r="AN15" s="640"/>
      <c r="AO15" s="657"/>
      <c r="AP15" s="601" t="s">
        <v>210</v>
      </c>
      <c r="AQ15" s="602"/>
      <c r="AR15" s="602"/>
      <c r="AS15" s="602"/>
      <c r="AT15" s="602"/>
      <c r="AU15" s="602"/>
      <c r="AV15" s="602"/>
      <c r="AW15" s="602"/>
      <c r="AX15" s="602"/>
      <c r="AY15" s="602"/>
      <c r="AZ15" s="602"/>
      <c r="BA15" s="602"/>
      <c r="BB15" s="602"/>
      <c r="BC15" s="603"/>
      <c r="BD15" s="604">
        <v>113511568</v>
      </c>
      <c r="BE15" s="605"/>
      <c r="BF15" s="605"/>
      <c r="BG15" s="605"/>
      <c r="BH15" s="605"/>
      <c r="BI15" s="605"/>
      <c r="BJ15" s="605"/>
      <c r="BK15" s="606"/>
      <c r="BL15" s="671">
        <v>20.6</v>
      </c>
      <c r="BM15" s="671"/>
      <c r="BN15" s="671"/>
      <c r="BO15" s="671"/>
      <c r="BP15" s="672">
        <v>8687584</v>
      </c>
      <c r="BQ15" s="672"/>
      <c r="BR15" s="672"/>
      <c r="BS15" s="672"/>
      <c r="BT15" s="672"/>
      <c r="BU15" s="672"/>
      <c r="BV15" s="672"/>
      <c r="BW15" s="673"/>
      <c r="BY15" s="601" t="s">
        <v>211</v>
      </c>
      <c r="BZ15" s="602"/>
      <c r="CA15" s="602"/>
      <c r="CB15" s="602"/>
      <c r="CC15" s="602"/>
      <c r="CD15" s="602"/>
      <c r="CE15" s="602"/>
      <c r="CF15" s="602"/>
      <c r="CG15" s="602"/>
      <c r="CH15" s="602"/>
      <c r="CI15" s="602"/>
      <c r="CJ15" s="602"/>
      <c r="CK15" s="602"/>
      <c r="CL15" s="603"/>
      <c r="CM15" s="604" t="s">
        <v>98</v>
      </c>
      <c r="CN15" s="605"/>
      <c r="CO15" s="605"/>
      <c r="CP15" s="605"/>
      <c r="CQ15" s="605"/>
      <c r="CR15" s="605"/>
      <c r="CS15" s="605"/>
      <c r="CT15" s="606"/>
      <c r="CU15" s="671" t="s">
        <v>98</v>
      </c>
      <c r="CV15" s="671"/>
      <c r="CW15" s="671"/>
      <c r="CX15" s="671"/>
      <c r="CY15" s="610" t="s">
        <v>98</v>
      </c>
      <c r="CZ15" s="605"/>
      <c r="DA15" s="605"/>
      <c r="DB15" s="605"/>
      <c r="DC15" s="605"/>
      <c r="DD15" s="605"/>
      <c r="DE15" s="605"/>
      <c r="DF15" s="605"/>
      <c r="DG15" s="605"/>
      <c r="DH15" s="605"/>
      <c r="DI15" s="605"/>
      <c r="DJ15" s="605"/>
      <c r="DK15" s="606"/>
      <c r="DL15" s="610" t="s">
        <v>98</v>
      </c>
      <c r="DM15" s="605"/>
      <c r="DN15" s="605"/>
      <c r="DO15" s="605"/>
      <c r="DP15" s="605"/>
      <c r="DQ15" s="605"/>
      <c r="DR15" s="605"/>
      <c r="DS15" s="605"/>
      <c r="DT15" s="605"/>
      <c r="DU15" s="605"/>
      <c r="DV15" s="605"/>
      <c r="DW15" s="605"/>
      <c r="DX15" s="683"/>
    </row>
    <row r="16" spans="2:138" ht="11.25" customHeight="1" x14ac:dyDescent="0.2">
      <c r="B16" s="601" t="s">
        <v>212</v>
      </c>
      <c r="C16" s="602"/>
      <c r="D16" s="602"/>
      <c r="E16" s="602"/>
      <c r="F16" s="602"/>
      <c r="G16" s="602"/>
      <c r="H16" s="602"/>
      <c r="I16" s="602"/>
      <c r="J16" s="602"/>
      <c r="K16" s="602"/>
      <c r="L16" s="602"/>
      <c r="M16" s="602"/>
      <c r="N16" s="602"/>
      <c r="O16" s="602"/>
      <c r="P16" s="602"/>
      <c r="Q16" s="603"/>
      <c r="R16" s="604">
        <v>149275294</v>
      </c>
      <c r="S16" s="605"/>
      <c r="T16" s="605"/>
      <c r="U16" s="605"/>
      <c r="V16" s="605"/>
      <c r="W16" s="605"/>
      <c r="X16" s="605"/>
      <c r="Y16" s="606"/>
      <c r="Z16" s="678">
        <v>12.8</v>
      </c>
      <c r="AA16" s="640"/>
      <c r="AB16" s="640"/>
      <c r="AC16" s="679"/>
      <c r="AD16" s="610">
        <v>149275294</v>
      </c>
      <c r="AE16" s="605"/>
      <c r="AF16" s="605"/>
      <c r="AG16" s="605"/>
      <c r="AH16" s="605"/>
      <c r="AI16" s="605"/>
      <c r="AJ16" s="605"/>
      <c r="AK16" s="606"/>
      <c r="AL16" s="678">
        <v>22.4</v>
      </c>
      <c r="AM16" s="640"/>
      <c r="AN16" s="640"/>
      <c r="AO16" s="657"/>
      <c r="AP16" s="601" t="s">
        <v>213</v>
      </c>
      <c r="AQ16" s="602"/>
      <c r="AR16" s="602"/>
      <c r="AS16" s="602"/>
      <c r="AT16" s="602"/>
      <c r="AU16" s="602"/>
      <c r="AV16" s="602"/>
      <c r="AW16" s="602"/>
      <c r="AX16" s="602"/>
      <c r="AY16" s="602"/>
      <c r="AZ16" s="602"/>
      <c r="BA16" s="602"/>
      <c r="BB16" s="602"/>
      <c r="BC16" s="603"/>
      <c r="BD16" s="604">
        <v>5520467</v>
      </c>
      <c r="BE16" s="605"/>
      <c r="BF16" s="605"/>
      <c r="BG16" s="605"/>
      <c r="BH16" s="605"/>
      <c r="BI16" s="605"/>
      <c r="BJ16" s="605"/>
      <c r="BK16" s="606"/>
      <c r="BL16" s="671">
        <v>1</v>
      </c>
      <c r="BM16" s="671"/>
      <c r="BN16" s="671"/>
      <c r="BO16" s="671"/>
      <c r="BP16" s="672" t="s">
        <v>98</v>
      </c>
      <c r="BQ16" s="672"/>
      <c r="BR16" s="672"/>
      <c r="BS16" s="672"/>
      <c r="BT16" s="672"/>
      <c r="BU16" s="672"/>
      <c r="BV16" s="672"/>
      <c r="BW16" s="673"/>
      <c r="BY16" s="601" t="s">
        <v>214</v>
      </c>
      <c r="BZ16" s="602"/>
      <c r="CA16" s="602"/>
      <c r="CB16" s="602"/>
      <c r="CC16" s="602"/>
      <c r="CD16" s="602"/>
      <c r="CE16" s="602"/>
      <c r="CF16" s="602"/>
      <c r="CG16" s="602"/>
      <c r="CH16" s="602"/>
      <c r="CI16" s="602"/>
      <c r="CJ16" s="602"/>
      <c r="CK16" s="602"/>
      <c r="CL16" s="603"/>
      <c r="CM16" s="604">
        <v>300924694</v>
      </c>
      <c r="CN16" s="605"/>
      <c r="CO16" s="605"/>
      <c r="CP16" s="605"/>
      <c r="CQ16" s="605"/>
      <c r="CR16" s="605"/>
      <c r="CS16" s="605"/>
      <c r="CT16" s="606"/>
      <c r="CU16" s="671">
        <v>26.2</v>
      </c>
      <c r="CV16" s="671"/>
      <c r="CW16" s="671"/>
      <c r="CX16" s="671"/>
      <c r="CY16" s="610">
        <v>4783043</v>
      </c>
      <c r="CZ16" s="605"/>
      <c r="DA16" s="605"/>
      <c r="DB16" s="605"/>
      <c r="DC16" s="605"/>
      <c r="DD16" s="605"/>
      <c r="DE16" s="605"/>
      <c r="DF16" s="605"/>
      <c r="DG16" s="605"/>
      <c r="DH16" s="605"/>
      <c r="DI16" s="605"/>
      <c r="DJ16" s="605"/>
      <c r="DK16" s="606"/>
      <c r="DL16" s="610">
        <v>234521518</v>
      </c>
      <c r="DM16" s="605"/>
      <c r="DN16" s="605"/>
      <c r="DO16" s="605"/>
      <c r="DP16" s="605"/>
      <c r="DQ16" s="605"/>
      <c r="DR16" s="605"/>
      <c r="DS16" s="605"/>
      <c r="DT16" s="605"/>
      <c r="DU16" s="605"/>
      <c r="DV16" s="605"/>
      <c r="DW16" s="605"/>
      <c r="DX16" s="683"/>
    </row>
    <row r="17" spans="2:128" ht="11.25" customHeight="1" x14ac:dyDescent="0.2">
      <c r="B17" s="601" t="s">
        <v>215</v>
      </c>
      <c r="C17" s="602"/>
      <c r="D17" s="602"/>
      <c r="E17" s="602"/>
      <c r="F17" s="602"/>
      <c r="G17" s="602"/>
      <c r="H17" s="602"/>
      <c r="I17" s="602"/>
      <c r="J17" s="602"/>
      <c r="K17" s="602"/>
      <c r="L17" s="602"/>
      <c r="M17" s="602"/>
      <c r="N17" s="602"/>
      <c r="O17" s="602"/>
      <c r="P17" s="602"/>
      <c r="Q17" s="603"/>
      <c r="R17" s="604">
        <v>1877050</v>
      </c>
      <c r="S17" s="605"/>
      <c r="T17" s="605"/>
      <c r="U17" s="605"/>
      <c r="V17" s="605"/>
      <c r="W17" s="605"/>
      <c r="X17" s="605"/>
      <c r="Y17" s="606"/>
      <c r="Z17" s="678">
        <v>0.2</v>
      </c>
      <c r="AA17" s="640"/>
      <c r="AB17" s="640"/>
      <c r="AC17" s="679"/>
      <c r="AD17" s="610" t="s">
        <v>98</v>
      </c>
      <c r="AE17" s="605"/>
      <c r="AF17" s="605"/>
      <c r="AG17" s="605"/>
      <c r="AH17" s="605"/>
      <c r="AI17" s="605"/>
      <c r="AJ17" s="605"/>
      <c r="AK17" s="606"/>
      <c r="AL17" s="678" t="s">
        <v>98</v>
      </c>
      <c r="AM17" s="640"/>
      <c r="AN17" s="640"/>
      <c r="AO17" s="657"/>
      <c r="AP17" s="601" t="s">
        <v>216</v>
      </c>
      <c r="AQ17" s="602"/>
      <c r="AR17" s="602"/>
      <c r="AS17" s="602"/>
      <c r="AT17" s="602"/>
      <c r="AU17" s="602"/>
      <c r="AV17" s="602"/>
      <c r="AW17" s="602"/>
      <c r="AX17" s="602"/>
      <c r="AY17" s="602"/>
      <c r="AZ17" s="602"/>
      <c r="BA17" s="602"/>
      <c r="BB17" s="602"/>
      <c r="BC17" s="603"/>
      <c r="BD17" s="604">
        <v>107991101</v>
      </c>
      <c r="BE17" s="605"/>
      <c r="BF17" s="605"/>
      <c r="BG17" s="605"/>
      <c r="BH17" s="605"/>
      <c r="BI17" s="605"/>
      <c r="BJ17" s="605"/>
      <c r="BK17" s="606"/>
      <c r="BL17" s="671">
        <v>19.600000000000001</v>
      </c>
      <c r="BM17" s="671"/>
      <c r="BN17" s="671"/>
      <c r="BO17" s="671"/>
      <c r="BP17" s="672">
        <v>8687584</v>
      </c>
      <c r="BQ17" s="672"/>
      <c r="BR17" s="672"/>
      <c r="BS17" s="672"/>
      <c r="BT17" s="672"/>
      <c r="BU17" s="672"/>
      <c r="BV17" s="672"/>
      <c r="BW17" s="673"/>
      <c r="BY17" s="601" t="s">
        <v>217</v>
      </c>
      <c r="BZ17" s="602"/>
      <c r="CA17" s="602"/>
      <c r="CB17" s="602"/>
      <c r="CC17" s="602"/>
      <c r="CD17" s="602"/>
      <c r="CE17" s="602"/>
      <c r="CF17" s="602"/>
      <c r="CG17" s="602"/>
      <c r="CH17" s="602"/>
      <c r="CI17" s="602"/>
      <c r="CJ17" s="602"/>
      <c r="CK17" s="602"/>
      <c r="CL17" s="603"/>
      <c r="CM17" s="604">
        <v>3186464</v>
      </c>
      <c r="CN17" s="605"/>
      <c r="CO17" s="605"/>
      <c r="CP17" s="605"/>
      <c r="CQ17" s="605"/>
      <c r="CR17" s="605"/>
      <c r="CS17" s="605"/>
      <c r="CT17" s="606"/>
      <c r="CU17" s="671">
        <v>0.3</v>
      </c>
      <c r="CV17" s="671"/>
      <c r="CW17" s="671"/>
      <c r="CX17" s="671"/>
      <c r="CY17" s="610" t="s">
        <v>98</v>
      </c>
      <c r="CZ17" s="605"/>
      <c r="DA17" s="605"/>
      <c r="DB17" s="605"/>
      <c r="DC17" s="605"/>
      <c r="DD17" s="605"/>
      <c r="DE17" s="605"/>
      <c r="DF17" s="605"/>
      <c r="DG17" s="605"/>
      <c r="DH17" s="605"/>
      <c r="DI17" s="605"/>
      <c r="DJ17" s="605"/>
      <c r="DK17" s="606"/>
      <c r="DL17" s="610">
        <v>39266</v>
      </c>
      <c r="DM17" s="605"/>
      <c r="DN17" s="605"/>
      <c r="DO17" s="605"/>
      <c r="DP17" s="605"/>
      <c r="DQ17" s="605"/>
      <c r="DR17" s="605"/>
      <c r="DS17" s="605"/>
      <c r="DT17" s="605"/>
      <c r="DU17" s="605"/>
      <c r="DV17" s="605"/>
      <c r="DW17" s="605"/>
      <c r="DX17" s="683"/>
    </row>
    <row r="18" spans="2:128" ht="11.25" customHeight="1" x14ac:dyDescent="0.2">
      <c r="B18" s="601" t="s">
        <v>218</v>
      </c>
      <c r="C18" s="602"/>
      <c r="D18" s="602"/>
      <c r="E18" s="602"/>
      <c r="F18" s="602"/>
      <c r="G18" s="602"/>
      <c r="H18" s="602"/>
      <c r="I18" s="602"/>
      <c r="J18" s="602"/>
      <c r="K18" s="602"/>
      <c r="L18" s="602"/>
      <c r="M18" s="602"/>
      <c r="N18" s="602"/>
      <c r="O18" s="602"/>
      <c r="P18" s="602"/>
      <c r="Q18" s="603"/>
      <c r="R18" s="604">
        <v>372958</v>
      </c>
      <c r="S18" s="605"/>
      <c r="T18" s="605"/>
      <c r="U18" s="605"/>
      <c r="V18" s="605"/>
      <c r="W18" s="605"/>
      <c r="X18" s="605"/>
      <c r="Y18" s="606"/>
      <c r="Z18" s="678">
        <v>0</v>
      </c>
      <c r="AA18" s="640"/>
      <c r="AB18" s="640"/>
      <c r="AC18" s="679"/>
      <c r="AD18" s="610" t="s">
        <v>98</v>
      </c>
      <c r="AE18" s="605"/>
      <c r="AF18" s="605"/>
      <c r="AG18" s="605"/>
      <c r="AH18" s="605"/>
      <c r="AI18" s="605"/>
      <c r="AJ18" s="605"/>
      <c r="AK18" s="606"/>
      <c r="AL18" s="678" t="s">
        <v>98</v>
      </c>
      <c r="AM18" s="640"/>
      <c r="AN18" s="640"/>
      <c r="AO18" s="657"/>
      <c r="AP18" s="601" t="s">
        <v>219</v>
      </c>
      <c r="AQ18" s="602"/>
      <c r="AR18" s="602"/>
      <c r="AS18" s="602"/>
      <c r="AT18" s="602"/>
      <c r="AU18" s="602"/>
      <c r="AV18" s="602"/>
      <c r="AW18" s="602"/>
      <c r="AX18" s="602"/>
      <c r="AY18" s="602"/>
      <c r="AZ18" s="602"/>
      <c r="BA18" s="602"/>
      <c r="BB18" s="602"/>
      <c r="BC18" s="603"/>
      <c r="BD18" s="604">
        <v>153018566</v>
      </c>
      <c r="BE18" s="605"/>
      <c r="BF18" s="605"/>
      <c r="BG18" s="605"/>
      <c r="BH18" s="605"/>
      <c r="BI18" s="605"/>
      <c r="BJ18" s="605"/>
      <c r="BK18" s="606"/>
      <c r="BL18" s="671">
        <v>27.8</v>
      </c>
      <c r="BM18" s="671"/>
      <c r="BN18" s="671"/>
      <c r="BO18" s="671"/>
      <c r="BP18" s="672" t="s">
        <v>98</v>
      </c>
      <c r="BQ18" s="672"/>
      <c r="BR18" s="672"/>
      <c r="BS18" s="672"/>
      <c r="BT18" s="672"/>
      <c r="BU18" s="672"/>
      <c r="BV18" s="672"/>
      <c r="BW18" s="673"/>
      <c r="BY18" s="601" t="s">
        <v>220</v>
      </c>
      <c r="BZ18" s="602"/>
      <c r="CA18" s="602"/>
      <c r="CB18" s="602"/>
      <c r="CC18" s="602"/>
      <c r="CD18" s="602"/>
      <c r="CE18" s="602"/>
      <c r="CF18" s="602"/>
      <c r="CG18" s="602"/>
      <c r="CH18" s="602"/>
      <c r="CI18" s="602"/>
      <c r="CJ18" s="602"/>
      <c r="CK18" s="602"/>
      <c r="CL18" s="603"/>
      <c r="CM18" s="604">
        <v>187178977</v>
      </c>
      <c r="CN18" s="605"/>
      <c r="CO18" s="605"/>
      <c r="CP18" s="605"/>
      <c r="CQ18" s="605"/>
      <c r="CR18" s="605"/>
      <c r="CS18" s="605"/>
      <c r="CT18" s="606"/>
      <c r="CU18" s="671">
        <v>16.3</v>
      </c>
      <c r="CV18" s="671"/>
      <c r="CW18" s="671"/>
      <c r="CX18" s="671"/>
      <c r="CY18" s="610" t="s">
        <v>98</v>
      </c>
      <c r="CZ18" s="605"/>
      <c r="DA18" s="605"/>
      <c r="DB18" s="605"/>
      <c r="DC18" s="605"/>
      <c r="DD18" s="605"/>
      <c r="DE18" s="605"/>
      <c r="DF18" s="605"/>
      <c r="DG18" s="605"/>
      <c r="DH18" s="605"/>
      <c r="DI18" s="605"/>
      <c r="DJ18" s="605"/>
      <c r="DK18" s="606"/>
      <c r="DL18" s="610">
        <v>179526518</v>
      </c>
      <c r="DM18" s="605"/>
      <c r="DN18" s="605"/>
      <c r="DO18" s="605"/>
      <c r="DP18" s="605"/>
      <c r="DQ18" s="605"/>
      <c r="DR18" s="605"/>
      <c r="DS18" s="605"/>
      <c r="DT18" s="605"/>
      <c r="DU18" s="605"/>
      <c r="DV18" s="605"/>
      <c r="DW18" s="605"/>
      <c r="DX18" s="683"/>
    </row>
    <row r="19" spans="2:128" ht="11.25" customHeight="1" x14ac:dyDescent="0.2">
      <c r="B19" s="601" t="s">
        <v>221</v>
      </c>
      <c r="C19" s="602"/>
      <c r="D19" s="602"/>
      <c r="E19" s="602"/>
      <c r="F19" s="602"/>
      <c r="G19" s="602"/>
      <c r="H19" s="602"/>
      <c r="I19" s="602"/>
      <c r="J19" s="602"/>
      <c r="K19" s="602"/>
      <c r="L19" s="602"/>
      <c r="M19" s="602"/>
      <c r="N19" s="602"/>
      <c r="O19" s="602"/>
      <c r="P19" s="602"/>
      <c r="Q19" s="603"/>
      <c r="R19" s="604">
        <v>770377991</v>
      </c>
      <c r="S19" s="605"/>
      <c r="T19" s="605"/>
      <c r="U19" s="605"/>
      <c r="V19" s="605"/>
      <c r="W19" s="605"/>
      <c r="X19" s="605"/>
      <c r="Y19" s="606"/>
      <c r="Z19" s="678">
        <v>66</v>
      </c>
      <c r="AA19" s="640"/>
      <c r="AB19" s="640"/>
      <c r="AC19" s="679"/>
      <c r="AD19" s="610">
        <v>658737892</v>
      </c>
      <c r="AE19" s="605"/>
      <c r="AF19" s="605"/>
      <c r="AG19" s="605"/>
      <c r="AH19" s="605"/>
      <c r="AI19" s="605"/>
      <c r="AJ19" s="605"/>
      <c r="AK19" s="606"/>
      <c r="AL19" s="678">
        <v>98.9</v>
      </c>
      <c r="AM19" s="640"/>
      <c r="AN19" s="640"/>
      <c r="AO19" s="657"/>
      <c r="AP19" s="601" t="s">
        <v>222</v>
      </c>
      <c r="AQ19" s="602"/>
      <c r="AR19" s="602"/>
      <c r="AS19" s="602"/>
      <c r="AT19" s="602"/>
      <c r="AU19" s="602"/>
      <c r="AV19" s="602"/>
      <c r="AW19" s="602"/>
      <c r="AX19" s="602"/>
      <c r="AY19" s="602"/>
      <c r="AZ19" s="602"/>
      <c r="BA19" s="602"/>
      <c r="BB19" s="602"/>
      <c r="BC19" s="603"/>
      <c r="BD19" s="604">
        <v>10502191</v>
      </c>
      <c r="BE19" s="605"/>
      <c r="BF19" s="605"/>
      <c r="BG19" s="605"/>
      <c r="BH19" s="605"/>
      <c r="BI19" s="605"/>
      <c r="BJ19" s="605"/>
      <c r="BK19" s="606"/>
      <c r="BL19" s="671">
        <v>1.9</v>
      </c>
      <c r="BM19" s="671"/>
      <c r="BN19" s="671"/>
      <c r="BO19" s="671"/>
      <c r="BP19" s="672" t="s">
        <v>98</v>
      </c>
      <c r="BQ19" s="672"/>
      <c r="BR19" s="672"/>
      <c r="BS19" s="672"/>
      <c r="BT19" s="672"/>
      <c r="BU19" s="672"/>
      <c r="BV19" s="672"/>
      <c r="BW19" s="673"/>
      <c r="BY19" s="601" t="s">
        <v>223</v>
      </c>
      <c r="BZ19" s="602"/>
      <c r="CA19" s="602"/>
      <c r="CB19" s="602"/>
      <c r="CC19" s="602"/>
      <c r="CD19" s="602"/>
      <c r="CE19" s="602"/>
      <c r="CF19" s="602"/>
      <c r="CG19" s="602"/>
      <c r="CH19" s="602"/>
      <c r="CI19" s="602"/>
      <c r="CJ19" s="602"/>
      <c r="CK19" s="602"/>
      <c r="CL19" s="603"/>
      <c r="CM19" s="604" t="s">
        <v>98</v>
      </c>
      <c r="CN19" s="605"/>
      <c r="CO19" s="605"/>
      <c r="CP19" s="605"/>
      <c r="CQ19" s="605"/>
      <c r="CR19" s="605"/>
      <c r="CS19" s="605"/>
      <c r="CT19" s="606"/>
      <c r="CU19" s="671" t="s">
        <v>98</v>
      </c>
      <c r="CV19" s="671"/>
      <c r="CW19" s="671"/>
      <c r="CX19" s="671"/>
      <c r="CY19" s="610" t="s">
        <v>98</v>
      </c>
      <c r="CZ19" s="605"/>
      <c r="DA19" s="605"/>
      <c r="DB19" s="605"/>
      <c r="DC19" s="605"/>
      <c r="DD19" s="605"/>
      <c r="DE19" s="605"/>
      <c r="DF19" s="605"/>
      <c r="DG19" s="605"/>
      <c r="DH19" s="605"/>
      <c r="DI19" s="605"/>
      <c r="DJ19" s="605"/>
      <c r="DK19" s="606"/>
      <c r="DL19" s="610" t="s">
        <v>98</v>
      </c>
      <c r="DM19" s="605"/>
      <c r="DN19" s="605"/>
      <c r="DO19" s="605"/>
      <c r="DP19" s="605"/>
      <c r="DQ19" s="605"/>
      <c r="DR19" s="605"/>
      <c r="DS19" s="605"/>
      <c r="DT19" s="605"/>
      <c r="DU19" s="605"/>
      <c r="DV19" s="605"/>
      <c r="DW19" s="605"/>
      <c r="DX19" s="683"/>
    </row>
    <row r="20" spans="2:128" ht="11.25" customHeight="1" x14ac:dyDescent="0.2">
      <c r="B20" s="601" t="s">
        <v>224</v>
      </c>
      <c r="C20" s="602"/>
      <c r="D20" s="602"/>
      <c r="E20" s="602"/>
      <c r="F20" s="602"/>
      <c r="G20" s="602"/>
      <c r="H20" s="602"/>
      <c r="I20" s="602"/>
      <c r="J20" s="602"/>
      <c r="K20" s="602"/>
      <c r="L20" s="602"/>
      <c r="M20" s="602"/>
      <c r="N20" s="602"/>
      <c r="O20" s="602"/>
      <c r="P20" s="602"/>
      <c r="Q20" s="603"/>
      <c r="R20" s="604">
        <v>1259807</v>
      </c>
      <c r="S20" s="605"/>
      <c r="T20" s="605"/>
      <c r="U20" s="605"/>
      <c r="V20" s="605"/>
      <c r="W20" s="605"/>
      <c r="X20" s="605"/>
      <c r="Y20" s="606"/>
      <c r="Z20" s="678">
        <v>0.1</v>
      </c>
      <c r="AA20" s="640"/>
      <c r="AB20" s="640"/>
      <c r="AC20" s="679"/>
      <c r="AD20" s="610">
        <v>1259807</v>
      </c>
      <c r="AE20" s="605"/>
      <c r="AF20" s="605"/>
      <c r="AG20" s="605"/>
      <c r="AH20" s="605"/>
      <c r="AI20" s="605"/>
      <c r="AJ20" s="605"/>
      <c r="AK20" s="606"/>
      <c r="AL20" s="678">
        <v>0.2</v>
      </c>
      <c r="AM20" s="640"/>
      <c r="AN20" s="640"/>
      <c r="AO20" s="657"/>
      <c r="AP20" s="680" t="s">
        <v>225</v>
      </c>
      <c r="AQ20" s="681"/>
      <c r="AR20" s="681"/>
      <c r="AS20" s="681"/>
      <c r="AT20" s="681"/>
      <c r="AU20" s="681"/>
      <c r="AV20" s="681"/>
      <c r="AW20" s="681"/>
      <c r="AX20" s="681"/>
      <c r="AY20" s="681"/>
      <c r="AZ20" s="681"/>
      <c r="BA20" s="681"/>
      <c r="BB20" s="681"/>
      <c r="BC20" s="682"/>
      <c r="BD20" s="604">
        <v>4272296</v>
      </c>
      <c r="BE20" s="605"/>
      <c r="BF20" s="605"/>
      <c r="BG20" s="605"/>
      <c r="BH20" s="605"/>
      <c r="BI20" s="605"/>
      <c r="BJ20" s="605"/>
      <c r="BK20" s="606"/>
      <c r="BL20" s="671">
        <v>0.8</v>
      </c>
      <c r="BM20" s="671"/>
      <c r="BN20" s="671"/>
      <c r="BO20" s="671"/>
      <c r="BP20" s="672" t="s">
        <v>98</v>
      </c>
      <c r="BQ20" s="672"/>
      <c r="BR20" s="672"/>
      <c r="BS20" s="672"/>
      <c r="BT20" s="672"/>
      <c r="BU20" s="672"/>
      <c r="BV20" s="672"/>
      <c r="BW20" s="673"/>
      <c r="BY20" s="680" t="s">
        <v>226</v>
      </c>
      <c r="BZ20" s="681"/>
      <c r="CA20" s="681"/>
      <c r="CB20" s="681"/>
      <c r="CC20" s="681"/>
      <c r="CD20" s="681"/>
      <c r="CE20" s="681"/>
      <c r="CF20" s="681"/>
      <c r="CG20" s="681"/>
      <c r="CH20" s="681"/>
      <c r="CI20" s="681"/>
      <c r="CJ20" s="681"/>
      <c r="CK20" s="681"/>
      <c r="CL20" s="682"/>
      <c r="CM20" s="604" t="s">
        <v>98</v>
      </c>
      <c r="CN20" s="605"/>
      <c r="CO20" s="605"/>
      <c r="CP20" s="605"/>
      <c r="CQ20" s="605"/>
      <c r="CR20" s="605"/>
      <c r="CS20" s="605"/>
      <c r="CT20" s="606"/>
      <c r="CU20" s="671" t="s">
        <v>98</v>
      </c>
      <c r="CV20" s="671"/>
      <c r="CW20" s="671"/>
      <c r="CX20" s="671"/>
      <c r="CY20" s="610" t="s">
        <v>98</v>
      </c>
      <c r="CZ20" s="605"/>
      <c r="DA20" s="605"/>
      <c r="DB20" s="605"/>
      <c r="DC20" s="605"/>
      <c r="DD20" s="605"/>
      <c r="DE20" s="605"/>
      <c r="DF20" s="605"/>
      <c r="DG20" s="605"/>
      <c r="DH20" s="605"/>
      <c r="DI20" s="605"/>
      <c r="DJ20" s="605"/>
      <c r="DK20" s="606"/>
      <c r="DL20" s="610" t="s">
        <v>98</v>
      </c>
      <c r="DM20" s="605"/>
      <c r="DN20" s="605"/>
      <c r="DO20" s="605"/>
      <c r="DP20" s="605"/>
      <c r="DQ20" s="605"/>
      <c r="DR20" s="605"/>
      <c r="DS20" s="605"/>
      <c r="DT20" s="605"/>
      <c r="DU20" s="605"/>
      <c r="DV20" s="605"/>
      <c r="DW20" s="605"/>
      <c r="DX20" s="683"/>
    </row>
    <row r="21" spans="2:128" ht="11.25" customHeight="1" x14ac:dyDescent="0.2">
      <c r="B21" s="601" t="s">
        <v>227</v>
      </c>
      <c r="C21" s="602"/>
      <c r="D21" s="602"/>
      <c r="E21" s="602"/>
      <c r="F21" s="602"/>
      <c r="G21" s="602"/>
      <c r="H21" s="602"/>
      <c r="I21" s="602"/>
      <c r="J21" s="602"/>
      <c r="K21" s="602"/>
      <c r="L21" s="602"/>
      <c r="M21" s="602"/>
      <c r="N21" s="602"/>
      <c r="O21" s="602"/>
      <c r="P21" s="602"/>
      <c r="Q21" s="603"/>
      <c r="R21" s="604">
        <v>3023162</v>
      </c>
      <c r="S21" s="605"/>
      <c r="T21" s="605"/>
      <c r="U21" s="605"/>
      <c r="V21" s="605"/>
      <c r="W21" s="605"/>
      <c r="X21" s="605"/>
      <c r="Y21" s="606"/>
      <c r="Z21" s="678">
        <v>0.3</v>
      </c>
      <c r="AA21" s="640"/>
      <c r="AB21" s="640"/>
      <c r="AC21" s="679"/>
      <c r="AD21" s="610" t="s">
        <v>98</v>
      </c>
      <c r="AE21" s="605"/>
      <c r="AF21" s="605"/>
      <c r="AG21" s="605"/>
      <c r="AH21" s="605"/>
      <c r="AI21" s="605"/>
      <c r="AJ21" s="605"/>
      <c r="AK21" s="606"/>
      <c r="AL21" s="678" t="s">
        <v>98</v>
      </c>
      <c r="AM21" s="640"/>
      <c r="AN21" s="640"/>
      <c r="AO21" s="657"/>
      <c r="AP21" s="680" t="s">
        <v>228</v>
      </c>
      <c r="AQ21" s="681"/>
      <c r="AR21" s="681"/>
      <c r="AS21" s="681"/>
      <c r="AT21" s="681"/>
      <c r="AU21" s="681"/>
      <c r="AV21" s="681"/>
      <c r="AW21" s="681"/>
      <c r="AX21" s="681"/>
      <c r="AY21" s="681"/>
      <c r="AZ21" s="681"/>
      <c r="BA21" s="681"/>
      <c r="BB21" s="681"/>
      <c r="BC21" s="682"/>
      <c r="BD21" s="604">
        <v>2618554</v>
      </c>
      <c r="BE21" s="605"/>
      <c r="BF21" s="605"/>
      <c r="BG21" s="605"/>
      <c r="BH21" s="605"/>
      <c r="BI21" s="605"/>
      <c r="BJ21" s="605"/>
      <c r="BK21" s="606"/>
      <c r="BL21" s="671">
        <v>0.5</v>
      </c>
      <c r="BM21" s="671"/>
      <c r="BN21" s="671"/>
      <c r="BO21" s="671"/>
      <c r="BP21" s="672" t="s">
        <v>98</v>
      </c>
      <c r="BQ21" s="672"/>
      <c r="BR21" s="672"/>
      <c r="BS21" s="672"/>
      <c r="BT21" s="672"/>
      <c r="BU21" s="672"/>
      <c r="BV21" s="672"/>
      <c r="BW21" s="673"/>
      <c r="BY21" s="680" t="s">
        <v>229</v>
      </c>
      <c r="BZ21" s="681"/>
      <c r="CA21" s="681"/>
      <c r="CB21" s="681"/>
      <c r="CC21" s="681"/>
      <c r="CD21" s="681"/>
      <c r="CE21" s="681"/>
      <c r="CF21" s="681"/>
      <c r="CG21" s="681"/>
      <c r="CH21" s="681"/>
      <c r="CI21" s="681"/>
      <c r="CJ21" s="681"/>
      <c r="CK21" s="681"/>
      <c r="CL21" s="682"/>
      <c r="CM21" s="604">
        <v>1089424</v>
      </c>
      <c r="CN21" s="605"/>
      <c r="CO21" s="605"/>
      <c r="CP21" s="605"/>
      <c r="CQ21" s="605"/>
      <c r="CR21" s="605"/>
      <c r="CS21" s="605"/>
      <c r="CT21" s="606"/>
      <c r="CU21" s="671">
        <v>0.1</v>
      </c>
      <c r="CV21" s="671"/>
      <c r="CW21" s="671"/>
      <c r="CX21" s="671"/>
      <c r="CY21" s="610" t="s">
        <v>98</v>
      </c>
      <c r="CZ21" s="605"/>
      <c r="DA21" s="605"/>
      <c r="DB21" s="605"/>
      <c r="DC21" s="605"/>
      <c r="DD21" s="605"/>
      <c r="DE21" s="605"/>
      <c r="DF21" s="605"/>
      <c r="DG21" s="605"/>
      <c r="DH21" s="605"/>
      <c r="DI21" s="605"/>
      <c r="DJ21" s="605"/>
      <c r="DK21" s="606"/>
      <c r="DL21" s="610">
        <v>1089424</v>
      </c>
      <c r="DM21" s="605"/>
      <c r="DN21" s="605"/>
      <c r="DO21" s="605"/>
      <c r="DP21" s="605"/>
      <c r="DQ21" s="605"/>
      <c r="DR21" s="605"/>
      <c r="DS21" s="605"/>
      <c r="DT21" s="605"/>
      <c r="DU21" s="605"/>
      <c r="DV21" s="605"/>
      <c r="DW21" s="605"/>
      <c r="DX21" s="683"/>
    </row>
    <row r="22" spans="2:128" ht="11.25" customHeight="1" x14ac:dyDescent="0.2">
      <c r="B22" s="601" t="s">
        <v>230</v>
      </c>
      <c r="C22" s="602"/>
      <c r="D22" s="602"/>
      <c r="E22" s="602"/>
      <c r="F22" s="602"/>
      <c r="G22" s="602"/>
      <c r="H22" s="602"/>
      <c r="I22" s="602"/>
      <c r="J22" s="602"/>
      <c r="K22" s="602"/>
      <c r="L22" s="602"/>
      <c r="M22" s="602"/>
      <c r="N22" s="602"/>
      <c r="O22" s="602"/>
      <c r="P22" s="602"/>
      <c r="Q22" s="603"/>
      <c r="R22" s="604">
        <v>13141474</v>
      </c>
      <c r="S22" s="605"/>
      <c r="T22" s="605"/>
      <c r="U22" s="605"/>
      <c r="V22" s="605"/>
      <c r="W22" s="605"/>
      <c r="X22" s="605"/>
      <c r="Y22" s="606"/>
      <c r="Z22" s="678">
        <v>1.1000000000000001</v>
      </c>
      <c r="AA22" s="640"/>
      <c r="AB22" s="640"/>
      <c r="AC22" s="679"/>
      <c r="AD22" s="610">
        <v>2899012</v>
      </c>
      <c r="AE22" s="605"/>
      <c r="AF22" s="605"/>
      <c r="AG22" s="605"/>
      <c r="AH22" s="605"/>
      <c r="AI22" s="605"/>
      <c r="AJ22" s="605"/>
      <c r="AK22" s="606"/>
      <c r="AL22" s="678">
        <v>0.4</v>
      </c>
      <c r="AM22" s="640"/>
      <c r="AN22" s="640"/>
      <c r="AO22" s="657"/>
      <c r="AP22" s="680" t="s">
        <v>231</v>
      </c>
      <c r="AQ22" s="681"/>
      <c r="AR22" s="681"/>
      <c r="AS22" s="681"/>
      <c r="AT22" s="681"/>
      <c r="AU22" s="681"/>
      <c r="AV22" s="681"/>
      <c r="AW22" s="681"/>
      <c r="AX22" s="681"/>
      <c r="AY22" s="681"/>
      <c r="AZ22" s="681"/>
      <c r="BA22" s="681"/>
      <c r="BB22" s="681"/>
      <c r="BC22" s="682"/>
      <c r="BD22" s="604">
        <v>4487346</v>
      </c>
      <c r="BE22" s="605"/>
      <c r="BF22" s="605"/>
      <c r="BG22" s="605"/>
      <c r="BH22" s="605"/>
      <c r="BI22" s="605"/>
      <c r="BJ22" s="605"/>
      <c r="BK22" s="606"/>
      <c r="BL22" s="671">
        <v>0.8</v>
      </c>
      <c r="BM22" s="671"/>
      <c r="BN22" s="671"/>
      <c r="BO22" s="671"/>
      <c r="BP22" s="672" t="s">
        <v>98</v>
      </c>
      <c r="BQ22" s="672"/>
      <c r="BR22" s="672"/>
      <c r="BS22" s="672"/>
      <c r="BT22" s="672"/>
      <c r="BU22" s="672"/>
      <c r="BV22" s="672"/>
      <c r="BW22" s="673"/>
      <c r="BY22" s="680" t="s">
        <v>232</v>
      </c>
      <c r="BZ22" s="681"/>
      <c r="CA22" s="681"/>
      <c r="CB22" s="681"/>
      <c r="CC22" s="681"/>
      <c r="CD22" s="681"/>
      <c r="CE22" s="681"/>
      <c r="CF22" s="681"/>
      <c r="CG22" s="681"/>
      <c r="CH22" s="681"/>
      <c r="CI22" s="681"/>
      <c r="CJ22" s="681"/>
      <c r="CK22" s="681"/>
      <c r="CL22" s="682"/>
      <c r="CM22" s="604">
        <v>3056065</v>
      </c>
      <c r="CN22" s="605"/>
      <c r="CO22" s="605"/>
      <c r="CP22" s="605"/>
      <c r="CQ22" s="605"/>
      <c r="CR22" s="605"/>
      <c r="CS22" s="605"/>
      <c r="CT22" s="606"/>
      <c r="CU22" s="671">
        <v>0.3</v>
      </c>
      <c r="CV22" s="671"/>
      <c r="CW22" s="671"/>
      <c r="CX22" s="671"/>
      <c r="CY22" s="610" t="s">
        <v>98</v>
      </c>
      <c r="CZ22" s="605"/>
      <c r="DA22" s="605"/>
      <c r="DB22" s="605"/>
      <c r="DC22" s="605"/>
      <c r="DD22" s="605"/>
      <c r="DE22" s="605"/>
      <c r="DF22" s="605"/>
      <c r="DG22" s="605"/>
      <c r="DH22" s="605"/>
      <c r="DI22" s="605"/>
      <c r="DJ22" s="605"/>
      <c r="DK22" s="606"/>
      <c r="DL22" s="610">
        <v>3056065</v>
      </c>
      <c r="DM22" s="605"/>
      <c r="DN22" s="605"/>
      <c r="DO22" s="605"/>
      <c r="DP22" s="605"/>
      <c r="DQ22" s="605"/>
      <c r="DR22" s="605"/>
      <c r="DS22" s="605"/>
      <c r="DT22" s="605"/>
      <c r="DU22" s="605"/>
      <c r="DV22" s="605"/>
      <c r="DW22" s="605"/>
      <c r="DX22" s="683"/>
    </row>
    <row r="23" spans="2:128" ht="11.25" customHeight="1" x14ac:dyDescent="0.2">
      <c r="B23" s="601" t="s">
        <v>233</v>
      </c>
      <c r="C23" s="602"/>
      <c r="D23" s="602"/>
      <c r="E23" s="602"/>
      <c r="F23" s="602"/>
      <c r="G23" s="602"/>
      <c r="H23" s="602"/>
      <c r="I23" s="602"/>
      <c r="J23" s="602"/>
      <c r="K23" s="602"/>
      <c r="L23" s="602"/>
      <c r="M23" s="602"/>
      <c r="N23" s="602"/>
      <c r="O23" s="602"/>
      <c r="P23" s="602"/>
      <c r="Q23" s="603"/>
      <c r="R23" s="604">
        <v>5827507</v>
      </c>
      <c r="S23" s="605"/>
      <c r="T23" s="605"/>
      <c r="U23" s="605"/>
      <c r="V23" s="605"/>
      <c r="W23" s="605"/>
      <c r="X23" s="605"/>
      <c r="Y23" s="606"/>
      <c r="Z23" s="678">
        <v>0.5</v>
      </c>
      <c r="AA23" s="640"/>
      <c r="AB23" s="640"/>
      <c r="AC23" s="679"/>
      <c r="AD23" s="610">
        <v>84789</v>
      </c>
      <c r="AE23" s="605"/>
      <c r="AF23" s="605"/>
      <c r="AG23" s="605"/>
      <c r="AH23" s="605"/>
      <c r="AI23" s="605"/>
      <c r="AJ23" s="605"/>
      <c r="AK23" s="606"/>
      <c r="AL23" s="678">
        <v>0</v>
      </c>
      <c r="AM23" s="640"/>
      <c r="AN23" s="640"/>
      <c r="AO23" s="657"/>
      <c r="AP23" s="680" t="s">
        <v>234</v>
      </c>
      <c r="AQ23" s="681"/>
      <c r="AR23" s="681"/>
      <c r="AS23" s="681"/>
      <c r="AT23" s="681"/>
      <c r="AU23" s="681"/>
      <c r="AV23" s="681"/>
      <c r="AW23" s="681"/>
      <c r="AX23" s="681"/>
      <c r="AY23" s="681"/>
      <c r="AZ23" s="681"/>
      <c r="BA23" s="681"/>
      <c r="BB23" s="681"/>
      <c r="BC23" s="682"/>
      <c r="BD23" s="604">
        <v>36074120</v>
      </c>
      <c r="BE23" s="605"/>
      <c r="BF23" s="605"/>
      <c r="BG23" s="605"/>
      <c r="BH23" s="605"/>
      <c r="BI23" s="605"/>
      <c r="BJ23" s="605"/>
      <c r="BK23" s="606"/>
      <c r="BL23" s="671">
        <v>6.5</v>
      </c>
      <c r="BM23" s="671"/>
      <c r="BN23" s="671"/>
      <c r="BO23" s="671"/>
      <c r="BP23" s="672" t="s">
        <v>98</v>
      </c>
      <c r="BQ23" s="672"/>
      <c r="BR23" s="672"/>
      <c r="BS23" s="672"/>
      <c r="BT23" s="672"/>
      <c r="BU23" s="672"/>
      <c r="BV23" s="672"/>
      <c r="BW23" s="673"/>
      <c r="BY23" s="680" t="s">
        <v>235</v>
      </c>
      <c r="BZ23" s="681"/>
      <c r="CA23" s="681"/>
      <c r="CB23" s="681"/>
      <c r="CC23" s="681"/>
      <c r="CD23" s="681"/>
      <c r="CE23" s="681"/>
      <c r="CF23" s="681"/>
      <c r="CG23" s="681"/>
      <c r="CH23" s="681"/>
      <c r="CI23" s="681"/>
      <c r="CJ23" s="681"/>
      <c r="CK23" s="681"/>
      <c r="CL23" s="682"/>
      <c r="CM23" s="604">
        <v>3240079</v>
      </c>
      <c r="CN23" s="605"/>
      <c r="CO23" s="605"/>
      <c r="CP23" s="605"/>
      <c r="CQ23" s="605"/>
      <c r="CR23" s="605"/>
      <c r="CS23" s="605"/>
      <c r="CT23" s="606"/>
      <c r="CU23" s="671">
        <v>0.3</v>
      </c>
      <c r="CV23" s="671"/>
      <c r="CW23" s="671"/>
      <c r="CX23" s="671"/>
      <c r="CY23" s="610" t="s">
        <v>98</v>
      </c>
      <c r="CZ23" s="605"/>
      <c r="DA23" s="605"/>
      <c r="DB23" s="605"/>
      <c r="DC23" s="605"/>
      <c r="DD23" s="605"/>
      <c r="DE23" s="605"/>
      <c r="DF23" s="605"/>
      <c r="DG23" s="605"/>
      <c r="DH23" s="605"/>
      <c r="DI23" s="605"/>
      <c r="DJ23" s="605"/>
      <c r="DK23" s="606"/>
      <c r="DL23" s="610">
        <v>3240079</v>
      </c>
      <c r="DM23" s="605"/>
      <c r="DN23" s="605"/>
      <c r="DO23" s="605"/>
      <c r="DP23" s="605"/>
      <c r="DQ23" s="605"/>
      <c r="DR23" s="605"/>
      <c r="DS23" s="605"/>
      <c r="DT23" s="605"/>
      <c r="DU23" s="605"/>
      <c r="DV23" s="605"/>
      <c r="DW23" s="605"/>
      <c r="DX23" s="683"/>
    </row>
    <row r="24" spans="2:128" ht="11.25" customHeight="1" x14ac:dyDescent="0.2">
      <c r="B24" s="601" t="s">
        <v>236</v>
      </c>
      <c r="C24" s="602"/>
      <c r="D24" s="602"/>
      <c r="E24" s="602"/>
      <c r="F24" s="602"/>
      <c r="G24" s="602"/>
      <c r="H24" s="602"/>
      <c r="I24" s="602"/>
      <c r="J24" s="602"/>
      <c r="K24" s="602"/>
      <c r="L24" s="602"/>
      <c r="M24" s="602"/>
      <c r="N24" s="602"/>
      <c r="O24" s="602"/>
      <c r="P24" s="602"/>
      <c r="Q24" s="603"/>
      <c r="R24" s="604">
        <v>129720981</v>
      </c>
      <c r="S24" s="605"/>
      <c r="T24" s="605"/>
      <c r="U24" s="605"/>
      <c r="V24" s="605"/>
      <c r="W24" s="605"/>
      <c r="X24" s="605"/>
      <c r="Y24" s="606"/>
      <c r="Z24" s="678">
        <v>11.1</v>
      </c>
      <c r="AA24" s="640"/>
      <c r="AB24" s="640"/>
      <c r="AC24" s="679"/>
      <c r="AD24" s="610" t="s">
        <v>98</v>
      </c>
      <c r="AE24" s="605"/>
      <c r="AF24" s="605"/>
      <c r="AG24" s="605"/>
      <c r="AH24" s="605"/>
      <c r="AI24" s="605"/>
      <c r="AJ24" s="605"/>
      <c r="AK24" s="606"/>
      <c r="AL24" s="678" t="s">
        <v>98</v>
      </c>
      <c r="AM24" s="640"/>
      <c r="AN24" s="640"/>
      <c r="AO24" s="657"/>
      <c r="AP24" s="680" t="s">
        <v>237</v>
      </c>
      <c r="AQ24" s="681"/>
      <c r="AR24" s="681"/>
      <c r="AS24" s="681"/>
      <c r="AT24" s="681"/>
      <c r="AU24" s="681"/>
      <c r="AV24" s="681"/>
      <c r="AW24" s="681"/>
      <c r="AX24" s="681"/>
      <c r="AY24" s="681"/>
      <c r="AZ24" s="681"/>
      <c r="BA24" s="681"/>
      <c r="BB24" s="681"/>
      <c r="BC24" s="682"/>
      <c r="BD24" s="604">
        <v>54358275</v>
      </c>
      <c r="BE24" s="605"/>
      <c r="BF24" s="605"/>
      <c r="BG24" s="605"/>
      <c r="BH24" s="605"/>
      <c r="BI24" s="605"/>
      <c r="BJ24" s="605"/>
      <c r="BK24" s="606"/>
      <c r="BL24" s="671">
        <v>9.9</v>
      </c>
      <c r="BM24" s="671"/>
      <c r="BN24" s="671"/>
      <c r="BO24" s="671"/>
      <c r="BP24" s="672" t="s">
        <v>98</v>
      </c>
      <c r="BQ24" s="672"/>
      <c r="BR24" s="672"/>
      <c r="BS24" s="672"/>
      <c r="BT24" s="672"/>
      <c r="BU24" s="672"/>
      <c r="BV24" s="672"/>
      <c r="BW24" s="673"/>
      <c r="BY24" s="680" t="s">
        <v>238</v>
      </c>
      <c r="BZ24" s="681"/>
      <c r="CA24" s="681"/>
      <c r="CB24" s="681"/>
      <c r="CC24" s="681"/>
      <c r="CD24" s="681"/>
      <c r="CE24" s="681"/>
      <c r="CF24" s="681"/>
      <c r="CG24" s="681"/>
      <c r="CH24" s="681"/>
      <c r="CI24" s="681"/>
      <c r="CJ24" s="681"/>
      <c r="CK24" s="681"/>
      <c r="CL24" s="682"/>
      <c r="CM24" s="604">
        <v>76134352</v>
      </c>
      <c r="CN24" s="605"/>
      <c r="CO24" s="605"/>
      <c r="CP24" s="605"/>
      <c r="CQ24" s="605"/>
      <c r="CR24" s="605"/>
      <c r="CS24" s="605"/>
      <c r="CT24" s="606"/>
      <c r="CU24" s="671">
        <v>6.6</v>
      </c>
      <c r="CV24" s="671"/>
      <c r="CW24" s="671"/>
      <c r="CX24" s="671"/>
      <c r="CY24" s="610" t="s">
        <v>98</v>
      </c>
      <c r="CZ24" s="605"/>
      <c r="DA24" s="605"/>
      <c r="DB24" s="605"/>
      <c r="DC24" s="605"/>
      <c r="DD24" s="605"/>
      <c r="DE24" s="605"/>
      <c r="DF24" s="605"/>
      <c r="DG24" s="605"/>
      <c r="DH24" s="605"/>
      <c r="DI24" s="605"/>
      <c r="DJ24" s="605"/>
      <c r="DK24" s="606"/>
      <c r="DL24" s="610">
        <v>76134352</v>
      </c>
      <c r="DM24" s="605"/>
      <c r="DN24" s="605"/>
      <c r="DO24" s="605"/>
      <c r="DP24" s="605"/>
      <c r="DQ24" s="605"/>
      <c r="DR24" s="605"/>
      <c r="DS24" s="605"/>
      <c r="DT24" s="605"/>
      <c r="DU24" s="605"/>
      <c r="DV24" s="605"/>
      <c r="DW24" s="605"/>
      <c r="DX24" s="683"/>
    </row>
    <row r="25" spans="2:128" ht="11.25" customHeight="1" x14ac:dyDescent="0.2">
      <c r="B25" s="601" t="s">
        <v>239</v>
      </c>
      <c r="C25" s="602"/>
      <c r="D25" s="602"/>
      <c r="E25" s="602"/>
      <c r="F25" s="602"/>
      <c r="G25" s="602"/>
      <c r="H25" s="602"/>
      <c r="I25" s="602"/>
      <c r="J25" s="602"/>
      <c r="K25" s="602"/>
      <c r="L25" s="602"/>
      <c r="M25" s="602"/>
      <c r="N25" s="602"/>
      <c r="O25" s="602"/>
      <c r="P25" s="602"/>
      <c r="Q25" s="603"/>
      <c r="R25" s="604" t="s">
        <v>98</v>
      </c>
      <c r="S25" s="605"/>
      <c r="T25" s="605"/>
      <c r="U25" s="605"/>
      <c r="V25" s="605"/>
      <c r="W25" s="605"/>
      <c r="X25" s="605"/>
      <c r="Y25" s="606"/>
      <c r="Z25" s="678" t="s">
        <v>98</v>
      </c>
      <c r="AA25" s="640"/>
      <c r="AB25" s="640"/>
      <c r="AC25" s="679"/>
      <c r="AD25" s="610" t="s">
        <v>98</v>
      </c>
      <c r="AE25" s="605"/>
      <c r="AF25" s="605"/>
      <c r="AG25" s="605"/>
      <c r="AH25" s="605"/>
      <c r="AI25" s="605"/>
      <c r="AJ25" s="605"/>
      <c r="AK25" s="606"/>
      <c r="AL25" s="678" t="s">
        <v>98</v>
      </c>
      <c r="AM25" s="640"/>
      <c r="AN25" s="640"/>
      <c r="AO25" s="657"/>
      <c r="AP25" s="680" t="s">
        <v>240</v>
      </c>
      <c r="AQ25" s="681"/>
      <c r="AR25" s="681"/>
      <c r="AS25" s="681"/>
      <c r="AT25" s="681"/>
      <c r="AU25" s="681"/>
      <c r="AV25" s="681"/>
      <c r="AW25" s="681"/>
      <c r="AX25" s="681"/>
      <c r="AY25" s="681"/>
      <c r="AZ25" s="681"/>
      <c r="BA25" s="681"/>
      <c r="BB25" s="681"/>
      <c r="BC25" s="682"/>
      <c r="BD25" s="604">
        <v>3876</v>
      </c>
      <c r="BE25" s="605"/>
      <c r="BF25" s="605"/>
      <c r="BG25" s="605"/>
      <c r="BH25" s="605"/>
      <c r="BI25" s="605"/>
      <c r="BJ25" s="605"/>
      <c r="BK25" s="606"/>
      <c r="BL25" s="671">
        <v>0</v>
      </c>
      <c r="BM25" s="671"/>
      <c r="BN25" s="671"/>
      <c r="BO25" s="671"/>
      <c r="BP25" s="672" t="s">
        <v>98</v>
      </c>
      <c r="BQ25" s="672"/>
      <c r="BR25" s="672"/>
      <c r="BS25" s="672"/>
      <c r="BT25" s="672"/>
      <c r="BU25" s="672"/>
      <c r="BV25" s="672"/>
      <c r="BW25" s="673"/>
      <c r="BY25" s="680" t="s">
        <v>241</v>
      </c>
      <c r="BZ25" s="681"/>
      <c r="CA25" s="681"/>
      <c r="CB25" s="681"/>
      <c r="CC25" s="681"/>
      <c r="CD25" s="681"/>
      <c r="CE25" s="681"/>
      <c r="CF25" s="681"/>
      <c r="CG25" s="681"/>
      <c r="CH25" s="681"/>
      <c r="CI25" s="681"/>
      <c r="CJ25" s="681"/>
      <c r="CK25" s="681"/>
      <c r="CL25" s="682"/>
      <c r="CM25" s="604">
        <v>1826993</v>
      </c>
      <c r="CN25" s="605"/>
      <c r="CO25" s="605"/>
      <c r="CP25" s="605"/>
      <c r="CQ25" s="605"/>
      <c r="CR25" s="605"/>
      <c r="CS25" s="605"/>
      <c r="CT25" s="606"/>
      <c r="CU25" s="671">
        <v>0.2</v>
      </c>
      <c r="CV25" s="671"/>
      <c r="CW25" s="671"/>
      <c r="CX25" s="671"/>
      <c r="CY25" s="610" t="s">
        <v>98</v>
      </c>
      <c r="CZ25" s="605"/>
      <c r="DA25" s="605"/>
      <c r="DB25" s="605"/>
      <c r="DC25" s="605"/>
      <c r="DD25" s="605"/>
      <c r="DE25" s="605"/>
      <c r="DF25" s="605"/>
      <c r="DG25" s="605"/>
      <c r="DH25" s="605"/>
      <c r="DI25" s="605"/>
      <c r="DJ25" s="605"/>
      <c r="DK25" s="606"/>
      <c r="DL25" s="610">
        <v>1826993</v>
      </c>
      <c r="DM25" s="605"/>
      <c r="DN25" s="605"/>
      <c r="DO25" s="605"/>
      <c r="DP25" s="605"/>
      <c r="DQ25" s="605"/>
      <c r="DR25" s="605"/>
      <c r="DS25" s="605"/>
      <c r="DT25" s="605"/>
      <c r="DU25" s="605"/>
      <c r="DV25" s="605"/>
      <c r="DW25" s="605"/>
      <c r="DX25" s="683"/>
    </row>
    <row r="26" spans="2:128" ht="11.25" customHeight="1" x14ac:dyDescent="0.2">
      <c r="B26" s="601" t="s">
        <v>242</v>
      </c>
      <c r="C26" s="602"/>
      <c r="D26" s="602"/>
      <c r="E26" s="602"/>
      <c r="F26" s="602"/>
      <c r="G26" s="602"/>
      <c r="H26" s="602"/>
      <c r="I26" s="602"/>
      <c r="J26" s="602"/>
      <c r="K26" s="602"/>
      <c r="L26" s="602"/>
      <c r="M26" s="602"/>
      <c r="N26" s="602"/>
      <c r="O26" s="602"/>
      <c r="P26" s="602"/>
      <c r="Q26" s="603"/>
      <c r="R26" s="604">
        <v>7461181</v>
      </c>
      <c r="S26" s="605"/>
      <c r="T26" s="605"/>
      <c r="U26" s="605"/>
      <c r="V26" s="605"/>
      <c r="W26" s="605"/>
      <c r="X26" s="605"/>
      <c r="Y26" s="606"/>
      <c r="Z26" s="678">
        <v>0.6</v>
      </c>
      <c r="AA26" s="640"/>
      <c r="AB26" s="640"/>
      <c r="AC26" s="679"/>
      <c r="AD26" s="610">
        <v>722948</v>
      </c>
      <c r="AE26" s="605"/>
      <c r="AF26" s="605"/>
      <c r="AG26" s="605"/>
      <c r="AH26" s="605"/>
      <c r="AI26" s="605"/>
      <c r="AJ26" s="605"/>
      <c r="AK26" s="606"/>
      <c r="AL26" s="678">
        <v>0.1</v>
      </c>
      <c r="AM26" s="640"/>
      <c r="AN26" s="640"/>
      <c r="AO26" s="657"/>
      <c r="AP26" s="680" t="s">
        <v>243</v>
      </c>
      <c r="AQ26" s="681"/>
      <c r="AR26" s="681"/>
      <c r="AS26" s="681"/>
      <c r="AT26" s="681"/>
      <c r="AU26" s="681"/>
      <c r="AV26" s="681"/>
      <c r="AW26" s="681"/>
      <c r="AX26" s="681"/>
      <c r="AY26" s="681"/>
      <c r="AZ26" s="681"/>
      <c r="BA26" s="681"/>
      <c r="BB26" s="681"/>
      <c r="BC26" s="682"/>
      <c r="BD26" s="604" t="s">
        <v>98</v>
      </c>
      <c r="BE26" s="605"/>
      <c r="BF26" s="605"/>
      <c r="BG26" s="605"/>
      <c r="BH26" s="605"/>
      <c r="BI26" s="605"/>
      <c r="BJ26" s="605"/>
      <c r="BK26" s="606"/>
      <c r="BL26" s="671" t="s">
        <v>98</v>
      </c>
      <c r="BM26" s="671"/>
      <c r="BN26" s="671"/>
      <c r="BO26" s="671"/>
      <c r="BP26" s="672" t="s">
        <v>98</v>
      </c>
      <c r="BQ26" s="672"/>
      <c r="BR26" s="672"/>
      <c r="BS26" s="672"/>
      <c r="BT26" s="672"/>
      <c r="BU26" s="672"/>
      <c r="BV26" s="672"/>
      <c r="BW26" s="673"/>
      <c r="BY26" s="680" t="s">
        <v>244</v>
      </c>
      <c r="BZ26" s="681"/>
      <c r="CA26" s="681"/>
      <c r="CB26" s="681"/>
      <c r="CC26" s="681"/>
      <c r="CD26" s="681"/>
      <c r="CE26" s="681"/>
      <c r="CF26" s="681"/>
      <c r="CG26" s="681"/>
      <c r="CH26" s="681"/>
      <c r="CI26" s="681"/>
      <c r="CJ26" s="681"/>
      <c r="CK26" s="681"/>
      <c r="CL26" s="682"/>
      <c r="CM26" s="604" t="s">
        <v>98</v>
      </c>
      <c r="CN26" s="605"/>
      <c r="CO26" s="605"/>
      <c r="CP26" s="605"/>
      <c r="CQ26" s="605"/>
      <c r="CR26" s="605"/>
      <c r="CS26" s="605"/>
      <c r="CT26" s="606"/>
      <c r="CU26" s="671" t="s">
        <v>98</v>
      </c>
      <c r="CV26" s="671"/>
      <c r="CW26" s="671"/>
      <c r="CX26" s="671"/>
      <c r="CY26" s="610" t="s">
        <v>98</v>
      </c>
      <c r="CZ26" s="605"/>
      <c r="DA26" s="605"/>
      <c r="DB26" s="605"/>
      <c r="DC26" s="605"/>
      <c r="DD26" s="605"/>
      <c r="DE26" s="605"/>
      <c r="DF26" s="605"/>
      <c r="DG26" s="605"/>
      <c r="DH26" s="605"/>
      <c r="DI26" s="605"/>
      <c r="DJ26" s="605"/>
      <c r="DK26" s="606"/>
      <c r="DL26" s="610" t="s">
        <v>98</v>
      </c>
      <c r="DM26" s="605"/>
      <c r="DN26" s="605"/>
      <c r="DO26" s="605"/>
      <c r="DP26" s="605"/>
      <c r="DQ26" s="605"/>
      <c r="DR26" s="605"/>
      <c r="DS26" s="605"/>
      <c r="DT26" s="605"/>
      <c r="DU26" s="605"/>
      <c r="DV26" s="605"/>
      <c r="DW26" s="605"/>
      <c r="DX26" s="683"/>
    </row>
    <row r="27" spans="2:128" ht="11.25" customHeight="1" x14ac:dyDescent="0.2">
      <c r="B27" s="601" t="s">
        <v>245</v>
      </c>
      <c r="C27" s="602"/>
      <c r="D27" s="602"/>
      <c r="E27" s="602"/>
      <c r="F27" s="602"/>
      <c r="G27" s="602"/>
      <c r="H27" s="602"/>
      <c r="I27" s="602"/>
      <c r="J27" s="602"/>
      <c r="K27" s="602"/>
      <c r="L27" s="602"/>
      <c r="M27" s="602"/>
      <c r="N27" s="602"/>
      <c r="O27" s="602"/>
      <c r="P27" s="602"/>
      <c r="Q27" s="603"/>
      <c r="R27" s="604">
        <v>107534</v>
      </c>
      <c r="S27" s="605"/>
      <c r="T27" s="605"/>
      <c r="U27" s="605"/>
      <c r="V27" s="605"/>
      <c r="W27" s="605"/>
      <c r="X27" s="605"/>
      <c r="Y27" s="606"/>
      <c r="Z27" s="678">
        <v>0</v>
      </c>
      <c r="AA27" s="640"/>
      <c r="AB27" s="640"/>
      <c r="AC27" s="679"/>
      <c r="AD27" s="610" t="s">
        <v>98</v>
      </c>
      <c r="AE27" s="605"/>
      <c r="AF27" s="605"/>
      <c r="AG27" s="605"/>
      <c r="AH27" s="605"/>
      <c r="AI27" s="605"/>
      <c r="AJ27" s="605"/>
      <c r="AK27" s="606"/>
      <c r="AL27" s="678" t="s">
        <v>98</v>
      </c>
      <c r="AM27" s="640"/>
      <c r="AN27" s="640"/>
      <c r="AO27" s="657"/>
      <c r="AP27" s="680" t="s">
        <v>246</v>
      </c>
      <c r="AQ27" s="681"/>
      <c r="AR27" s="681"/>
      <c r="AS27" s="681"/>
      <c r="AT27" s="681"/>
      <c r="AU27" s="681"/>
      <c r="AV27" s="681"/>
      <c r="AW27" s="681"/>
      <c r="AX27" s="681"/>
      <c r="AY27" s="681"/>
      <c r="AZ27" s="681"/>
      <c r="BA27" s="681"/>
      <c r="BB27" s="681"/>
      <c r="BC27" s="682"/>
      <c r="BD27" s="604">
        <v>930312</v>
      </c>
      <c r="BE27" s="605"/>
      <c r="BF27" s="605"/>
      <c r="BG27" s="605"/>
      <c r="BH27" s="605"/>
      <c r="BI27" s="605"/>
      <c r="BJ27" s="605"/>
      <c r="BK27" s="606"/>
      <c r="BL27" s="671">
        <v>0.2</v>
      </c>
      <c r="BM27" s="671"/>
      <c r="BN27" s="671"/>
      <c r="BO27" s="671"/>
      <c r="BP27" s="672" t="s">
        <v>98</v>
      </c>
      <c r="BQ27" s="672"/>
      <c r="BR27" s="672"/>
      <c r="BS27" s="672"/>
      <c r="BT27" s="672"/>
      <c r="BU27" s="672"/>
      <c r="BV27" s="672"/>
      <c r="BW27" s="673"/>
      <c r="BY27" s="680" t="s">
        <v>247</v>
      </c>
      <c r="BZ27" s="681"/>
      <c r="CA27" s="681"/>
      <c r="CB27" s="681"/>
      <c r="CC27" s="681"/>
      <c r="CD27" s="681"/>
      <c r="CE27" s="681"/>
      <c r="CF27" s="681"/>
      <c r="CG27" s="681"/>
      <c r="CH27" s="681"/>
      <c r="CI27" s="681"/>
      <c r="CJ27" s="681"/>
      <c r="CK27" s="681"/>
      <c r="CL27" s="682"/>
      <c r="CM27" s="604">
        <v>3454038</v>
      </c>
      <c r="CN27" s="605"/>
      <c r="CO27" s="605"/>
      <c r="CP27" s="605"/>
      <c r="CQ27" s="605"/>
      <c r="CR27" s="605"/>
      <c r="CS27" s="605"/>
      <c r="CT27" s="606"/>
      <c r="CU27" s="671">
        <v>0.3</v>
      </c>
      <c r="CV27" s="671"/>
      <c r="CW27" s="671"/>
      <c r="CX27" s="671"/>
      <c r="CY27" s="610" t="s">
        <v>98</v>
      </c>
      <c r="CZ27" s="605"/>
      <c r="DA27" s="605"/>
      <c r="DB27" s="605"/>
      <c r="DC27" s="605"/>
      <c r="DD27" s="605"/>
      <c r="DE27" s="605"/>
      <c r="DF27" s="605"/>
      <c r="DG27" s="605"/>
      <c r="DH27" s="605"/>
      <c r="DI27" s="605"/>
      <c r="DJ27" s="605"/>
      <c r="DK27" s="606"/>
      <c r="DL27" s="610">
        <v>3454038</v>
      </c>
      <c r="DM27" s="605"/>
      <c r="DN27" s="605"/>
      <c r="DO27" s="605"/>
      <c r="DP27" s="605"/>
      <c r="DQ27" s="605"/>
      <c r="DR27" s="605"/>
      <c r="DS27" s="605"/>
      <c r="DT27" s="605"/>
      <c r="DU27" s="605"/>
      <c r="DV27" s="605"/>
      <c r="DW27" s="605"/>
      <c r="DX27" s="683"/>
    </row>
    <row r="28" spans="2:128" ht="11.25" customHeight="1" x14ac:dyDescent="0.2">
      <c r="B28" s="601" t="s">
        <v>248</v>
      </c>
      <c r="C28" s="602"/>
      <c r="D28" s="602"/>
      <c r="E28" s="602"/>
      <c r="F28" s="602"/>
      <c r="G28" s="602"/>
      <c r="H28" s="602"/>
      <c r="I28" s="602"/>
      <c r="J28" s="602"/>
      <c r="K28" s="602"/>
      <c r="L28" s="602"/>
      <c r="M28" s="602"/>
      <c r="N28" s="602"/>
      <c r="O28" s="602"/>
      <c r="P28" s="602"/>
      <c r="Q28" s="603"/>
      <c r="R28" s="604">
        <v>35942500</v>
      </c>
      <c r="S28" s="605"/>
      <c r="T28" s="605"/>
      <c r="U28" s="605"/>
      <c r="V28" s="605"/>
      <c r="W28" s="605"/>
      <c r="X28" s="605"/>
      <c r="Y28" s="606"/>
      <c r="Z28" s="678">
        <v>3.1</v>
      </c>
      <c r="AA28" s="640"/>
      <c r="AB28" s="640"/>
      <c r="AC28" s="679"/>
      <c r="AD28" s="610" t="s">
        <v>98</v>
      </c>
      <c r="AE28" s="605"/>
      <c r="AF28" s="605"/>
      <c r="AG28" s="605"/>
      <c r="AH28" s="605"/>
      <c r="AI28" s="605"/>
      <c r="AJ28" s="605"/>
      <c r="AK28" s="606"/>
      <c r="AL28" s="678" t="s">
        <v>98</v>
      </c>
      <c r="AM28" s="640"/>
      <c r="AN28" s="640"/>
      <c r="AO28" s="657"/>
      <c r="AP28" s="680" t="s">
        <v>249</v>
      </c>
      <c r="AQ28" s="681"/>
      <c r="AR28" s="681"/>
      <c r="AS28" s="681"/>
      <c r="AT28" s="681"/>
      <c r="AU28" s="681"/>
      <c r="AV28" s="681"/>
      <c r="AW28" s="681"/>
      <c r="AX28" s="681"/>
      <c r="AY28" s="681"/>
      <c r="AZ28" s="681"/>
      <c r="BA28" s="681"/>
      <c r="BB28" s="681"/>
      <c r="BC28" s="682"/>
      <c r="BD28" s="604">
        <v>43705</v>
      </c>
      <c r="BE28" s="605"/>
      <c r="BF28" s="605"/>
      <c r="BG28" s="605"/>
      <c r="BH28" s="605"/>
      <c r="BI28" s="605"/>
      <c r="BJ28" s="605"/>
      <c r="BK28" s="606"/>
      <c r="BL28" s="671">
        <v>0</v>
      </c>
      <c r="BM28" s="671"/>
      <c r="BN28" s="671"/>
      <c r="BO28" s="671"/>
      <c r="BP28" s="672" t="s">
        <v>98</v>
      </c>
      <c r="BQ28" s="672"/>
      <c r="BR28" s="672"/>
      <c r="BS28" s="672"/>
      <c r="BT28" s="672"/>
      <c r="BU28" s="672"/>
      <c r="BV28" s="672"/>
      <c r="BW28" s="673"/>
      <c r="BY28" s="680" t="s">
        <v>250</v>
      </c>
      <c r="BZ28" s="681"/>
      <c r="CA28" s="681"/>
      <c r="CB28" s="681"/>
      <c r="CC28" s="681"/>
      <c r="CD28" s="681"/>
      <c r="CE28" s="681"/>
      <c r="CF28" s="681"/>
      <c r="CG28" s="681"/>
      <c r="CH28" s="681"/>
      <c r="CI28" s="681"/>
      <c r="CJ28" s="681"/>
      <c r="CK28" s="681"/>
      <c r="CL28" s="682"/>
      <c r="CM28" s="604">
        <v>10920246</v>
      </c>
      <c r="CN28" s="605"/>
      <c r="CO28" s="605"/>
      <c r="CP28" s="605"/>
      <c r="CQ28" s="605"/>
      <c r="CR28" s="605"/>
      <c r="CS28" s="605"/>
      <c r="CT28" s="606"/>
      <c r="CU28" s="671">
        <v>1</v>
      </c>
      <c r="CV28" s="671"/>
      <c r="CW28" s="671"/>
      <c r="CX28" s="671"/>
      <c r="CY28" s="610" t="s">
        <v>98</v>
      </c>
      <c r="CZ28" s="605"/>
      <c r="DA28" s="605"/>
      <c r="DB28" s="605"/>
      <c r="DC28" s="605"/>
      <c r="DD28" s="605"/>
      <c r="DE28" s="605"/>
      <c r="DF28" s="605"/>
      <c r="DG28" s="605"/>
      <c r="DH28" s="605"/>
      <c r="DI28" s="605"/>
      <c r="DJ28" s="605"/>
      <c r="DK28" s="606"/>
      <c r="DL28" s="610">
        <v>10920246</v>
      </c>
      <c r="DM28" s="605"/>
      <c r="DN28" s="605"/>
      <c r="DO28" s="605"/>
      <c r="DP28" s="605"/>
      <c r="DQ28" s="605"/>
      <c r="DR28" s="605"/>
      <c r="DS28" s="605"/>
      <c r="DT28" s="605"/>
      <c r="DU28" s="605"/>
      <c r="DV28" s="605"/>
      <c r="DW28" s="605"/>
      <c r="DX28" s="683"/>
    </row>
    <row r="29" spans="2:128" ht="11.25" customHeight="1" x14ac:dyDescent="0.2">
      <c r="B29" s="601" t="s">
        <v>251</v>
      </c>
      <c r="C29" s="602"/>
      <c r="D29" s="602"/>
      <c r="E29" s="602"/>
      <c r="F29" s="602"/>
      <c r="G29" s="602"/>
      <c r="H29" s="602"/>
      <c r="I29" s="602"/>
      <c r="J29" s="602"/>
      <c r="K29" s="602"/>
      <c r="L29" s="602"/>
      <c r="M29" s="602"/>
      <c r="N29" s="602"/>
      <c r="O29" s="602"/>
      <c r="P29" s="602"/>
      <c r="Q29" s="603"/>
      <c r="R29" s="604">
        <v>22367612</v>
      </c>
      <c r="S29" s="605"/>
      <c r="T29" s="605"/>
      <c r="U29" s="605"/>
      <c r="V29" s="605"/>
      <c r="W29" s="605"/>
      <c r="X29" s="605"/>
      <c r="Y29" s="606"/>
      <c r="Z29" s="678">
        <v>1.9</v>
      </c>
      <c r="AA29" s="640"/>
      <c r="AB29" s="640"/>
      <c r="AC29" s="679"/>
      <c r="AD29" s="610" t="s">
        <v>98</v>
      </c>
      <c r="AE29" s="605"/>
      <c r="AF29" s="605"/>
      <c r="AG29" s="605"/>
      <c r="AH29" s="605"/>
      <c r="AI29" s="605"/>
      <c r="AJ29" s="605"/>
      <c r="AK29" s="606"/>
      <c r="AL29" s="678" t="s">
        <v>98</v>
      </c>
      <c r="AM29" s="640"/>
      <c r="AN29" s="640"/>
      <c r="AO29" s="657"/>
      <c r="AP29" s="680" t="s">
        <v>252</v>
      </c>
      <c r="AQ29" s="681"/>
      <c r="AR29" s="681"/>
      <c r="AS29" s="681"/>
      <c r="AT29" s="681"/>
      <c r="AU29" s="681"/>
      <c r="AV29" s="681"/>
      <c r="AW29" s="681"/>
      <c r="AX29" s="681"/>
      <c r="AY29" s="681"/>
      <c r="AZ29" s="681"/>
      <c r="BA29" s="681"/>
      <c r="BB29" s="681"/>
      <c r="BC29" s="682"/>
      <c r="BD29" s="604">
        <v>43705</v>
      </c>
      <c r="BE29" s="605"/>
      <c r="BF29" s="605"/>
      <c r="BG29" s="605"/>
      <c r="BH29" s="605"/>
      <c r="BI29" s="605"/>
      <c r="BJ29" s="605"/>
      <c r="BK29" s="606"/>
      <c r="BL29" s="671">
        <v>0</v>
      </c>
      <c r="BM29" s="671"/>
      <c r="BN29" s="671"/>
      <c r="BO29" s="671"/>
      <c r="BP29" s="672" t="s">
        <v>98</v>
      </c>
      <c r="BQ29" s="672"/>
      <c r="BR29" s="672"/>
      <c r="BS29" s="672"/>
      <c r="BT29" s="672"/>
      <c r="BU29" s="672"/>
      <c r="BV29" s="672"/>
      <c r="BW29" s="673"/>
      <c r="BY29" s="680" t="s">
        <v>253</v>
      </c>
      <c r="BZ29" s="684"/>
      <c r="CA29" s="684"/>
      <c r="CB29" s="684"/>
      <c r="CC29" s="684"/>
      <c r="CD29" s="684"/>
      <c r="CE29" s="684"/>
      <c r="CF29" s="684"/>
      <c r="CG29" s="684"/>
      <c r="CH29" s="684"/>
      <c r="CI29" s="684"/>
      <c r="CJ29" s="684"/>
      <c r="CK29" s="684"/>
      <c r="CL29" s="682"/>
      <c r="CM29" s="604" t="s">
        <v>98</v>
      </c>
      <c r="CN29" s="605"/>
      <c r="CO29" s="605"/>
      <c r="CP29" s="605"/>
      <c r="CQ29" s="605"/>
      <c r="CR29" s="605"/>
      <c r="CS29" s="605"/>
      <c r="CT29" s="606"/>
      <c r="CU29" s="671" t="s">
        <v>98</v>
      </c>
      <c r="CV29" s="671"/>
      <c r="CW29" s="671"/>
      <c r="CX29" s="671"/>
      <c r="CY29" s="610" t="s">
        <v>98</v>
      </c>
      <c r="CZ29" s="605"/>
      <c r="DA29" s="605"/>
      <c r="DB29" s="605"/>
      <c r="DC29" s="605"/>
      <c r="DD29" s="605"/>
      <c r="DE29" s="605"/>
      <c r="DF29" s="605"/>
      <c r="DG29" s="605"/>
      <c r="DH29" s="605"/>
      <c r="DI29" s="605"/>
      <c r="DJ29" s="605"/>
      <c r="DK29" s="606"/>
      <c r="DL29" s="610" t="s">
        <v>98</v>
      </c>
      <c r="DM29" s="605"/>
      <c r="DN29" s="605"/>
      <c r="DO29" s="605"/>
      <c r="DP29" s="605"/>
      <c r="DQ29" s="605"/>
      <c r="DR29" s="605"/>
      <c r="DS29" s="605"/>
      <c r="DT29" s="605"/>
      <c r="DU29" s="605"/>
      <c r="DV29" s="605"/>
      <c r="DW29" s="605"/>
      <c r="DX29" s="683"/>
    </row>
    <row r="30" spans="2:128" ht="11.25" customHeight="1" x14ac:dyDescent="0.2">
      <c r="B30" s="601" t="s">
        <v>254</v>
      </c>
      <c r="C30" s="602"/>
      <c r="D30" s="602"/>
      <c r="E30" s="602"/>
      <c r="F30" s="602"/>
      <c r="G30" s="602"/>
      <c r="H30" s="602"/>
      <c r="I30" s="602"/>
      <c r="J30" s="602"/>
      <c r="K30" s="602"/>
      <c r="L30" s="602"/>
      <c r="M30" s="602"/>
      <c r="N30" s="602"/>
      <c r="O30" s="602"/>
      <c r="P30" s="602"/>
      <c r="Q30" s="603"/>
      <c r="R30" s="604">
        <v>28745729</v>
      </c>
      <c r="S30" s="605"/>
      <c r="T30" s="605"/>
      <c r="U30" s="605"/>
      <c r="V30" s="605"/>
      <c r="W30" s="605"/>
      <c r="X30" s="605"/>
      <c r="Y30" s="606"/>
      <c r="Z30" s="678">
        <v>2.5</v>
      </c>
      <c r="AA30" s="640"/>
      <c r="AB30" s="640"/>
      <c r="AC30" s="679"/>
      <c r="AD30" s="610">
        <v>2512803</v>
      </c>
      <c r="AE30" s="605"/>
      <c r="AF30" s="605"/>
      <c r="AG30" s="605"/>
      <c r="AH30" s="605"/>
      <c r="AI30" s="605"/>
      <c r="AJ30" s="605"/>
      <c r="AK30" s="606"/>
      <c r="AL30" s="678">
        <v>0.4</v>
      </c>
      <c r="AM30" s="640"/>
      <c r="AN30" s="640"/>
      <c r="AO30" s="657"/>
      <c r="AP30" s="680" t="s">
        <v>255</v>
      </c>
      <c r="AQ30" s="681"/>
      <c r="AR30" s="681"/>
      <c r="AS30" s="681"/>
      <c r="AT30" s="681"/>
      <c r="AU30" s="681"/>
      <c r="AV30" s="681"/>
      <c r="AW30" s="681"/>
      <c r="AX30" s="681"/>
      <c r="AY30" s="681"/>
      <c r="AZ30" s="681"/>
      <c r="BA30" s="681"/>
      <c r="BB30" s="681"/>
      <c r="BC30" s="682"/>
      <c r="BD30" s="604">
        <v>43705</v>
      </c>
      <c r="BE30" s="605"/>
      <c r="BF30" s="605"/>
      <c r="BG30" s="605"/>
      <c r="BH30" s="605"/>
      <c r="BI30" s="605"/>
      <c r="BJ30" s="605"/>
      <c r="BK30" s="606"/>
      <c r="BL30" s="671">
        <v>0</v>
      </c>
      <c r="BM30" s="671"/>
      <c r="BN30" s="671"/>
      <c r="BO30" s="671"/>
      <c r="BP30" s="672" t="s">
        <v>98</v>
      </c>
      <c r="BQ30" s="672"/>
      <c r="BR30" s="672"/>
      <c r="BS30" s="672"/>
      <c r="BT30" s="672"/>
      <c r="BU30" s="672"/>
      <c r="BV30" s="672"/>
      <c r="BW30" s="673"/>
      <c r="BY30" s="601" t="s">
        <v>256</v>
      </c>
      <c r="BZ30" s="602"/>
      <c r="CA30" s="602"/>
      <c r="CB30" s="602"/>
      <c r="CC30" s="602"/>
      <c r="CD30" s="602"/>
      <c r="CE30" s="602"/>
      <c r="CF30" s="602"/>
      <c r="CG30" s="602"/>
      <c r="CH30" s="602"/>
      <c r="CI30" s="602"/>
      <c r="CJ30" s="602"/>
      <c r="CK30" s="602"/>
      <c r="CL30" s="603"/>
      <c r="CM30" s="604">
        <v>1146988709</v>
      </c>
      <c r="CN30" s="605"/>
      <c r="CO30" s="605"/>
      <c r="CP30" s="605"/>
      <c r="CQ30" s="605"/>
      <c r="CR30" s="605"/>
      <c r="CS30" s="605"/>
      <c r="CT30" s="606"/>
      <c r="CU30" s="671">
        <v>100</v>
      </c>
      <c r="CV30" s="671"/>
      <c r="CW30" s="671"/>
      <c r="CX30" s="671"/>
      <c r="CY30" s="610">
        <v>151350936</v>
      </c>
      <c r="CZ30" s="605"/>
      <c r="DA30" s="605"/>
      <c r="DB30" s="605"/>
      <c r="DC30" s="605"/>
      <c r="DD30" s="605"/>
      <c r="DE30" s="605"/>
      <c r="DF30" s="605"/>
      <c r="DG30" s="605"/>
      <c r="DH30" s="605"/>
      <c r="DI30" s="605"/>
      <c r="DJ30" s="605"/>
      <c r="DK30" s="606"/>
      <c r="DL30" s="610">
        <v>891761117</v>
      </c>
      <c r="DM30" s="605"/>
      <c r="DN30" s="605"/>
      <c r="DO30" s="605"/>
      <c r="DP30" s="605"/>
      <c r="DQ30" s="605"/>
      <c r="DR30" s="605"/>
      <c r="DS30" s="605"/>
      <c r="DT30" s="605"/>
      <c r="DU30" s="605"/>
      <c r="DV30" s="605"/>
      <c r="DW30" s="605"/>
      <c r="DX30" s="683"/>
    </row>
    <row r="31" spans="2:128" ht="11.25" customHeight="1" x14ac:dyDescent="0.2">
      <c r="B31" s="601" t="s">
        <v>257</v>
      </c>
      <c r="C31" s="602"/>
      <c r="D31" s="602"/>
      <c r="E31" s="602"/>
      <c r="F31" s="602"/>
      <c r="G31" s="602"/>
      <c r="H31" s="602"/>
      <c r="I31" s="602"/>
      <c r="J31" s="602"/>
      <c r="K31" s="602"/>
      <c r="L31" s="602"/>
      <c r="M31" s="602"/>
      <c r="N31" s="602"/>
      <c r="O31" s="602"/>
      <c r="P31" s="602"/>
      <c r="Q31" s="603"/>
      <c r="R31" s="604">
        <v>148574763</v>
      </c>
      <c r="S31" s="605"/>
      <c r="T31" s="605"/>
      <c r="U31" s="605"/>
      <c r="V31" s="605"/>
      <c r="W31" s="605"/>
      <c r="X31" s="605"/>
      <c r="Y31" s="606"/>
      <c r="Z31" s="678">
        <v>12.7</v>
      </c>
      <c r="AA31" s="640"/>
      <c r="AB31" s="640"/>
      <c r="AC31" s="679"/>
      <c r="AD31" s="610" t="s">
        <v>98</v>
      </c>
      <c r="AE31" s="605"/>
      <c r="AF31" s="605"/>
      <c r="AG31" s="605"/>
      <c r="AH31" s="605"/>
      <c r="AI31" s="605"/>
      <c r="AJ31" s="605"/>
      <c r="AK31" s="606"/>
      <c r="AL31" s="678" t="s">
        <v>98</v>
      </c>
      <c r="AM31" s="640"/>
      <c r="AN31" s="640"/>
      <c r="AO31" s="657"/>
      <c r="AP31" s="680" t="s">
        <v>258</v>
      </c>
      <c r="AQ31" s="681"/>
      <c r="AR31" s="681"/>
      <c r="AS31" s="681"/>
      <c r="AT31" s="681"/>
      <c r="AU31" s="681"/>
      <c r="AV31" s="681"/>
      <c r="AW31" s="681"/>
      <c r="AX31" s="681"/>
      <c r="AY31" s="681"/>
      <c r="AZ31" s="681"/>
      <c r="BA31" s="681"/>
      <c r="BB31" s="681"/>
      <c r="BC31" s="682"/>
      <c r="BD31" s="604" t="s">
        <v>98</v>
      </c>
      <c r="BE31" s="605"/>
      <c r="BF31" s="605"/>
      <c r="BG31" s="605"/>
      <c r="BH31" s="605"/>
      <c r="BI31" s="605"/>
      <c r="BJ31" s="605"/>
      <c r="BK31" s="606"/>
      <c r="BL31" s="671" t="s">
        <v>98</v>
      </c>
      <c r="BM31" s="671"/>
      <c r="BN31" s="671"/>
      <c r="BO31" s="671"/>
      <c r="BP31" s="672" t="s">
        <v>98</v>
      </c>
      <c r="BQ31" s="672"/>
      <c r="BR31" s="672"/>
      <c r="BS31" s="672"/>
      <c r="BT31" s="672"/>
      <c r="BU31" s="672"/>
      <c r="BV31" s="672"/>
      <c r="BW31" s="673"/>
      <c r="BY31" s="613"/>
      <c r="BZ31" s="614"/>
      <c r="CA31" s="614"/>
      <c r="CB31" s="614"/>
      <c r="CC31" s="614"/>
      <c r="CD31" s="614"/>
      <c r="CE31" s="614"/>
      <c r="CF31" s="614"/>
      <c r="CG31" s="614"/>
      <c r="CH31" s="614"/>
      <c r="CI31" s="614"/>
      <c r="CJ31" s="614"/>
      <c r="CK31" s="614"/>
      <c r="CL31" s="615"/>
      <c r="CM31" s="604"/>
      <c r="CN31" s="605"/>
      <c r="CO31" s="605"/>
      <c r="CP31" s="605"/>
      <c r="CQ31" s="605"/>
      <c r="CR31" s="605"/>
      <c r="CS31" s="605"/>
      <c r="CT31" s="606"/>
      <c r="CU31" s="671"/>
      <c r="CV31" s="671"/>
      <c r="CW31" s="671"/>
      <c r="CX31" s="671"/>
      <c r="CY31" s="610"/>
      <c r="CZ31" s="605"/>
      <c r="DA31" s="605"/>
      <c r="DB31" s="605"/>
      <c r="DC31" s="605"/>
      <c r="DD31" s="605"/>
      <c r="DE31" s="605"/>
      <c r="DF31" s="605"/>
      <c r="DG31" s="605"/>
      <c r="DH31" s="605"/>
      <c r="DI31" s="605"/>
      <c r="DJ31" s="605"/>
      <c r="DK31" s="606"/>
      <c r="DL31" s="610"/>
      <c r="DM31" s="605"/>
      <c r="DN31" s="605"/>
      <c r="DO31" s="605"/>
      <c r="DP31" s="605"/>
      <c r="DQ31" s="605"/>
      <c r="DR31" s="605"/>
      <c r="DS31" s="605"/>
      <c r="DT31" s="605"/>
      <c r="DU31" s="605"/>
      <c r="DV31" s="605"/>
      <c r="DW31" s="605"/>
      <c r="DX31" s="683"/>
    </row>
    <row r="32" spans="2:128" ht="11.25" customHeight="1" x14ac:dyDescent="0.2">
      <c r="B32" s="601" t="s">
        <v>259</v>
      </c>
      <c r="C32" s="602"/>
      <c r="D32" s="602"/>
      <c r="E32" s="602"/>
      <c r="F32" s="602"/>
      <c r="G32" s="602"/>
      <c r="H32" s="602"/>
      <c r="I32" s="602"/>
      <c r="J32" s="602"/>
      <c r="K32" s="602"/>
      <c r="L32" s="602"/>
      <c r="M32" s="602"/>
      <c r="N32" s="602"/>
      <c r="O32" s="602"/>
      <c r="P32" s="602"/>
      <c r="Q32" s="603"/>
      <c r="R32" s="604" t="s">
        <v>98</v>
      </c>
      <c r="S32" s="605"/>
      <c r="T32" s="605"/>
      <c r="U32" s="605"/>
      <c r="V32" s="605"/>
      <c r="W32" s="605"/>
      <c r="X32" s="605"/>
      <c r="Y32" s="606"/>
      <c r="Z32" s="678" t="s">
        <v>98</v>
      </c>
      <c r="AA32" s="640"/>
      <c r="AB32" s="640"/>
      <c r="AC32" s="679"/>
      <c r="AD32" s="610" t="s">
        <v>98</v>
      </c>
      <c r="AE32" s="605"/>
      <c r="AF32" s="605"/>
      <c r="AG32" s="605"/>
      <c r="AH32" s="605"/>
      <c r="AI32" s="605"/>
      <c r="AJ32" s="605"/>
      <c r="AK32" s="606"/>
      <c r="AL32" s="678" t="s">
        <v>98</v>
      </c>
      <c r="AM32" s="640"/>
      <c r="AN32" s="640"/>
      <c r="AO32" s="657"/>
      <c r="AP32" s="680" t="s">
        <v>260</v>
      </c>
      <c r="AQ32" s="681"/>
      <c r="AR32" s="681"/>
      <c r="AS32" s="681"/>
      <c r="AT32" s="681"/>
      <c r="AU32" s="681"/>
      <c r="AV32" s="681"/>
      <c r="AW32" s="681"/>
      <c r="AX32" s="681"/>
      <c r="AY32" s="681"/>
      <c r="AZ32" s="681"/>
      <c r="BA32" s="681"/>
      <c r="BB32" s="681"/>
      <c r="BC32" s="682"/>
      <c r="BD32" s="604">
        <v>1200</v>
      </c>
      <c r="BE32" s="605"/>
      <c r="BF32" s="605"/>
      <c r="BG32" s="605"/>
      <c r="BH32" s="605"/>
      <c r="BI32" s="605"/>
      <c r="BJ32" s="605"/>
      <c r="BK32" s="606"/>
      <c r="BL32" s="671">
        <v>0</v>
      </c>
      <c r="BM32" s="671"/>
      <c r="BN32" s="671"/>
      <c r="BO32" s="671"/>
      <c r="BP32" s="672" t="s">
        <v>98</v>
      </c>
      <c r="BQ32" s="672"/>
      <c r="BR32" s="672"/>
      <c r="BS32" s="672"/>
      <c r="BT32" s="672"/>
      <c r="BU32" s="672"/>
      <c r="BV32" s="672"/>
      <c r="BW32" s="673"/>
      <c r="BY32" s="658" t="s">
        <v>261</v>
      </c>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60"/>
    </row>
    <row r="33" spans="2:128" ht="11.25" customHeight="1" x14ac:dyDescent="0.2">
      <c r="B33" s="601" t="s">
        <v>262</v>
      </c>
      <c r="C33" s="602"/>
      <c r="D33" s="602"/>
      <c r="E33" s="602"/>
      <c r="F33" s="602"/>
      <c r="G33" s="602"/>
      <c r="H33" s="602"/>
      <c r="I33" s="602"/>
      <c r="J33" s="602"/>
      <c r="K33" s="602"/>
      <c r="L33" s="602"/>
      <c r="M33" s="602"/>
      <c r="N33" s="602"/>
      <c r="O33" s="602"/>
      <c r="P33" s="602"/>
      <c r="Q33" s="603"/>
      <c r="R33" s="604">
        <v>83845000</v>
      </c>
      <c r="S33" s="605"/>
      <c r="T33" s="605"/>
      <c r="U33" s="605"/>
      <c r="V33" s="605"/>
      <c r="W33" s="605"/>
      <c r="X33" s="605"/>
      <c r="Y33" s="606"/>
      <c r="Z33" s="678">
        <v>7.2</v>
      </c>
      <c r="AA33" s="640"/>
      <c r="AB33" s="640"/>
      <c r="AC33" s="679"/>
      <c r="AD33" s="610" t="s">
        <v>98</v>
      </c>
      <c r="AE33" s="605"/>
      <c r="AF33" s="605"/>
      <c r="AG33" s="605"/>
      <c r="AH33" s="605"/>
      <c r="AI33" s="605"/>
      <c r="AJ33" s="605"/>
      <c r="AK33" s="606"/>
      <c r="AL33" s="678" t="s">
        <v>98</v>
      </c>
      <c r="AM33" s="640"/>
      <c r="AN33" s="640"/>
      <c r="AO33" s="657"/>
      <c r="AP33" s="601" t="s">
        <v>134</v>
      </c>
      <c r="AQ33" s="602"/>
      <c r="AR33" s="602"/>
      <c r="AS33" s="602"/>
      <c r="AT33" s="602"/>
      <c r="AU33" s="602"/>
      <c r="AV33" s="602"/>
      <c r="AW33" s="602"/>
      <c r="AX33" s="602"/>
      <c r="AY33" s="602"/>
      <c r="AZ33" s="602"/>
      <c r="BA33" s="602"/>
      <c r="BB33" s="602"/>
      <c r="BC33" s="603"/>
      <c r="BD33" s="604">
        <v>551368939</v>
      </c>
      <c r="BE33" s="605"/>
      <c r="BF33" s="605"/>
      <c r="BG33" s="605"/>
      <c r="BH33" s="605"/>
      <c r="BI33" s="605"/>
      <c r="BJ33" s="605"/>
      <c r="BK33" s="606"/>
      <c r="BL33" s="671">
        <v>100</v>
      </c>
      <c r="BM33" s="671"/>
      <c r="BN33" s="671"/>
      <c r="BO33" s="671"/>
      <c r="BP33" s="672">
        <v>9668894</v>
      </c>
      <c r="BQ33" s="672"/>
      <c r="BR33" s="672"/>
      <c r="BS33" s="672"/>
      <c r="BT33" s="672"/>
      <c r="BU33" s="672"/>
      <c r="BV33" s="672"/>
      <c r="BW33" s="673"/>
      <c r="BY33" s="658" t="s">
        <v>172</v>
      </c>
      <c r="BZ33" s="659"/>
      <c r="CA33" s="659"/>
      <c r="CB33" s="659"/>
      <c r="CC33" s="659"/>
      <c r="CD33" s="659"/>
      <c r="CE33" s="659"/>
      <c r="CF33" s="659"/>
      <c r="CG33" s="659"/>
      <c r="CH33" s="659"/>
      <c r="CI33" s="659"/>
      <c r="CJ33" s="659"/>
      <c r="CK33" s="659"/>
      <c r="CL33" s="660"/>
      <c r="CM33" s="658" t="s">
        <v>263</v>
      </c>
      <c r="CN33" s="659"/>
      <c r="CO33" s="659"/>
      <c r="CP33" s="659"/>
      <c r="CQ33" s="659"/>
      <c r="CR33" s="659"/>
      <c r="CS33" s="659"/>
      <c r="CT33" s="660"/>
      <c r="CU33" s="658" t="s">
        <v>264</v>
      </c>
      <c r="CV33" s="659"/>
      <c r="CW33" s="659"/>
      <c r="CX33" s="660"/>
      <c r="CY33" s="658" t="s">
        <v>265</v>
      </c>
      <c r="CZ33" s="659"/>
      <c r="DA33" s="659"/>
      <c r="DB33" s="659"/>
      <c r="DC33" s="659"/>
      <c r="DD33" s="659"/>
      <c r="DE33" s="659"/>
      <c r="DF33" s="660"/>
      <c r="DG33" s="664" t="s">
        <v>266</v>
      </c>
      <c r="DH33" s="665"/>
      <c r="DI33" s="665"/>
      <c r="DJ33" s="665"/>
      <c r="DK33" s="665"/>
      <c r="DL33" s="665"/>
      <c r="DM33" s="665"/>
      <c r="DN33" s="665"/>
      <c r="DO33" s="665"/>
      <c r="DP33" s="665"/>
      <c r="DQ33" s="666"/>
      <c r="DR33" s="658" t="s">
        <v>267</v>
      </c>
      <c r="DS33" s="659"/>
      <c r="DT33" s="659"/>
      <c r="DU33" s="659"/>
      <c r="DV33" s="659"/>
      <c r="DW33" s="659"/>
      <c r="DX33" s="660"/>
    </row>
    <row r="34" spans="2:128" ht="11.25" customHeight="1" x14ac:dyDescent="0.2">
      <c r="B34" s="613" t="s">
        <v>268</v>
      </c>
      <c r="C34" s="614"/>
      <c r="D34" s="614"/>
      <c r="E34" s="614"/>
      <c r="F34" s="614"/>
      <c r="G34" s="614"/>
      <c r="H34" s="614"/>
      <c r="I34" s="614"/>
      <c r="J34" s="614"/>
      <c r="K34" s="614"/>
      <c r="L34" s="614"/>
      <c r="M34" s="614"/>
      <c r="N34" s="614"/>
      <c r="O34" s="614"/>
      <c r="P34" s="614"/>
      <c r="Q34" s="615"/>
      <c r="R34" s="604">
        <v>1166550241</v>
      </c>
      <c r="S34" s="605"/>
      <c r="T34" s="605"/>
      <c r="U34" s="605"/>
      <c r="V34" s="605"/>
      <c r="W34" s="605"/>
      <c r="X34" s="605"/>
      <c r="Y34" s="606"/>
      <c r="Z34" s="671">
        <v>100</v>
      </c>
      <c r="AA34" s="671"/>
      <c r="AB34" s="671"/>
      <c r="AC34" s="671"/>
      <c r="AD34" s="672">
        <v>666217251</v>
      </c>
      <c r="AE34" s="672"/>
      <c r="AF34" s="672"/>
      <c r="AG34" s="672"/>
      <c r="AH34" s="672"/>
      <c r="AI34" s="672"/>
      <c r="AJ34" s="672"/>
      <c r="AK34" s="672"/>
      <c r="AL34" s="678">
        <v>100</v>
      </c>
      <c r="AM34" s="640"/>
      <c r="AN34" s="640"/>
      <c r="AO34" s="657"/>
      <c r="AP34" s="613"/>
      <c r="AQ34" s="614"/>
      <c r="AR34" s="614"/>
      <c r="AS34" s="614"/>
      <c r="AT34" s="614"/>
      <c r="AU34" s="614"/>
      <c r="AV34" s="614"/>
      <c r="AW34" s="614"/>
      <c r="AX34" s="614"/>
      <c r="AY34" s="614"/>
      <c r="AZ34" s="614"/>
      <c r="BA34" s="614"/>
      <c r="BB34" s="614"/>
      <c r="BC34" s="615"/>
      <c r="BD34" s="604"/>
      <c r="BE34" s="605"/>
      <c r="BF34" s="605"/>
      <c r="BG34" s="605"/>
      <c r="BH34" s="605"/>
      <c r="BI34" s="605"/>
      <c r="BJ34" s="605"/>
      <c r="BK34" s="606"/>
      <c r="BL34" s="671"/>
      <c r="BM34" s="671"/>
      <c r="BN34" s="671"/>
      <c r="BO34" s="671"/>
      <c r="BP34" s="672"/>
      <c r="BQ34" s="672"/>
      <c r="BR34" s="672"/>
      <c r="BS34" s="672"/>
      <c r="BT34" s="672"/>
      <c r="BU34" s="672"/>
      <c r="BV34" s="672"/>
      <c r="BW34" s="673"/>
      <c r="BY34" s="650" t="s">
        <v>269</v>
      </c>
      <c r="BZ34" s="651"/>
      <c r="CA34" s="651"/>
      <c r="CB34" s="651"/>
      <c r="CC34" s="651"/>
      <c r="CD34" s="651"/>
      <c r="CE34" s="651"/>
      <c r="CF34" s="651"/>
      <c r="CG34" s="651"/>
      <c r="CH34" s="651"/>
      <c r="CI34" s="651"/>
      <c r="CJ34" s="651"/>
      <c r="CK34" s="651"/>
      <c r="CL34" s="652"/>
      <c r="CM34" s="670">
        <v>566450399</v>
      </c>
      <c r="CN34" s="668"/>
      <c r="CO34" s="668"/>
      <c r="CP34" s="668"/>
      <c r="CQ34" s="668"/>
      <c r="CR34" s="668"/>
      <c r="CS34" s="668"/>
      <c r="CT34" s="669"/>
      <c r="CU34" s="674">
        <v>49.4</v>
      </c>
      <c r="CV34" s="675"/>
      <c r="CW34" s="675"/>
      <c r="CX34" s="677"/>
      <c r="CY34" s="667">
        <v>493748215</v>
      </c>
      <c r="CZ34" s="668"/>
      <c r="DA34" s="668"/>
      <c r="DB34" s="668"/>
      <c r="DC34" s="668"/>
      <c r="DD34" s="668"/>
      <c r="DE34" s="668"/>
      <c r="DF34" s="669"/>
      <c r="DG34" s="667">
        <v>487007113</v>
      </c>
      <c r="DH34" s="668"/>
      <c r="DI34" s="668"/>
      <c r="DJ34" s="668"/>
      <c r="DK34" s="668"/>
      <c r="DL34" s="668"/>
      <c r="DM34" s="668"/>
      <c r="DN34" s="668"/>
      <c r="DO34" s="668"/>
      <c r="DP34" s="668"/>
      <c r="DQ34" s="669"/>
      <c r="DR34" s="674">
        <v>64.900000000000006</v>
      </c>
      <c r="DS34" s="675"/>
      <c r="DT34" s="675"/>
      <c r="DU34" s="675"/>
      <c r="DV34" s="675"/>
      <c r="DW34" s="675"/>
      <c r="DX34" s="676"/>
    </row>
    <row r="35" spans="2:128" ht="11.25" customHeight="1" x14ac:dyDescent="0.2">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601" t="s">
        <v>270</v>
      </c>
      <c r="BZ35" s="602"/>
      <c r="CA35" s="602"/>
      <c r="CB35" s="602"/>
      <c r="CC35" s="602"/>
      <c r="CD35" s="602"/>
      <c r="CE35" s="602"/>
      <c r="CF35" s="602"/>
      <c r="CG35" s="602"/>
      <c r="CH35" s="602"/>
      <c r="CI35" s="602"/>
      <c r="CJ35" s="602"/>
      <c r="CK35" s="602"/>
      <c r="CL35" s="603"/>
      <c r="CM35" s="604">
        <v>363273577</v>
      </c>
      <c r="CN35" s="611"/>
      <c r="CO35" s="611"/>
      <c r="CP35" s="611"/>
      <c r="CQ35" s="611"/>
      <c r="CR35" s="611"/>
      <c r="CS35" s="611"/>
      <c r="CT35" s="612"/>
      <c r="CU35" s="607">
        <v>31.7</v>
      </c>
      <c r="CV35" s="608"/>
      <c r="CW35" s="608"/>
      <c r="CX35" s="609"/>
      <c r="CY35" s="610">
        <v>306615904</v>
      </c>
      <c r="CZ35" s="611"/>
      <c r="DA35" s="611"/>
      <c r="DB35" s="611"/>
      <c r="DC35" s="611"/>
      <c r="DD35" s="611"/>
      <c r="DE35" s="611"/>
      <c r="DF35" s="612"/>
      <c r="DG35" s="610">
        <v>299881199</v>
      </c>
      <c r="DH35" s="611"/>
      <c r="DI35" s="611"/>
      <c r="DJ35" s="611"/>
      <c r="DK35" s="611"/>
      <c r="DL35" s="611"/>
      <c r="DM35" s="611"/>
      <c r="DN35" s="611"/>
      <c r="DO35" s="611"/>
      <c r="DP35" s="611"/>
      <c r="DQ35" s="612"/>
      <c r="DR35" s="607">
        <v>40</v>
      </c>
      <c r="DS35" s="608"/>
      <c r="DT35" s="608"/>
      <c r="DU35" s="608"/>
      <c r="DV35" s="608"/>
      <c r="DW35" s="608"/>
      <c r="DX35" s="631"/>
    </row>
    <row r="36" spans="2:128" ht="11.25" customHeight="1" x14ac:dyDescent="0.2">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601" t="s">
        <v>271</v>
      </c>
      <c r="BZ36" s="602"/>
      <c r="CA36" s="602"/>
      <c r="CB36" s="602"/>
      <c r="CC36" s="602"/>
      <c r="CD36" s="602"/>
      <c r="CE36" s="602"/>
      <c r="CF36" s="602"/>
      <c r="CG36" s="602"/>
      <c r="CH36" s="602"/>
      <c r="CI36" s="602"/>
      <c r="CJ36" s="602"/>
      <c r="CK36" s="602"/>
      <c r="CL36" s="603"/>
      <c r="CM36" s="604">
        <v>265003963</v>
      </c>
      <c r="CN36" s="605"/>
      <c r="CO36" s="605"/>
      <c r="CP36" s="605"/>
      <c r="CQ36" s="605"/>
      <c r="CR36" s="605"/>
      <c r="CS36" s="605"/>
      <c r="CT36" s="606"/>
      <c r="CU36" s="607">
        <v>23.1</v>
      </c>
      <c r="CV36" s="608"/>
      <c r="CW36" s="608"/>
      <c r="CX36" s="609"/>
      <c r="CY36" s="610">
        <v>217157523</v>
      </c>
      <c r="CZ36" s="611"/>
      <c r="DA36" s="611"/>
      <c r="DB36" s="611"/>
      <c r="DC36" s="611"/>
      <c r="DD36" s="611"/>
      <c r="DE36" s="611"/>
      <c r="DF36" s="612"/>
      <c r="DG36" s="610">
        <v>217153136</v>
      </c>
      <c r="DH36" s="611"/>
      <c r="DI36" s="611"/>
      <c r="DJ36" s="611"/>
      <c r="DK36" s="611"/>
      <c r="DL36" s="611"/>
      <c r="DM36" s="611"/>
      <c r="DN36" s="611"/>
      <c r="DO36" s="611"/>
      <c r="DP36" s="611"/>
      <c r="DQ36" s="612"/>
      <c r="DR36" s="607">
        <v>29</v>
      </c>
      <c r="DS36" s="608"/>
      <c r="DT36" s="608"/>
      <c r="DU36" s="608"/>
      <c r="DV36" s="608"/>
      <c r="DW36" s="608"/>
      <c r="DX36" s="631"/>
    </row>
    <row r="37" spans="2:128" ht="11.25" customHeight="1" x14ac:dyDescent="0.2">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58" t="s">
        <v>272</v>
      </c>
      <c r="AQ37" s="659"/>
      <c r="AR37" s="659"/>
      <c r="AS37" s="659"/>
      <c r="AT37" s="659"/>
      <c r="AU37" s="659"/>
      <c r="AV37" s="659"/>
      <c r="AW37" s="659"/>
      <c r="AX37" s="659"/>
      <c r="AY37" s="659"/>
      <c r="AZ37" s="659"/>
      <c r="BA37" s="659"/>
      <c r="BB37" s="659"/>
      <c r="BC37" s="660"/>
      <c r="BD37" s="658" t="s">
        <v>273</v>
      </c>
      <c r="BE37" s="659"/>
      <c r="BF37" s="659"/>
      <c r="BG37" s="659"/>
      <c r="BH37" s="659"/>
      <c r="BI37" s="659"/>
      <c r="BJ37" s="659"/>
      <c r="BK37" s="659"/>
      <c r="BL37" s="659"/>
      <c r="BM37" s="660"/>
      <c r="BN37" s="658" t="s">
        <v>274</v>
      </c>
      <c r="BO37" s="659"/>
      <c r="BP37" s="659"/>
      <c r="BQ37" s="659"/>
      <c r="BR37" s="659"/>
      <c r="BS37" s="659"/>
      <c r="BT37" s="659"/>
      <c r="BU37" s="659"/>
      <c r="BV37" s="659"/>
      <c r="BW37" s="660"/>
      <c r="BY37" s="601" t="s">
        <v>275</v>
      </c>
      <c r="BZ37" s="602"/>
      <c r="CA37" s="602"/>
      <c r="CB37" s="602"/>
      <c r="CC37" s="602"/>
      <c r="CD37" s="602"/>
      <c r="CE37" s="602"/>
      <c r="CF37" s="602"/>
      <c r="CG37" s="602"/>
      <c r="CH37" s="602"/>
      <c r="CI37" s="602"/>
      <c r="CJ37" s="602"/>
      <c r="CK37" s="602"/>
      <c r="CL37" s="603"/>
      <c r="CM37" s="604">
        <v>17280132</v>
      </c>
      <c r="CN37" s="611"/>
      <c r="CO37" s="611"/>
      <c r="CP37" s="611"/>
      <c r="CQ37" s="611"/>
      <c r="CR37" s="611"/>
      <c r="CS37" s="611"/>
      <c r="CT37" s="612"/>
      <c r="CU37" s="607">
        <v>1.5</v>
      </c>
      <c r="CV37" s="608"/>
      <c r="CW37" s="608"/>
      <c r="CX37" s="609"/>
      <c r="CY37" s="610">
        <v>8888080</v>
      </c>
      <c r="CZ37" s="611"/>
      <c r="DA37" s="611"/>
      <c r="DB37" s="611"/>
      <c r="DC37" s="611"/>
      <c r="DD37" s="611"/>
      <c r="DE37" s="611"/>
      <c r="DF37" s="612"/>
      <c r="DG37" s="610">
        <v>8886473</v>
      </c>
      <c r="DH37" s="611"/>
      <c r="DI37" s="611"/>
      <c r="DJ37" s="611"/>
      <c r="DK37" s="611"/>
      <c r="DL37" s="611"/>
      <c r="DM37" s="611"/>
      <c r="DN37" s="611"/>
      <c r="DO37" s="611"/>
      <c r="DP37" s="611"/>
      <c r="DQ37" s="612"/>
      <c r="DR37" s="607">
        <v>1.2</v>
      </c>
      <c r="DS37" s="608"/>
      <c r="DT37" s="608"/>
      <c r="DU37" s="608"/>
      <c r="DV37" s="608"/>
      <c r="DW37" s="608"/>
      <c r="DX37" s="631"/>
    </row>
    <row r="38" spans="2:128" ht="11.25" customHeight="1" x14ac:dyDescent="0.2">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41" t="s">
        <v>276</v>
      </c>
      <c r="AQ38" s="642"/>
      <c r="AR38" s="642"/>
      <c r="AS38" s="642"/>
      <c r="AT38" s="647" t="s">
        <v>277</v>
      </c>
      <c r="AU38" s="178"/>
      <c r="AV38" s="178"/>
      <c r="AW38" s="178"/>
      <c r="AX38" s="650" t="s">
        <v>134</v>
      </c>
      <c r="AY38" s="651"/>
      <c r="AZ38" s="651"/>
      <c r="BA38" s="651"/>
      <c r="BB38" s="651"/>
      <c r="BC38" s="652"/>
      <c r="BD38" s="661">
        <v>99.3</v>
      </c>
      <c r="BE38" s="662"/>
      <c r="BF38" s="662"/>
      <c r="BG38" s="662"/>
      <c r="BH38" s="662"/>
      <c r="BI38" s="662">
        <v>97.9</v>
      </c>
      <c r="BJ38" s="662"/>
      <c r="BK38" s="662"/>
      <c r="BL38" s="662"/>
      <c r="BM38" s="663"/>
      <c r="BN38" s="661">
        <v>99.2</v>
      </c>
      <c r="BO38" s="662"/>
      <c r="BP38" s="662"/>
      <c r="BQ38" s="662"/>
      <c r="BR38" s="662"/>
      <c r="BS38" s="662">
        <v>97.3</v>
      </c>
      <c r="BT38" s="662"/>
      <c r="BU38" s="662"/>
      <c r="BV38" s="662"/>
      <c r="BW38" s="663"/>
      <c r="BY38" s="601" t="s">
        <v>278</v>
      </c>
      <c r="BZ38" s="602"/>
      <c r="CA38" s="602"/>
      <c r="CB38" s="602"/>
      <c r="CC38" s="602"/>
      <c r="CD38" s="602"/>
      <c r="CE38" s="602"/>
      <c r="CF38" s="602"/>
      <c r="CG38" s="602"/>
      <c r="CH38" s="602"/>
      <c r="CI38" s="602"/>
      <c r="CJ38" s="602"/>
      <c r="CK38" s="602"/>
      <c r="CL38" s="603"/>
      <c r="CM38" s="604">
        <v>185896690</v>
      </c>
      <c r="CN38" s="605"/>
      <c r="CO38" s="605"/>
      <c r="CP38" s="605"/>
      <c r="CQ38" s="605"/>
      <c r="CR38" s="605"/>
      <c r="CS38" s="605"/>
      <c r="CT38" s="606"/>
      <c r="CU38" s="607">
        <v>16.2</v>
      </c>
      <c r="CV38" s="608"/>
      <c r="CW38" s="608"/>
      <c r="CX38" s="609"/>
      <c r="CY38" s="610">
        <v>178244231</v>
      </c>
      <c r="CZ38" s="611"/>
      <c r="DA38" s="611"/>
      <c r="DB38" s="611"/>
      <c r="DC38" s="611"/>
      <c r="DD38" s="611"/>
      <c r="DE38" s="611"/>
      <c r="DF38" s="612"/>
      <c r="DG38" s="610">
        <v>178239441</v>
      </c>
      <c r="DH38" s="611"/>
      <c r="DI38" s="611"/>
      <c r="DJ38" s="611"/>
      <c r="DK38" s="611"/>
      <c r="DL38" s="611"/>
      <c r="DM38" s="611"/>
      <c r="DN38" s="611"/>
      <c r="DO38" s="611"/>
      <c r="DP38" s="611"/>
      <c r="DQ38" s="612"/>
      <c r="DR38" s="607">
        <v>23.8</v>
      </c>
      <c r="DS38" s="608"/>
      <c r="DT38" s="608"/>
      <c r="DU38" s="608"/>
      <c r="DV38" s="608"/>
      <c r="DW38" s="608"/>
      <c r="DX38" s="631"/>
    </row>
    <row r="39" spans="2:128" ht="11.25" customHeight="1" x14ac:dyDescent="0.2">
      <c r="AP39" s="643"/>
      <c r="AQ39" s="644"/>
      <c r="AR39" s="644"/>
      <c r="AS39" s="644"/>
      <c r="AT39" s="648"/>
      <c r="AU39" s="167" t="s">
        <v>279</v>
      </c>
      <c r="AV39" s="167"/>
      <c r="AW39" s="167"/>
      <c r="AX39" s="601" t="s">
        <v>280</v>
      </c>
      <c r="AY39" s="602"/>
      <c r="AZ39" s="602"/>
      <c r="BA39" s="602"/>
      <c r="BB39" s="602"/>
      <c r="BC39" s="603"/>
      <c r="BD39" s="656">
        <v>98.6</v>
      </c>
      <c r="BE39" s="640"/>
      <c r="BF39" s="640"/>
      <c r="BG39" s="640"/>
      <c r="BH39" s="640"/>
      <c r="BI39" s="640">
        <v>95</v>
      </c>
      <c r="BJ39" s="640"/>
      <c r="BK39" s="640"/>
      <c r="BL39" s="640"/>
      <c r="BM39" s="657"/>
      <c r="BN39" s="656">
        <v>98.7</v>
      </c>
      <c r="BO39" s="640"/>
      <c r="BP39" s="640"/>
      <c r="BQ39" s="640"/>
      <c r="BR39" s="640"/>
      <c r="BS39" s="640">
        <v>94.4</v>
      </c>
      <c r="BT39" s="640"/>
      <c r="BU39" s="640"/>
      <c r="BV39" s="640"/>
      <c r="BW39" s="657"/>
      <c r="BY39" s="632" t="s">
        <v>281</v>
      </c>
      <c r="BZ39" s="633"/>
      <c r="CA39" s="601" t="s">
        <v>52</v>
      </c>
      <c r="CB39" s="602"/>
      <c r="CC39" s="602"/>
      <c r="CD39" s="602"/>
      <c r="CE39" s="602"/>
      <c r="CF39" s="602"/>
      <c r="CG39" s="602"/>
      <c r="CH39" s="602"/>
      <c r="CI39" s="602"/>
      <c r="CJ39" s="602"/>
      <c r="CK39" s="602"/>
      <c r="CL39" s="603"/>
      <c r="CM39" s="604">
        <v>185895529</v>
      </c>
      <c r="CN39" s="611"/>
      <c r="CO39" s="611"/>
      <c r="CP39" s="611"/>
      <c r="CQ39" s="611"/>
      <c r="CR39" s="611"/>
      <c r="CS39" s="611"/>
      <c r="CT39" s="612"/>
      <c r="CU39" s="607">
        <v>16.2</v>
      </c>
      <c r="CV39" s="608"/>
      <c r="CW39" s="608"/>
      <c r="CX39" s="609"/>
      <c r="CY39" s="610">
        <v>178243070</v>
      </c>
      <c r="CZ39" s="611"/>
      <c r="DA39" s="611"/>
      <c r="DB39" s="611"/>
      <c r="DC39" s="611"/>
      <c r="DD39" s="611"/>
      <c r="DE39" s="611"/>
      <c r="DF39" s="612"/>
      <c r="DG39" s="610">
        <v>178238280</v>
      </c>
      <c r="DH39" s="611"/>
      <c r="DI39" s="611"/>
      <c r="DJ39" s="611"/>
      <c r="DK39" s="611"/>
      <c r="DL39" s="611"/>
      <c r="DM39" s="611"/>
      <c r="DN39" s="611"/>
      <c r="DO39" s="611"/>
      <c r="DP39" s="611"/>
      <c r="DQ39" s="612"/>
      <c r="DR39" s="607">
        <v>23.8</v>
      </c>
      <c r="DS39" s="608"/>
      <c r="DT39" s="608"/>
      <c r="DU39" s="608"/>
      <c r="DV39" s="608"/>
      <c r="DW39" s="608"/>
      <c r="DX39" s="631"/>
    </row>
    <row r="40" spans="2:128" ht="11.25" customHeight="1" x14ac:dyDescent="0.2">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45"/>
      <c r="AQ40" s="646"/>
      <c r="AR40" s="646"/>
      <c r="AS40" s="646"/>
      <c r="AT40" s="649"/>
      <c r="AU40" s="180"/>
      <c r="AV40" s="180"/>
      <c r="AW40" s="180"/>
      <c r="AX40" s="613" t="s">
        <v>282</v>
      </c>
      <c r="AY40" s="614"/>
      <c r="AZ40" s="614"/>
      <c r="BA40" s="614"/>
      <c r="BB40" s="614"/>
      <c r="BC40" s="615"/>
      <c r="BD40" s="653">
        <v>99.9</v>
      </c>
      <c r="BE40" s="654"/>
      <c r="BF40" s="654"/>
      <c r="BG40" s="654"/>
      <c r="BH40" s="654"/>
      <c r="BI40" s="654">
        <v>99.7</v>
      </c>
      <c r="BJ40" s="654"/>
      <c r="BK40" s="654"/>
      <c r="BL40" s="654"/>
      <c r="BM40" s="655"/>
      <c r="BN40" s="653">
        <v>99.9</v>
      </c>
      <c r="BO40" s="654"/>
      <c r="BP40" s="654"/>
      <c r="BQ40" s="654"/>
      <c r="BR40" s="654"/>
      <c r="BS40" s="654">
        <v>99.6</v>
      </c>
      <c r="BT40" s="654"/>
      <c r="BU40" s="654"/>
      <c r="BV40" s="654"/>
      <c r="BW40" s="655"/>
      <c r="BY40" s="634"/>
      <c r="BZ40" s="635"/>
      <c r="CA40" s="601" t="s">
        <v>283</v>
      </c>
      <c r="CB40" s="602"/>
      <c r="CC40" s="602"/>
      <c r="CD40" s="602"/>
      <c r="CE40" s="602"/>
      <c r="CF40" s="602"/>
      <c r="CG40" s="602"/>
      <c r="CH40" s="602"/>
      <c r="CI40" s="602"/>
      <c r="CJ40" s="602"/>
      <c r="CK40" s="602"/>
      <c r="CL40" s="603"/>
      <c r="CM40" s="604">
        <v>146307793</v>
      </c>
      <c r="CN40" s="605"/>
      <c r="CO40" s="605"/>
      <c r="CP40" s="605"/>
      <c r="CQ40" s="605"/>
      <c r="CR40" s="605"/>
      <c r="CS40" s="605"/>
      <c r="CT40" s="606"/>
      <c r="CU40" s="607">
        <v>12.8</v>
      </c>
      <c r="CV40" s="608"/>
      <c r="CW40" s="608"/>
      <c r="CX40" s="609"/>
      <c r="CY40" s="610">
        <v>139140597</v>
      </c>
      <c r="CZ40" s="611"/>
      <c r="DA40" s="611"/>
      <c r="DB40" s="611"/>
      <c r="DC40" s="611"/>
      <c r="DD40" s="611"/>
      <c r="DE40" s="611"/>
      <c r="DF40" s="612"/>
      <c r="DG40" s="610">
        <v>139135813</v>
      </c>
      <c r="DH40" s="611"/>
      <c r="DI40" s="611"/>
      <c r="DJ40" s="611"/>
      <c r="DK40" s="611"/>
      <c r="DL40" s="611"/>
      <c r="DM40" s="611"/>
      <c r="DN40" s="611"/>
      <c r="DO40" s="611"/>
      <c r="DP40" s="611"/>
      <c r="DQ40" s="612"/>
      <c r="DR40" s="607">
        <v>18.5</v>
      </c>
      <c r="DS40" s="608"/>
      <c r="DT40" s="608"/>
      <c r="DU40" s="608"/>
      <c r="DV40" s="608"/>
      <c r="DW40" s="608"/>
      <c r="DX40" s="631"/>
    </row>
    <row r="41" spans="2:128" ht="11.25" customHeight="1" x14ac:dyDescent="0.2">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34"/>
      <c r="BZ41" s="635"/>
      <c r="CA41" s="601" t="s">
        <v>284</v>
      </c>
      <c r="CB41" s="602"/>
      <c r="CC41" s="602"/>
      <c r="CD41" s="602"/>
      <c r="CE41" s="602"/>
      <c r="CF41" s="602"/>
      <c r="CG41" s="602"/>
      <c r="CH41" s="602"/>
      <c r="CI41" s="602"/>
      <c r="CJ41" s="602"/>
      <c r="CK41" s="602"/>
      <c r="CL41" s="603"/>
      <c r="CM41" s="604">
        <v>39587736</v>
      </c>
      <c r="CN41" s="611"/>
      <c r="CO41" s="611"/>
      <c r="CP41" s="611"/>
      <c r="CQ41" s="611"/>
      <c r="CR41" s="611"/>
      <c r="CS41" s="611"/>
      <c r="CT41" s="612"/>
      <c r="CU41" s="607">
        <v>3.5</v>
      </c>
      <c r="CV41" s="608"/>
      <c r="CW41" s="608"/>
      <c r="CX41" s="609"/>
      <c r="CY41" s="610">
        <v>39102473</v>
      </c>
      <c r="CZ41" s="611"/>
      <c r="DA41" s="611"/>
      <c r="DB41" s="611"/>
      <c r="DC41" s="611"/>
      <c r="DD41" s="611"/>
      <c r="DE41" s="611"/>
      <c r="DF41" s="612"/>
      <c r="DG41" s="610">
        <v>39102467</v>
      </c>
      <c r="DH41" s="611"/>
      <c r="DI41" s="611"/>
      <c r="DJ41" s="611"/>
      <c r="DK41" s="611"/>
      <c r="DL41" s="611"/>
      <c r="DM41" s="611"/>
      <c r="DN41" s="611"/>
      <c r="DO41" s="611"/>
      <c r="DP41" s="611"/>
      <c r="DQ41" s="612"/>
      <c r="DR41" s="607">
        <v>5.2</v>
      </c>
      <c r="DS41" s="608"/>
      <c r="DT41" s="608"/>
      <c r="DU41" s="608"/>
      <c r="DV41" s="608"/>
      <c r="DW41" s="608"/>
      <c r="DX41" s="631"/>
    </row>
    <row r="42" spans="2:128" ht="11.25" customHeight="1" x14ac:dyDescent="0.2">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Y42" s="636"/>
      <c r="BZ42" s="637"/>
      <c r="CA42" s="601" t="s">
        <v>285</v>
      </c>
      <c r="CB42" s="602"/>
      <c r="CC42" s="602"/>
      <c r="CD42" s="602"/>
      <c r="CE42" s="602"/>
      <c r="CF42" s="602"/>
      <c r="CG42" s="602"/>
      <c r="CH42" s="602"/>
      <c r="CI42" s="602"/>
      <c r="CJ42" s="602"/>
      <c r="CK42" s="602"/>
      <c r="CL42" s="603"/>
      <c r="CM42" s="604">
        <v>1161</v>
      </c>
      <c r="CN42" s="605"/>
      <c r="CO42" s="605"/>
      <c r="CP42" s="605"/>
      <c r="CQ42" s="605"/>
      <c r="CR42" s="605"/>
      <c r="CS42" s="605"/>
      <c r="CT42" s="606"/>
      <c r="CU42" s="607">
        <v>0</v>
      </c>
      <c r="CV42" s="608"/>
      <c r="CW42" s="608"/>
      <c r="CX42" s="609"/>
      <c r="CY42" s="610">
        <v>1161</v>
      </c>
      <c r="CZ42" s="611"/>
      <c r="DA42" s="611"/>
      <c r="DB42" s="611"/>
      <c r="DC42" s="611"/>
      <c r="DD42" s="611"/>
      <c r="DE42" s="611"/>
      <c r="DF42" s="612"/>
      <c r="DG42" s="610">
        <v>1161</v>
      </c>
      <c r="DH42" s="611"/>
      <c r="DI42" s="611"/>
      <c r="DJ42" s="611"/>
      <c r="DK42" s="611"/>
      <c r="DL42" s="611"/>
      <c r="DM42" s="611"/>
      <c r="DN42" s="611"/>
      <c r="DO42" s="611"/>
      <c r="DP42" s="611"/>
      <c r="DQ42" s="612"/>
      <c r="DR42" s="607">
        <v>0</v>
      </c>
      <c r="DS42" s="608"/>
      <c r="DT42" s="608"/>
      <c r="DU42" s="608"/>
      <c r="DV42" s="608"/>
      <c r="DW42" s="608"/>
      <c r="DX42" s="631"/>
    </row>
    <row r="43" spans="2:128" ht="11.25" customHeight="1" x14ac:dyDescent="0.2">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39"/>
      <c r="AQ43" s="639"/>
      <c r="AR43" s="639"/>
      <c r="AS43" s="639"/>
      <c r="AT43" s="173"/>
      <c r="AU43" s="173"/>
      <c r="AV43" s="173"/>
      <c r="AW43" s="173"/>
      <c r="AX43" s="173"/>
      <c r="AY43" s="173"/>
      <c r="AZ43" s="173"/>
      <c r="BA43" s="173"/>
      <c r="BB43" s="173"/>
      <c r="BC43" s="173"/>
      <c r="BD43" s="640"/>
      <c r="BE43" s="640"/>
      <c r="BF43" s="640"/>
      <c r="BG43" s="640"/>
      <c r="BH43" s="640"/>
      <c r="BI43" s="640"/>
      <c r="BJ43" s="640"/>
      <c r="BK43" s="640"/>
      <c r="BL43" s="640"/>
      <c r="BM43" s="640"/>
      <c r="BN43" s="640"/>
      <c r="BO43" s="640"/>
      <c r="BP43" s="640"/>
      <c r="BQ43" s="640"/>
      <c r="BR43" s="640"/>
      <c r="BS43" s="640"/>
      <c r="BT43" s="640"/>
      <c r="BU43" s="640"/>
      <c r="BV43" s="640"/>
      <c r="BW43" s="640"/>
      <c r="BY43" s="601" t="s">
        <v>286</v>
      </c>
      <c r="BZ43" s="602"/>
      <c r="CA43" s="602"/>
      <c r="CB43" s="602"/>
      <c r="CC43" s="602"/>
      <c r="CD43" s="602"/>
      <c r="CE43" s="602"/>
      <c r="CF43" s="602"/>
      <c r="CG43" s="602"/>
      <c r="CH43" s="602"/>
      <c r="CI43" s="602"/>
      <c r="CJ43" s="602"/>
      <c r="CK43" s="602"/>
      <c r="CL43" s="603"/>
      <c r="CM43" s="604">
        <v>426000910</v>
      </c>
      <c r="CN43" s="611"/>
      <c r="CO43" s="611"/>
      <c r="CP43" s="611"/>
      <c r="CQ43" s="611"/>
      <c r="CR43" s="611"/>
      <c r="CS43" s="611"/>
      <c r="CT43" s="612"/>
      <c r="CU43" s="607">
        <v>37.1</v>
      </c>
      <c r="CV43" s="608"/>
      <c r="CW43" s="608"/>
      <c r="CX43" s="609"/>
      <c r="CY43" s="610">
        <v>362213802</v>
      </c>
      <c r="CZ43" s="611"/>
      <c r="DA43" s="611"/>
      <c r="DB43" s="611"/>
      <c r="DC43" s="611"/>
      <c r="DD43" s="611"/>
      <c r="DE43" s="611"/>
      <c r="DF43" s="612"/>
      <c r="DG43" s="610">
        <v>224966859</v>
      </c>
      <c r="DH43" s="611"/>
      <c r="DI43" s="611"/>
      <c r="DJ43" s="611"/>
      <c r="DK43" s="611"/>
      <c r="DL43" s="611"/>
      <c r="DM43" s="611"/>
      <c r="DN43" s="611"/>
      <c r="DO43" s="611"/>
      <c r="DP43" s="611"/>
      <c r="DQ43" s="612"/>
      <c r="DR43" s="607">
        <v>30</v>
      </c>
      <c r="DS43" s="608"/>
      <c r="DT43" s="608"/>
      <c r="DU43" s="608"/>
      <c r="DV43" s="608"/>
      <c r="DW43" s="608"/>
      <c r="DX43" s="631"/>
    </row>
    <row r="44" spans="2:128" ht="11.25" customHeight="1" x14ac:dyDescent="0.2">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39"/>
      <c r="AQ44" s="639"/>
      <c r="AR44" s="639"/>
      <c r="AS44" s="639"/>
      <c r="AT44" s="173"/>
      <c r="AU44" s="173"/>
      <c r="AV44" s="173"/>
      <c r="AW44" s="173"/>
      <c r="AX44" s="173"/>
      <c r="AY44" s="173"/>
      <c r="AZ44" s="173"/>
      <c r="BA44" s="173"/>
      <c r="BB44" s="173"/>
      <c r="BC44" s="173"/>
      <c r="BD44" s="640"/>
      <c r="BE44" s="640"/>
      <c r="BF44" s="640"/>
      <c r="BG44" s="640"/>
      <c r="BH44" s="640"/>
      <c r="BI44" s="640"/>
      <c r="BJ44" s="640"/>
      <c r="BK44" s="640"/>
      <c r="BL44" s="640"/>
      <c r="BM44" s="640"/>
      <c r="BN44" s="640"/>
      <c r="BO44" s="640"/>
      <c r="BP44" s="640"/>
      <c r="BQ44" s="640"/>
      <c r="BR44" s="640"/>
      <c r="BS44" s="640"/>
      <c r="BT44" s="640"/>
      <c r="BU44" s="640"/>
      <c r="BV44" s="640"/>
      <c r="BW44" s="640"/>
      <c r="BY44" s="601" t="s">
        <v>287</v>
      </c>
      <c r="BZ44" s="602"/>
      <c r="CA44" s="602"/>
      <c r="CB44" s="602"/>
      <c r="CC44" s="602"/>
      <c r="CD44" s="602"/>
      <c r="CE44" s="602"/>
      <c r="CF44" s="602"/>
      <c r="CG44" s="602"/>
      <c r="CH44" s="602"/>
      <c r="CI44" s="602"/>
      <c r="CJ44" s="602"/>
      <c r="CK44" s="602"/>
      <c r="CL44" s="603"/>
      <c r="CM44" s="604">
        <v>38089716</v>
      </c>
      <c r="CN44" s="605"/>
      <c r="CO44" s="605"/>
      <c r="CP44" s="605"/>
      <c r="CQ44" s="605"/>
      <c r="CR44" s="605"/>
      <c r="CS44" s="605"/>
      <c r="CT44" s="606"/>
      <c r="CU44" s="607">
        <v>3.3</v>
      </c>
      <c r="CV44" s="608"/>
      <c r="CW44" s="608"/>
      <c r="CX44" s="609"/>
      <c r="CY44" s="610">
        <v>25522345</v>
      </c>
      <c r="CZ44" s="611"/>
      <c r="DA44" s="611"/>
      <c r="DB44" s="611"/>
      <c r="DC44" s="611"/>
      <c r="DD44" s="611"/>
      <c r="DE44" s="611"/>
      <c r="DF44" s="612"/>
      <c r="DG44" s="610">
        <v>21397800</v>
      </c>
      <c r="DH44" s="611"/>
      <c r="DI44" s="611"/>
      <c r="DJ44" s="611"/>
      <c r="DK44" s="611"/>
      <c r="DL44" s="611"/>
      <c r="DM44" s="611"/>
      <c r="DN44" s="611"/>
      <c r="DO44" s="611"/>
      <c r="DP44" s="611"/>
      <c r="DQ44" s="612"/>
      <c r="DR44" s="607">
        <v>2.9</v>
      </c>
      <c r="DS44" s="608"/>
      <c r="DT44" s="608"/>
      <c r="DU44" s="608"/>
      <c r="DV44" s="608"/>
      <c r="DW44" s="608"/>
      <c r="DX44" s="631"/>
    </row>
    <row r="45" spans="2:128" ht="11.25" customHeight="1" x14ac:dyDescent="0.2">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601" t="s">
        <v>289</v>
      </c>
      <c r="BZ45" s="602"/>
      <c r="CA45" s="602"/>
      <c r="CB45" s="602"/>
      <c r="CC45" s="602"/>
      <c r="CD45" s="602"/>
      <c r="CE45" s="602"/>
      <c r="CF45" s="602"/>
      <c r="CG45" s="602"/>
      <c r="CH45" s="602"/>
      <c r="CI45" s="602"/>
      <c r="CJ45" s="602"/>
      <c r="CK45" s="602"/>
      <c r="CL45" s="603"/>
      <c r="CM45" s="604">
        <v>8283501</v>
      </c>
      <c r="CN45" s="611"/>
      <c r="CO45" s="611"/>
      <c r="CP45" s="611"/>
      <c r="CQ45" s="611"/>
      <c r="CR45" s="611"/>
      <c r="CS45" s="611"/>
      <c r="CT45" s="612"/>
      <c r="CU45" s="607">
        <v>0.7</v>
      </c>
      <c r="CV45" s="608"/>
      <c r="CW45" s="608"/>
      <c r="CX45" s="609"/>
      <c r="CY45" s="610">
        <v>6028575</v>
      </c>
      <c r="CZ45" s="611"/>
      <c r="DA45" s="611"/>
      <c r="DB45" s="611"/>
      <c r="DC45" s="611"/>
      <c r="DD45" s="611"/>
      <c r="DE45" s="611"/>
      <c r="DF45" s="612"/>
      <c r="DG45" s="610">
        <v>5262184</v>
      </c>
      <c r="DH45" s="611"/>
      <c r="DI45" s="611"/>
      <c r="DJ45" s="611"/>
      <c r="DK45" s="611"/>
      <c r="DL45" s="611"/>
      <c r="DM45" s="611"/>
      <c r="DN45" s="611"/>
      <c r="DO45" s="611"/>
      <c r="DP45" s="611"/>
      <c r="DQ45" s="612"/>
      <c r="DR45" s="607">
        <v>0.7</v>
      </c>
      <c r="DS45" s="608"/>
      <c r="DT45" s="608"/>
      <c r="DU45" s="608"/>
      <c r="DV45" s="608"/>
      <c r="DW45" s="608"/>
      <c r="DX45" s="631"/>
    </row>
    <row r="46" spans="2:128" ht="11.25" customHeight="1" x14ac:dyDescent="0.2">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601" t="s">
        <v>291</v>
      </c>
      <c r="BZ46" s="602"/>
      <c r="CA46" s="602"/>
      <c r="CB46" s="602"/>
      <c r="CC46" s="602"/>
      <c r="CD46" s="602"/>
      <c r="CE46" s="602"/>
      <c r="CF46" s="602"/>
      <c r="CG46" s="602"/>
      <c r="CH46" s="602"/>
      <c r="CI46" s="602"/>
      <c r="CJ46" s="602"/>
      <c r="CK46" s="602"/>
      <c r="CL46" s="603"/>
      <c r="CM46" s="604">
        <v>352884968</v>
      </c>
      <c r="CN46" s="605"/>
      <c r="CO46" s="605"/>
      <c r="CP46" s="605"/>
      <c r="CQ46" s="605"/>
      <c r="CR46" s="605"/>
      <c r="CS46" s="605"/>
      <c r="CT46" s="606"/>
      <c r="CU46" s="607">
        <v>30.8</v>
      </c>
      <c r="CV46" s="608"/>
      <c r="CW46" s="608"/>
      <c r="CX46" s="609"/>
      <c r="CY46" s="610">
        <v>322717910</v>
      </c>
      <c r="CZ46" s="611"/>
      <c r="DA46" s="611"/>
      <c r="DB46" s="611"/>
      <c r="DC46" s="611"/>
      <c r="DD46" s="611"/>
      <c r="DE46" s="611"/>
      <c r="DF46" s="612"/>
      <c r="DG46" s="610">
        <v>198167627</v>
      </c>
      <c r="DH46" s="611"/>
      <c r="DI46" s="611"/>
      <c r="DJ46" s="611"/>
      <c r="DK46" s="611"/>
      <c r="DL46" s="611"/>
      <c r="DM46" s="611"/>
      <c r="DN46" s="611"/>
      <c r="DO46" s="611"/>
      <c r="DP46" s="611"/>
      <c r="DQ46" s="612"/>
      <c r="DR46" s="607">
        <v>26.4</v>
      </c>
      <c r="DS46" s="608"/>
      <c r="DT46" s="608"/>
      <c r="DU46" s="608"/>
      <c r="DV46" s="608"/>
      <c r="DW46" s="608"/>
      <c r="DX46" s="631"/>
    </row>
    <row r="47" spans="2:128" ht="11.25" customHeight="1" x14ac:dyDescent="0.2">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601" t="s">
        <v>293</v>
      </c>
      <c r="BZ47" s="602"/>
      <c r="CA47" s="602"/>
      <c r="CB47" s="602"/>
      <c r="CC47" s="602"/>
      <c r="CD47" s="602"/>
      <c r="CE47" s="602"/>
      <c r="CF47" s="602"/>
      <c r="CG47" s="602"/>
      <c r="CH47" s="602"/>
      <c r="CI47" s="602"/>
      <c r="CJ47" s="602"/>
      <c r="CK47" s="602"/>
      <c r="CL47" s="603"/>
      <c r="CM47" s="604">
        <v>2847995</v>
      </c>
      <c r="CN47" s="611"/>
      <c r="CO47" s="611"/>
      <c r="CP47" s="611"/>
      <c r="CQ47" s="611"/>
      <c r="CR47" s="611"/>
      <c r="CS47" s="611"/>
      <c r="CT47" s="612"/>
      <c r="CU47" s="607">
        <v>0.2</v>
      </c>
      <c r="CV47" s="608"/>
      <c r="CW47" s="608"/>
      <c r="CX47" s="609"/>
      <c r="CY47" s="610">
        <v>2847527</v>
      </c>
      <c r="CZ47" s="611"/>
      <c r="DA47" s="611"/>
      <c r="DB47" s="611"/>
      <c r="DC47" s="611"/>
      <c r="DD47" s="611"/>
      <c r="DE47" s="611"/>
      <c r="DF47" s="612"/>
      <c r="DG47" s="610" t="s">
        <v>98</v>
      </c>
      <c r="DH47" s="611"/>
      <c r="DI47" s="611"/>
      <c r="DJ47" s="611"/>
      <c r="DK47" s="611"/>
      <c r="DL47" s="611"/>
      <c r="DM47" s="611"/>
      <c r="DN47" s="611"/>
      <c r="DO47" s="611"/>
      <c r="DP47" s="611"/>
      <c r="DQ47" s="612"/>
      <c r="DR47" s="607" t="s">
        <v>98</v>
      </c>
      <c r="DS47" s="608"/>
      <c r="DT47" s="608"/>
      <c r="DU47" s="608"/>
      <c r="DV47" s="608"/>
      <c r="DW47" s="608"/>
      <c r="DX47" s="631"/>
    </row>
    <row r="48" spans="2:128" ht="11.25" customHeight="1" x14ac:dyDescent="0.2">
      <c r="AP48" s="639"/>
      <c r="AQ48" s="639"/>
      <c r="AR48" s="639"/>
      <c r="AS48" s="639"/>
      <c r="AT48" s="173"/>
      <c r="AU48" s="173"/>
      <c r="AV48" s="173"/>
      <c r="AW48" s="173"/>
      <c r="AX48" s="173"/>
      <c r="AY48" s="173"/>
      <c r="AZ48" s="173"/>
      <c r="BA48" s="173"/>
      <c r="BB48" s="173"/>
      <c r="BC48" s="173"/>
      <c r="BD48" s="640"/>
      <c r="BE48" s="640"/>
      <c r="BF48" s="640"/>
      <c r="BG48" s="640"/>
      <c r="BH48" s="640"/>
      <c r="BI48" s="640"/>
      <c r="BJ48" s="640"/>
      <c r="BK48" s="640"/>
      <c r="BL48" s="640"/>
      <c r="BM48" s="640"/>
      <c r="BN48" s="640"/>
      <c r="BO48" s="640"/>
      <c r="BP48" s="640"/>
      <c r="BQ48" s="640"/>
      <c r="BR48" s="640"/>
      <c r="BS48" s="640"/>
      <c r="BT48" s="640"/>
      <c r="BU48" s="640"/>
      <c r="BV48" s="640"/>
      <c r="BW48" s="640"/>
      <c r="BY48" s="601" t="s">
        <v>294</v>
      </c>
      <c r="BZ48" s="602"/>
      <c r="CA48" s="602"/>
      <c r="CB48" s="602"/>
      <c r="CC48" s="602"/>
      <c r="CD48" s="602"/>
      <c r="CE48" s="602"/>
      <c r="CF48" s="602"/>
      <c r="CG48" s="602"/>
      <c r="CH48" s="602"/>
      <c r="CI48" s="602"/>
      <c r="CJ48" s="602"/>
      <c r="CK48" s="602"/>
      <c r="CL48" s="603"/>
      <c r="CM48" s="604">
        <v>17442394</v>
      </c>
      <c r="CN48" s="605"/>
      <c r="CO48" s="605"/>
      <c r="CP48" s="605"/>
      <c r="CQ48" s="605"/>
      <c r="CR48" s="605"/>
      <c r="CS48" s="605"/>
      <c r="CT48" s="606"/>
      <c r="CU48" s="607">
        <v>1.5</v>
      </c>
      <c r="CV48" s="608"/>
      <c r="CW48" s="608"/>
      <c r="CX48" s="609"/>
      <c r="CY48" s="610">
        <v>4484750</v>
      </c>
      <c r="CZ48" s="611"/>
      <c r="DA48" s="611"/>
      <c r="DB48" s="611"/>
      <c r="DC48" s="611"/>
      <c r="DD48" s="611"/>
      <c r="DE48" s="611"/>
      <c r="DF48" s="612"/>
      <c r="DG48" s="610" t="s">
        <v>98</v>
      </c>
      <c r="DH48" s="611"/>
      <c r="DI48" s="611"/>
      <c r="DJ48" s="611"/>
      <c r="DK48" s="611"/>
      <c r="DL48" s="611"/>
      <c r="DM48" s="611"/>
      <c r="DN48" s="611"/>
      <c r="DO48" s="611"/>
      <c r="DP48" s="611"/>
      <c r="DQ48" s="612"/>
      <c r="DR48" s="607" t="s">
        <v>98</v>
      </c>
      <c r="DS48" s="608"/>
      <c r="DT48" s="608"/>
      <c r="DU48" s="608"/>
      <c r="DV48" s="608"/>
      <c r="DW48" s="608"/>
      <c r="DX48" s="631"/>
    </row>
    <row r="49" spans="2:128" ht="11.25" customHeight="1" x14ac:dyDescent="0.2">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39"/>
      <c r="AQ49" s="639"/>
      <c r="AR49" s="639"/>
      <c r="AS49" s="639"/>
      <c r="AT49" s="173"/>
      <c r="AU49" s="173"/>
      <c r="AV49" s="173"/>
      <c r="AW49" s="173"/>
      <c r="AX49" s="173"/>
      <c r="AY49" s="173"/>
      <c r="AZ49" s="173"/>
      <c r="BA49" s="173"/>
      <c r="BB49" s="173"/>
      <c r="BC49" s="173"/>
      <c r="BD49" s="640"/>
      <c r="BE49" s="640"/>
      <c r="BF49" s="640"/>
      <c r="BG49" s="640"/>
      <c r="BH49" s="640"/>
      <c r="BI49" s="640"/>
      <c r="BJ49" s="640"/>
      <c r="BK49" s="640"/>
      <c r="BL49" s="640"/>
      <c r="BM49" s="640"/>
      <c r="BN49" s="640"/>
      <c r="BO49" s="640"/>
      <c r="BP49" s="640"/>
      <c r="BQ49" s="640"/>
      <c r="BR49" s="640"/>
      <c r="BS49" s="640"/>
      <c r="BT49" s="640"/>
      <c r="BU49" s="640"/>
      <c r="BV49" s="640"/>
      <c r="BW49" s="640"/>
      <c r="BY49" s="601" t="s">
        <v>295</v>
      </c>
      <c r="BZ49" s="602"/>
      <c r="CA49" s="602"/>
      <c r="CB49" s="602"/>
      <c r="CC49" s="602"/>
      <c r="CD49" s="602"/>
      <c r="CE49" s="602"/>
      <c r="CF49" s="602"/>
      <c r="CG49" s="602"/>
      <c r="CH49" s="602"/>
      <c r="CI49" s="602"/>
      <c r="CJ49" s="602"/>
      <c r="CK49" s="602"/>
      <c r="CL49" s="603"/>
      <c r="CM49" s="604">
        <v>565447</v>
      </c>
      <c r="CN49" s="611"/>
      <c r="CO49" s="611"/>
      <c r="CP49" s="611"/>
      <c r="CQ49" s="611"/>
      <c r="CR49" s="611"/>
      <c r="CS49" s="611"/>
      <c r="CT49" s="612"/>
      <c r="CU49" s="607">
        <v>0</v>
      </c>
      <c r="CV49" s="608"/>
      <c r="CW49" s="608"/>
      <c r="CX49" s="609"/>
      <c r="CY49" s="610">
        <v>453447</v>
      </c>
      <c r="CZ49" s="611"/>
      <c r="DA49" s="611"/>
      <c r="DB49" s="611"/>
      <c r="DC49" s="611"/>
      <c r="DD49" s="611"/>
      <c r="DE49" s="611"/>
      <c r="DF49" s="612"/>
      <c r="DG49" s="610" t="s">
        <v>98</v>
      </c>
      <c r="DH49" s="611"/>
      <c r="DI49" s="611"/>
      <c r="DJ49" s="611"/>
      <c r="DK49" s="611"/>
      <c r="DL49" s="611"/>
      <c r="DM49" s="611"/>
      <c r="DN49" s="611"/>
      <c r="DO49" s="611"/>
      <c r="DP49" s="611"/>
      <c r="DQ49" s="612"/>
      <c r="DR49" s="607" t="s">
        <v>98</v>
      </c>
      <c r="DS49" s="608"/>
      <c r="DT49" s="608"/>
      <c r="DU49" s="608"/>
      <c r="DV49" s="608"/>
      <c r="DW49" s="608"/>
      <c r="DX49" s="631"/>
    </row>
    <row r="50" spans="2:128" ht="11.25" customHeight="1" x14ac:dyDescent="0.2">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39"/>
      <c r="AQ50" s="639"/>
      <c r="AR50" s="639"/>
      <c r="AS50" s="639"/>
      <c r="AT50" s="173"/>
      <c r="AU50" s="173"/>
      <c r="AV50" s="173"/>
      <c r="AW50" s="173"/>
      <c r="AX50" s="173"/>
      <c r="AY50" s="173"/>
      <c r="AZ50" s="173"/>
      <c r="BA50" s="173"/>
      <c r="BB50" s="173"/>
      <c r="BC50" s="173"/>
      <c r="BD50" s="640"/>
      <c r="BE50" s="640"/>
      <c r="BF50" s="640"/>
      <c r="BG50" s="640"/>
      <c r="BH50" s="640"/>
      <c r="BI50" s="640"/>
      <c r="BJ50" s="640"/>
      <c r="BK50" s="640"/>
      <c r="BL50" s="640"/>
      <c r="BM50" s="640"/>
      <c r="BN50" s="640"/>
      <c r="BO50" s="640"/>
      <c r="BP50" s="640"/>
      <c r="BQ50" s="640"/>
      <c r="BR50" s="640"/>
      <c r="BS50" s="640"/>
      <c r="BT50" s="640"/>
      <c r="BU50" s="640"/>
      <c r="BV50" s="640"/>
      <c r="BW50" s="640"/>
      <c r="BY50" s="601" t="s">
        <v>296</v>
      </c>
      <c r="BZ50" s="602"/>
      <c r="CA50" s="602"/>
      <c r="CB50" s="602"/>
      <c r="CC50" s="602"/>
      <c r="CD50" s="602"/>
      <c r="CE50" s="602"/>
      <c r="CF50" s="602"/>
      <c r="CG50" s="602"/>
      <c r="CH50" s="602"/>
      <c r="CI50" s="602"/>
      <c r="CJ50" s="602"/>
      <c r="CK50" s="602"/>
      <c r="CL50" s="603"/>
      <c r="CM50" s="604">
        <v>5886889</v>
      </c>
      <c r="CN50" s="605"/>
      <c r="CO50" s="605"/>
      <c r="CP50" s="605"/>
      <c r="CQ50" s="605"/>
      <c r="CR50" s="605"/>
      <c r="CS50" s="605"/>
      <c r="CT50" s="606"/>
      <c r="CU50" s="607">
        <v>0.5</v>
      </c>
      <c r="CV50" s="608"/>
      <c r="CW50" s="608"/>
      <c r="CX50" s="609"/>
      <c r="CY50" s="610">
        <v>159248</v>
      </c>
      <c r="CZ50" s="611"/>
      <c r="DA50" s="611"/>
      <c r="DB50" s="611"/>
      <c r="DC50" s="611"/>
      <c r="DD50" s="611"/>
      <c r="DE50" s="611"/>
      <c r="DF50" s="612"/>
      <c r="DG50" s="610">
        <v>139248</v>
      </c>
      <c r="DH50" s="611"/>
      <c r="DI50" s="611"/>
      <c r="DJ50" s="611"/>
      <c r="DK50" s="611"/>
      <c r="DL50" s="611"/>
      <c r="DM50" s="611"/>
      <c r="DN50" s="611"/>
      <c r="DO50" s="611"/>
      <c r="DP50" s="611"/>
      <c r="DQ50" s="612"/>
      <c r="DR50" s="607">
        <v>0</v>
      </c>
      <c r="DS50" s="608"/>
      <c r="DT50" s="608"/>
      <c r="DU50" s="608"/>
      <c r="DV50" s="608"/>
      <c r="DW50" s="608"/>
      <c r="DX50" s="631"/>
    </row>
    <row r="51" spans="2:128" ht="11.25" customHeight="1" x14ac:dyDescent="0.2">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601" t="s">
        <v>297</v>
      </c>
      <c r="BZ51" s="602"/>
      <c r="CA51" s="602"/>
      <c r="CB51" s="602"/>
      <c r="CC51" s="602"/>
      <c r="CD51" s="602"/>
      <c r="CE51" s="602"/>
      <c r="CF51" s="602"/>
      <c r="CG51" s="602"/>
      <c r="CH51" s="602"/>
      <c r="CI51" s="602"/>
      <c r="CJ51" s="602"/>
      <c r="CK51" s="602"/>
      <c r="CL51" s="603"/>
      <c r="CM51" s="604" t="s">
        <v>98</v>
      </c>
      <c r="CN51" s="611"/>
      <c r="CO51" s="611"/>
      <c r="CP51" s="611"/>
      <c r="CQ51" s="611"/>
      <c r="CR51" s="611"/>
      <c r="CS51" s="611"/>
      <c r="CT51" s="612"/>
      <c r="CU51" s="607" t="s">
        <v>98</v>
      </c>
      <c r="CV51" s="608"/>
      <c r="CW51" s="608"/>
      <c r="CX51" s="609"/>
      <c r="CY51" s="610" t="s">
        <v>98</v>
      </c>
      <c r="CZ51" s="611"/>
      <c r="DA51" s="611"/>
      <c r="DB51" s="611"/>
      <c r="DC51" s="611"/>
      <c r="DD51" s="611"/>
      <c r="DE51" s="611"/>
      <c r="DF51" s="612"/>
      <c r="DG51" s="610" t="s">
        <v>98</v>
      </c>
      <c r="DH51" s="611"/>
      <c r="DI51" s="611"/>
      <c r="DJ51" s="611"/>
      <c r="DK51" s="611"/>
      <c r="DL51" s="611"/>
      <c r="DM51" s="611"/>
      <c r="DN51" s="611"/>
      <c r="DO51" s="611"/>
      <c r="DP51" s="611"/>
      <c r="DQ51" s="612"/>
      <c r="DR51" s="607" t="s">
        <v>98</v>
      </c>
      <c r="DS51" s="608"/>
      <c r="DT51" s="608"/>
      <c r="DU51" s="608"/>
      <c r="DV51" s="608"/>
      <c r="DW51" s="608"/>
      <c r="DX51" s="631"/>
    </row>
    <row r="52" spans="2:128" ht="11.25" customHeight="1" x14ac:dyDescent="0.2">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Y52" s="601" t="s">
        <v>298</v>
      </c>
      <c r="BZ52" s="602"/>
      <c r="CA52" s="602"/>
      <c r="CB52" s="602"/>
      <c r="CC52" s="602"/>
      <c r="CD52" s="602"/>
      <c r="CE52" s="602"/>
      <c r="CF52" s="602"/>
      <c r="CG52" s="602"/>
      <c r="CH52" s="602"/>
      <c r="CI52" s="602"/>
      <c r="CJ52" s="602"/>
      <c r="CK52" s="602"/>
      <c r="CL52" s="603"/>
      <c r="CM52" s="604">
        <v>154537400</v>
      </c>
      <c r="CN52" s="605"/>
      <c r="CO52" s="605"/>
      <c r="CP52" s="605"/>
      <c r="CQ52" s="605"/>
      <c r="CR52" s="605"/>
      <c r="CS52" s="605"/>
      <c r="CT52" s="606"/>
      <c r="CU52" s="607">
        <v>13.5</v>
      </c>
      <c r="CV52" s="608"/>
      <c r="CW52" s="608"/>
      <c r="CX52" s="609"/>
      <c r="CY52" s="610">
        <v>35799100</v>
      </c>
      <c r="CZ52" s="611"/>
      <c r="DA52" s="611"/>
      <c r="DB52" s="611"/>
      <c r="DC52" s="611"/>
      <c r="DD52" s="611"/>
      <c r="DE52" s="611"/>
      <c r="DF52" s="612"/>
      <c r="DG52" s="625"/>
      <c r="DH52" s="626"/>
      <c r="DI52" s="626"/>
      <c r="DJ52" s="626"/>
      <c r="DK52" s="626"/>
      <c r="DL52" s="626"/>
      <c r="DM52" s="626"/>
      <c r="DN52" s="626"/>
      <c r="DO52" s="626"/>
      <c r="DP52" s="626"/>
      <c r="DQ52" s="627"/>
      <c r="DR52" s="628"/>
      <c r="DS52" s="629"/>
      <c r="DT52" s="629"/>
      <c r="DU52" s="629"/>
      <c r="DV52" s="629"/>
      <c r="DW52" s="629"/>
      <c r="DX52" s="630"/>
    </row>
    <row r="53" spans="2:128" ht="11.25" customHeight="1" x14ac:dyDescent="0.2">
      <c r="B53" s="182"/>
      <c r="AP53" s="177"/>
      <c r="AQ53" s="173"/>
      <c r="AR53" s="173"/>
      <c r="AS53" s="173"/>
      <c r="AT53" s="173"/>
      <c r="AU53" s="173"/>
      <c r="AV53" s="173"/>
      <c r="AW53" s="173"/>
      <c r="AX53" s="173"/>
      <c r="AY53" s="173"/>
      <c r="AZ53" s="605"/>
      <c r="BA53" s="605"/>
      <c r="BB53" s="605"/>
      <c r="BC53" s="605"/>
      <c r="BD53" s="173"/>
      <c r="BE53" s="173"/>
      <c r="BF53" s="173"/>
      <c r="BG53" s="173"/>
      <c r="BH53" s="173"/>
      <c r="BI53" s="173"/>
      <c r="BJ53" s="173"/>
      <c r="BK53" s="173"/>
      <c r="BL53" s="173"/>
      <c r="BM53" s="173"/>
      <c r="BN53" s="173"/>
      <c r="BO53" s="173"/>
      <c r="BP53" s="173"/>
      <c r="BQ53" s="173"/>
      <c r="BR53" s="173"/>
      <c r="BS53" s="605"/>
      <c r="BT53" s="605"/>
      <c r="BU53" s="605"/>
      <c r="BV53" s="605"/>
      <c r="BW53" s="605"/>
      <c r="BY53" s="601" t="s">
        <v>299</v>
      </c>
      <c r="BZ53" s="602"/>
      <c r="CA53" s="602"/>
      <c r="CB53" s="602"/>
      <c r="CC53" s="602"/>
      <c r="CD53" s="602"/>
      <c r="CE53" s="602"/>
      <c r="CF53" s="602"/>
      <c r="CG53" s="602"/>
      <c r="CH53" s="602"/>
      <c r="CI53" s="602"/>
      <c r="CJ53" s="602"/>
      <c r="CK53" s="602"/>
      <c r="CL53" s="603"/>
      <c r="CM53" s="604">
        <v>3414269</v>
      </c>
      <c r="CN53" s="605"/>
      <c r="CO53" s="605"/>
      <c r="CP53" s="605"/>
      <c r="CQ53" s="605"/>
      <c r="CR53" s="605"/>
      <c r="CS53" s="605"/>
      <c r="CT53" s="606"/>
      <c r="CU53" s="607">
        <v>0.3</v>
      </c>
      <c r="CV53" s="608"/>
      <c r="CW53" s="608"/>
      <c r="CX53" s="609"/>
      <c r="CY53" s="610">
        <v>1992649</v>
      </c>
      <c r="CZ53" s="611"/>
      <c r="DA53" s="611"/>
      <c r="DB53" s="611"/>
      <c r="DC53" s="611"/>
      <c r="DD53" s="611"/>
      <c r="DE53" s="611"/>
      <c r="DF53" s="612"/>
      <c r="DG53" s="625"/>
      <c r="DH53" s="626"/>
      <c r="DI53" s="626"/>
      <c r="DJ53" s="626"/>
      <c r="DK53" s="626"/>
      <c r="DL53" s="626"/>
      <c r="DM53" s="626"/>
      <c r="DN53" s="626"/>
      <c r="DO53" s="626"/>
      <c r="DP53" s="626"/>
      <c r="DQ53" s="627"/>
      <c r="DR53" s="628"/>
      <c r="DS53" s="629"/>
      <c r="DT53" s="629"/>
      <c r="DU53" s="629"/>
      <c r="DV53" s="629"/>
      <c r="DW53" s="629"/>
      <c r="DX53" s="630"/>
    </row>
    <row r="54" spans="2:128" ht="11.25" customHeight="1" x14ac:dyDescent="0.2">
      <c r="AP54" s="173"/>
      <c r="AQ54" s="177"/>
      <c r="AR54" s="177"/>
      <c r="AS54" s="177"/>
      <c r="AT54" s="177"/>
      <c r="AU54" s="177"/>
      <c r="AV54" s="177"/>
      <c r="AW54" s="177"/>
      <c r="AX54" s="177"/>
      <c r="AY54" s="173"/>
      <c r="AZ54" s="605"/>
      <c r="BA54" s="605"/>
      <c r="BB54" s="605"/>
      <c r="BC54" s="605"/>
      <c r="BD54" s="173"/>
      <c r="BE54" s="173"/>
      <c r="BF54" s="173"/>
      <c r="BG54" s="173"/>
      <c r="BH54" s="173"/>
      <c r="BI54" s="173"/>
      <c r="BJ54" s="173"/>
      <c r="BK54" s="173"/>
      <c r="BL54" s="173"/>
      <c r="BM54" s="173"/>
      <c r="BN54" s="173"/>
      <c r="BO54" s="173"/>
      <c r="BP54" s="173"/>
      <c r="BQ54" s="173"/>
      <c r="BR54" s="173"/>
      <c r="BS54" s="605"/>
      <c r="BT54" s="605"/>
      <c r="BU54" s="605"/>
      <c r="BV54" s="605"/>
      <c r="BW54" s="605"/>
      <c r="BY54" s="632" t="s">
        <v>281</v>
      </c>
      <c r="BZ54" s="633"/>
      <c r="CA54" s="601" t="s">
        <v>300</v>
      </c>
      <c r="CB54" s="602"/>
      <c r="CC54" s="602"/>
      <c r="CD54" s="602"/>
      <c r="CE54" s="602"/>
      <c r="CF54" s="602"/>
      <c r="CG54" s="602"/>
      <c r="CH54" s="602"/>
      <c r="CI54" s="602"/>
      <c r="CJ54" s="602"/>
      <c r="CK54" s="602"/>
      <c r="CL54" s="603"/>
      <c r="CM54" s="604">
        <v>151350936</v>
      </c>
      <c r="CN54" s="605"/>
      <c r="CO54" s="605"/>
      <c r="CP54" s="605"/>
      <c r="CQ54" s="605"/>
      <c r="CR54" s="605"/>
      <c r="CS54" s="605"/>
      <c r="CT54" s="606"/>
      <c r="CU54" s="607">
        <v>13.2</v>
      </c>
      <c r="CV54" s="608"/>
      <c r="CW54" s="608"/>
      <c r="CX54" s="609"/>
      <c r="CY54" s="610">
        <v>35759834</v>
      </c>
      <c r="CZ54" s="611"/>
      <c r="DA54" s="611"/>
      <c r="DB54" s="611"/>
      <c r="DC54" s="611"/>
      <c r="DD54" s="611"/>
      <c r="DE54" s="611"/>
      <c r="DF54" s="612"/>
      <c r="DG54" s="625"/>
      <c r="DH54" s="626"/>
      <c r="DI54" s="626"/>
      <c r="DJ54" s="626"/>
      <c r="DK54" s="626"/>
      <c r="DL54" s="626"/>
      <c r="DM54" s="626"/>
      <c r="DN54" s="626"/>
      <c r="DO54" s="626"/>
      <c r="DP54" s="626"/>
      <c r="DQ54" s="627"/>
      <c r="DR54" s="628"/>
      <c r="DS54" s="629"/>
      <c r="DT54" s="629"/>
      <c r="DU54" s="629"/>
      <c r="DV54" s="629"/>
      <c r="DW54" s="629"/>
      <c r="DX54" s="630"/>
    </row>
    <row r="55" spans="2:128" ht="11.25" customHeight="1" x14ac:dyDescent="0.2">
      <c r="AP55" s="173"/>
      <c r="AQ55" s="177"/>
      <c r="AR55" s="177"/>
      <c r="AS55" s="177"/>
      <c r="AT55" s="177"/>
      <c r="AU55" s="177"/>
      <c r="AV55" s="177"/>
      <c r="AW55" s="177"/>
      <c r="AX55" s="177"/>
      <c r="AY55" s="173"/>
      <c r="AZ55" s="605"/>
      <c r="BA55" s="605"/>
      <c r="BB55" s="605"/>
      <c r="BC55" s="605"/>
      <c r="BD55" s="173"/>
      <c r="BE55" s="173"/>
      <c r="BF55" s="173"/>
      <c r="BG55" s="173"/>
      <c r="BH55" s="173"/>
      <c r="BI55" s="173"/>
      <c r="BJ55" s="173"/>
      <c r="BK55" s="173"/>
      <c r="BL55" s="173"/>
      <c r="BM55" s="173"/>
      <c r="BN55" s="173"/>
      <c r="BO55" s="173"/>
      <c r="BP55" s="173"/>
      <c r="BQ55" s="173"/>
      <c r="BR55" s="173"/>
      <c r="BS55" s="605"/>
      <c r="BT55" s="605"/>
      <c r="BU55" s="605"/>
      <c r="BV55" s="605"/>
      <c r="BW55" s="605"/>
      <c r="BY55" s="634"/>
      <c r="BZ55" s="635"/>
      <c r="CA55" s="601" t="s">
        <v>301</v>
      </c>
      <c r="CB55" s="602"/>
      <c r="CC55" s="602"/>
      <c r="CD55" s="602"/>
      <c r="CE55" s="602"/>
      <c r="CF55" s="602"/>
      <c r="CG55" s="602"/>
      <c r="CH55" s="602"/>
      <c r="CI55" s="602"/>
      <c r="CJ55" s="602"/>
      <c r="CK55" s="602"/>
      <c r="CL55" s="603"/>
      <c r="CM55" s="604">
        <v>72631453</v>
      </c>
      <c r="CN55" s="605"/>
      <c r="CO55" s="605"/>
      <c r="CP55" s="605"/>
      <c r="CQ55" s="605"/>
      <c r="CR55" s="605"/>
      <c r="CS55" s="605"/>
      <c r="CT55" s="606"/>
      <c r="CU55" s="607">
        <v>6.3</v>
      </c>
      <c r="CV55" s="608"/>
      <c r="CW55" s="608"/>
      <c r="CX55" s="609"/>
      <c r="CY55" s="610">
        <v>4253480</v>
      </c>
      <c r="CZ55" s="611"/>
      <c r="DA55" s="611"/>
      <c r="DB55" s="611"/>
      <c r="DC55" s="611"/>
      <c r="DD55" s="611"/>
      <c r="DE55" s="611"/>
      <c r="DF55" s="612"/>
      <c r="DG55" s="625"/>
      <c r="DH55" s="626"/>
      <c r="DI55" s="626"/>
      <c r="DJ55" s="626"/>
      <c r="DK55" s="626"/>
      <c r="DL55" s="626"/>
      <c r="DM55" s="626"/>
      <c r="DN55" s="626"/>
      <c r="DO55" s="626"/>
      <c r="DP55" s="626"/>
      <c r="DQ55" s="627"/>
      <c r="DR55" s="628"/>
      <c r="DS55" s="629"/>
      <c r="DT55" s="629"/>
      <c r="DU55" s="629"/>
      <c r="DV55" s="629"/>
      <c r="DW55" s="629"/>
      <c r="DX55" s="630"/>
    </row>
    <row r="56" spans="2:128" ht="11.25" customHeight="1" x14ac:dyDescent="0.2">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34"/>
      <c r="BZ56" s="635"/>
      <c r="CA56" s="601" t="s">
        <v>302</v>
      </c>
      <c r="CB56" s="602"/>
      <c r="CC56" s="602"/>
      <c r="CD56" s="602"/>
      <c r="CE56" s="602"/>
      <c r="CF56" s="602"/>
      <c r="CG56" s="602"/>
      <c r="CH56" s="602"/>
      <c r="CI56" s="602"/>
      <c r="CJ56" s="602"/>
      <c r="CK56" s="602"/>
      <c r="CL56" s="603"/>
      <c r="CM56" s="604">
        <v>67289982</v>
      </c>
      <c r="CN56" s="605"/>
      <c r="CO56" s="605"/>
      <c r="CP56" s="605"/>
      <c r="CQ56" s="605"/>
      <c r="CR56" s="605"/>
      <c r="CS56" s="605"/>
      <c r="CT56" s="606"/>
      <c r="CU56" s="607">
        <v>5.9</v>
      </c>
      <c r="CV56" s="608"/>
      <c r="CW56" s="608"/>
      <c r="CX56" s="609"/>
      <c r="CY56" s="610">
        <v>30468746</v>
      </c>
      <c r="CZ56" s="611"/>
      <c r="DA56" s="611"/>
      <c r="DB56" s="611"/>
      <c r="DC56" s="611"/>
      <c r="DD56" s="611"/>
      <c r="DE56" s="611"/>
      <c r="DF56" s="612"/>
      <c r="DG56" s="625"/>
      <c r="DH56" s="626"/>
      <c r="DI56" s="626"/>
      <c r="DJ56" s="626"/>
      <c r="DK56" s="626"/>
      <c r="DL56" s="626"/>
      <c r="DM56" s="626"/>
      <c r="DN56" s="626"/>
      <c r="DO56" s="626"/>
      <c r="DP56" s="626"/>
      <c r="DQ56" s="627"/>
      <c r="DR56" s="628"/>
      <c r="DS56" s="629"/>
      <c r="DT56" s="629"/>
      <c r="DU56" s="629"/>
      <c r="DV56" s="629"/>
      <c r="DW56" s="629"/>
      <c r="DX56" s="630"/>
    </row>
    <row r="57" spans="2:128" ht="11.25" customHeight="1" x14ac:dyDescent="0.2">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34"/>
      <c r="BZ57" s="635"/>
      <c r="CA57" s="601" t="s">
        <v>303</v>
      </c>
      <c r="CB57" s="602"/>
      <c r="CC57" s="602"/>
      <c r="CD57" s="602"/>
      <c r="CE57" s="602"/>
      <c r="CF57" s="602"/>
      <c r="CG57" s="602"/>
      <c r="CH57" s="602"/>
      <c r="CI57" s="602"/>
      <c r="CJ57" s="602"/>
      <c r="CK57" s="602"/>
      <c r="CL57" s="603"/>
      <c r="CM57" s="604">
        <v>3186464</v>
      </c>
      <c r="CN57" s="605"/>
      <c r="CO57" s="605"/>
      <c r="CP57" s="605"/>
      <c r="CQ57" s="605"/>
      <c r="CR57" s="605"/>
      <c r="CS57" s="605"/>
      <c r="CT57" s="606"/>
      <c r="CU57" s="607">
        <v>0.3</v>
      </c>
      <c r="CV57" s="608"/>
      <c r="CW57" s="608"/>
      <c r="CX57" s="609"/>
      <c r="CY57" s="610">
        <v>39266</v>
      </c>
      <c r="CZ57" s="611"/>
      <c r="DA57" s="611"/>
      <c r="DB57" s="611"/>
      <c r="DC57" s="611"/>
      <c r="DD57" s="611"/>
      <c r="DE57" s="611"/>
      <c r="DF57" s="612"/>
      <c r="DG57" s="625"/>
      <c r="DH57" s="626"/>
      <c r="DI57" s="626"/>
      <c r="DJ57" s="626"/>
      <c r="DK57" s="626"/>
      <c r="DL57" s="626"/>
      <c r="DM57" s="626"/>
      <c r="DN57" s="626"/>
      <c r="DO57" s="626"/>
      <c r="DP57" s="626"/>
      <c r="DQ57" s="627"/>
      <c r="DR57" s="628"/>
      <c r="DS57" s="629"/>
      <c r="DT57" s="629"/>
      <c r="DU57" s="629"/>
      <c r="DV57" s="629"/>
      <c r="DW57" s="629"/>
      <c r="DX57" s="630"/>
    </row>
    <row r="58" spans="2:128" ht="11.25" customHeight="1" x14ac:dyDescent="0.2">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36"/>
      <c r="BZ58" s="637"/>
      <c r="CA58" s="601" t="s">
        <v>304</v>
      </c>
      <c r="CB58" s="602"/>
      <c r="CC58" s="602"/>
      <c r="CD58" s="602"/>
      <c r="CE58" s="602"/>
      <c r="CF58" s="602"/>
      <c r="CG58" s="602"/>
      <c r="CH58" s="602"/>
      <c r="CI58" s="602"/>
      <c r="CJ58" s="602"/>
      <c r="CK58" s="602"/>
      <c r="CL58" s="603"/>
      <c r="CM58" s="604" t="s">
        <v>98</v>
      </c>
      <c r="CN58" s="605"/>
      <c r="CO58" s="605"/>
      <c r="CP58" s="605"/>
      <c r="CQ58" s="605"/>
      <c r="CR58" s="605"/>
      <c r="CS58" s="605"/>
      <c r="CT58" s="606"/>
      <c r="CU58" s="607" t="s">
        <v>98</v>
      </c>
      <c r="CV58" s="608"/>
      <c r="CW58" s="608"/>
      <c r="CX58" s="609"/>
      <c r="CY58" s="610" t="s">
        <v>98</v>
      </c>
      <c r="CZ58" s="611"/>
      <c r="DA58" s="611"/>
      <c r="DB58" s="611"/>
      <c r="DC58" s="611"/>
      <c r="DD58" s="611"/>
      <c r="DE58" s="611"/>
      <c r="DF58" s="612"/>
      <c r="DG58" s="625"/>
      <c r="DH58" s="626"/>
      <c r="DI58" s="626"/>
      <c r="DJ58" s="626"/>
      <c r="DK58" s="626"/>
      <c r="DL58" s="626"/>
      <c r="DM58" s="626"/>
      <c r="DN58" s="626"/>
      <c r="DO58" s="626"/>
      <c r="DP58" s="626"/>
      <c r="DQ58" s="627"/>
      <c r="DR58" s="628"/>
      <c r="DS58" s="629"/>
      <c r="DT58" s="629"/>
      <c r="DU58" s="629"/>
      <c r="DV58" s="629"/>
      <c r="DW58" s="629"/>
      <c r="DX58" s="630"/>
    </row>
    <row r="59" spans="2:128" ht="11.25" customHeight="1" x14ac:dyDescent="0.2">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613" t="s">
        <v>305</v>
      </c>
      <c r="BZ59" s="614"/>
      <c r="CA59" s="614"/>
      <c r="CB59" s="614"/>
      <c r="CC59" s="614"/>
      <c r="CD59" s="614"/>
      <c r="CE59" s="614"/>
      <c r="CF59" s="614"/>
      <c r="CG59" s="614"/>
      <c r="CH59" s="614"/>
      <c r="CI59" s="614"/>
      <c r="CJ59" s="614"/>
      <c r="CK59" s="614"/>
      <c r="CL59" s="615"/>
      <c r="CM59" s="616">
        <v>1146988709</v>
      </c>
      <c r="CN59" s="617"/>
      <c r="CO59" s="617"/>
      <c r="CP59" s="617"/>
      <c r="CQ59" s="617"/>
      <c r="CR59" s="617"/>
      <c r="CS59" s="617"/>
      <c r="CT59" s="618"/>
      <c r="CU59" s="619">
        <v>100</v>
      </c>
      <c r="CV59" s="620"/>
      <c r="CW59" s="620"/>
      <c r="CX59" s="621"/>
      <c r="CY59" s="622">
        <v>891761117</v>
      </c>
      <c r="CZ59" s="623"/>
      <c r="DA59" s="623"/>
      <c r="DB59" s="623"/>
      <c r="DC59" s="623"/>
      <c r="DD59" s="623"/>
      <c r="DE59" s="623"/>
      <c r="DF59" s="624"/>
      <c r="DG59" s="595"/>
      <c r="DH59" s="596"/>
      <c r="DI59" s="596"/>
      <c r="DJ59" s="596"/>
      <c r="DK59" s="596"/>
      <c r="DL59" s="596"/>
      <c r="DM59" s="596"/>
      <c r="DN59" s="596"/>
      <c r="DO59" s="596"/>
      <c r="DP59" s="596"/>
      <c r="DQ59" s="597"/>
      <c r="DR59" s="598"/>
      <c r="DS59" s="599"/>
      <c r="DT59" s="599"/>
      <c r="DU59" s="599"/>
      <c r="DV59" s="599"/>
      <c r="DW59" s="599"/>
      <c r="DX59" s="600"/>
    </row>
    <row r="60" spans="2:128" ht="11.25" customHeight="1" x14ac:dyDescent="0.2">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2">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2">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2"/>
    <row r="66" ht="11.25" customHeight="1" x14ac:dyDescent="0.2"/>
    <row r="67" ht="11.25" hidden="1" customHeight="1" x14ac:dyDescent="0.2"/>
    <row r="68" ht="11.25" hidden="1" customHeight="1" x14ac:dyDescent="0.2"/>
  </sheetData>
  <sheetProtection password="A7FD" sheet="1" objects="1" scenarios="1"/>
  <mergeCells count="628">
    <mergeCell ref="DC1:DI1"/>
    <mergeCell ref="DK1:DX1"/>
    <mergeCell ref="BL4:BO4"/>
    <mergeCell ref="BP4:BW4"/>
    <mergeCell ref="BY4:DX4"/>
    <mergeCell ref="CU5:CX5"/>
    <mergeCell ref="CY5:DK5"/>
    <mergeCell ref="DL5:DX5"/>
    <mergeCell ref="BD6:BK6"/>
    <mergeCell ref="BD4:BK4"/>
    <mergeCell ref="BL6:BO6"/>
    <mergeCell ref="BP6:BW6"/>
    <mergeCell ref="BL5:BO5"/>
    <mergeCell ref="BP5:BW5"/>
    <mergeCell ref="BY5:CL5"/>
    <mergeCell ref="CM5:CT5"/>
    <mergeCell ref="B3:AO3"/>
    <mergeCell ref="AP3:BW3"/>
    <mergeCell ref="BY3:DX3"/>
    <mergeCell ref="B4:Q4"/>
    <mergeCell ref="R4:Y4"/>
    <mergeCell ref="Z4:AC4"/>
    <mergeCell ref="AD4:AK4"/>
    <mergeCell ref="AL4:AO4"/>
    <mergeCell ref="B5:Q5"/>
    <mergeCell ref="R5:Y5"/>
    <mergeCell ref="Z5:AC5"/>
    <mergeCell ref="AD5:AK5"/>
    <mergeCell ref="AP5:BC5"/>
    <mergeCell ref="BD5:BK5"/>
    <mergeCell ref="AP4:BC4"/>
    <mergeCell ref="AL5:AO5"/>
    <mergeCell ref="AL7:AO7"/>
    <mergeCell ref="AP7:BC7"/>
    <mergeCell ref="BD7:BK7"/>
    <mergeCell ref="BL7:BO7"/>
    <mergeCell ref="B6:Q6"/>
    <mergeCell ref="R6:Y6"/>
    <mergeCell ref="Z6:AC6"/>
    <mergeCell ref="AD6:AK6"/>
    <mergeCell ref="AL6:AO6"/>
    <mergeCell ref="AP6:BC6"/>
    <mergeCell ref="B7:Q7"/>
    <mergeCell ref="R7:Y7"/>
    <mergeCell ref="Z7:AC7"/>
    <mergeCell ref="AD7:AK7"/>
    <mergeCell ref="CU8:CX8"/>
    <mergeCell ref="CY8:DK8"/>
    <mergeCell ref="DL8:DX8"/>
    <mergeCell ref="BP8:BW8"/>
    <mergeCell ref="BD8:BK8"/>
    <mergeCell ref="BL8:BO8"/>
    <mergeCell ref="DL7:DX7"/>
    <mergeCell ref="DL6:DX6"/>
    <mergeCell ref="BY8:CL8"/>
    <mergeCell ref="CM8:CT8"/>
    <mergeCell ref="CY7:DK7"/>
    <mergeCell ref="BY6:CL6"/>
    <mergeCell ref="CM6:CT6"/>
    <mergeCell ref="CU6:CX6"/>
    <mergeCell ref="CY6:DK6"/>
    <mergeCell ref="BP7:BW7"/>
    <mergeCell ref="BY7:CL7"/>
    <mergeCell ref="CM7:CT7"/>
    <mergeCell ref="CU7:CX7"/>
    <mergeCell ref="AP8:BC8"/>
    <mergeCell ref="B10:Q10"/>
    <mergeCell ref="R10:Y10"/>
    <mergeCell ref="Z10:AC10"/>
    <mergeCell ref="AD10:AK10"/>
    <mergeCell ref="AL10:AO10"/>
    <mergeCell ref="AP10:BC10"/>
    <mergeCell ref="BD10:BK10"/>
    <mergeCell ref="BL10:BO10"/>
    <mergeCell ref="BD9:BK9"/>
    <mergeCell ref="B8:Q8"/>
    <mergeCell ref="R8:Y8"/>
    <mergeCell ref="Z8:AC8"/>
    <mergeCell ref="AD8:AK8"/>
    <mergeCell ref="B9:Q9"/>
    <mergeCell ref="R9:Y9"/>
    <mergeCell ref="Z9:AC9"/>
    <mergeCell ref="AD9:AK9"/>
    <mergeCell ref="AL8:AO8"/>
    <mergeCell ref="BL9:BO9"/>
    <mergeCell ref="AL11:AO11"/>
    <mergeCell ref="BL11:BO11"/>
    <mergeCell ref="AL9:AO9"/>
    <mergeCell ref="AP9:BC9"/>
    <mergeCell ref="DL12:DX12"/>
    <mergeCell ref="BL12:BO12"/>
    <mergeCell ref="BP12:BW12"/>
    <mergeCell ref="BY9:CL9"/>
    <mergeCell ref="CM9:CT9"/>
    <mergeCell ref="CU9:CX9"/>
    <mergeCell ref="CY9:DK9"/>
    <mergeCell ref="BY10:CL10"/>
    <mergeCell ref="CM10:CT10"/>
    <mergeCell ref="CU10:CX10"/>
    <mergeCell ref="CY10:DK10"/>
    <mergeCell ref="DL10:DX10"/>
    <mergeCell ref="BP10:BW10"/>
    <mergeCell ref="BD11:BK11"/>
    <mergeCell ref="DL9:DX9"/>
    <mergeCell ref="BP9:BW9"/>
    <mergeCell ref="B11:Q11"/>
    <mergeCell ref="R11:Y11"/>
    <mergeCell ref="Z11:AC11"/>
    <mergeCell ref="AD11:AK11"/>
    <mergeCell ref="CU11:CX11"/>
    <mergeCell ref="CY11:DK11"/>
    <mergeCell ref="DL11:DX11"/>
    <mergeCell ref="DL13:DX13"/>
    <mergeCell ref="B13:Q13"/>
    <mergeCell ref="R13:Y13"/>
    <mergeCell ref="Z13:AC13"/>
    <mergeCell ref="AD13:AK13"/>
    <mergeCell ref="AL13:AO13"/>
    <mergeCell ref="BL13:BO13"/>
    <mergeCell ref="BP13:BW13"/>
    <mergeCell ref="BY13:CL13"/>
    <mergeCell ref="CM13:CT13"/>
    <mergeCell ref="BP11:BW11"/>
    <mergeCell ref="BY11:CL11"/>
    <mergeCell ref="CM11:CT11"/>
    <mergeCell ref="AL12:AO12"/>
    <mergeCell ref="AP12:BC12"/>
    <mergeCell ref="BD12:BK12"/>
    <mergeCell ref="AP11:BC11"/>
    <mergeCell ref="B12:Q12"/>
    <mergeCell ref="R12:Y12"/>
    <mergeCell ref="CU13:CX13"/>
    <mergeCell ref="CY13:DK13"/>
    <mergeCell ref="BY12:CL12"/>
    <mergeCell ref="CM12:CT12"/>
    <mergeCell ref="CU12:CX12"/>
    <mergeCell ref="CY12:DK12"/>
    <mergeCell ref="AP13:BC13"/>
    <mergeCell ref="BD13:BK13"/>
    <mergeCell ref="Z12:AC12"/>
    <mergeCell ref="AD12:AK12"/>
    <mergeCell ref="BY14:CL14"/>
    <mergeCell ref="CM14:CT14"/>
    <mergeCell ref="DL15:DX15"/>
    <mergeCell ref="BL15:BO15"/>
    <mergeCell ref="BP15:BW15"/>
    <mergeCell ref="CU14:CX14"/>
    <mergeCell ref="CY14:DK14"/>
    <mergeCell ref="DL14:DX14"/>
    <mergeCell ref="BP14:BW14"/>
    <mergeCell ref="BD14:BK14"/>
    <mergeCell ref="BL14:BO14"/>
    <mergeCell ref="B14:Q14"/>
    <mergeCell ref="R14:Y14"/>
    <mergeCell ref="Z14:AC14"/>
    <mergeCell ref="AD14:AK14"/>
    <mergeCell ref="B15:Q15"/>
    <mergeCell ref="R15:Y15"/>
    <mergeCell ref="Z15:AC15"/>
    <mergeCell ref="AD15:AK15"/>
    <mergeCell ref="AL14:AO14"/>
    <mergeCell ref="AP14:BC14"/>
    <mergeCell ref="B16:Q16"/>
    <mergeCell ref="R16:Y16"/>
    <mergeCell ref="Z16:AC16"/>
    <mergeCell ref="AD16:AK16"/>
    <mergeCell ref="AL16:AO16"/>
    <mergeCell ref="AP16:BC16"/>
    <mergeCell ref="BD16:BK16"/>
    <mergeCell ref="BL16:BO16"/>
    <mergeCell ref="BD15:BK15"/>
    <mergeCell ref="AL17:AO17"/>
    <mergeCell ref="BL17:BO17"/>
    <mergeCell ref="AL15:AO15"/>
    <mergeCell ref="AP15:BC15"/>
    <mergeCell ref="DL18:DX18"/>
    <mergeCell ref="BL18:BO18"/>
    <mergeCell ref="BP18:BW18"/>
    <mergeCell ref="BY15:CL15"/>
    <mergeCell ref="CM15:CT15"/>
    <mergeCell ref="CU15:CX15"/>
    <mergeCell ref="CY15:DK15"/>
    <mergeCell ref="BY16:CL16"/>
    <mergeCell ref="CM16:CT16"/>
    <mergeCell ref="CU16:CX16"/>
    <mergeCell ref="CY16:DK16"/>
    <mergeCell ref="DL16:DX16"/>
    <mergeCell ref="BP16:BW16"/>
    <mergeCell ref="BD17:BK17"/>
    <mergeCell ref="B17:Q17"/>
    <mergeCell ref="R17:Y17"/>
    <mergeCell ref="Z17:AC17"/>
    <mergeCell ref="AD17:AK17"/>
    <mergeCell ref="CU17:CX17"/>
    <mergeCell ref="CY17:DK17"/>
    <mergeCell ref="DL17:DX17"/>
    <mergeCell ref="DL19:DX19"/>
    <mergeCell ref="B19:Q19"/>
    <mergeCell ref="R19:Y19"/>
    <mergeCell ref="Z19:AC19"/>
    <mergeCell ref="AD19:AK19"/>
    <mergeCell ref="AL19:AO19"/>
    <mergeCell ref="BL19:BO19"/>
    <mergeCell ref="BP19:BW19"/>
    <mergeCell ref="BY19:CL19"/>
    <mergeCell ref="CM19:CT19"/>
    <mergeCell ref="BP17:BW17"/>
    <mergeCell ref="BY17:CL17"/>
    <mergeCell ref="CM17:CT17"/>
    <mergeCell ref="AL18:AO18"/>
    <mergeCell ref="AP18:BC18"/>
    <mergeCell ref="BD18:BK18"/>
    <mergeCell ref="AP17:BC17"/>
    <mergeCell ref="B18:Q18"/>
    <mergeCell ref="R18:Y18"/>
    <mergeCell ref="CU19:CX19"/>
    <mergeCell ref="CY19:DK19"/>
    <mergeCell ref="BY18:CL18"/>
    <mergeCell ref="CM18:CT18"/>
    <mergeCell ref="CU18:CX18"/>
    <mergeCell ref="CY18:DK18"/>
    <mergeCell ref="AP19:BC19"/>
    <mergeCell ref="BD19:BK19"/>
    <mergeCell ref="Z18:AC18"/>
    <mergeCell ref="AD18:AK18"/>
    <mergeCell ref="BY20:CL20"/>
    <mergeCell ref="CM20:CT20"/>
    <mergeCell ref="DL21:DX21"/>
    <mergeCell ref="BL21:BO21"/>
    <mergeCell ref="BP21:BW21"/>
    <mergeCell ref="CU20:CX20"/>
    <mergeCell ref="CY20:DK20"/>
    <mergeCell ref="DL20:DX20"/>
    <mergeCell ref="BP20:BW20"/>
    <mergeCell ref="BD20:BK20"/>
    <mergeCell ref="BL20:BO20"/>
    <mergeCell ref="B20:Q20"/>
    <mergeCell ref="R20:Y20"/>
    <mergeCell ref="Z20:AC20"/>
    <mergeCell ref="AD20:AK20"/>
    <mergeCell ref="B21:Q21"/>
    <mergeCell ref="R21:Y21"/>
    <mergeCell ref="Z21:AC21"/>
    <mergeCell ref="AD21:AK21"/>
    <mergeCell ref="AL20:AO20"/>
    <mergeCell ref="AP20:BC20"/>
    <mergeCell ref="B22:Q22"/>
    <mergeCell ref="R22:Y22"/>
    <mergeCell ref="Z22:AC22"/>
    <mergeCell ref="AD22:AK22"/>
    <mergeCell ref="AL22:AO22"/>
    <mergeCell ref="AP22:BC22"/>
    <mergeCell ref="BD22:BK22"/>
    <mergeCell ref="BL22:BO22"/>
    <mergeCell ref="BD21:BK21"/>
    <mergeCell ref="AL23:AO23"/>
    <mergeCell ref="BL23:BO23"/>
    <mergeCell ref="AL21:AO21"/>
    <mergeCell ref="AP21:BC21"/>
    <mergeCell ref="DL24:DX24"/>
    <mergeCell ref="BL24:BO24"/>
    <mergeCell ref="BP24:BW24"/>
    <mergeCell ref="BY21:CL21"/>
    <mergeCell ref="CM21:CT21"/>
    <mergeCell ref="CU21:CX21"/>
    <mergeCell ref="CY21:DK21"/>
    <mergeCell ref="BY22:CL22"/>
    <mergeCell ref="CM22:CT22"/>
    <mergeCell ref="CU22:CX22"/>
    <mergeCell ref="CY22:DK22"/>
    <mergeCell ref="DL22:DX22"/>
    <mergeCell ref="BP22:BW22"/>
    <mergeCell ref="BD23:BK23"/>
    <mergeCell ref="B23:Q23"/>
    <mergeCell ref="R23:Y23"/>
    <mergeCell ref="Z23:AC23"/>
    <mergeCell ref="AD23:AK23"/>
    <mergeCell ref="CU23:CX23"/>
    <mergeCell ref="CY23:DK23"/>
    <mergeCell ref="DL23:DX23"/>
    <mergeCell ref="DL25:DX25"/>
    <mergeCell ref="B25:Q25"/>
    <mergeCell ref="R25:Y25"/>
    <mergeCell ref="Z25:AC25"/>
    <mergeCell ref="AD25:AK25"/>
    <mergeCell ref="AL25:AO25"/>
    <mergeCell ref="BL25:BO25"/>
    <mergeCell ref="BP25:BW25"/>
    <mergeCell ref="BY25:CL25"/>
    <mergeCell ref="CM25:CT25"/>
    <mergeCell ref="BP23:BW23"/>
    <mergeCell ref="BY23:CL23"/>
    <mergeCell ref="CM23:CT23"/>
    <mergeCell ref="AL24:AO24"/>
    <mergeCell ref="AP24:BC24"/>
    <mergeCell ref="BD24:BK24"/>
    <mergeCell ref="AP23:BC23"/>
    <mergeCell ref="B24:Q24"/>
    <mergeCell ref="R24:Y24"/>
    <mergeCell ref="CU25:CX25"/>
    <mergeCell ref="CY25:DK25"/>
    <mergeCell ref="BY24:CL24"/>
    <mergeCell ref="CM24:CT24"/>
    <mergeCell ref="CU24:CX24"/>
    <mergeCell ref="CY24:DK24"/>
    <mergeCell ref="AP25:BC25"/>
    <mergeCell ref="BD25:BK25"/>
    <mergeCell ref="Z24:AC24"/>
    <mergeCell ref="AD24:AK24"/>
    <mergeCell ref="BY26:CL26"/>
    <mergeCell ref="CM26:CT26"/>
    <mergeCell ref="DL27:DX27"/>
    <mergeCell ref="BL27:BO27"/>
    <mergeCell ref="BP27:BW27"/>
    <mergeCell ref="CU26:CX26"/>
    <mergeCell ref="CY26:DK26"/>
    <mergeCell ref="DL26:DX26"/>
    <mergeCell ref="BP26:BW26"/>
    <mergeCell ref="BD26:BK26"/>
    <mergeCell ref="BL26:BO26"/>
    <mergeCell ref="B26:Q26"/>
    <mergeCell ref="R26:Y26"/>
    <mergeCell ref="Z26:AC26"/>
    <mergeCell ref="AD26:AK26"/>
    <mergeCell ref="B27:Q27"/>
    <mergeCell ref="R27:Y27"/>
    <mergeCell ref="Z27:AC27"/>
    <mergeCell ref="AD27:AK27"/>
    <mergeCell ref="AL26:AO26"/>
    <mergeCell ref="AP26:BC26"/>
    <mergeCell ref="B28:Q28"/>
    <mergeCell ref="R28:Y28"/>
    <mergeCell ref="Z28:AC28"/>
    <mergeCell ref="AD28:AK28"/>
    <mergeCell ref="AL28:AO28"/>
    <mergeCell ref="AP28:BC28"/>
    <mergeCell ref="BD28:BK28"/>
    <mergeCell ref="BL28:BO28"/>
    <mergeCell ref="BD27:BK27"/>
    <mergeCell ref="AL29:AO29"/>
    <mergeCell ref="BL29:BO29"/>
    <mergeCell ref="AL27:AO27"/>
    <mergeCell ref="AP27:BC27"/>
    <mergeCell ref="DL30:DX30"/>
    <mergeCell ref="BL30:BO30"/>
    <mergeCell ref="BP30:BW30"/>
    <mergeCell ref="BY27:CL27"/>
    <mergeCell ref="CM27:CT27"/>
    <mergeCell ref="CU27:CX27"/>
    <mergeCell ref="CY27:DK27"/>
    <mergeCell ref="BY28:CL28"/>
    <mergeCell ref="CM28:CT28"/>
    <mergeCell ref="CU28:CX28"/>
    <mergeCell ref="CY28:DK28"/>
    <mergeCell ref="DL28:DX28"/>
    <mergeCell ref="BP28:BW28"/>
    <mergeCell ref="B29:Q29"/>
    <mergeCell ref="R29:Y29"/>
    <mergeCell ref="Z29:AC29"/>
    <mergeCell ref="AD29:AK29"/>
    <mergeCell ref="CU29:CX29"/>
    <mergeCell ref="CY29:DK29"/>
    <mergeCell ref="DL29:DX29"/>
    <mergeCell ref="DL31:DX31"/>
    <mergeCell ref="B31:Q31"/>
    <mergeCell ref="R31:Y31"/>
    <mergeCell ref="Z31:AC31"/>
    <mergeCell ref="AD31:AK31"/>
    <mergeCell ref="AL31:AO31"/>
    <mergeCell ref="BP29:BW29"/>
    <mergeCell ref="BY29:CL29"/>
    <mergeCell ref="CM29:CT29"/>
    <mergeCell ref="AL30:AO30"/>
    <mergeCell ref="AP30:BC30"/>
    <mergeCell ref="BD30:BK30"/>
    <mergeCell ref="AP29:BC29"/>
    <mergeCell ref="BD29:BK29"/>
    <mergeCell ref="CM30:CT30"/>
    <mergeCell ref="B30:Q30"/>
    <mergeCell ref="R30:Y30"/>
    <mergeCell ref="CU30:CX30"/>
    <mergeCell ref="AL32:AO32"/>
    <mergeCell ref="AP32:BC32"/>
    <mergeCell ref="BD32:BK32"/>
    <mergeCell ref="BL32:BO32"/>
    <mergeCell ref="BY32:DX32"/>
    <mergeCell ref="AP31:BC31"/>
    <mergeCell ref="BD31:BK31"/>
    <mergeCell ref="BL31:BO31"/>
    <mergeCell ref="BP31:BW31"/>
    <mergeCell ref="CY30:DK30"/>
    <mergeCell ref="BY31:CL31"/>
    <mergeCell ref="CM31:CT31"/>
    <mergeCell ref="CU31:CX31"/>
    <mergeCell ref="CY31:DK31"/>
    <mergeCell ref="BP32:BW32"/>
    <mergeCell ref="BY30:CL30"/>
    <mergeCell ref="B33:Q33"/>
    <mergeCell ref="R33:Y33"/>
    <mergeCell ref="Z33:AC33"/>
    <mergeCell ref="AD33:AK33"/>
    <mergeCell ref="AL33:AO33"/>
    <mergeCell ref="B32:Q32"/>
    <mergeCell ref="R32:Y32"/>
    <mergeCell ref="Z32:AC32"/>
    <mergeCell ref="AD32:AK32"/>
    <mergeCell ref="Z30:AC30"/>
    <mergeCell ref="AD30:AK30"/>
    <mergeCell ref="B34:Q34"/>
    <mergeCell ref="R34:Y34"/>
    <mergeCell ref="Z34:AC34"/>
    <mergeCell ref="BP34:BW34"/>
    <mergeCell ref="BY34:CL34"/>
    <mergeCell ref="BD33:BK33"/>
    <mergeCell ref="DR34:DX34"/>
    <mergeCell ref="CU34:CX34"/>
    <mergeCell ref="BD34:BK34"/>
    <mergeCell ref="BL34:BO34"/>
    <mergeCell ref="AD34:AK34"/>
    <mergeCell ref="AL34:AO34"/>
    <mergeCell ref="AP34:BC34"/>
    <mergeCell ref="BL33:BO33"/>
    <mergeCell ref="BP33:BW33"/>
    <mergeCell ref="BY33:CL33"/>
    <mergeCell ref="AP33:BC33"/>
    <mergeCell ref="CM38:CT38"/>
    <mergeCell ref="DR38:DX38"/>
    <mergeCell ref="DR36:DX36"/>
    <mergeCell ref="CY37:DF37"/>
    <mergeCell ref="DG37:DQ37"/>
    <mergeCell ref="DR37:DX37"/>
    <mergeCell ref="CM37:CT37"/>
    <mergeCell ref="CU37:CX37"/>
    <mergeCell ref="CU33:CX33"/>
    <mergeCell ref="CY34:DF34"/>
    <mergeCell ref="CY33:DF33"/>
    <mergeCell ref="DR33:DX33"/>
    <mergeCell ref="DG33:DQ33"/>
    <mergeCell ref="CM36:CT36"/>
    <mergeCell ref="CU36:CX36"/>
    <mergeCell ref="CY36:DF36"/>
    <mergeCell ref="DG36:DQ36"/>
    <mergeCell ref="CY35:DF35"/>
    <mergeCell ref="DG35:DQ35"/>
    <mergeCell ref="DG34:DQ34"/>
    <mergeCell ref="CM33:CT33"/>
    <mergeCell ref="CM34:CT34"/>
    <mergeCell ref="BY35:CL35"/>
    <mergeCell ref="CM35:CT35"/>
    <mergeCell ref="CU35:CX35"/>
    <mergeCell ref="BY36:CL36"/>
    <mergeCell ref="DR39:DX39"/>
    <mergeCell ref="AX39:BC39"/>
    <mergeCell ref="BD39:BH39"/>
    <mergeCell ref="BI39:BM39"/>
    <mergeCell ref="BN39:BR39"/>
    <mergeCell ref="BS39:BW39"/>
    <mergeCell ref="DG39:DQ39"/>
    <mergeCell ref="CM39:CT39"/>
    <mergeCell ref="CU39:CX39"/>
    <mergeCell ref="AP37:BC37"/>
    <mergeCell ref="BD37:BM37"/>
    <mergeCell ref="BN37:BW37"/>
    <mergeCell ref="BD38:BH38"/>
    <mergeCell ref="BI38:BM38"/>
    <mergeCell ref="BN38:BR38"/>
    <mergeCell ref="BS38:BW38"/>
    <mergeCell ref="CU38:CX38"/>
    <mergeCell ref="CY38:DF38"/>
    <mergeCell ref="DG38:DQ38"/>
    <mergeCell ref="DR35:DX35"/>
    <mergeCell ref="BD42:BM42"/>
    <mergeCell ref="BN42:BW42"/>
    <mergeCell ref="CA42:CL42"/>
    <mergeCell ref="BY39:BZ42"/>
    <mergeCell ref="AX40:BC40"/>
    <mergeCell ref="BD40:BH40"/>
    <mergeCell ref="BI40:BM40"/>
    <mergeCell ref="CA41:CL41"/>
    <mergeCell ref="BY37:CL37"/>
    <mergeCell ref="AP43:AS44"/>
    <mergeCell ref="CY39:DF39"/>
    <mergeCell ref="AP38:AS40"/>
    <mergeCell ref="AT38:AT40"/>
    <mergeCell ref="AX38:BC38"/>
    <mergeCell ref="CA39:CL39"/>
    <mergeCell ref="BN40:BR40"/>
    <mergeCell ref="BS40:BW40"/>
    <mergeCell ref="BY38:CL38"/>
    <mergeCell ref="CU41:CX41"/>
    <mergeCell ref="BD44:BM44"/>
    <mergeCell ref="BN44:BW44"/>
    <mergeCell ref="BY44:CL44"/>
    <mergeCell ref="CM44:CT44"/>
    <mergeCell ref="BD43:BM43"/>
    <mergeCell ref="BN43:BW43"/>
    <mergeCell ref="BY43:CL43"/>
    <mergeCell ref="CU44:CX44"/>
    <mergeCell ref="CM42:CT42"/>
    <mergeCell ref="CA40:CL40"/>
    <mergeCell ref="CM40:CT40"/>
    <mergeCell ref="CU40:CX40"/>
    <mergeCell ref="CY40:DF40"/>
    <mergeCell ref="AP42:BC42"/>
    <mergeCell ref="DR42:DX42"/>
    <mergeCell ref="DR40:DX40"/>
    <mergeCell ref="DG41:DQ41"/>
    <mergeCell ref="DR41:DX41"/>
    <mergeCell ref="DG40:DQ40"/>
    <mergeCell ref="CM41:CT41"/>
    <mergeCell ref="DR45:DX45"/>
    <mergeCell ref="DG43:DQ43"/>
    <mergeCell ref="DR43:DX43"/>
    <mergeCell ref="CY44:DF44"/>
    <mergeCell ref="DG44:DQ44"/>
    <mergeCell ref="DR44:DX44"/>
    <mergeCell ref="CY43:DF43"/>
    <mergeCell ref="CU42:CX42"/>
    <mergeCell ref="BY45:CL45"/>
    <mergeCell ref="CM45:CT45"/>
    <mergeCell ref="CU45:CX45"/>
    <mergeCell ref="CY45:DF45"/>
    <mergeCell ref="CY41:DF41"/>
    <mergeCell ref="DG45:DQ45"/>
    <mergeCell ref="CY42:DF42"/>
    <mergeCell ref="DG42:DQ42"/>
    <mergeCell ref="CM43:CT43"/>
    <mergeCell ref="CU43:CX43"/>
    <mergeCell ref="BY46:CL46"/>
    <mergeCell ref="CM46:CT46"/>
    <mergeCell ref="CU46:CX46"/>
    <mergeCell ref="CY46:DF46"/>
    <mergeCell ref="DG46:DQ46"/>
    <mergeCell ref="DR46:DX46"/>
    <mergeCell ref="BY47:CL47"/>
    <mergeCell ref="CM47:CT47"/>
    <mergeCell ref="CU47:CX47"/>
    <mergeCell ref="DG47:DQ47"/>
    <mergeCell ref="DR49:DX49"/>
    <mergeCell ref="BD50:BM50"/>
    <mergeCell ref="BN50:BW50"/>
    <mergeCell ref="BY50:CL50"/>
    <mergeCell ref="CM50:CT50"/>
    <mergeCell ref="CU50:CX50"/>
    <mergeCell ref="CY50:DF50"/>
    <mergeCell ref="DG50:DQ50"/>
    <mergeCell ref="CY47:DF47"/>
    <mergeCell ref="CM49:CT49"/>
    <mergeCell ref="DR50:DX50"/>
    <mergeCell ref="CY48:DF48"/>
    <mergeCell ref="DG48:DQ48"/>
    <mergeCell ref="DR48:DX48"/>
    <mergeCell ref="CM48:CT48"/>
    <mergeCell ref="CU49:CX49"/>
    <mergeCell ref="DR47:DX47"/>
    <mergeCell ref="CY49:DF49"/>
    <mergeCell ref="DG49:DQ49"/>
    <mergeCell ref="CU48:CX48"/>
    <mergeCell ref="BY51:CL51"/>
    <mergeCell ref="CM51:CT51"/>
    <mergeCell ref="CU51:CX51"/>
    <mergeCell ref="CY51:DF51"/>
    <mergeCell ref="CU52:CX52"/>
    <mergeCell ref="CY52:DF52"/>
    <mergeCell ref="AP48:AS50"/>
    <mergeCell ref="BD48:BM48"/>
    <mergeCell ref="BN48:BW48"/>
    <mergeCell ref="BY48:CL48"/>
    <mergeCell ref="BD49:BM49"/>
    <mergeCell ref="BN49:BW49"/>
    <mergeCell ref="BY49:CL49"/>
    <mergeCell ref="AZ53:BC53"/>
    <mergeCell ref="BS53:BW53"/>
    <mergeCell ref="BY53:CL53"/>
    <mergeCell ref="CM53:CT53"/>
    <mergeCell ref="CU53:CX53"/>
    <mergeCell ref="CY53:DF53"/>
    <mergeCell ref="CU56:CX56"/>
    <mergeCell ref="BY52:CL52"/>
    <mergeCell ref="CM52:CT52"/>
    <mergeCell ref="CM54:CT54"/>
    <mergeCell ref="CU54:CX54"/>
    <mergeCell ref="AZ54:BC54"/>
    <mergeCell ref="BS54:BW54"/>
    <mergeCell ref="BY54:BZ58"/>
    <mergeCell ref="CA54:CL54"/>
    <mergeCell ref="AZ55:BC55"/>
    <mergeCell ref="CU55:CX55"/>
    <mergeCell ref="AQ52:BC52"/>
    <mergeCell ref="BD52:BW52"/>
    <mergeCell ref="DG53:DQ53"/>
    <mergeCell ref="DR53:DX53"/>
    <mergeCell ref="DG51:DQ51"/>
    <mergeCell ref="DR51:DX51"/>
    <mergeCell ref="DG52:DQ52"/>
    <mergeCell ref="DR52:DX52"/>
    <mergeCell ref="CY55:DF55"/>
    <mergeCell ref="DG55:DQ55"/>
    <mergeCell ref="DR55:DX55"/>
    <mergeCell ref="CY54:DF54"/>
    <mergeCell ref="DG54:DQ54"/>
    <mergeCell ref="DR54:DX54"/>
    <mergeCell ref="DG57:DQ57"/>
    <mergeCell ref="DR57:DX57"/>
    <mergeCell ref="DG58:DQ58"/>
    <mergeCell ref="DR58:DX58"/>
    <mergeCell ref="BS55:BW55"/>
    <mergeCell ref="CA55:CL55"/>
    <mergeCell ref="CM55:CT55"/>
    <mergeCell ref="CY57:DF57"/>
    <mergeCell ref="CY56:DF56"/>
    <mergeCell ref="DG56:DQ56"/>
    <mergeCell ref="CA57:CL57"/>
    <mergeCell ref="CM57:CT57"/>
    <mergeCell ref="CU57:CX57"/>
    <mergeCell ref="CA56:CL56"/>
    <mergeCell ref="CM56:CT56"/>
    <mergeCell ref="DR56:DX56"/>
    <mergeCell ref="DG59:DQ59"/>
    <mergeCell ref="DR59:DX59"/>
    <mergeCell ref="CA58:CL58"/>
    <mergeCell ref="CM58:CT58"/>
    <mergeCell ref="CU58:CX58"/>
    <mergeCell ref="CY58:DF58"/>
    <mergeCell ref="BY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9" orientation="landscape" horizontalDpi="4294967293"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s="190" customFormat="1" ht="11.25" customHeight="1" thickBot="1" x14ac:dyDescent="0.25">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5">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118" t="s">
        <v>307</v>
      </c>
      <c r="DK2" s="1119"/>
      <c r="DL2" s="1119"/>
      <c r="DM2" s="1119"/>
      <c r="DN2" s="1119"/>
      <c r="DO2" s="1120"/>
      <c r="DP2" s="192"/>
      <c r="DQ2" s="1118" t="s">
        <v>308</v>
      </c>
      <c r="DR2" s="1119"/>
      <c r="DS2" s="1119"/>
      <c r="DT2" s="1119"/>
      <c r="DU2" s="1119"/>
      <c r="DV2" s="1119"/>
      <c r="DW2" s="1119"/>
      <c r="DX2" s="1119"/>
      <c r="DY2" s="1119"/>
      <c r="DZ2" s="1120"/>
      <c r="EA2" s="193"/>
    </row>
    <row r="3" spans="1:131" s="190" customFormat="1" ht="11.25" customHeight="1" x14ac:dyDescent="0.2">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5">
      <c r="A4" s="1080" t="s">
        <v>309</v>
      </c>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2">
      <c r="A5" s="992" t="s">
        <v>311</v>
      </c>
      <c r="B5" s="993"/>
      <c r="C5" s="993"/>
      <c r="D5" s="993"/>
      <c r="E5" s="993"/>
      <c r="F5" s="993"/>
      <c r="G5" s="993"/>
      <c r="H5" s="993"/>
      <c r="I5" s="993"/>
      <c r="J5" s="993"/>
      <c r="K5" s="993"/>
      <c r="L5" s="993"/>
      <c r="M5" s="993"/>
      <c r="N5" s="993"/>
      <c r="O5" s="993"/>
      <c r="P5" s="994"/>
      <c r="Q5" s="984" t="s">
        <v>312</v>
      </c>
      <c r="R5" s="985"/>
      <c r="S5" s="985"/>
      <c r="T5" s="985"/>
      <c r="U5" s="986"/>
      <c r="V5" s="984" t="s">
        <v>313</v>
      </c>
      <c r="W5" s="985"/>
      <c r="X5" s="985"/>
      <c r="Y5" s="985"/>
      <c r="Z5" s="986"/>
      <c r="AA5" s="984" t="s">
        <v>314</v>
      </c>
      <c r="AB5" s="985"/>
      <c r="AC5" s="985"/>
      <c r="AD5" s="985"/>
      <c r="AE5" s="985"/>
      <c r="AF5" s="1130" t="s">
        <v>315</v>
      </c>
      <c r="AG5" s="985"/>
      <c r="AH5" s="985"/>
      <c r="AI5" s="985"/>
      <c r="AJ5" s="990"/>
      <c r="AK5" s="985" t="s">
        <v>316</v>
      </c>
      <c r="AL5" s="985"/>
      <c r="AM5" s="985"/>
      <c r="AN5" s="985"/>
      <c r="AO5" s="986"/>
      <c r="AP5" s="984" t="s">
        <v>317</v>
      </c>
      <c r="AQ5" s="985"/>
      <c r="AR5" s="985"/>
      <c r="AS5" s="985"/>
      <c r="AT5" s="986"/>
      <c r="AU5" s="984" t="s">
        <v>318</v>
      </c>
      <c r="AV5" s="985"/>
      <c r="AW5" s="985"/>
      <c r="AX5" s="985"/>
      <c r="AY5" s="990"/>
      <c r="AZ5" s="199"/>
      <c r="BA5" s="199"/>
      <c r="BB5" s="199"/>
      <c r="BC5" s="199"/>
      <c r="BD5" s="199"/>
      <c r="BE5" s="200"/>
      <c r="BF5" s="200"/>
      <c r="BG5" s="200"/>
      <c r="BH5" s="200"/>
      <c r="BI5" s="200"/>
      <c r="BJ5" s="200"/>
      <c r="BK5" s="200"/>
      <c r="BL5" s="200"/>
      <c r="BM5" s="200"/>
      <c r="BN5" s="200"/>
      <c r="BO5" s="200"/>
      <c r="BP5" s="200"/>
      <c r="BQ5" s="992" t="s">
        <v>319</v>
      </c>
      <c r="BR5" s="993"/>
      <c r="BS5" s="993"/>
      <c r="BT5" s="993"/>
      <c r="BU5" s="993"/>
      <c r="BV5" s="993"/>
      <c r="BW5" s="993"/>
      <c r="BX5" s="993"/>
      <c r="BY5" s="993"/>
      <c r="BZ5" s="993"/>
      <c r="CA5" s="993"/>
      <c r="CB5" s="993"/>
      <c r="CC5" s="993"/>
      <c r="CD5" s="993"/>
      <c r="CE5" s="993"/>
      <c r="CF5" s="993"/>
      <c r="CG5" s="994"/>
      <c r="CH5" s="984" t="s">
        <v>320</v>
      </c>
      <c r="CI5" s="985"/>
      <c r="CJ5" s="985"/>
      <c r="CK5" s="985"/>
      <c r="CL5" s="986"/>
      <c r="CM5" s="984" t="s">
        <v>321</v>
      </c>
      <c r="CN5" s="985"/>
      <c r="CO5" s="985"/>
      <c r="CP5" s="985"/>
      <c r="CQ5" s="986"/>
      <c r="CR5" s="984" t="s">
        <v>322</v>
      </c>
      <c r="CS5" s="985"/>
      <c r="CT5" s="985"/>
      <c r="CU5" s="985"/>
      <c r="CV5" s="986"/>
      <c r="CW5" s="984" t="s">
        <v>323</v>
      </c>
      <c r="CX5" s="985"/>
      <c r="CY5" s="985"/>
      <c r="CZ5" s="985"/>
      <c r="DA5" s="986"/>
      <c r="DB5" s="984" t="s">
        <v>324</v>
      </c>
      <c r="DC5" s="985"/>
      <c r="DD5" s="985"/>
      <c r="DE5" s="985"/>
      <c r="DF5" s="986"/>
      <c r="DG5" s="1112" t="s">
        <v>325</v>
      </c>
      <c r="DH5" s="1113"/>
      <c r="DI5" s="1113"/>
      <c r="DJ5" s="1113"/>
      <c r="DK5" s="1114"/>
      <c r="DL5" s="1112" t="s">
        <v>326</v>
      </c>
      <c r="DM5" s="1113"/>
      <c r="DN5" s="1113"/>
      <c r="DO5" s="1113"/>
      <c r="DP5" s="1114"/>
      <c r="DQ5" s="984" t="s">
        <v>327</v>
      </c>
      <c r="DR5" s="985"/>
      <c r="DS5" s="985"/>
      <c r="DT5" s="985"/>
      <c r="DU5" s="986"/>
      <c r="DV5" s="984" t="s">
        <v>318</v>
      </c>
      <c r="DW5" s="985"/>
      <c r="DX5" s="985"/>
      <c r="DY5" s="985"/>
      <c r="DZ5" s="990"/>
      <c r="EA5" s="197"/>
    </row>
    <row r="6" spans="1:131" s="198" customFormat="1" ht="26.25" customHeight="1" thickBot="1" x14ac:dyDescent="0.25">
      <c r="A6" s="995"/>
      <c r="B6" s="996"/>
      <c r="C6" s="996"/>
      <c r="D6" s="996"/>
      <c r="E6" s="996"/>
      <c r="F6" s="996"/>
      <c r="G6" s="996"/>
      <c r="H6" s="996"/>
      <c r="I6" s="996"/>
      <c r="J6" s="996"/>
      <c r="K6" s="996"/>
      <c r="L6" s="996"/>
      <c r="M6" s="996"/>
      <c r="N6" s="996"/>
      <c r="O6" s="996"/>
      <c r="P6" s="997"/>
      <c r="Q6" s="987"/>
      <c r="R6" s="988"/>
      <c r="S6" s="988"/>
      <c r="T6" s="988"/>
      <c r="U6" s="989"/>
      <c r="V6" s="987"/>
      <c r="W6" s="988"/>
      <c r="X6" s="988"/>
      <c r="Y6" s="988"/>
      <c r="Z6" s="989"/>
      <c r="AA6" s="987"/>
      <c r="AB6" s="988"/>
      <c r="AC6" s="988"/>
      <c r="AD6" s="988"/>
      <c r="AE6" s="988"/>
      <c r="AF6" s="1131"/>
      <c r="AG6" s="988"/>
      <c r="AH6" s="988"/>
      <c r="AI6" s="988"/>
      <c r="AJ6" s="991"/>
      <c r="AK6" s="988"/>
      <c r="AL6" s="988"/>
      <c r="AM6" s="988"/>
      <c r="AN6" s="988"/>
      <c r="AO6" s="989"/>
      <c r="AP6" s="987"/>
      <c r="AQ6" s="988"/>
      <c r="AR6" s="988"/>
      <c r="AS6" s="988"/>
      <c r="AT6" s="989"/>
      <c r="AU6" s="987"/>
      <c r="AV6" s="988"/>
      <c r="AW6" s="988"/>
      <c r="AX6" s="988"/>
      <c r="AY6" s="991"/>
      <c r="AZ6" s="195"/>
      <c r="BA6" s="195"/>
      <c r="BB6" s="195"/>
      <c r="BC6" s="195"/>
      <c r="BD6" s="195"/>
      <c r="BE6" s="196"/>
      <c r="BF6" s="196"/>
      <c r="BG6" s="196"/>
      <c r="BH6" s="196"/>
      <c r="BI6" s="196"/>
      <c r="BJ6" s="196"/>
      <c r="BK6" s="196"/>
      <c r="BL6" s="196"/>
      <c r="BM6" s="196"/>
      <c r="BN6" s="196"/>
      <c r="BO6" s="196"/>
      <c r="BP6" s="196"/>
      <c r="BQ6" s="995"/>
      <c r="BR6" s="996"/>
      <c r="BS6" s="996"/>
      <c r="BT6" s="996"/>
      <c r="BU6" s="996"/>
      <c r="BV6" s="996"/>
      <c r="BW6" s="996"/>
      <c r="BX6" s="996"/>
      <c r="BY6" s="996"/>
      <c r="BZ6" s="996"/>
      <c r="CA6" s="996"/>
      <c r="CB6" s="996"/>
      <c r="CC6" s="996"/>
      <c r="CD6" s="996"/>
      <c r="CE6" s="996"/>
      <c r="CF6" s="996"/>
      <c r="CG6" s="997"/>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115"/>
      <c r="DH6" s="1116"/>
      <c r="DI6" s="1116"/>
      <c r="DJ6" s="1116"/>
      <c r="DK6" s="1117"/>
      <c r="DL6" s="1115"/>
      <c r="DM6" s="1116"/>
      <c r="DN6" s="1116"/>
      <c r="DO6" s="1116"/>
      <c r="DP6" s="1117"/>
      <c r="DQ6" s="987"/>
      <c r="DR6" s="988"/>
      <c r="DS6" s="988"/>
      <c r="DT6" s="988"/>
      <c r="DU6" s="989"/>
      <c r="DV6" s="987"/>
      <c r="DW6" s="988"/>
      <c r="DX6" s="988"/>
      <c r="DY6" s="988"/>
      <c r="DZ6" s="991"/>
      <c r="EA6" s="197"/>
    </row>
    <row r="7" spans="1:131" s="198" customFormat="1" ht="26.25" customHeight="1" thickTop="1" x14ac:dyDescent="0.2">
      <c r="A7" s="201">
        <v>1</v>
      </c>
      <c r="B7" s="1053" t="s">
        <v>328</v>
      </c>
      <c r="C7" s="1054"/>
      <c r="D7" s="1054"/>
      <c r="E7" s="1054"/>
      <c r="F7" s="1054"/>
      <c r="G7" s="1054"/>
      <c r="H7" s="1054"/>
      <c r="I7" s="1054"/>
      <c r="J7" s="1054"/>
      <c r="K7" s="1054"/>
      <c r="L7" s="1054"/>
      <c r="M7" s="1054"/>
      <c r="N7" s="1054"/>
      <c r="O7" s="1054"/>
      <c r="P7" s="1055"/>
      <c r="Q7" s="1121">
        <v>1227284</v>
      </c>
      <c r="R7" s="1122"/>
      <c r="S7" s="1122"/>
      <c r="T7" s="1122"/>
      <c r="U7" s="1122"/>
      <c r="V7" s="1122">
        <v>1213589</v>
      </c>
      <c r="W7" s="1122"/>
      <c r="X7" s="1122"/>
      <c r="Y7" s="1122"/>
      <c r="Z7" s="1122"/>
      <c r="AA7" s="1122">
        <f>+Q7-V7</f>
        <v>13695</v>
      </c>
      <c r="AB7" s="1122"/>
      <c r="AC7" s="1122"/>
      <c r="AD7" s="1122"/>
      <c r="AE7" s="1123"/>
      <c r="AF7" s="1124">
        <v>5656</v>
      </c>
      <c r="AG7" s="1125"/>
      <c r="AH7" s="1125"/>
      <c r="AI7" s="1125"/>
      <c r="AJ7" s="1126"/>
      <c r="AK7" s="1110">
        <v>33842</v>
      </c>
      <c r="AL7" s="1111"/>
      <c r="AM7" s="1111"/>
      <c r="AN7" s="1111"/>
      <c r="AO7" s="1111"/>
      <c r="AP7" s="1111">
        <v>3095701</v>
      </c>
      <c r="AQ7" s="1111"/>
      <c r="AR7" s="1111"/>
      <c r="AS7" s="1111"/>
      <c r="AT7" s="1111"/>
      <c r="AU7" s="1132"/>
      <c r="AV7" s="1132"/>
      <c r="AW7" s="1132"/>
      <c r="AX7" s="1132"/>
      <c r="AY7" s="1133"/>
      <c r="AZ7" s="195"/>
      <c r="BA7" s="195"/>
      <c r="BB7" s="195"/>
      <c r="BC7" s="195"/>
      <c r="BD7" s="195"/>
      <c r="BE7" s="196"/>
      <c r="BF7" s="196"/>
      <c r="BG7" s="196"/>
      <c r="BH7" s="196"/>
      <c r="BI7" s="196"/>
      <c r="BJ7" s="196"/>
      <c r="BK7" s="196"/>
      <c r="BL7" s="196"/>
      <c r="BM7" s="196"/>
      <c r="BN7" s="196"/>
      <c r="BO7" s="196"/>
      <c r="BP7" s="196"/>
      <c r="BQ7" s="202">
        <v>1</v>
      </c>
      <c r="BR7" s="203"/>
      <c r="BS7" s="1134" t="s">
        <v>541</v>
      </c>
      <c r="BT7" s="1135"/>
      <c r="BU7" s="1135"/>
      <c r="BV7" s="1135"/>
      <c r="BW7" s="1135"/>
      <c r="BX7" s="1135"/>
      <c r="BY7" s="1135"/>
      <c r="BZ7" s="1135"/>
      <c r="CA7" s="1135"/>
      <c r="CB7" s="1135"/>
      <c r="CC7" s="1135"/>
      <c r="CD7" s="1135"/>
      <c r="CE7" s="1135"/>
      <c r="CF7" s="1135"/>
      <c r="CG7" s="1136"/>
      <c r="CH7" s="1107">
        <v>-140</v>
      </c>
      <c r="CI7" s="1108"/>
      <c r="CJ7" s="1108"/>
      <c r="CK7" s="1108"/>
      <c r="CL7" s="1109"/>
      <c r="CM7" s="1107">
        <v>178</v>
      </c>
      <c r="CN7" s="1108"/>
      <c r="CO7" s="1108"/>
      <c r="CP7" s="1108"/>
      <c r="CQ7" s="1109"/>
      <c r="CR7" s="1107">
        <v>250</v>
      </c>
      <c r="CS7" s="1108"/>
      <c r="CT7" s="1108"/>
      <c r="CU7" s="1108"/>
      <c r="CV7" s="1109"/>
      <c r="CW7" s="1107">
        <v>122</v>
      </c>
      <c r="CX7" s="1108"/>
      <c r="CY7" s="1108"/>
      <c r="CZ7" s="1108"/>
      <c r="DA7" s="1109"/>
      <c r="DB7" s="1107"/>
      <c r="DC7" s="1108"/>
      <c r="DD7" s="1108"/>
      <c r="DE7" s="1108"/>
      <c r="DF7" s="1109"/>
      <c r="DG7" s="1107"/>
      <c r="DH7" s="1108"/>
      <c r="DI7" s="1108"/>
      <c r="DJ7" s="1108"/>
      <c r="DK7" s="1109"/>
      <c r="DL7" s="1107"/>
      <c r="DM7" s="1108"/>
      <c r="DN7" s="1108"/>
      <c r="DO7" s="1108"/>
      <c r="DP7" s="1109"/>
      <c r="DQ7" s="1107"/>
      <c r="DR7" s="1108"/>
      <c r="DS7" s="1108"/>
      <c r="DT7" s="1108"/>
      <c r="DU7" s="1109"/>
      <c r="DV7" s="1127"/>
      <c r="DW7" s="1128"/>
      <c r="DX7" s="1128"/>
      <c r="DY7" s="1128"/>
      <c r="DZ7" s="1129"/>
      <c r="EA7" s="197"/>
    </row>
    <row r="8" spans="1:131" s="198" customFormat="1" ht="26.25" customHeight="1" x14ac:dyDescent="0.2">
      <c r="A8" s="204">
        <v>2</v>
      </c>
      <c r="B8" s="1033" t="s">
        <v>329</v>
      </c>
      <c r="C8" s="1034"/>
      <c r="D8" s="1034"/>
      <c r="E8" s="1034"/>
      <c r="F8" s="1034"/>
      <c r="G8" s="1034"/>
      <c r="H8" s="1034"/>
      <c r="I8" s="1034"/>
      <c r="J8" s="1034"/>
      <c r="K8" s="1034"/>
      <c r="L8" s="1034"/>
      <c r="M8" s="1034"/>
      <c r="N8" s="1034"/>
      <c r="O8" s="1034"/>
      <c r="P8" s="1035"/>
      <c r="Q8" s="1050">
        <v>460064</v>
      </c>
      <c r="R8" s="1051"/>
      <c r="S8" s="1051"/>
      <c r="T8" s="1051"/>
      <c r="U8" s="1051"/>
      <c r="V8" s="1051">
        <v>460064</v>
      </c>
      <c r="W8" s="1051"/>
      <c r="X8" s="1051"/>
      <c r="Y8" s="1051"/>
      <c r="Z8" s="1051"/>
      <c r="AA8" s="1051">
        <f t="shared" ref="AA8:AA18" si="0">+Q8-V8</f>
        <v>0</v>
      </c>
      <c r="AB8" s="1051"/>
      <c r="AC8" s="1051"/>
      <c r="AD8" s="1051"/>
      <c r="AE8" s="1052"/>
      <c r="AF8" s="1100" t="s">
        <v>98</v>
      </c>
      <c r="AG8" s="1101"/>
      <c r="AH8" s="1101"/>
      <c r="AI8" s="1101"/>
      <c r="AJ8" s="1102"/>
      <c r="AK8" s="1105">
        <v>270444</v>
      </c>
      <c r="AL8" s="1106"/>
      <c r="AM8" s="1106"/>
      <c r="AN8" s="1106"/>
      <c r="AO8" s="1106"/>
      <c r="AP8" s="1106" t="s">
        <v>505</v>
      </c>
      <c r="AQ8" s="1106"/>
      <c r="AR8" s="1106"/>
      <c r="AS8" s="1106"/>
      <c r="AT8" s="1106"/>
      <c r="AU8" s="1103"/>
      <c r="AV8" s="1103"/>
      <c r="AW8" s="1103"/>
      <c r="AX8" s="1103"/>
      <c r="AY8" s="1104"/>
      <c r="AZ8" s="195"/>
      <c r="BA8" s="195"/>
      <c r="BB8" s="195"/>
      <c r="BC8" s="195"/>
      <c r="BD8" s="195"/>
      <c r="BE8" s="196"/>
      <c r="BF8" s="196"/>
      <c r="BG8" s="196"/>
      <c r="BH8" s="196"/>
      <c r="BI8" s="196"/>
      <c r="BJ8" s="196"/>
      <c r="BK8" s="196"/>
      <c r="BL8" s="196"/>
      <c r="BM8" s="196"/>
      <c r="BN8" s="196"/>
      <c r="BO8" s="196"/>
      <c r="BP8" s="196"/>
      <c r="BQ8" s="205">
        <v>2</v>
      </c>
      <c r="BR8" s="206"/>
      <c r="BS8" s="1005" t="s">
        <v>506</v>
      </c>
      <c r="BT8" s="1006"/>
      <c r="BU8" s="1006"/>
      <c r="BV8" s="1006"/>
      <c r="BW8" s="1006"/>
      <c r="BX8" s="1006"/>
      <c r="BY8" s="1006"/>
      <c r="BZ8" s="1006"/>
      <c r="CA8" s="1006"/>
      <c r="CB8" s="1006"/>
      <c r="CC8" s="1006"/>
      <c r="CD8" s="1006"/>
      <c r="CE8" s="1006"/>
      <c r="CF8" s="1006"/>
      <c r="CG8" s="1007"/>
      <c r="CH8" s="1042">
        <v>40</v>
      </c>
      <c r="CI8" s="1043"/>
      <c r="CJ8" s="1043"/>
      <c r="CK8" s="1043"/>
      <c r="CL8" s="1044"/>
      <c r="CM8" s="1042">
        <v>1313</v>
      </c>
      <c r="CN8" s="1043"/>
      <c r="CO8" s="1043"/>
      <c r="CP8" s="1043"/>
      <c r="CQ8" s="1044"/>
      <c r="CR8" s="1042">
        <v>900</v>
      </c>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197"/>
    </row>
    <row r="9" spans="1:131" s="198" customFormat="1" ht="26.25" customHeight="1" x14ac:dyDescent="0.2">
      <c r="A9" s="204">
        <v>3</v>
      </c>
      <c r="B9" s="1033" t="s">
        <v>330</v>
      </c>
      <c r="C9" s="1034"/>
      <c r="D9" s="1034"/>
      <c r="E9" s="1034"/>
      <c r="F9" s="1034"/>
      <c r="G9" s="1034"/>
      <c r="H9" s="1034"/>
      <c r="I9" s="1034"/>
      <c r="J9" s="1034"/>
      <c r="K9" s="1034"/>
      <c r="L9" s="1034"/>
      <c r="M9" s="1034"/>
      <c r="N9" s="1034"/>
      <c r="O9" s="1034"/>
      <c r="P9" s="1035"/>
      <c r="Q9" s="1050">
        <v>3753</v>
      </c>
      <c r="R9" s="1051"/>
      <c r="S9" s="1051"/>
      <c r="T9" s="1051"/>
      <c r="U9" s="1051"/>
      <c r="V9" s="1051">
        <v>3753</v>
      </c>
      <c r="W9" s="1051"/>
      <c r="X9" s="1051"/>
      <c r="Y9" s="1051"/>
      <c r="Z9" s="1051"/>
      <c r="AA9" s="1051">
        <f t="shared" si="0"/>
        <v>0</v>
      </c>
      <c r="AB9" s="1051"/>
      <c r="AC9" s="1051"/>
      <c r="AD9" s="1051"/>
      <c r="AE9" s="1052"/>
      <c r="AF9" s="1100" t="s">
        <v>98</v>
      </c>
      <c r="AG9" s="1101"/>
      <c r="AH9" s="1101"/>
      <c r="AI9" s="1101"/>
      <c r="AJ9" s="1102"/>
      <c r="AK9" s="1105" t="s">
        <v>505</v>
      </c>
      <c r="AL9" s="1106"/>
      <c r="AM9" s="1106"/>
      <c r="AN9" s="1106"/>
      <c r="AO9" s="1106"/>
      <c r="AP9" s="1106" t="s">
        <v>505</v>
      </c>
      <c r="AQ9" s="1106"/>
      <c r="AR9" s="1106"/>
      <c r="AS9" s="1106"/>
      <c r="AT9" s="1106"/>
      <c r="AU9" s="1103"/>
      <c r="AV9" s="1103"/>
      <c r="AW9" s="1103"/>
      <c r="AX9" s="1103"/>
      <c r="AY9" s="1104"/>
      <c r="AZ9" s="195"/>
      <c r="BA9" s="195"/>
      <c r="BB9" s="195"/>
      <c r="BC9" s="195"/>
      <c r="BD9" s="195"/>
      <c r="BE9" s="196"/>
      <c r="BF9" s="196"/>
      <c r="BG9" s="196"/>
      <c r="BH9" s="196"/>
      <c r="BI9" s="196"/>
      <c r="BJ9" s="196"/>
      <c r="BK9" s="196"/>
      <c r="BL9" s="196"/>
      <c r="BM9" s="196"/>
      <c r="BN9" s="196"/>
      <c r="BO9" s="196"/>
      <c r="BP9" s="196"/>
      <c r="BQ9" s="205">
        <v>3</v>
      </c>
      <c r="BR9" s="206"/>
      <c r="BS9" s="1005" t="s">
        <v>507</v>
      </c>
      <c r="BT9" s="1006"/>
      <c r="BU9" s="1006"/>
      <c r="BV9" s="1006"/>
      <c r="BW9" s="1006"/>
      <c r="BX9" s="1006"/>
      <c r="BY9" s="1006"/>
      <c r="BZ9" s="1006"/>
      <c r="CA9" s="1006"/>
      <c r="CB9" s="1006"/>
      <c r="CC9" s="1006"/>
      <c r="CD9" s="1006"/>
      <c r="CE9" s="1006"/>
      <c r="CF9" s="1006"/>
      <c r="CG9" s="1007"/>
      <c r="CH9" s="1042">
        <v>-37</v>
      </c>
      <c r="CI9" s="1043"/>
      <c r="CJ9" s="1043"/>
      <c r="CK9" s="1043"/>
      <c r="CL9" s="1044"/>
      <c r="CM9" s="1042">
        <v>1603</v>
      </c>
      <c r="CN9" s="1043"/>
      <c r="CO9" s="1043"/>
      <c r="CP9" s="1043"/>
      <c r="CQ9" s="1044"/>
      <c r="CR9" s="1042">
        <v>1320</v>
      </c>
      <c r="CS9" s="1043"/>
      <c r="CT9" s="1043"/>
      <c r="CU9" s="1043"/>
      <c r="CV9" s="1044"/>
      <c r="CW9" s="1042">
        <v>250</v>
      </c>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197"/>
    </row>
    <row r="10" spans="1:131" s="198" customFormat="1" ht="26.25" customHeight="1" x14ac:dyDescent="0.2">
      <c r="A10" s="204">
        <v>4</v>
      </c>
      <c r="B10" s="1033" t="s">
        <v>331</v>
      </c>
      <c r="C10" s="1034"/>
      <c r="D10" s="1034"/>
      <c r="E10" s="1034"/>
      <c r="F10" s="1034"/>
      <c r="G10" s="1034"/>
      <c r="H10" s="1034"/>
      <c r="I10" s="1034"/>
      <c r="J10" s="1034"/>
      <c r="K10" s="1034"/>
      <c r="L10" s="1034"/>
      <c r="M10" s="1034"/>
      <c r="N10" s="1034"/>
      <c r="O10" s="1034"/>
      <c r="P10" s="1035"/>
      <c r="Q10" s="1050">
        <v>1745</v>
      </c>
      <c r="R10" s="1051"/>
      <c r="S10" s="1051"/>
      <c r="T10" s="1051"/>
      <c r="U10" s="1051"/>
      <c r="V10" s="1051">
        <v>1745</v>
      </c>
      <c r="W10" s="1051"/>
      <c r="X10" s="1051"/>
      <c r="Y10" s="1051"/>
      <c r="Z10" s="1051"/>
      <c r="AA10" s="1051">
        <v>1</v>
      </c>
      <c r="AB10" s="1051"/>
      <c r="AC10" s="1051"/>
      <c r="AD10" s="1051"/>
      <c r="AE10" s="1052"/>
      <c r="AF10" s="1100" t="s">
        <v>98</v>
      </c>
      <c r="AG10" s="1101"/>
      <c r="AH10" s="1101"/>
      <c r="AI10" s="1101"/>
      <c r="AJ10" s="1102"/>
      <c r="AK10" s="1105" t="s">
        <v>505</v>
      </c>
      <c r="AL10" s="1106"/>
      <c r="AM10" s="1106"/>
      <c r="AN10" s="1106"/>
      <c r="AO10" s="1106"/>
      <c r="AP10" s="1106" t="s">
        <v>505</v>
      </c>
      <c r="AQ10" s="1106"/>
      <c r="AR10" s="1106"/>
      <c r="AS10" s="1106"/>
      <c r="AT10" s="1106"/>
      <c r="AU10" s="1103"/>
      <c r="AV10" s="1103"/>
      <c r="AW10" s="1103"/>
      <c r="AX10" s="1103"/>
      <c r="AY10" s="1104"/>
      <c r="AZ10" s="195"/>
      <c r="BA10" s="195"/>
      <c r="BB10" s="195"/>
      <c r="BC10" s="195"/>
      <c r="BD10" s="195"/>
      <c r="BE10" s="196"/>
      <c r="BF10" s="196"/>
      <c r="BG10" s="196"/>
      <c r="BH10" s="196"/>
      <c r="BI10" s="196"/>
      <c r="BJ10" s="196"/>
      <c r="BK10" s="196"/>
      <c r="BL10" s="196"/>
      <c r="BM10" s="196"/>
      <c r="BN10" s="196"/>
      <c r="BO10" s="196"/>
      <c r="BP10" s="196"/>
      <c r="BQ10" s="205">
        <v>4</v>
      </c>
      <c r="BR10" s="206"/>
      <c r="BS10" s="1005" t="s">
        <v>508</v>
      </c>
      <c r="BT10" s="1006"/>
      <c r="BU10" s="1006"/>
      <c r="BV10" s="1006"/>
      <c r="BW10" s="1006"/>
      <c r="BX10" s="1006"/>
      <c r="BY10" s="1006"/>
      <c r="BZ10" s="1006"/>
      <c r="CA10" s="1006"/>
      <c r="CB10" s="1006"/>
      <c r="CC10" s="1006"/>
      <c r="CD10" s="1006"/>
      <c r="CE10" s="1006"/>
      <c r="CF10" s="1006"/>
      <c r="CG10" s="1007"/>
      <c r="CH10" s="1042">
        <v>2</v>
      </c>
      <c r="CI10" s="1043"/>
      <c r="CJ10" s="1043"/>
      <c r="CK10" s="1043"/>
      <c r="CL10" s="1044"/>
      <c r="CM10" s="1042">
        <v>968</v>
      </c>
      <c r="CN10" s="1043"/>
      <c r="CO10" s="1043"/>
      <c r="CP10" s="1043"/>
      <c r="CQ10" s="1044"/>
      <c r="CR10" s="1042">
        <v>797</v>
      </c>
      <c r="CS10" s="1043"/>
      <c r="CT10" s="1043"/>
      <c r="CU10" s="1043"/>
      <c r="CV10" s="1044"/>
      <c r="CW10" s="1042">
        <v>1</v>
      </c>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197"/>
    </row>
    <row r="11" spans="1:131" s="198" customFormat="1" ht="26.25" customHeight="1" x14ac:dyDescent="0.2">
      <c r="A11" s="204">
        <v>5</v>
      </c>
      <c r="B11" s="1033" t="s">
        <v>332</v>
      </c>
      <c r="C11" s="1034"/>
      <c r="D11" s="1034"/>
      <c r="E11" s="1034"/>
      <c r="F11" s="1034"/>
      <c r="G11" s="1034"/>
      <c r="H11" s="1034"/>
      <c r="I11" s="1034"/>
      <c r="J11" s="1034"/>
      <c r="K11" s="1034"/>
      <c r="L11" s="1034"/>
      <c r="M11" s="1034"/>
      <c r="N11" s="1034"/>
      <c r="O11" s="1034"/>
      <c r="P11" s="1035"/>
      <c r="Q11" s="1050">
        <v>311</v>
      </c>
      <c r="R11" s="1051"/>
      <c r="S11" s="1051"/>
      <c r="T11" s="1051"/>
      <c r="U11" s="1051"/>
      <c r="V11" s="1051">
        <v>38</v>
      </c>
      <c r="W11" s="1051"/>
      <c r="X11" s="1051"/>
      <c r="Y11" s="1051"/>
      <c r="Z11" s="1051"/>
      <c r="AA11" s="1051">
        <f t="shared" si="0"/>
        <v>273</v>
      </c>
      <c r="AB11" s="1051"/>
      <c r="AC11" s="1051"/>
      <c r="AD11" s="1051"/>
      <c r="AE11" s="1052"/>
      <c r="AF11" s="1100">
        <v>232</v>
      </c>
      <c r="AG11" s="1101"/>
      <c r="AH11" s="1101"/>
      <c r="AI11" s="1101"/>
      <c r="AJ11" s="1102"/>
      <c r="AK11" s="1105" t="s">
        <v>505</v>
      </c>
      <c r="AL11" s="1106"/>
      <c r="AM11" s="1106"/>
      <c r="AN11" s="1106"/>
      <c r="AO11" s="1106"/>
      <c r="AP11" s="1106" t="s">
        <v>505</v>
      </c>
      <c r="AQ11" s="1106"/>
      <c r="AR11" s="1106"/>
      <c r="AS11" s="1106"/>
      <c r="AT11" s="1106"/>
      <c r="AU11" s="1103"/>
      <c r="AV11" s="1103"/>
      <c r="AW11" s="1103"/>
      <c r="AX11" s="1103"/>
      <c r="AY11" s="1104"/>
      <c r="AZ11" s="195"/>
      <c r="BA11" s="195"/>
      <c r="BB11" s="195"/>
      <c r="BC11" s="195"/>
      <c r="BD11" s="195"/>
      <c r="BE11" s="196"/>
      <c r="BF11" s="196"/>
      <c r="BG11" s="196"/>
      <c r="BH11" s="196"/>
      <c r="BI11" s="196"/>
      <c r="BJ11" s="196"/>
      <c r="BK11" s="196"/>
      <c r="BL11" s="196"/>
      <c r="BM11" s="196"/>
      <c r="BN11" s="196"/>
      <c r="BO11" s="196"/>
      <c r="BP11" s="196"/>
      <c r="BQ11" s="205">
        <v>5</v>
      </c>
      <c r="BR11" s="206"/>
      <c r="BS11" s="1005" t="s">
        <v>509</v>
      </c>
      <c r="BT11" s="1006"/>
      <c r="BU11" s="1006"/>
      <c r="BV11" s="1006"/>
      <c r="BW11" s="1006"/>
      <c r="BX11" s="1006"/>
      <c r="BY11" s="1006"/>
      <c r="BZ11" s="1006"/>
      <c r="CA11" s="1006"/>
      <c r="CB11" s="1006"/>
      <c r="CC11" s="1006"/>
      <c r="CD11" s="1006"/>
      <c r="CE11" s="1006"/>
      <c r="CF11" s="1006"/>
      <c r="CG11" s="1007"/>
      <c r="CH11" s="1042">
        <v>-2</v>
      </c>
      <c r="CI11" s="1043"/>
      <c r="CJ11" s="1043"/>
      <c r="CK11" s="1043"/>
      <c r="CL11" s="1044"/>
      <c r="CM11" s="1042">
        <v>97</v>
      </c>
      <c r="CN11" s="1043"/>
      <c r="CO11" s="1043"/>
      <c r="CP11" s="1043"/>
      <c r="CQ11" s="1044"/>
      <c r="CR11" s="1042">
        <v>50</v>
      </c>
      <c r="CS11" s="1043"/>
      <c r="CT11" s="1043"/>
      <c r="CU11" s="1043"/>
      <c r="CV11" s="1044"/>
      <c r="CW11" s="1042">
        <v>2</v>
      </c>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197"/>
    </row>
    <row r="12" spans="1:131" s="198" customFormat="1" ht="26.25" customHeight="1" x14ac:dyDescent="0.2">
      <c r="A12" s="204">
        <v>6</v>
      </c>
      <c r="B12" s="1033" t="s">
        <v>333</v>
      </c>
      <c r="C12" s="1034"/>
      <c r="D12" s="1034"/>
      <c r="E12" s="1034"/>
      <c r="F12" s="1034"/>
      <c r="G12" s="1034"/>
      <c r="H12" s="1034"/>
      <c r="I12" s="1034"/>
      <c r="J12" s="1034"/>
      <c r="K12" s="1034"/>
      <c r="L12" s="1034"/>
      <c r="M12" s="1034"/>
      <c r="N12" s="1034"/>
      <c r="O12" s="1034"/>
      <c r="P12" s="1035"/>
      <c r="Q12" s="1050">
        <v>661</v>
      </c>
      <c r="R12" s="1051"/>
      <c r="S12" s="1051"/>
      <c r="T12" s="1051"/>
      <c r="U12" s="1051"/>
      <c r="V12" s="1051">
        <v>636</v>
      </c>
      <c r="W12" s="1051"/>
      <c r="X12" s="1051"/>
      <c r="Y12" s="1051"/>
      <c r="Z12" s="1051"/>
      <c r="AA12" s="1051">
        <f t="shared" si="0"/>
        <v>25</v>
      </c>
      <c r="AB12" s="1051"/>
      <c r="AC12" s="1051"/>
      <c r="AD12" s="1051"/>
      <c r="AE12" s="1052"/>
      <c r="AF12" s="1100">
        <v>21</v>
      </c>
      <c r="AG12" s="1101"/>
      <c r="AH12" s="1101"/>
      <c r="AI12" s="1101"/>
      <c r="AJ12" s="1102"/>
      <c r="AK12" s="1105">
        <v>73</v>
      </c>
      <c r="AL12" s="1106"/>
      <c r="AM12" s="1106"/>
      <c r="AN12" s="1106"/>
      <c r="AO12" s="1106"/>
      <c r="AP12" s="1106">
        <v>3314</v>
      </c>
      <c r="AQ12" s="1106"/>
      <c r="AR12" s="1106"/>
      <c r="AS12" s="1106"/>
      <c r="AT12" s="1106"/>
      <c r="AU12" s="1103"/>
      <c r="AV12" s="1103"/>
      <c r="AW12" s="1103"/>
      <c r="AX12" s="1103"/>
      <c r="AY12" s="1104"/>
      <c r="AZ12" s="195"/>
      <c r="BA12" s="195"/>
      <c r="BB12" s="195"/>
      <c r="BC12" s="195"/>
      <c r="BD12" s="195"/>
      <c r="BE12" s="196"/>
      <c r="BF12" s="196"/>
      <c r="BG12" s="196"/>
      <c r="BH12" s="196"/>
      <c r="BI12" s="196"/>
      <c r="BJ12" s="196"/>
      <c r="BK12" s="196"/>
      <c r="BL12" s="196"/>
      <c r="BM12" s="196"/>
      <c r="BN12" s="196"/>
      <c r="BO12" s="196"/>
      <c r="BP12" s="196"/>
      <c r="BQ12" s="205">
        <v>6</v>
      </c>
      <c r="BR12" s="206"/>
      <c r="BS12" s="1005" t="s">
        <v>510</v>
      </c>
      <c r="BT12" s="1006"/>
      <c r="BU12" s="1006"/>
      <c r="BV12" s="1006"/>
      <c r="BW12" s="1006"/>
      <c r="BX12" s="1006"/>
      <c r="BY12" s="1006"/>
      <c r="BZ12" s="1006"/>
      <c r="CA12" s="1006"/>
      <c r="CB12" s="1006"/>
      <c r="CC12" s="1006"/>
      <c r="CD12" s="1006"/>
      <c r="CE12" s="1006"/>
      <c r="CF12" s="1006"/>
      <c r="CG12" s="1007"/>
      <c r="CH12" s="1042">
        <v>-5</v>
      </c>
      <c r="CI12" s="1043"/>
      <c r="CJ12" s="1043"/>
      <c r="CK12" s="1043"/>
      <c r="CL12" s="1044"/>
      <c r="CM12" s="1042">
        <v>1095</v>
      </c>
      <c r="CN12" s="1043"/>
      <c r="CO12" s="1043"/>
      <c r="CP12" s="1043"/>
      <c r="CQ12" s="1044"/>
      <c r="CR12" s="1042">
        <v>84</v>
      </c>
      <c r="CS12" s="1043"/>
      <c r="CT12" s="1043"/>
      <c r="CU12" s="1043"/>
      <c r="CV12" s="1044"/>
      <c r="CW12" s="1042">
        <v>105</v>
      </c>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197"/>
    </row>
    <row r="13" spans="1:131" s="198" customFormat="1" ht="26.25" customHeight="1" x14ac:dyDescent="0.2">
      <c r="A13" s="204">
        <v>7</v>
      </c>
      <c r="B13" s="1033" t="s">
        <v>334</v>
      </c>
      <c r="C13" s="1034"/>
      <c r="D13" s="1034"/>
      <c r="E13" s="1034"/>
      <c r="F13" s="1034"/>
      <c r="G13" s="1034"/>
      <c r="H13" s="1034"/>
      <c r="I13" s="1034"/>
      <c r="J13" s="1034"/>
      <c r="K13" s="1034"/>
      <c r="L13" s="1034"/>
      <c r="M13" s="1034"/>
      <c r="N13" s="1034"/>
      <c r="O13" s="1034"/>
      <c r="P13" s="1035"/>
      <c r="Q13" s="1050">
        <v>657</v>
      </c>
      <c r="R13" s="1051"/>
      <c r="S13" s="1051"/>
      <c r="T13" s="1051"/>
      <c r="U13" s="1051"/>
      <c r="V13" s="1051">
        <v>656</v>
      </c>
      <c r="W13" s="1051"/>
      <c r="X13" s="1051"/>
      <c r="Y13" s="1051"/>
      <c r="Z13" s="1051"/>
      <c r="AA13" s="1051">
        <v>1</v>
      </c>
      <c r="AB13" s="1051"/>
      <c r="AC13" s="1051"/>
      <c r="AD13" s="1051"/>
      <c r="AE13" s="1052"/>
      <c r="AF13" s="1100">
        <v>0</v>
      </c>
      <c r="AG13" s="1101"/>
      <c r="AH13" s="1101"/>
      <c r="AI13" s="1101"/>
      <c r="AJ13" s="1102"/>
      <c r="AK13" s="1105">
        <v>126</v>
      </c>
      <c r="AL13" s="1106"/>
      <c r="AM13" s="1106"/>
      <c r="AN13" s="1106"/>
      <c r="AO13" s="1106"/>
      <c r="AP13" s="1106" t="s">
        <v>505</v>
      </c>
      <c r="AQ13" s="1106"/>
      <c r="AR13" s="1106"/>
      <c r="AS13" s="1106"/>
      <c r="AT13" s="1106"/>
      <c r="AU13" s="1103"/>
      <c r="AV13" s="1103"/>
      <c r="AW13" s="1103"/>
      <c r="AX13" s="1103"/>
      <c r="AY13" s="1104"/>
      <c r="AZ13" s="195"/>
      <c r="BA13" s="195"/>
      <c r="BB13" s="195"/>
      <c r="BC13" s="195"/>
      <c r="BD13" s="195"/>
      <c r="BE13" s="196"/>
      <c r="BF13" s="196"/>
      <c r="BG13" s="196"/>
      <c r="BH13" s="196"/>
      <c r="BI13" s="196"/>
      <c r="BJ13" s="196"/>
      <c r="BK13" s="196"/>
      <c r="BL13" s="196"/>
      <c r="BM13" s="196"/>
      <c r="BN13" s="196"/>
      <c r="BO13" s="196"/>
      <c r="BP13" s="196"/>
      <c r="BQ13" s="205">
        <v>7</v>
      </c>
      <c r="BR13" s="206"/>
      <c r="BS13" s="1005" t="s">
        <v>511</v>
      </c>
      <c r="BT13" s="1006"/>
      <c r="BU13" s="1006"/>
      <c r="BV13" s="1006"/>
      <c r="BW13" s="1006"/>
      <c r="BX13" s="1006"/>
      <c r="BY13" s="1006"/>
      <c r="BZ13" s="1006"/>
      <c r="CA13" s="1006"/>
      <c r="CB13" s="1006"/>
      <c r="CC13" s="1006"/>
      <c r="CD13" s="1006"/>
      <c r="CE13" s="1006"/>
      <c r="CF13" s="1006"/>
      <c r="CG13" s="1007"/>
      <c r="CH13" s="1042">
        <v>1</v>
      </c>
      <c r="CI13" s="1043"/>
      <c r="CJ13" s="1043"/>
      <c r="CK13" s="1043"/>
      <c r="CL13" s="1044"/>
      <c r="CM13" s="1042">
        <v>360</v>
      </c>
      <c r="CN13" s="1043"/>
      <c r="CO13" s="1043"/>
      <c r="CP13" s="1043"/>
      <c r="CQ13" s="1044"/>
      <c r="CR13" s="1042">
        <v>245</v>
      </c>
      <c r="CS13" s="1043"/>
      <c r="CT13" s="1043"/>
      <c r="CU13" s="1043"/>
      <c r="CV13" s="1044"/>
      <c r="CW13" s="1042">
        <v>72</v>
      </c>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197"/>
    </row>
    <row r="14" spans="1:131" s="198" customFormat="1" ht="26.25" customHeight="1" x14ac:dyDescent="0.2">
      <c r="A14" s="204">
        <v>8</v>
      </c>
      <c r="B14" s="1033" t="s">
        <v>335</v>
      </c>
      <c r="C14" s="1034"/>
      <c r="D14" s="1034"/>
      <c r="E14" s="1034"/>
      <c r="F14" s="1034"/>
      <c r="G14" s="1034"/>
      <c r="H14" s="1034"/>
      <c r="I14" s="1034"/>
      <c r="J14" s="1034"/>
      <c r="K14" s="1034"/>
      <c r="L14" s="1034"/>
      <c r="M14" s="1034"/>
      <c r="N14" s="1034"/>
      <c r="O14" s="1034"/>
      <c r="P14" s="1035"/>
      <c r="Q14" s="1050">
        <v>7269</v>
      </c>
      <c r="R14" s="1051"/>
      <c r="S14" s="1051"/>
      <c r="T14" s="1051"/>
      <c r="U14" s="1051"/>
      <c r="V14" s="1051">
        <v>2042</v>
      </c>
      <c r="W14" s="1051"/>
      <c r="X14" s="1051"/>
      <c r="Y14" s="1051"/>
      <c r="Z14" s="1051"/>
      <c r="AA14" s="1051">
        <f t="shared" si="0"/>
        <v>5227</v>
      </c>
      <c r="AB14" s="1051"/>
      <c r="AC14" s="1051"/>
      <c r="AD14" s="1051"/>
      <c r="AE14" s="1052"/>
      <c r="AF14" s="1100" t="s">
        <v>98</v>
      </c>
      <c r="AG14" s="1101"/>
      <c r="AH14" s="1101"/>
      <c r="AI14" s="1101"/>
      <c r="AJ14" s="1102"/>
      <c r="AK14" s="1105">
        <v>4</v>
      </c>
      <c r="AL14" s="1106"/>
      <c r="AM14" s="1106"/>
      <c r="AN14" s="1106"/>
      <c r="AO14" s="1106"/>
      <c r="AP14" s="1106">
        <v>16737</v>
      </c>
      <c r="AQ14" s="1106"/>
      <c r="AR14" s="1106"/>
      <c r="AS14" s="1106"/>
      <c r="AT14" s="1106"/>
      <c r="AU14" s="1103"/>
      <c r="AV14" s="1103"/>
      <c r="AW14" s="1103"/>
      <c r="AX14" s="1103"/>
      <c r="AY14" s="1104"/>
      <c r="AZ14" s="195"/>
      <c r="BA14" s="195"/>
      <c r="BB14" s="195"/>
      <c r="BC14" s="195"/>
      <c r="BD14" s="195"/>
      <c r="BE14" s="196"/>
      <c r="BF14" s="196"/>
      <c r="BG14" s="196"/>
      <c r="BH14" s="196"/>
      <c r="BI14" s="196"/>
      <c r="BJ14" s="196"/>
      <c r="BK14" s="196"/>
      <c r="BL14" s="196"/>
      <c r="BM14" s="196"/>
      <c r="BN14" s="196"/>
      <c r="BO14" s="196"/>
      <c r="BP14" s="196"/>
      <c r="BQ14" s="205">
        <v>8</v>
      </c>
      <c r="BR14" s="206"/>
      <c r="BS14" s="1005" t="s">
        <v>512</v>
      </c>
      <c r="BT14" s="1006"/>
      <c r="BU14" s="1006"/>
      <c r="BV14" s="1006"/>
      <c r="BW14" s="1006"/>
      <c r="BX14" s="1006"/>
      <c r="BY14" s="1006"/>
      <c r="BZ14" s="1006"/>
      <c r="CA14" s="1006"/>
      <c r="CB14" s="1006"/>
      <c r="CC14" s="1006"/>
      <c r="CD14" s="1006"/>
      <c r="CE14" s="1006"/>
      <c r="CF14" s="1006"/>
      <c r="CG14" s="1007"/>
      <c r="CH14" s="1042">
        <v>5</v>
      </c>
      <c r="CI14" s="1043"/>
      <c r="CJ14" s="1043"/>
      <c r="CK14" s="1043"/>
      <c r="CL14" s="1044"/>
      <c r="CM14" s="1042">
        <v>118</v>
      </c>
      <c r="CN14" s="1043"/>
      <c r="CO14" s="1043"/>
      <c r="CP14" s="1043"/>
      <c r="CQ14" s="1044"/>
      <c r="CR14" s="1042">
        <v>20</v>
      </c>
      <c r="CS14" s="1043"/>
      <c r="CT14" s="1043"/>
      <c r="CU14" s="1043"/>
      <c r="CV14" s="1044"/>
      <c r="CW14" s="1042">
        <v>2</v>
      </c>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197"/>
    </row>
    <row r="15" spans="1:131" s="198" customFormat="1" ht="26.25" customHeight="1" x14ac:dyDescent="0.2">
      <c r="A15" s="204">
        <v>9</v>
      </c>
      <c r="B15" s="1033" t="s">
        <v>336</v>
      </c>
      <c r="C15" s="1034"/>
      <c r="D15" s="1034"/>
      <c r="E15" s="1034"/>
      <c r="F15" s="1034"/>
      <c r="G15" s="1034"/>
      <c r="H15" s="1034"/>
      <c r="I15" s="1034"/>
      <c r="J15" s="1034"/>
      <c r="K15" s="1034"/>
      <c r="L15" s="1034"/>
      <c r="M15" s="1034"/>
      <c r="N15" s="1034"/>
      <c r="O15" s="1034"/>
      <c r="P15" s="1035"/>
      <c r="Q15" s="1050">
        <v>334</v>
      </c>
      <c r="R15" s="1051"/>
      <c r="S15" s="1051"/>
      <c r="T15" s="1051"/>
      <c r="U15" s="1051"/>
      <c r="V15" s="1051">
        <v>334</v>
      </c>
      <c r="W15" s="1051"/>
      <c r="X15" s="1051"/>
      <c r="Y15" s="1051"/>
      <c r="Z15" s="1051"/>
      <c r="AA15" s="1051">
        <f t="shared" si="0"/>
        <v>0</v>
      </c>
      <c r="AB15" s="1051"/>
      <c r="AC15" s="1051"/>
      <c r="AD15" s="1051"/>
      <c r="AE15" s="1052"/>
      <c r="AF15" s="1100" t="s">
        <v>98</v>
      </c>
      <c r="AG15" s="1101"/>
      <c r="AH15" s="1101"/>
      <c r="AI15" s="1101"/>
      <c r="AJ15" s="1102"/>
      <c r="AK15" s="1105" t="s">
        <v>505</v>
      </c>
      <c r="AL15" s="1106"/>
      <c r="AM15" s="1106"/>
      <c r="AN15" s="1106"/>
      <c r="AO15" s="1106"/>
      <c r="AP15" s="1106">
        <v>971</v>
      </c>
      <c r="AQ15" s="1106"/>
      <c r="AR15" s="1106"/>
      <c r="AS15" s="1106"/>
      <c r="AT15" s="1106"/>
      <c r="AU15" s="1103"/>
      <c r="AV15" s="1103"/>
      <c r="AW15" s="1103"/>
      <c r="AX15" s="1103"/>
      <c r="AY15" s="1104"/>
      <c r="AZ15" s="195"/>
      <c r="BA15" s="195"/>
      <c r="BB15" s="195"/>
      <c r="BC15" s="195"/>
      <c r="BD15" s="195"/>
      <c r="BE15" s="196"/>
      <c r="BF15" s="196"/>
      <c r="BG15" s="196"/>
      <c r="BH15" s="196"/>
      <c r="BI15" s="196"/>
      <c r="BJ15" s="196"/>
      <c r="BK15" s="196"/>
      <c r="BL15" s="196"/>
      <c r="BM15" s="196"/>
      <c r="BN15" s="196"/>
      <c r="BO15" s="196"/>
      <c r="BP15" s="196"/>
      <c r="BQ15" s="205">
        <v>9</v>
      </c>
      <c r="BR15" s="206"/>
      <c r="BS15" s="1005" t="s">
        <v>513</v>
      </c>
      <c r="BT15" s="1006"/>
      <c r="BU15" s="1006"/>
      <c r="BV15" s="1006"/>
      <c r="BW15" s="1006"/>
      <c r="BX15" s="1006"/>
      <c r="BY15" s="1006"/>
      <c r="BZ15" s="1006"/>
      <c r="CA15" s="1006"/>
      <c r="CB15" s="1006"/>
      <c r="CC15" s="1006"/>
      <c r="CD15" s="1006"/>
      <c r="CE15" s="1006"/>
      <c r="CF15" s="1006"/>
      <c r="CG15" s="1007"/>
      <c r="CH15" s="1042">
        <v>-1</v>
      </c>
      <c r="CI15" s="1043"/>
      <c r="CJ15" s="1043"/>
      <c r="CK15" s="1043"/>
      <c r="CL15" s="1044"/>
      <c r="CM15" s="1042">
        <v>327</v>
      </c>
      <c r="CN15" s="1043"/>
      <c r="CO15" s="1043"/>
      <c r="CP15" s="1043"/>
      <c r="CQ15" s="1044"/>
      <c r="CR15" s="1042">
        <v>150</v>
      </c>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197"/>
    </row>
    <row r="16" spans="1:131" s="198" customFormat="1" ht="26.25" customHeight="1" x14ac:dyDescent="0.2">
      <c r="A16" s="204">
        <v>10</v>
      </c>
      <c r="B16" s="1033" t="s">
        <v>337</v>
      </c>
      <c r="C16" s="1034"/>
      <c r="D16" s="1034"/>
      <c r="E16" s="1034"/>
      <c r="F16" s="1034"/>
      <c r="G16" s="1034"/>
      <c r="H16" s="1034"/>
      <c r="I16" s="1034"/>
      <c r="J16" s="1034"/>
      <c r="K16" s="1034"/>
      <c r="L16" s="1034"/>
      <c r="M16" s="1034"/>
      <c r="N16" s="1034"/>
      <c r="O16" s="1034"/>
      <c r="P16" s="1035"/>
      <c r="Q16" s="1050">
        <v>194</v>
      </c>
      <c r="R16" s="1051"/>
      <c r="S16" s="1051"/>
      <c r="T16" s="1051"/>
      <c r="U16" s="1051"/>
      <c r="V16" s="1051">
        <v>15</v>
      </c>
      <c r="W16" s="1051"/>
      <c r="X16" s="1051"/>
      <c r="Y16" s="1051"/>
      <c r="Z16" s="1051"/>
      <c r="AA16" s="1051">
        <f t="shared" si="0"/>
        <v>179</v>
      </c>
      <c r="AB16" s="1051"/>
      <c r="AC16" s="1051"/>
      <c r="AD16" s="1051"/>
      <c r="AE16" s="1052"/>
      <c r="AF16" s="1100">
        <v>109</v>
      </c>
      <c r="AG16" s="1101"/>
      <c r="AH16" s="1101"/>
      <c r="AI16" s="1101"/>
      <c r="AJ16" s="1102"/>
      <c r="AK16" s="1105">
        <v>1</v>
      </c>
      <c r="AL16" s="1106"/>
      <c r="AM16" s="1106"/>
      <c r="AN16" s="1106"/>
      <c r="AO16" s="1106"/>
      <c r="AP16" s="1106" t="s">
        <v>505</v>
      </c>
      <c r="AQ16" s="1106"/>
      <c r="AR16" s="1106"/>
      <c r="AS16" s="1106"/>
      <c r="AT16" s="1106"/>
      <c r="AU16" s="1103"/>
      <c r="AV16" s="1103"/>
      <c r="AW16" s="1103"/>
      <c r="AX16" s="1103"/>
      <c r="AY16" s="1104"/>
      <c r="AZ16" s="195"/>
      <c r="BA16" s="195"/>
      <c r="BB16" s="195"/>
      <c r="BC16" s="195"/>
      <c r="BD16" s="195"/>
      <c r="BE16" s="196"/>
      <c r="BF16" s="196"/>
      <c r="BG16" s="196"/>
      <c r="BH16" s="196"/>
      <c r="BI16" s="196"/>
      <c r="BJ16" s="196"/>
      <c r="BK16" s="196"/>
      <c r="BL16" s="196"/>
      <c r="BM16" s="196"/>
      <c r="BN16" s="196"/>
      <c r="BO16" s="196"/>
      <c r="BP16" s="196"/>
      <c r="BQ16" s="205">
        <v>10</v>
      </c>
      <c r="BR16" s="206"/>
      <c r="BS16" s="1005" t="s">
        <v>514</v>
      </c>
      <c r="BT16" s="1006"/>
      <c r="BU16" s="1006"/>
      <c r="BV16" s="1006"/>
      <c r="BW16" s="1006"/>
      <c r="BX16" s="1006"/>
      <c r="BY16" s="1006"/>
      <c r="BZ16" s="1006"/>
      <c r="CA16" s="1006"/>
      <c r="CB16" s="1006"/>
      <c r="CC16" s="1006"/>
      <c r="CD16" s="1006"/>
      <c r="CE16" s="1006"/>
      <c r="CF16" s="1006"/>
      <c r="CG16" s="1007"/>
      <c r="CH16" s="1042">
        <v>-1</v>
      </c>
      <c r="CI16" s="1043"/>
      <c r="CJ16" s="1043"/>
      <c r="CK16" s="1043"/>
      <c r="CL16" s="1044"/>
      <c r="CM16" s="1042">
        <v>101</v>
      </c>
      <c r="CN16" s="1043"/>
      <c r="CO16" s="1043"/>
      <c r="CP16" s="1043"/>
      <c r="CQ16" s="1044"/>
      <c r="CR16" s="1042">
        <v>76</v>
      </c>
      <c r="CS16" s="1043"/>
      <c r="CT16" s="1043"/>
      <c r="CU16" s="1043"/>
      <c r="CV16" s="1044"/>
      <c r="CW16" s="1042">
        <v>17</v>
      </c>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197"/>
    </row>
    <row r="17" spans="1:131" s="198" customFormat="1" ht="26.25" customHeight="1" x14ac:dyDescent="0.2">
      <c r="A17" s="204">
        <v>11</v>
      </c>
      <c r="B17" s="1033" t="s">
        <v>338</v>
      </c>
      <c r="C17" s="1034"/>
      <c r="D17" s="1034"/>
      <c r="E17" s="1034"/>
      <c r="F17" s="1034"/>
      <c r="G17" s="1034"/>
      <c r="H17" s="1034"/>
      <c r="I17" s="1034"/>
      <c r="J17" s="1034"/>
      <c r="K17" s="1034"/>
      <c r="L17" s="1034"/>
      <c r="M17" s="1034"/>
      <c r="N17" s="1034"/>
      <c r="O17" s="1034"/>
      <c r="P17" s="1035"/>
      <c r="Q17" s="1050">
        <v>11972</v>
      </c>
      <c r="R17" s="1051"/>
      <c r="S17" s="1051"/>
      <c r="T17" s="1051"/>
      <c r="U17" s="1051"/>
      <c r="V17" s="1051">
        <v>11809</v>
      </c>
      <c r="W17" s="1051"/>
      <c r="X17" s="1051"/>
      <c r="Y17" s="1051"/>
      <c r="Z17" s="1051"/>
      <c r="AA17" s="1051">
        <f t="shared" si="0"/>
        <v>163</v>
      </c>
      <c r="AB17" s="1051"/>
      <c r="AC17" s="1051"/>
      <c r="AD17" s="1051"/>
      <c r="AE17" s="1052"/>
      <c r="AF17" s="1100">
        <v>123</v>
      </c>
      <c r="AG17" s="1101"/>
      <c r="AH17" s="1101"/>
      <c r="AI17" s="1101"/>
      <c r="AJ17" s="1102"/>
      <c r="AK17" s="1105">
        <v>1585</v>
      </c>
      <c r="AL17" s="1106"/>
      <c r="AM17" s="1106"/>
      <c r="AN17" s="1106"/>
      <c r="AO17" s="1106"/>
      <c r="AP17" s="1106">
        <v>25016</v>
      </c>
      <c r="AQ17" s="1106"/>
      <c r="AR17" s="1106"/>
      <c r="AS17" s="1106"/>
      <c r="AT17" s="1106"/>
      <c r="AU17" s="1103"/>
      <c r="AV17" s="1103"/>
      <c r="AW17" s="1103"/>
      <c r="AX17" s="1103"/>
      <c r="AY17" s="1104"/>
      <c r="AZ17" s="195"/>
      <c r="BA17" s="195"/>
      <c r="BB17" s="195"/>
      <c r="BC17" s="195"/>
      <c r="BD17" s="195"/>
      <c r="BE17" s="196"/>
      <c r="BF17" s="196"/>
      <c r="BG17" s="196"/>
      <c r="BH17" s="196"/>
      <c r="BI17" s="196"/>
      <c r="BJ17" s="196"/>
      <c r="BK17" s="196"/>
      <c r="BL17" s="196"/>
      <c r="BM17" s="196"/>
      <c r="BN17" s="196"/>
      <c r="BO17" s="196"/>
      <c r="BP17" s="196"/>
      <c r="BQ17" s="205">
        <v>11</v>
      </c>
      <c r="BR17" s="206"/>
      <c r="BS17" s="1005" t="s">
        <v>515</v>
      </c>
      <c r="BT17" s="1006"/>
      <c r="BU17" s="1006"/>
      <c r="BV17" s="1006"/>
      <c r="BW17" s="1006"/>
      <c r="BX17" s="1006"/>
      <c r="BY17" s="1006"/>
      <c r="BZ17" s="1006"/>
      <c r="CA17" s="1006"/>
      <c r="CB17" s="1006"/>
      <c r="CC17" s="1006"/>
      <c r="CD17" s="1006"/>
      <c r="CE17" s="1006"/>
      <c r="CF17" s="1006"/>
      <c r="CG17" s="1007"/>
      <c r="CH17" s="1042">
        <v>-2</v>
      </c>
      <c r="CI17" s="1043"/>
      <c r="CJ17" s="1043"/>
      <c r="CK17" s="1043"/>
      <c r="CL17" s="1044"/>
      <c r="CM17" s="1042">
        <v>140</v>
      </c>
      <c r="CN17" s="1043"/>
      <c r="CO17" s="1043"/>
      <c r="CP17" s="1043"/>
      <c r="CQ17" s="1044"/>
      <c r="CR17" s="1042">
        <v>3</v>
      </c>
      <c r="CS17" s="1043"/>
      <c r="CT17" s="1043"/>
      <c r="CU17" s="1043"/>
      <c r="CV17" s="1044"/>
      <c r="CW17" s="1042">
        <v>34</v>
      </c>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197"/>
    </row>
    <row r="18" spans="1:131" s="198" customFormat="1" ht="26.25" customHeight="1" x14ac:dyDescent="0.2">
      <c r="A18" s="204">
        <v>12</v>
      </c>
      <c r="B18" s="1033" t="s">
        <v>339</v>
      </c>
      <c r="C18" s="1034"/>
      <c r="D18" s="1034"/>
      <c r="E18" s="1034"/>
      <c r="F18" s="1034"/>
      <c r="G18" s="1034"/>
      <c r="H18" s="1034"/>
      <c r="I18" s="1034"/>
      <c r="J18" s="1034"/>
      <c r="K18" s="1034"/>
      <c r="L18" s="1034"/>
      <c r="M18" s="1034"/>
      <c r="N18" s="1034"/>
      <c r="O18" s="1034"/>
      <c r="P18" s="1035"/>
      <c r="Q18" s="1050">
        <v>1643</v>
      </c>
      <c r="R18" s="1051"/>
      <c r="S18" s="1051"/>
      <c r="T18" s="1051"/>
      <c r="U18" s="1051"/>
      <c r="V18" s="1051">
        <v>1643</v>
      </c>
      <c r="W18" s="1051"/>
      <c r="X18" s="1051"/>
      <c r="Y18" s="1051"/>
      <c r="Z18" s="1051"/>
      <c r="AA18" s="1051">
        <f t="shared" si="0"/>
        <v>0</v>
      </c>
      <c r="AB18" s="1051"/>
      <c r="AC18" s="1051"/>
      <c r="AD18" s="1051"/>
      <c r="AE18" s="1052"/>
      <c r="AF18" s="1100" t="s">
        <v>98</v>
      </c>
      <c r="AG18" s="1101"/>
      <c r="AH18" s="1101"/>
      <c r="AI18" s="1101"/>
      <c r="AJ18" s="1102"/>
      <c r="AK18" s="1105" t="s">
        <v>505</v>
      </c>
      <c r="AL18" s="1106"/>
      <c r="AM18" s="1106"/>
      <c r="AN18" s="1106"/>
      <c r="AO18" s="1106"/>
      <c r="AP18" s="1106" t="s">
        <v>505</v>
      </c>
      <c r="AQ18" s="1106"/>
      <c r="AR18" s="1106"/>
      <c r="AS18" s="1106"/>
      <c r="AT18" s="1106"/>
      <c r="AU18" s="1103"/>
      <c r="AV18" s="1103"/>
      <c r="AW18" s="1103"/>
      <c r="AX18" s="1103"/>
      <c r="AY18" s="1104"/>
      <c r="AZ18" s="195"/>
      <c r="BA18" s="195"/>
      <c r="BB18" s="195"/>
      <c r="BC18" s="195"/>
      <c r="BD18" s="195"/>
      <c r="BE18" s="196"/>
      <c r="BF18" s="196"/>
      <c r="BG18" s="196"/>
      <c r="BH18" s="196"/>
      <c r="BI18" s="196"/>
      <c r="BJ18" s="196"/>
      <c r="BK18" s="196"/>
      <c r="BL18" s="196"/>
      <c r="BM18" s="196"/>
      <c r="BN18" s="196"/>
      <c r="BO18" s="196"/>
      <c r="BP18" s="196"/>
      <c r="BQ18" s="205">
        <v>12</v>
      </c>
      <c r="BR18" s="206" t="s">
        <v>540</v>
      </c>
      <c r="BS18" s="1005" t="s">
        <v>516</v>
      </c>
      <c r="BT18" s="1006"/>
      <c r="BU18" s="1006"/>
      <c r="BV18" s="1006"/>
      <c r="BW18" s="1006"/>
      <c r="BX18" s="1006"/>
      <c r="BY18" s="1006"/>
      <c r="BZ18" s="1006"/>
      <c r="CA18" s="1006"/>
      <c r="CB18" s="1006"/>
      <c r="CC18" s="1006"/>
      <c r="CD18" s="1006"/>
      <c r="CE18" s="1006"/>
      <c r="CF18" s="1006"/>
      <c r="CG18" s="1007"/>
      <c r="CH18" s="1042">
        <v>-97</v>
      </c>
      <c r="CI18" s="1043"/>
      <c r="CJ18" s="1043"/>
      <c r="CK18" s="1043"/>
      <c r="CL18" s="1044"/>
      <c r="CM18" s="1042">
        <v>8244</v>
      </c>
      <c r="CN18" s="1043"/>
      <c r="CO18" s="1043"/>
      <c r="CP18" s="1043"/>
      <c r="CQ18" s="1044"/>
      <c r="CR18" s="1042">
        <v>6957</v>
      </c>
      <c r="CS18" s="1043"/>
      <c r="CT18" s="1043"/>
      <c r="CU18" s="1043"/>
      <c r="CV18" s="1044"/>
      <c r="CW18" s="1042">
        <v>714</v>
      </c>
      <c r="CX18" s="1043"/>
      <c r="CY18" s="1043"/>
      <c r="CZ18" s="1043"/>
      <c r="DA18" s="1044"/>
      <c r="DB18" s="1042">
        <v>9720</v>
      </c>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197"/>
    </row>
    <row r="19" spans="1:131" s="198" customFormat="1" ht="26.25" customHeight="1" x14ac:dyDescent="0.2">
      <c r="A19" s="204">
        <v>13</v>
      </c>
      <c r="B19" s="1033"/>
      <c r="C19" s="1034"/>
      <c r="D19" s="1034"/>
      <c r="E19" s="1034"/>
      <c r="F19" s="1034"/>
      <c r="G19" s="1034"/>
      <c r="H19" s="1034"/>
      <c r="I19" s="1034"/>
      <c r="J19" s="1034"/>
      <c r="K19" s="1034"/>
      <c r="L19" s="1034"/>
      <c r="M19" s="1034"/>
      <c r="N19" s="1034"/>
      <c r="O19" s="1034"/>
      <c r="P19" s="1035"/>
      <c r="Q19" s="1040"/>
      <c r="R19" s="1037"/>
      <c r="S19" s="1037"/>
      <c r="T19" s="1037"/>
      <c r="U19" s="1037"/>
      <c r="V19" s="1037"/>
      <c r="W19" s="1037"/>
      <c r="X19" s="1037"/>
      <c r="Y19" s="1037"/>
      <c r="Z19" s="1037"/>
      <c r="AA19" s="1037"/>
      <c r="AB19" s="1037"/>
      <c r="AC19" s="1037"/>
      <c r="AD19" s="1037"/>
      <c r="AE19" s="1041"/>
      <c r="AF19" s="1100"/>
      <c r="AG19" s="1101"/>
      <c r="AH19" s="1101"/>
      <c r="AI19" s="1101"/>
      <c r="AJ19" s="1102"/>
      <c r="AK19" s="1095"/>
      <c r="AL19" s="1096"/>
      <c r="AM19" s="1096"/>
      <c r="AN19" s="1096"/>
      <c r="AO19" s="1096"/>
      <c r="AP19" s="1096"/>
      <c r="AQ19" s="1096"/>
      <c r="AR19" s="1096"/>
      <c r="AS19" s="1096"/>
      <c r="AT19" s="1096"/>
      <c r="AU19" s="1103"/>
      <c r="AV19" s="1103"/>
      <c r="AW19" s="1103"/>
      <c r="AX19" s="1103"/>
      <c r="AY19" s="1104"/>
      <c r="AZ19" s="195"/>
      <c r="BA19" s="195"/>
      <c r="BB19" s="195"/>
      <c r="BC19" s="195"/>
      <c r="BD19" s="195"/>
      <c r="BE19" s="196"/>
      <c r="BF19" s="196"/>
      <c r="BG19" s="196"/>
      <c r="BH19" s="196"/>
      <c r="BI19" s="196"/>
      <c r="BJ19" s="196"/>
      <c r="BK19" s="196"/>
      <c r="BL19" s="196"/>
      <c r="BM19" s="196"/>
      <c r="BN19" s="196"/>
      <c r="BO19" s="196"/>
      <c r="BP19" s="196"/>
      <c r="BQ19" s="205">
        <v>13</v>
      </c>
      <c r="BR19" s="206"/>
      <c r="BS19" s="1005" t="s">
        <v>517</v>
      </c>
      <c r="BT19" s="1006"/>
      <c r="BU19" s="1006"/>
      <c r="BV19" s="1006"/>
      <c r="BW19" s="1006"/>
      <c r="BX19" s="1006"/>
      <c r="BY19" s="1006"/>
      <c r="BZ19" s="1006"/>
      <c r="CA19" s="1006"/>
      <c r="CB19" s="1006"/>
      <c r="CC19" s="1006"/>
      <c r="CD19" s="1006"/>
      <c r="CE19" s="1006"/>
      <c r="CF19" s="1006"/>
      <c r="CG19" s="1007"/>
      <c r="CH19" s="1042">
        <v>16</v>
      </c>
      <c r="CI19" s="1043"/>
      <c r="CJ19" s="1043"/>
      <c r="CK19" s="1043"/>
      <c r="CL19" s="1044"/>
      <c r="CM19" s="1042">
        <v>2283</v>
      </c>
      <c r="CN19" s="1043"/>
      <c r="CO19" s="1043"/>
      <c r="CP19" s="1043"/>
      <c r="CQ19" s="1044"/>
      <c r="CR19" s="1042">
        <v>1023</v>
      </c>
      <c r="CS19" s="1043"/>
      <c r="CT19" s="1043"/>
      <c r="CU19" s="1043"/>
      <c r="CV19" s="1044"/>
      <c r="CW19" s="1042">
        <v>1</v>
      </c>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197"/>
    </row>
    <row r="20" spans="1:131" s="198" customFormat="1" ht="26.25" customHeight="1" x14ac:dyDescent="0.2">
      <c r="A20" s="204">
        <v>14</v>
      </c>
      <c r="B20" s="1033"/>
      <c r="C20" s="1034"/>
      <c r="D20" s="1034"/>
      <c r="E20" s="1034"/>
      <c r="F20" s="1034"/>
      <c r="G20" s="1034"/>
      <c r="H20" s="1034"/>
      <c r="I20" s="1034"/>
      <c r="J20" s="1034"/>
      <c r="K20" s="1034"/>
      <c r="L20" s="1034"/>
      <c r="M20" s="1034"/>
      <c r="N20" s="1034"/>
      <c r="O20" s="1034"/>
      <c r="P20" s="1035"/>
      <c r="Q20" s="1040"/>
      <c r="R20" s="1037"/>
      <c r="S20" s="1037"/>
      <c r="T20" s="1037"/>
      <c r="U20" s="1037"/>
      <c r="V20" s="1037"/>
      <c r="W20" s="1037"/>
      <c r="X20" s="1037"/>
      <c r="Y20" s="1037"/>
      <c r="Z20" s="1037"/>
      <c r="AA20" s="1037"/>
      <c r="AB20" s="1037"/>
      <c r="AC20" s="1037"/>
      <c r="AD20" s="1037"/>
      <c r="AE20" s="1041"/>
      <c r="AF20" s="1100"/>
      <c r="AG20" s="1101"/>
      <c r="AH20" s="1101"/>
      <c r="AI20" s="1101"/>
      <c r="AJ20" s="1102"/>
      <c r="AK20" s="1095"/>
      <c r="AL20" s="1096"/>
      <c r="AM20" s="1096"/>
      <c r="AN20" s="1096"/>
      <c r="AO20" s="1096"/>
      <c r="AP20" s="1096"/>
      <c r="AQ20" s="1096"/>
      <c r="AR20" s="1096"/>
      <c r="AS20" s="1096"/>
      <c r="AT20" s="1096"/>
      <c r="AU20" s="1103"/>
      <c r="AV20" s="1103"/>
      <c r="AW20" s="1103"/>
      <c r="AX20" s="1103"/>
      <c r="AY20" s="1104"/>
      <c r="AZ20" s="195"/>
      <c r="BA20" s="195"/>
      <c r="BB20" s="195"/>
      <c r="BC20" s="195"/>
      <c r="BD20" s="195"/>
      <c r="BE20" s="196"/>
      <c r="BF20" s="196"/>
      <c r="BG20" s="196"/>
      <c r="BH20" s="196"/>
      <c r="BI20" s="196"/>
      <c r="BJ20" s="196"/>
      <c r="BK20" s="196"/>
      <c r="BL20" s="196"/>
      <c r="BM20" s="196"/>
      <c r="BN20" s="196"/>
      <c r="BO20" s="196"/>
      <c r="BP20" s="196"/>
      <c r="BQ20" s="205">
        <v>14</v>
      </c>
      <c r="BR20" s="206"/>
      <c r="BS20" s="1005" t="s">
        <v>518</v>
      </c>
      <c r="BT20" s="1006"/>
      <c r="BU20" s="1006"/>
      <c r="BV20" s="1006"/>
      <c r="BW20" s="1006"/>
      <c r="BX20" s="1006"/>
      <c r="BY20" s="1006"/>
      <c r="BZ20" s="1006"/>
      <c r="CA20" s="1006"/>
      <c r="CB20" s="1006"/>
      <c r="CC20" s="1006"/>
      <c r="CD20" s="1006"/>
      <c r="CE20" s="1006"/>
      <c r="CF20" s="1006"/>
      <c r="CG20" s="1007"/>
      <c r="CH20" s="1042">
        <v>6</v>
      </c>
      <c r="CI20" s="1043"/>
      <c r="CJ20" s="1043"/>
      <c r="CK20" s="1043"/>
      <c r="CL20" s="1044"/>
      <c r="CM20" s="1042">
        <v>1280</v>
      </c>
      <c r="CN20" s="1043"/>
      <c r="CO20" s="1043"/>
      <c r="CP20" s="1043"/>
      <c r="CQ20" s="1044"/>
      <c r="CR20" s="1042">
        <v>245</v>
      </c>
      <c r="CS20" s="1043"/>
      <c r="CT20" s="1043"/>
      <c r="CU20" s="1043"/>
      <c r="CV20" s="1044"/>
      <c r="CW20" s="1042">
        <v>1</v>
      </c>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197"/>
    </row>
    <row r="21" spans="1:131" s="198" customFormat="1" ht="26.25" customHeight="1" thickBot="1" x14ac:dyDescent="0.25">
      <c r="A21" s="204">
        <v>15</v>
      </c>
      <c r="B21" s="1033"/>
      <c r="C21" s="1034"/>
      <c r="D21" s="1034"/>
      <c r="E21" s="1034"/>
      <c r="F21" s="1034"/>
      <c r="G21" s="1034"/>
      <c r="H21" s="1034"/>
      <c r="I21" s="1034"/>
      <c r="J21" s="1034"/>
      <c r="K21" s="1034"/>
      <c r="L21" s="1034"/>
      <c r="M21" s="1034"/>
      <c r="N21" s="1034"/>
      <c r="O21" s="1034"/>
      <c r="P21" s="1035"/>
      <c r="Q21" s="1040"/>
      <c r="R21" s="1037"/>
      <c r="S21" s="1037"/>
      <c r="T21" s="1037"/>
      <c r="U21" s="1037"/>
      <c r="V21" s="1037"/>
      <c r="W21" s="1037"/>
      <c r="X21" s="1037"/>
      <c r="Y21" s="1037"/>
      <c r="Z21" s="1037"/>
      <c r="AA21" s="1037"/>
      <c r="AB21" s="1037"/>
      <c r="AC21" s="1037"/>
      <c r="AD21" s="1037"/>
      <c r="AE21" s="1041"/>
      <c r="AF21" s="1100"/>
      <c r="AG21" s="1101"/>
      <c r="AH21" s="1101"/>
      <c r="AI21" s="1101"/>
      <c r="AJ21" s="1102"/>
      <c r="AK21" s="1095"/>
      <c r="AL21" s="1096"/>
      <c r="AM21" s="1096"/>
      <c r="AN21" s="1096"/>
      <c r="AO21" s="1096"/>
      <c r="AP21" s="1096"/>
      <c r="AQ21" s="1096"/>
      <c r="AR21" s="1096"/>
      <c r="AS21" s="1096"/>
      <c r="AT21" s="1096"/>
      <c r="AU21" s="1103"/>
      <c r="AV21" s="1103"/>
      <c r="AW21" s="1103"/>
      <c r="AX21" s="1103"/>
      <c r="AY21" s="1104"/>
      <c r="AZ21" s="195"/>
      <c r="BA21" s="195"/>
      <c r="BB21" s="195"/>
      <c r="BC21" s="195"/>
      <c r="BD21" s="195"/>
      <c r="BE21" s="196"/>
      <c r="BF21" s="196"/>
      <c r="BG21" s="196"/>
      <c r="BH21" s="196"/>
      <c r="BI21" s="196"/>
      <c r="BJ21" s="196"/>
      <c r="BK21" s="196"/>
      <c r="BL21" s="196"/>
      <c r="BM21" s="196"/>
      <c r="BN21" s="196"/>
      <c r="BO21" s="196"/>
      <c r="BP21" s="196"/>
      <c r="BQ21" s="205">
        <v>15</v>
      </c>
      <c r="BR21" s="206"/>
      <c r="BS21" s="1005" t="s">
        <v>519</v>
      </c>
      <c r="BT21" s="1006"/>
      <c r="BU21" s="1006"/>
      <c r="BV21" s="1006"/>
      <c r="BW21" s="1006"/>
      <c r="BX21" s="1006"/>
      <c r="BY21" s="1006"/>
      <c r="BZ21" s="1006"/>
      <c r="CA21" s="1006"/>
      <c r="CB21" s="1006"/>
      <c r="CC21" s="1006"/>
      <c r="CD21" s="1006"/>
      <c r="CE21" s="1006"/>
      <c r="CF21" s="1006"/>
      <c r="CG21" s="1007"/>
      <c r="CH21" s="1042">
        <v>-1</v>
      </c>
      <c r="CI21" s="1043"/>
      <c r="CJ21" s="1043"/>
      <c r="CK21" s="1043"/>
      <c r="CL21" s="1044"/>
      <c r="CM21" s="1042">
        <v>109</v>
      </c>
      <c r="CN21" s="1043"/>
      <c r="CO21" s="1043"/>
      <c r="CP21" s="1043"/>
      <c r="CQ21" s="1044"/>
      <c r="CR21" s="1042">
        <v>35</v>
      </c>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197"/>
    </row>
    <row r="22" spans="1:131" s="198" customFormat="1" ht="26.25" customHeight="1" x14ac:dyDescent="0.2">
      <c r="A22" s="204">
        <v>16</v>
      </c>
      <c r="B22" s="1090"/>
      <c r="C22" s="1091"/>
      <c r="D22" s="1091"/>
      <c r="E22" s="1091"/>
      <c r="F22" s="1091"/>
      <c r="G22" s="1091"/>
      <c r="H22" s="1091"/>
      <c r="I22" s="1091"/>
      <c r="J22" s="1091"/>
      <c r="K22" s="1091"/>
      <c r="L22" s="1091"/>
      <c r="M22" s="1091"/>
      <c r="N22" s="1091"/>
      <c r="O22" s="1091"/>
      <c r="P22" s="1092"/>
      <c r="Q22" s="1093"/>
      <c r="R22" s="1094"/>
      <c r="S22" s="1094"/>
      <c r="T22" s="1094"/>
      <c r="U22" s="1094"/>
      <c r="V22" s="1094"/>
      <c r="W22" s="1094"/>
      <c r="X22" s="1094"/>
      <c r="Y22" s="1094"/>
      <c r="Z22" s="1094"/>
      <c r="AA22" s="1094"/>
      <c r="AB22" s="1094"/>
      <c r="AC22" s="1094"/>
      <c r="AD22" s="1094"/>
      <c r="AE22" s="1099"/>
      <c r="AF22" s="1087"/>
      <c r="AG22" s="1088"/>
      <c r="AH22" s="1088"/>
      <c r="AI22" s="1088"/>
      <c r="AJ22" s="1089"/>
      <c r="AK22" s="1097"/>
      <c r="AL22" s="1098"/>
      <c r="AM22" s="1098"/>
      <c r="AN22" s="1098"/>
      <c r="AO22" s="1098"/>
      <c r="AP22" s="1098"/>
      <c r="AQ22" s="1098"/>
      <c r="AR22" s="1098"/>
      <c r="AS22" s="1098"/>
      <c r="AT22" s="1098"/>
      <c r="AU22" s="1071"/>
      <c r="AV22" s="1071"/>
      <c r="AW22" s="1071"/>
      <c r="AX22" s="1071"/>
      <c r="AY22" s="1072"/>
      <c r="AZ22" s="1017" t="s">
        <v>340</v>
      </c>
      <c r="BA22" s="1017"/>
      <c r="BB22" s="1017"/>
      <c r="BC22" s="1017"/>
      <c r="BD22" s="1018"/>
      <c r="BE22" s="196"/>
      <c r="BF22" s="196"/>
      <c r="BG22" s="196"/>
      <c r="BH22" s="196"/>
      <c r="BI22" s="196"/>
      <c r="BJ22" s="196"/>
      <c r="BK22" s="196"/>
      <c r="BL22" s="196"/>
      <c r="BM22" s="196"/>
      <c r="BN22" s="196"/>
      <c r="BO22" s="196"/>
      <c r="BP22" s="196"/>
      <c r="BQ22" s="205">
        <v>16</v>
      </c>
      <c r="BR22" s="206"/>
      <c r="BS22" s="1005" t="s">
        <v>542</v>
      </c>
      <c r="BT22" s="1006"/>
      <c r="BU22" s="1006"/>
      <c r="BV22" s="1006"/>
      <c r="BW22" s="1006"/>
      <c r="BX22" s="1006"/>
      <c r="BY22" s="1006"/>
      <c r="BZ22" s="1006"/>
      <c r="CA22" s="1006"/>
      <c r="CB22" s="1006"/>
      <c r="CC22" s="1006"/>
      <c r="CD22" s="1006"/>
      <c r="CE22" s="1006"/>
      <c r="CF22" s="1006"/>
      <c r="CG22" s="1007"/>
      <c r="CH22" s="1042">
        <v>66</v>
      </c>
      <c r="CI22" s="1043"/>
      <c r="CJ22" s="1043"/>
      <c r="CK22" s="1043"/>
      <c r="CL22" s="1044"/>
      <c r="CM22" s="1042">
        <v>953</v>
      </c>
      <c r="CN22" s="1043"/>
      <c r="CO22" s="1043"/>
      <c r="CP22" s="1043"/>
      <c r="CQ22" s="1044"/>
      <c r="CR22" s="1042">
        <v>50</v>
      </c>
      <c r="CS22" s="1043"/>
      <c r="CT22" s="1043"/>
      <c r="CU22" s="1043"/>
      <c r="CV22" s="1044"/>
      <c r="CW22" s="1042"/>
      <c r="CX22" s="1043"/>
      <c r="CY22" s="1043"/>
      <c r="CZ22" s="1043"/>
      <c r="DA22" s="1044"/>
      <c r="DB22" s="1042">
        <v>248</v>
      </c>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197"/>
    </row>
    <row r="23" spans="1:131" s="198" customFormat="1" ht="26.25" customHeight="1" thickBot="1" x14ac:dyDescent="0.25">
      <c r="A23" s="207" t="s">
        <v>341</v>
      </c>
      <c r="B23" s="937" t="s">
        <v>342</v>
      </c>
      <c r="C23" s="938"/>
      <c r="D23" s="938"/>
      <c r="E23" s="938"/>
      <c r="F23" s="938"/>
      <c r="G23" s="938"/>
      <c r="H23" s="938"/>
      <c r="I23" s="938"/>
      <c r="J23" s="938"/>
      <c r="K23" s="938"/>
      <c r="L23" s="938"/>
      <c r="M23" s="938"/>
      <c r="N23" s="938"/>
      <c r="O23" s="938"/>
      <c r="P23" s="939"/>
      <c r="Q23" s="1082">
        <v>1527552</v>
      </c>
      <c r="R23" s="1065"/>
      <c r="S23" s="1065"/>
      <c r="T23" s="1065"/>
      <c r="U23" s="1065"/>
      <c r="V23" s="1065">
        <v>1507990</v>
      </c>
      <c r="W23" s="1065"/>
      <c r="X23" s="1065"/>
      <c r="Y23" s="1065"/>
      <c r="Z23" s="1065"/>
      <c r="AA23" s="1065">
        <v>19562</v>
      </c>
      <c r="AB23" s="1065"/>
      <c r="AC23" s="1065"/>
      <c r="AD23" s="1065"/>
      <c r="AE23" s="1083"/>
      <c r="AF23" s="1064">
        <v>6142</v>
      </c>
      <c r="AG23" s="1065"/>
      <c r="AH23" s="1065"/>
      <c r="AI23" s="1065"/>
      <c r="AJ23" s="1066"/>
      <c r="AK23" s="1067"/>
      <c r="AL23" s="1068"/>
      <c r="AM23" s="1068"/>
      <c r="AN23" s="1068"/>
      <c r="AO23" s="1068"/>
      <c r="AP23" s="1065">
        <v>3141739</v>
      </c>
      <c r="AQ23" s="1065"/>
      <c r="AR23" s="1065"/>
      <c r="AS23" s="1065"/>
      <c r="AT23" s="1065"/>
      <c r="AU23" s="1069"/>
      <c r="AV23" s="1069"/>
      <c r="AW23" s="1069"/>
      <c r="AX23" s="1069"/>
      <c r="AY23" s="1070"/>
      <c r="AZ23" s="1084" t="s">
        <v>98</v>
      </c>
      <c r="BA23" s="1085"/>
      <c r="BB23" s="1085"/>
      <c r="BC23" s="1085"/>
      <c r="BD23" s="1086"/>
      <c r="BE23" s="196"/>
      <c r="BF23" s="196"/>
      <c r="BG23" s="196"/>
      <c r="BH23" s="196"/>
      <c r="BI23" s="196"/>
      <c r="BJ23" s="196"/>
      <c r="BK23" s="196"/>
      <c r="BL23" s="196"/>
      <c r="BM23" s="196"/>
      <c r="BN23" s="196"/>
      <c r="BO23" s="196"/>
      <c r="BP23" s="196"/>
      <c r="BQ23" s="205">
        <v>17</v>
      </c>
      <c r="BR23" s="206"/>
      <c r="BS23" s="1005" t="s">
        <v>520</v>
      </c>
      <c r="BT23" s="1006"/>
      <c r="BU23" s="1006"/>
      <c r="BV23" s="1006"/>
      <c r="BW23" s="1006"/>
      <c r="BX23" s="1006"/>
      <c r="BY23" s="1006"/>
      <c r="BZ23" s="1006"/>
      <c r="CA23" s="1006"/>
      <c r="CB23" s="1006"/>
      <c r="CC23" s="1006"/>
      <c r="CD23" s="1006"/>
      <c r="CE23" s="1006"/>
      <c r="CF23" s="1006"/>
      <c r="CG23" s="1007"/>
      <c r="CH23" s="1042">
        <v>17</v>
      </c>
      <c r="CI23" s="1043"/>
      <c r="CJ23" s="1043"/>
      <c r="CK23" s="1043"/>
      <c r="CL23" s="1044"/>
      <c r="CM23" s="1042">
        <v>1968</v>
      </c>
      <c r="CN23" s="1043"/>
      <c r="CO23" s="1043"/>
      <c r="CP23" s="1043"/>
      <c r="CQ23" s="1044"/>
      <c r="CR23" s="1042">
        <v>2193</v>
      </c>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197"/>
    </row>
    <row r="24" spans="1:131" s="198" customFormat="1" ht="26.25" customHeight="1" x14ac:dyDescent="0.2">
      <c r="A24" s="1081" t="s">
        <v>343</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195"/>
      <c r="BA24" s="195"/>
      <c r="BB24" s="195"/>
      <c r="BC24" s="195"/>
      <c r="BD24" s="195"/>
      <c r="BE24" s="196"/>
      <c r="BF24" s="196"/>
      <c r="BG24" s="196"/>
      <c r="BH24" s="196"/>
      <c r="BI24" s="196"/>
      <c r="BJ24" s="196"/>
      <c r="BK24" s="196"/>
      <c r="BL24" s="196"/>
      <c r="BM24" s="196"/>
      <c r="BN24" s="196"/>
      <c r="BO24" s="196"/>
      <c r="BP24" s="196"/>
      <c r="BQ24" s="205">
        <v>18</v>
      </c>
      <c r="BR24" s="206"/>
      <c r="BS24" s="1005" t="s">
        <v>543</v>
      </c>
      <c r="BT24" s="1006"/>
      <c r="BU24" s="1006"/>
      <c r="BV24" s="1006"/>
      <c r="BW24" s="1006"/>
      <c r="BX24" s="1006"/>
      <c r="BY24" s="1006"/>
      <c r="BZ24" s="1006"/>
      <c r="CA24" s="1006"/>
      <c r="CB24" s="1006"/>
      <c r="CC24" s="1006"/>
      <c r="CD24" s="1006"/>
      <c r="CE24" s="1006"/>
      <c r="CF24" s="1006"/>
      <c r="CG24" s="1007"/>
      <c r="CH24" s="1042">
        <v>22</v>
      </c>
      <c r="CI24" s="1043"/>
      <c r="CJ24" s="1043"/>
      <c r="CK24" s="1043"/>
      <c r="CL24" s="1044"/>
      <c r="CM24" s="1042">
        <v>205</v>
      </c>
      <c r="CN24" s="1043"/>
      <c r="CO24" s="1043"/>
      <c r="CP24" s="1043"/>
      <c r="CQ24" s="1044"/>
      <c r="CR24" s="1042">
        <v>20</v>
      </c>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197"/>
    </row>
    <row r="25" spans="1:131" s="190" customFormat="1" ht="26.25" customHeight="1" thickBot="1" x14ac:dyDescent="0.25">
      <c r="A25" s="1080" t="s">
        <v>344</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95"/>
      <c r="BK25" s="195"/>
      <c r="BL25" s="195"/>
      <c r="BM25" s="195"/>
      <c r="BN25" s="195"/>
      <c r="BO25" s="208"/>
      <c r="BP25" s="208"/>
      <c r="BQ25" s="205">
        <v>19</v>
      </c>
      <c r="BR25" s="206"/>
      <c r="BS25" s="1005" t="s">
        <v>521</v>
      </c>
      <c r="BT25" s="1006"/>
      <c r="BU25" s="1006"/>
      <c r="BV25" s="1006"/>
      <c r="BW25" s="1006"/>
      <c r="BX25" s="1006"/>
      <c r="BY25" s="1006"/>
      <c r="BZ25" s="1006"/>
      <c r="CA25" s="1006"/>
      <c r="CB25" s="1006"/>
      <c r="CC25" s="1006"/>
      <c r="CD25" s="1006"/>
      <c r="CE25" s="1006"/>
      <c r="CF25" s="1006"/>
      <c r="CG25" s="1007"/>
      <c r="CH25" s="1042">
        <v>-1</v>
      </c>
      <c r="CI25" s="1043"/>
      <c r="CJ25" s="1043"/>
      <c r="CK25" s="1043"/>
      <c r="CL25" s="1044"/>
      <c r="CM25" s="1042">
        <v>59</v>
      </c>
      <c r="CN25" s="1043"/>
      <c r="CO25" s="1043"/>
      <c r="CP25" s="1043"/>
      <c r="CQ25" s="1044"/>
      <c r="CR25" s="1042">
        <v>50</v>
      </c>
      <c r="CS25" s="1043"/>
      <c r="CT25" s="1043"/>
      <c r="CU25" s="1043"/>
      <c r="CV25" s="1044"/>
      <c r="CW25" s="1042">
        <v>120</v>
      </c>
      <c r="CX25" s="1043"/>
      <c r="CY25" s="1043"/>
      <c r="CZ25" s="1043"/>
      <c r="DA25" s="1044"/>
      <c r="DB25" s="1042">
        <v>1</v>
      </c>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189"/>
    </row>
    <row r="26" spans="1:131" s="190" customFormat="1" ht="26.25" customHeight="1" x14ac:dyDescent="0.2">
      <c r="A26" s="992" t="s">
        <v>311</v>
      </c>
      <c r="B26" s="993"/>
      <c r="C26" s="993"/>
      <c r="D26" s="993"/>
      <c r="E26" s="993"/>
      <c r="F26" s="993"/>
      <c r="G26" s="993"/>
      <c r="H26" s="993"/>
      <c r="I26" s="993"/>
      <c r="J26" s="993"/>
      <c r="K26" s="993"/>
      <c r="L26" s="993"/>
      <c r="M26" s="993"/>
      <c r="N26" s="993"/>
      <c r="O26" s="993"/>
      <c r="P26" s="994"/>
      <c r="Q26" s="984" t="s">
        <v>345</v>
      </c>
      <c r="R26" s="985"/>
      <c r="S26" s="985"/>
      <c r="T26" s="985"/>
      <c r="U26" s="986"/>
      <c r="V26" s="984" t="s">
        <v>346</v>
      </c>
      <c r="W26" s="985"/>
      <c r="X26" s="985"/>
      <c r="Y26" s="985"/>
      <c r="Z26" s="986"/>
      <c r="AA26" s="984" t="s">
        <v>347</v>
      </c>
      <c r="AB26" s="985"/>
      <c r="AC26" s="985"/>
      <c r="AD26" s="985"/>
      <c r="AE26" s="985"/>
      <c r="AF26" s="1076" t="s">
        <v>348</v>
      </c>
      <c r="AG26" s="999"/>
      <c r="AH26" s="999"/>
      <c r="AI26" s="999"/>
      <c r="AJ26" s="1077"/>
      <c r="AK26" s="985" t="s">
        <v>349</v>
      </c>
      <c r="AL26" s="985"/>
      <c r="AM26" s="985"/>
      <c r="AN26" s="985"/>
      <c r="AO26" s="986"/>
      <c r="AP26" s="984" t="s">
        <v>350</v>
      </c>
      <c r="AQ26" s="985"/>
      <c r="AR26" s="985"/>
      <c r="AS26" s="985"/>
      <c r="AT26" s="986"/>
      <c r="AU26" s="984" t="s">
        <v>351</v>
      </c>
      <c r="AV26" s="985"/>
      <c r="AW26" s="985"/>
      <c r="AX26" s="985"/>
      <c r="AY26" s="986"/>
      <c r="AZ26" s="984" t="s">
        <v>352</v>
      </c>
      <c r="BA26" s="985"/>
      <c r="BB26" s="985"/>
      <c r="BC26" s="985"/>
      <c r="BD26" s="986"/>
      <c r="BE26" s="984" t="s">
        <v>318</v>
      </c>
      <c r="BF26" s="985"/>
      <c r="BG26" s="985"/>
      <c r="BH26" s="985"/>
      <c r="BI26" s="990"/>
      <c r="BJ26" s="195"/>
      <c r="BK26" s="195"/>
      <c r="BL26" s="195"/>
      <c r="BM26" s="195"/>
      <c r="BN26" s="195"/>
      <c r="BO26" s="208"/>
      <c r="BP26" s="208"/>
      <c r="BQ26" s="205">
        <v>20</v>
      </c>
      <c r="BR26" s="206"/>
      <c r="BS26" s="1005" t="s">
        <v>522</v>
      </c>
      <c r="BT26" s="1006"/>
      <c r="BU26" s="1006"/>
      <c r="BV26" s="1006"/>
      <c r="BW26" s="1006"/>
      <c r="BX26" s="1006"/>
      <c r="BY26" s="1006"/>
      <c r="BZ26" s="1006"/>
      <c r="CA26" s="1006"/>
      <c r="CB26" s="1006"/>
      <c r="CC26" s="1006"/>
      <c r="CD26" s="1006"/>
      <c r="CE26" s="1006"/>
      <c r="CF26" s="1006"/>
      <c r="CG26" s="1007"/>
      <c r="CH26" s="1042">
        <v>1</v>
      </c>
      <c r="CI26" s="1043"/>
      <c r="CJ26" s="1043"/>
      <c r="CK26" s="1043"/>
      <c r="CL26" s="1044"/>
      <c r="CM26" s="1042">
        <v>2090</v>
      </c>
      <c r="CN26" s="1043"/>
      <c r="CO26" s="1043"/>
      <c r="CP26" s="1043"/>
      <c r="CQ26" s="1044"/>
      <c r="CR26" s="1042">
        <v>2000</v>
      </c>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189"/>
    </row>
    <row r="27" spans="1:131" s="190" customFormat="1" ht="26.25" customHeight="1" thickBot="1" x14ac:dyDescent="0.25">
      <c r="A27" s="995"/>
      <c r="B27" s="996"/>
      <c r="C27" s="996"/>
      <c r="D27" s="996"/>
      <c r="E27" s="996"/>
      <c r="F27" s="996"/>
      <c r="G27" s="996"/>
      <c r="H27" s="996"/>
      <c r="I27" s="996"/>
      <c r="J27" s="996"/>
      <c r="K27" s="996"/>
      <c r="L27" s="996"/>
      <c r="M27" s="996"/>
      <c r="N27" s="996"/>
      <c r="O27" s="996"/>
      <c r="P27" s="997"/>
      <c r="Q27" s="987"/>
      <c r="R27" s="988"/>
      <c r="S27" s="988"/>
      <c r="T27" s="988"/>
      <c r="U27" s="989"/>
      <c r="V27" s="987"/>
      <c r="W27" s="988"/>
      <c r="X27" s="988"/>
      <c r="Y27" s="988"/>
      <c r="Z27" s="989"/>
      <c r="AA27" s="987"/>
      <c r="AB27" s="988"/>
      <c r="AC27" s="988"/>
      <c r="AD27" s="988"/>
      <c r="AE27" s="988"/>
      <c r="AF27" s="1078"/>
      <c r="AG27" s="1002"/>
      <c r="AH27" s="1002"/>
      <c r="AI27" s="1002"/>
      <c r="AJ27" s="1079"/>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1"/>
      <c r="BJ27" s="195"/>
      <c r="BK27" s="195"/>
      <c r="BL27" s="195"/>
      <c r="BM27" s="195"/>
      <c r="BN27" s="195"/>
      <c r="BO27" s="208"/>
      <c r="BP27" s="208"/>
      <c r="BQ27" s="205">
        <v>21</v>
      </c>
      <c r="BR27" s="206"/>
      <c r="BS27" s="1005" t="s">
        <v>523</v>
      </c>
      <c r="BT27" s="1006"/>
      <c r="BU27" s="1006"/>
      <c r="BV27" s="1006"/>
      <c r="BW27" s="1006"/>
      <c r="BX27" s="1006"/>
      <c r="BY27" s="1006"/>
      <c r="BZ27" s="1006"/>
      <c r="CA27" s="1006"/>
      <c r="CB27" s="1006"/>
      <c r="CC27" s="1006"/>
      <c r="CD27" s="1006"/>
      <c r="CE27" s="1006"/>
      <c r="CF27" s="1006"/>
      <c r="CG27" s="1007"/>
      <c r="CH27" s="1042">
        <v>-1</v>
      </c>
      <c r="CI27" s="1043"/>
      <c r="CJ27" s="1043"/>
      <c r="CK27" s="1043"/>
      <c r="CL27" s="1044"/>
      <c r="CM27" s="1042">
        <v>168</v>
      </c>
      <c r="CN27" s="1043"/>
      <c r="CO27" s="1043"/>
      <c r="CP27" s="1043"/>
      <c r="CQ27" s="1044"/>
      <c r="CR27" s="1042">
        <v>26</v>
      </c>
      <c r="CS27" s="1043"/>
      <c r="CT27" s="1043"/>
      <c r="CU27" s="1043"/>
      <c r="CV27" s="1044"/>
      <c r="CW27" s="1042">
        <v>18</v>
      </c>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189"/>
    </row>
    <row r="28" spans="1:131" s="190" customFormat="1" ht="26.25" customHeight="1" thickTop="1" x14ac:dyDescent="0.2">
      <c r="A28" s="209">
        <v>1</v>
      </c>
      <c r="B28" s="1053" t="s">
        <v>353</v>
      </c>
      <c r="C28" s="1054"/>
      <c r="D28" s="1054"/>
      <c r="E28" s="1054"/>
      <c r="F28" s="1054"/>
      <c r="G28" s="1054"/>
      <c r="H28" s="1054"/>
      <c r="I28" s="1054"/>
      <c r="J28" s="1054"/>
      <c r="K28" s="1054"/>
      <c r="L28" s="1054"/>
      <c r="M28" s="1054"/>
      <c r="N28" s="1054"/>
      <c r="O28" s="1054"/>
      <c r="P28" s="1055"/>
      <c r="Q28" s="1056">
        <v>4323</v>
      </c>
      <c r="R28" s="1057"/>
      <c r="S28" s="1057"/>
      <c r="T28" s="1057"/>
      <c r="U28" s="1057"/>
      <c r="V28" s="1057">
        <v>4033</v>
      </c>
      <c r="W28" s="1057"/>
      <c r="X28" s="1057"/>
      <c r="Y28" s="1057"/>
      <c r="Z28" s="1057"/>
      <c r="AA28" s="1057">
        <v>290</v>
      </c>
      <c r="AB28" s="1057"/>
      <c r="AC28" s="1057"/>
      <c r="AD28" s="1057"/>
      <c r="AE28" s="1058"/>
      <c r="AF28" s="1059">
        <v>9564</v>
      </c>
      <c r="AG28" s="1060"/>
      <c r="AH28" s="1060"/>
      <c r="AI28" s="1060"/>
      <c r="AJ28" s="1061"/>
      <c r="AK28" s="1062" t="s">
        <v>449</v>
      </c>
      <c r="AL28" s="1063"/>
      <c r="AM28" s="1063"/>
      <c r="AN28" s="1063"/>
      <c r="AO28" s="1063"/>
      <c r="AP28" s="1063">
        <v>9918</v>
      </c>
      <c r="AQ28" s="1063"/>
      <c r="AR28" s="1063"/>
      <c r="AS28" s="1063"/>
      <c r="AT28" s="1063"/>
      <c r="AU28" s="1063" t="s">
        <v>449</v>
      </c>
      <c r="AV28" s="1063"/>
      <c r="AW28" s="1063"/>
      <c r="AX28" s="1063"/>
      <c r="AY28" s="1063"/>
      <c r="AZ28" s="1073" t="s">
        <v>449</v>
      </c>
      <c r="BA28" s="1073"/>
      <c r="BB28" s="1073"/>
      <c r="BC28" s="1073"/>
      <c r="BD28" s="1073"/>
      <c r="BE28" s="1074" t="s">
        <v>354</v>
      </c>
      <c r="BF28" s="1074"/>
      <c r="BG28" s="1074"/>
      <c r="BH28" s="1074"/>
      <c r="BI28" s="1075"/>
      <c r="BJ28" s="195"/>
      <c r="BK28" s="195"/>
      <c r="BL28" s="195"/>
      <c r="BM28" s="195"/>
      <c r="BN28" s="195"/>
      <c r="BO28" s="208"/>
      <c r="BP28" s="208"/>
      <c r="BQ28" s="205">
        <v>22</v>
      </c>
      <c r="BR28" s="206"/>
      <c r="BS28" s="1005" t="s">
        <v>524</v>
      </c>
      <c r="BT28" s="1006"/>
      <c r="BU28" s="1006"/>
      <c r="BV28" s="1006"/>
      <c r="BW28" s="1006"/>
      <c r="BX28" s="1006"/>
      <c r="BY28" s="1006"/>
      <c r="BZ28" s="1006"/>
      <c r="CA28" s="1006"/>
      <c r="CB28" s="1006"/>
      <c r="CC28" s="1006"/>
      <c r="CD28" s="1006"/>
      <c r="CE28" s="1006"/>
      <c r="CF28" s="1006"/>
      <c r="CG28" s="1007"/>
      <c r="CH28" s="1042">
        <v>-1</v>
      </c>
      <c r="CI28" s="1043"/>
      <c r="CJ28" s="1043"/>
      <c r="CK28" s="1043"/>
      <c r="CL28" s="1044"/>
      <c r="CM28" s="1042">
        <v>301</v>
      </c>
      <c r="CN28" s="1043"/>
      <c r="CO28" s="1043"/>
      <c r="CP28" s="1043"/>
      <c r="CQ28" s="1044"/>
      <c r="CR28" s="1042">
        <v>10</v>
      </c>
      <c r="CS28" s="1043"/>
      <c r="CT28" s="1043"/>
      <c r="CU28" s="1043"/>
      <c r="CV28" s="1044"/>
      <c r="CW28" s="1042">
        <v>23</v>
      </c>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189"/>
    </row>
    <row r="29" spans="1:131" s="190" customFormat="1" ht="26.25" customHeight="1" x14ac:dyDescent="0.2">
      <c r="A29" s="209">
        <v>2</v>
      </c>
      <c r="B29" s="1033" t="s">
        <v>355</v>
      </c>
      <c r="C29" s="1034"/>
      <c r="D29" s="1034"/>
      <c r="E29" s="1034"/>
      <c r="F29" s="1034"/>
      <c r="G29" s="1034"/>
      <c r="H29" s="1034"/>
      <c r="I29" s="1034"/>
      <c r="J29" s="1034"/>
      <c r="K29" s="1034"/>
      <c r="L29" s="1034"/>
      <c r="M29" s="1034"/>
      <c r="N29" s="1034"/>
      <c r="O29" s="1034"/>
      <c r="P29" s="1035"/>
      <c r="Q29" s="1050">
        <v>6561</v>
      </c>
      <c r="R29" s="1051"/>
      <c r="S29" s="1051"/>
      <c r="T29" s="1051"/>
      <c r="U29" s="1051"/>
      <c r="V29" s="1051">
        <v>5502</v>
      </c>
      <c r="W29" s="1051"/>
      <c r="X29" s="1051"/>
      <c r="Y29" s="1051"/>
      <c r="Z29" s="1051"/>
      <c r="AA29" s="1051">
        <v>1059</v>
      </c>
      <c r="AB29" s="1051"/>
      <c r="AC29" s="1051"/>
      <c r="AD29" s="1051"/>
      <c r="AE29" s="1052"/>
      <c r="AF29" s="1036">
        <v>9630</v>
      </c>
      <c r="AG29" s="1037"/>
      <c r="AH29" s="1037"/>
      <c r="AI29" s="1037"/>
      <c r="AJ29" s="1038"/>
      <c r="AK29" s="1049">
        <v>34</v>
      </c>
      <c r="AL29" s="967"/>
      <c r="AM29" s="967"/>
      <c r="AN29" s="967"/>
      <c r="AO29" s="967"/>
      <c r="AP29" s="967">
        <v>16859</v>
      </c>
      <c r="AQ29" s="967"/>
      <c r="AR29" s="967"/>
      <c r="AS29" s="967"/>
      <c r="AT29" s="967"/>
      <c r="AU29" s="967" t="s">
        <v>449</v>
      </c>
      <c r="AV29" s="967"/>
      <c r="AW29" s="967"/>
      <c r="AX29" s="967"/>
      <c r="AY29" s="967"/>
      <c r="AZ29" s="1048" t="s">
        <v>449</v>
      </c>
      <c r="BA29" s="1048"/>
      <c r="BB29" s="1048"/>
      <c r="BC29" s="1048"/>
      <c r="BD29" s="1048"/>
      <c r="BE29" s="1025" t="s">
        <v>354</v>
      </c>
      <c r="BF29" s="1025"/>
      <c r="BG29" s="1025"/>
      <c r="BH29" s="1025"/>
      <c r="BI29" s="1026"/>
      <c r="BJ29" s="195"/>
      <c r="BK29" s="195"/>
      <c r="BL29" s="195"/>
      <c r="BM29" s="195"/>
      <c r="BN29" s="195"/>
      <c r="BO29" s="208"/>
      <c r="BP29" s="208"/>
      <c r="BQ29" s="205">
        <v>23</v>
      </c>
      <c r="BR29" s="206"/>
      <c r="BS29" s="1005" t="s">
        <v>525</v>
      </c>
      <c r="BT29" s="1006"/>
      <c r="BU29" s="1006"/>
      <c r="BV29" s="1006"/>
      <c r="BW29" s="1006"/>
      <c r="BX29" s="1006"/>
      <c r="BY29" s="1006"/>
      <c r="BZ29" s="1006"/>
      <c r="CA29" s="1006"/>
      <c r="CB29" s="1006"/>
      <c r="CC29" s="1006"/>
      <c r="CD29" s="1006"/>
      <c r="CE29" s="1006"/>
      <c r="CF29" s="1006"/>
      <c r="CG29" s="1007"/>
      <c r="CH29" s="1042">
        <v>2</v>
      </c>
      <c r="CI29" s="1043"/>
      <c r="CJ29" s="1043"/>
      <c r="CK29" s="1043"/>
      <c r="CL29" s="1044"/>
      <c r="CM29" s="1042">
        <v>222</v>
      </c>
      <c r="CN29" s="1043"/>
      <c r="CO29" s="1043"/>
      <c r="CP29" s="1043"/>
      <c r="CQ29" s="1044"/>
      <c r="CR29" s="1042">
        <v>195</v>
      </c>
      <c r="CS29" s="1043"/>
      <c r="CT29" s="1043"/>
      <c r="CU29" s="1043"/>
      <c r="CV29" s="1044"/>
      <c r="CW29" s="1042">
        <v>1</v>
      </c>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189"/>
    </row>
    <row r="30" spans="1:131" s="190" customFormat="1" ht="26.25" customHeight="1" x14ac:dyDescent="0.2">
      <c r="A30" s="209">
        <v>3</v>
      </c>
      <c r="B30" s="1033" t="s">
        <v>356</v>
      </c>
      <c r="C30" s="1034"/>
      <c r="D30" s="1034"/>
      <c r="E30" s="1034"/>
      <c r="F30" s="1034"/>
      <c r="G30" s="1034"/>
      <c r="H30" s="1034"/>
      <c r="I30" s="1034"/>
      <c r="J30" s="1034"/>
      <c r="K30" s="1034"/>
      <c r="L30" s="1034"/>
      <c r="M30" s="1034"/>
      <c r="N30" s="1034"/>
      <c r="O30" s="1034"/>
      <c r="P30" s="1035"/>
      <c r="Q30" s="1050">
        <v>31259</v>
      </c>
      <c r="R30" s="1051"/>
      <c r="S30" s="1051"/>
      <c r="T30" s="1051"/>
      <c r="U30" s="1051"/>
      <c r="V30" s="1051">
        <v>31457</v>
      </c>
      <c r="W30" s="1051"/>
      <c r="X30" s="1051"/>
      <c r="Y30" s="1051"/>
      <c r="Z30" s="1051"/>
      <c r="AA30" s="1051">
        <v>-198</v>
      </c>
      <c r="AB30" s="1051"/>
      <c r="AC30" s="1051"/>
      <c r="AD30" s="1051"/>
      <c r="AE30" s="1052"/>
      <c r="AF30" s="1036">
        <v>12523</v>
      </c>
      <c r="AG30" s="1037"/>
      <c r="AH30" s="1037"/>
      <c r="AI30" s="1037"/>
      <c r="AJ30" s="1038"/>
      <c r="AK30" s="1049">
        <v>6682</v>
      </c>
      <c r="AL30" s="967"/>
      <c r="AM30" s="967"/>
      <c r="AN30" s="967"/>
      <c r="AO30" s="967"/>
      <c r="AP30" s="967">
        <v>42823</v>
      </c>
      <c r="AQ30" s="967"/>
      <c r="AR30" s="967"/>
      <c r="AS30" s="967"/>
      <c r="AT30" s="967"/>
      <c r="AU30" s="967">
        <v>25891</v>
      </c>
      <c r="AV30" s="967"/>
      <c r="AW30" s="967"/>
      <c r="AX30" s="967"/>
      <c r="AY30" s="967"/>
      <c r="AZ30" s="1048" t="s">
        <v>449</v>
      </c>
      <c r="BA30" s="1048"/>
      <c r="BB30" s="1048"/>
      <c r="BC30" s="1048"/>
      <c r="BD30" s="1048"/>
      <c r="BE30" s="1025" t="s">
        <v>354</v>
      </c>
      <c r="BF30" s="1025"/>
      <c r="BG30" s="1025"/>
      <c r="BH30" s="1025"/>
      <c r="BI30" s="1026"/>
      <c r="BJ30" s="195"/>
      <c r="BK30" s="195"/>
      <c r="BL30" s="195"/>
      <c r="BM30" s="195"/>
      <c r="BN30" s="195"/>
      <c r="BO30" s="208"/>
      <c r="BP30" s="208"/>
      <c r="BQ30" s="205">
        <v>24</v>
      </c>
      <c r="BR30" s="206"/>
      <c r="BS30" s="1005" t="s">
        <v>526</v>
      </c>
      <c r="BT30" s="1006"/>
      <c r="BU30" s="1006"/>
      <c r="BV30" s="1006"/>
      <c r="BW30" s="1006"/>
      <c r="BX30" s="1006"/>
      <c r="BY30" s="1006"/>
      <c r="BZ30" s="1006"/>
      <c r="CA30" s="1006"/>
      <c r="CB30" s="1006"/>
      <c r="CC30" s="1006"/>
      <c r="CD30" s="1006"/>
      <c r="CE30" s="1006"/>
      <c r="CF30" s="1006"/>
      <c r="CG30" s="1007"/>
      <c r="CH30" s="1042">
        <v>-12</v>
      </c>
      <c r="CI30" s="1043"/>
      <c r="CJ30" s="1043"/>
      <c r="CK30" s="1043"/>
      <c r="CL30" s="1044"/>
      <c r="CM30" s="1042">
        <v>3526</v>
      </c>
      <c r="CN30" s="1043"/>
      <c r="CO30" s="1043"/>
      <c r="CP30" s="1043"/>
      <c r="CQ30" s="1044"/>
      <c r="CR30" s="1042">
        <v>1575</v>
      </c>
      <c r="CS30" s="1043"/>
      <c r="CT30" s="1043"/>
      <c r="CU30" s="1043"/>
      <c r="CV30" s="1044"/>
      <c r="CW30" s="1042">
        <v>3</v>
      </c>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189"/>
    </row>
    <row r="31" spans="1:131" s="190" customFormat="1" ht="26.25" customHeight="1" x14ac:dyDescent="0.2">
      <c r="A31" s="209">
        <v>4</v>
      </c>
      <c r="B31" s="1033" t="s">
        <v>357</v>
      </c>
      <c r="C31" s="1034"/>
      <c r="D31" s="1034"/>
      <c r="E31" s="1034"/>
      <c r="F31" s="1034"/>
      <c r="G31" s="1034"/>
      <c r="H31" s="1034"/>
      <c r="I31" s="1034"/>
      <c r="J31" s="1034"/>
      <c r="K31" s="1034"/>
      <c r="L31" s="1034"/>
      <c r="M31" s="1034"/>
      <c r="N31" s="1034"/>
      <c r="O31" s="1034"/>
      <c r="P31" s="1035"/>
      <c r="Q31" s="1050">
        <v>126</v>
      </c>
      <c r="R31" s="1051"/>
      <c r="S31" s="1051"/>
      <c r="T31" s="1051"/>
      <c r="U31" s="1051"/>
      <c r="V31" s="1051">
        <v>139</v>
      </c>
      <c r="W31" s="1051"/>
      <c r="X31" s="1051"/>
      <c r="Y31" s="1051"/>
      <c r="Z31" s="1051"/>
      <c r="AA31" s="1051">
        <v>-13</v>
      </c>
      <c r="AB31" s="1051"/>
      <c r="AC31" s="1051"/>
      <c r="AD31" s="1051"/>
      <c r="AE31" s="1052"/>
      <c r="AF31" s="1036">
        <v>5109</v>
      </c>
      <c r="AG31" s="1037"/>
      <c r="AH31" s="1037"/>
      <c r="AI31" s="1037"/>
      <c r="AJ31" s="1038"/>
      <c r="AK31" s="1049" t="s">
        <v>449</v>
      </c>
      <c r="AL31" s="967"/>
      <c r="AM31" s="967"/>
      <c r="AN31" s="967"/>
      <c r="AO31" s="967"/>
      <c r="AP31" s="967" t="s">
        <v>449</v>
      </c>
      <c r="AQ31" s="967"/>
      <c r="AR31" s="967"/>
      <c r="AS31" s="967"/>
      <c r="AT31" s="967"/>
      <c r="AU31" s="967" t="s">
        <v>449</v>
      </c>
      <c r="AV31" s="967"/>
      <c r="AW31" s="967"/>
      <c r="AX31" s="967"/>
      <c r="AY31" s="967"/>
      <c r="AZ31" s="1048" t="s">
        <v>449</v>
      </c>
      <c r="BA31" s="1048"/>
      <c r="BB31" s="1048"/>
      <c r="BC31" s="1048"/>
      <c r="BD31" s="1048"/>
      <c r="BE31" s="1025" t="s">
        <v>354</v>
      </c>
      <c r="BF31" s="1025"/>
      <c r="BG31" s="1025"/>
      <c r="BH31" s="1025"/>
      <c r="BI31" s="1026"/>
      <c r="BJ31" s="195"/>
      <c r="BK31" s="195"/>
      <c r="BL31" s="195"/>
      <c r="BM31" s="195"/>
      <c r="BN31" s="195"/>
      <c r="BO31" s="208"/>
      <c r="BP31" s="208"/>
      <c r="BQ31" s="205">
        <v>25</v>
      </c>
      <c r="BR31" s="206" t="s">
        <v>544</v>
      </c>
      <c r="BS31" s="1005" t="s">
        <v>527</v>
      </c>
      <c r="BT31" s="1006"/>
      <c r="BU31" s="1006"/>
      <c r="BV31" s="1006"/>
      <c r="BW31" s="1006"/>
      <c r="BX31" s="1006"/>
      <c r="BY31" s="1006"/>
      <c r="BZ31" s="1006"/>
      <c r="CA31" s="1006"/>
      <c r="CB31" s="1006"/>
      <c r="CC31" s="1006"/>
      <c r="CD31" s="1006"/>
      <c r="CE31" s="1006"/>
      <c r="CF31" s="1006"/>
      <c r="CG31" s="1007"/>
      <c r="CH31" s="1042">
        <v>-31</v>
      </c>
      <c r="CI31" s="1043"/>
      <c r="CJ31" s="1043"/>
      <c r="CK31" s="1043"/>
      <c r="CL31" s="1044"/>
      <c r="CM31" s="1042">
        <v>2530</v>
      </c>
      <c r="CN31" s="1043"/>
      <c r="CO31" s="1043"/>
      <c r="CP31" s="1043"/>
      <c r="CQ31" s="1044"/>
      <c r="CR31" s="1042">
        <v>20</v>
      </c>
      <c r="CS31" s="1043"/>
      <c r="CT31" s="1043"/>
      <c r="CU31" s="1043"/>
      <c r="CV31" s="1044"/>
      <c r="CW31" s="1042"/>
      <c r="CX31" s="1043"/>
      <c r="CY31" s="1043"/>
      <c r="CZ31" s="1043"/>
      <c r="DA31" s="1044"/>
      <c r="DB31" s="1042"/>
      <c r="DC31" s="1043"/>
      <c r="DD31" s="1043"/>
      <c r="DE31" s="1043"/>
      <c r="DF31" s="1044"/>
      <c r="DG31" s="1042">
        <v>706</v>
      </c>
      <c r="DH31" s="1043"/>
      <c r="DI31" s="1043"/>
      <c r="DJ31" s="1043"/>
      <c r="DK31" s="1044"/>
      <c r="DL31" s="1042"/>
      <c r="DM31" s="1043"/>
      <c r="DN31" s="1043"/>
      <c r="DO31" s="1043"/>
      <c r="DP31" s="1044"/>
      <c r="DQ31" s="1042"/>
      <c r="DR31" s="1043"/>
      <c r="DS31" s="1043"/>
      <c r="DT31" s="1043"/>
      <c r="DU31" s="1044"/>
      <c r="DV31" s="1045"/>
      <c r="DW31" s="1046"/>
      <c r="DX31" s="1046"/>
      <c r="DY31" s="1046"/>
      <c r="DZ31" s="1047"/>
      <c r="EA31" s="189"/>
    </row>
    <row r="32" spans="1:131" s="190" customFormat="1" ht="26.25" customHeight="1" x14ac:dyDescent="0.2">
      <c r="A32" s="209">
        <v>5</v>
      </c>
      <c r="B32" s="1033" t="s">
        <v>358</v>
      </c>
      <c r="C32" s="1034"/>
      <c r="D32" s="1034"/>
      <c r="E32" s="1034"/>
      <c r="F32" s="1034"/>
      <c r="G32" s="1034"/>
      <c r="H32" s="1034"/>
      <c r="I32" s="1034"/>
      <c r="J32" s="1034"/>
      <c r="K32" s="1034"/>
      <c r="L32" s="1034"/>
      <c r="M32" s="1034"/>
      <c r="N32" s="1034"/>
      <c r="O32" s="1034"/>
      <c r="P32" s="1035"/>
      <c r="Q32" s="1050">
        <v>9724</v>
      </c>
      <c r="R32" s="1051"/>
      <c r="S32" s="1051"/>
      <c r="T32" s="1051"/>
      <c r="U32" s="1051"/>
      <c r="V32" s="1051">
        <v>9562</v>
      </c>
      <c r="W32" s="1051"/>
      <c r="X32" s="1051"/>
      <c r="Y32" s="1051"/>
      <c r="Z32" s="1051"/>
      <c r="AA32" s="1051">
        <v>162</v>
      </c>
      <c r="AB32" s="1051"/>
      <c r="AC32" s="1051"/>
      <c r="AD32" s="1051"/>
      <c r="AE32" s="1052"/>
      <c r="AF32" s="1036" t="s">
        <v>98</v>
      </c>
      <c r="AG32" s="1037"/>
      <c r="AH32" s="1037"/>
      <c r="AI32" s="1037"/>
      <c r="AJ32" s="1038"/>
      <c r="AK32" s="1049">
        <v>2770</v>
      </c>
      <c r="AL32" s="967"/>
      <c r="AM32" s="967"/>
      <c r="AN32" s="967"/>
      <c r="AO32" s="967"/>
      <c r="AP32" s="967">
        <v>23362</v>
      </c>
      <c r="AQ32" s="967"/>
      <c r="AR32" s="967"/>
      <c r="AS32" s="967"/>
      <c r="AT32" s="967"/>
      <c r="AU32" s="967">
        <v>17428</v>
      </c>
      <c r="AV32" s="967"/>
      <c r="AW32" s="967"/>
      <c r="AX32" s="967"/>
      <c r="AY32" s="967"/>
      <c r="AZ32" s="1048" t="s">
        <v>449</v>
      </c>
      <c r="BA32" s="1048"/>
      <c r="BB32" s="1048"/>
      <c r="BC32" s="1048"/>
      <c r="BD32" s="1048"/>
      <c r="BE32" s="1025" t="s">
        <v>359</v>
      </c>
      <c r="BF32" s="1025"/>
      <c r="BG32" s="1025"/>
      <c r="BH32" s="1025"/>
      <c r="BI32" s="1026"/>
      <c r="BJ32" s="195"/>
      <c r="BK32" s="195"/>
      <c r="BL32" s="195"/>
      <c r="BM32" s="195"/>
      <c r="BN32" s="195"/>
      <c r="BO32" s="208"/>
      <c r="BP32" s="208"/>
      <c r="BQ32" s="205">
        <v>26</v>
      </c>
      <c r="BR32" s="206" t="s">
        <v>544</v>
      </c>
      <c r="BS32" s="1005" t="s">
        <v>528</v>
      </c>
      <c r="BT32" s="1006"/>
      <c r="BU32" s="1006"/>
      <c r="BV32" s="1006"/>
      <c r="BW32" s="1006"/>
      <c r="BX32" s="1006"/>
      <c r="BY32" s="1006"/>
      <c r="BZ32" s="1006"/>
      <c r="CA32" s="1006"/>
      <c r="CB32" s="1006"/>
      <c r="CC32" s="1006"/>
      <c r="CD32" s="1006"/>
      <c r="CE32" s="1006"/>
      <c r="CF32" s="1006"/>
      <c r="CG32" s="1007"/>
      <c r="CH32" s="1042">
        <v>-18</v>
      </c>
      <c r="CI32" s="1043"/>
      <c r="CJ32" s="1043"/>
      <c r="CK32" s="1043"/>
      <c r="CL32" s="1044"/>
      <c r="CM32" s="1042">
        <v>14184</v>
      </c>
      <c r="CN32" s="1043"/>
      <c r="CO32" s="1043"/>
      <c r="CP32" s="1043"/>
      <c r="CQ32" s="1044"/>
      <c r="CR32" s="1042">
        <v>7523</v>
      </c>
      <c r="CS32" s="1043"/>
      <c r="CT32" s="1043"/>
      <c r="CU32" s="1043"/>
      <c r="CV32" s="1044"/>
      <c r="CW32" s="1042"/>
      <c r="CX32" s="1043"/>
      <c r="CY32" s="1043"/>
      <c r="CZ32" s="1043"/>
      <c r="DA32" s="1044"/>
      <c r="DB32" s="1042"/>
      <c r="DC32" s="1043"/>
      <c r="DD32" s="1043"/>
      <c r="DE32" s="1043"/>
      <c r="DF32" s="1044"/>
      <c r="DG32" s="1042">
        <v>1437</v>
      </c>
      <c r="DH32" s="1043"/>
      <c r="DI32" s="1043"/>
      <c r="DJ32" s="1043"/>
      <c r="DK32" s="1044"/>
      <c r="DL32" s="1042"/>
      <c r="DM32" s="1043"/>
      <c r="DN32" s="1043"/>
      <c r="DO32" s="1043"/>
      <c r="DP32" s="1044"/>
      <c r="DQ32" s="1042"/>
      <c r="DR32" s="1043"/>
      <c r="DS32" s="1043"/>
      <c r="DT32" s="1043"/>
      <c r="DU32" s="1044"/>
      <c r="DV32" s="1045"/>
      <c r="DW32" s="1046"/>
      <c r="DX32" s="1046"/>
      <c r="DY32" s="1046"/>
      <c r="DZ32" s="1047"/>
      <c r="EA32" s="189"/>
    </row>
    <row r="33" spans="1:131" s="190" customFormat="1" ht="26.25" customHeight="1" x14ac:dyDescent="0.2">
      <c r="A33" s="209">
        <v>6</v>
      </c>
      <c r="B33" s="1033" t="s">
        <v>360</v>
      </c>
      <c r="C33" s="1034"/>
      <c r="D33" s="1034"/>
      <c r="E33" s="1034"/>
      <c r="F33" s="1034"/>
      <c r="G33" s="1034"/>
      <c r="H33" s="1034"/>
      <c r="I33" s="1034"/>
      <c r="J33" s="1034"/>
      <c r="K33" s="1034"/>
      <c r="L33" s="1034"/>
      <c r="M33" s="1034"/>
      <c r="N33" s="1034"/>
      <c r="O33" s="1034"/>
      <c r="P33" s="1035"/>
      <c r="Q33" s="1050">
        <v>5458</v>
      </c>
      <c r="R33" s="1051"/>
      <c r="S33" s="1051"/>
      <c r="T33" s="1051"/>
      <c r="U33" s="1051"/>
      <c r="V33" s="1051">
        <v>5390</v>
      </c>
      <c r="W33" s="1051"/>
      <c r="X33" s="1051"/>
      <c r="Y33" s="1051"/>
      <c r="Z33" s="1051"/>
      <c r="AA33" s="1051">
        <f>+Q33-V33</f>
        <v>68</v>
      </c>
      <c r="AB33" s="1051"/>
      <c r="AC33" s="1051"/>
      <c r="AD33" s="1051"/>
      <c r="AE33" s="1052"/>
      <c r="AF33" s="1036" t="s">
        <v>98</v>
      </c>
      <c r="AG33" s="1037"/>
      <c r="AH33" s="1037"/>
      <c r="AI33" s="1037"/>
      <c r="AJ33" s="1038"/>
      <c r="AK33" s="1049">
        <v>195</v>
      </c>
      <c r="AL33" s="967"/>
      <c r="AM33" s="967"/>
      <c r="AN33" s="967"/>
      <c r="AO33" s="967"/>
      <c r="AP33" s="967">
        <v>25618</v>
      </c>
      <c r="AQ33" s="967"/>
      <c r="AR33" s="967"/>
      <c r="AS33" s="967"/>
      <c r="AT33" s="967"/>
      <c r="AU33" s="967">
        <v>2388</v>
      </c>
      <c r="AV33" s="967"/>
      <c r="AW33" s="967"/>
      <c r="AX33" s="967"/>
      <c r="AY33" s="967"/>
      <c r="AZ33" s="1048" t="s">
        <v>449</v>
      </c>
      <c r="BA33" s="1048"/>
      <c r="BB33" s="1048"/>
      <c r="BC33" s="1048"/>
      <c r="BD33" s="1048"/>
      <c r="BE33" s="1025" t="s">
        <v>359</v>
      </c>
      <c r="BF33" s="1025"/>
      <c r="BG33" s="1025"/>
      <c r="BH33" s="1025"/>
      <c r="BI33" s="1026"/>
      <c r="BJ33" s="195"/>
      <c r="BK33" s="195"/>
      <c r="BL33" s="195"/>
      <c r="BM33" s="195"/>
      <c r="BN33" s="195"/>
      <c r="BO33" s="208"/>
      <c r="BP33" s="208"/>
      <c r="BQ33" s="205">
        <v>27</v>
      </c>
      <c r="BR33" s="206" t="s">
        <v>544</v>
      </c>
      <c r="BS33" s="1005" t="s">
        <v>529</v>
      </c>
      <c r="BT33" s="1006"/>
      <c r="BU33" s="1006"/>
      <c r="BV33" s="1006"/>
      <c r="BW33" s="1006"/>
      <c r="BX33" s="1006"/>
      <c r="BY33" s="1006"/>
      <c r="BZ33" s="1006"/>
      <c r="CA33" s="1006"/>
      <c r="CB33" s="1006"/>
      <c r="CC33" s="1006"/>
      <c r="CD33" s="1006"/>
      <c r="CE33" s="1006"/>
      <c r="CF33" s="1006"/>
      <c r="CG33" s="1007"/>
      <c r="CH33" s="1042">
        <v>-30</v>
      </c>
      <c r="CI33" s="1043"/>
      <c r="CJ33" s="1043"/>
      <c r="CK33" s="1043"/>
      <c r="CL33" s="1044"/>
      <c r="CM33" s="1042">
        <v>661</v>
      </c>
      <c r="CN33" s="1043"/>
      <c r="CO33" s="1043"/>
      <c r="CP33" s="1043"/>
      <c r="CQ33" s="1044"/>
      <c r="CR33" s="1042">
        <v>50</v>
      </c>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v>214</v>
      </c>
      <c r="DM33" s="1043"/>
      <c r="DN33" s="1043"/>
      <c r="DO33" s="1043"/>
      <c r="DP33" s="1044"/>
      <c r="DQ33" s="1042">
        <v>21</v>
      </c>
      <c r="DR33" s="1043"/>
      <c r="DS33" s="1043"/>
      <c r="DT33" s="1043"/>
      <c r="DU33" s="1044"/>
      <c r="DV33" s="1045"/>
      <c r="DW33" s="1046"/>
      <c r="DX33" s="1046"/>
      <c r="DY33" s="1046"/>
      <c r="DZ33" s="1047"/>
      <c r="EA33" s="189"/>
    </row>
    <row r="34" spans="1:131" s="190" customFormat="1" ht="26.25" customHeight="1" x14ac:dyDescent="0.2">
      <c r="A34" s="209">
        <v>7</v>
      </c>
      <c r="B34" s="1033"/>
      <c r="C34" s="1034"/>
      <c r="D34" s="1034"/>
      <c r="E34" s="1034"/>
      <c r="F34" s="1034"/>
      <c r="G34" s="1034"/>
      <c r="H34" s="1034"/>
      <c r="I34" s="1034"/>
      <c r="J34" s="1034"/>
      <c r="K34" s="1034"/>
      <c r="L34" s="1034"/>
      <c r="M34" s="1034"/>
      <c r="N34" s="1034"/>
      <c r="O34" s="1034"/>
      <c r="P34" s="1035"/>
      <c r="Q34" s="1040"/>
      <c r="R34" s="1037"/>
      <c r="S34" s="1037"/>
      <c r="T34" s="1037"/>
      <c r="U34" s="1037"/>
      <c r="V34" s="1037"/>
      <c r="W34" s="1037"/>
      <c r="X34" s="1037"/>
      <c r="Y34" s="1037"/>
      <c r="Z34" s="1037"/>
      <c r="AA34" s="1037"/>
      <c r="AB34" s="1037"/>
      <c r="AC34" s="1037"/>
      <c r="AD34" s="1037"/>
      <c r="AE34" s="1041"/>
      <c r="AF34" s="1036"/>
      <c r="AG34" s="1037"/>
      <c r="AH34" s="1037"/>
      <c r="AI34" s="1037"/>
      <c r="AJ34" s="1038"/>
      <c r="AK34" s="965"/>
      <c r="AL34" s="956"/>
      <c r="AM34" s="956"/>
      <c r="AN34" s="956"/>
      <c r="AO34" s="956"/>
      <c r="AP34" s="956"/>
      <c r="AQ34" s="956"/>
      <c r="AR34" s="956"/>
      <c r="AS34" s="956"/>
      <c r="AT34" s="956"/>
      <c r="AU34" s="956"/>
      <c r="AV34" s="956"/>
      <c r="AW34" s="956"/>
      <c r="AX34" s="956"/>
      <c r="AY34" s="956"/>
      <c r="AZ34" s="1039"/>
      <c r="BA34" s="1039"/>
      <c r="BB34" s="1039"/>
      <c r="BC34" s="1039"/>
      <c r="BD34" s="1039"/>
      <c r="BE34" s="1025"/>
      <c r="BF34" s="1025"/>
      <c r="BG34" s="1025"/>
      <c r="BH34" s="1025"/>
      <c r="BI34" s="1026"/>
      <c r="BJ34" s="195"/>
      <c r="BK34" s="195"/>
      <c r="BL34" s="195"/>
      <c r="BM34" s="195"/>
      <c r="BN34" s="195"/>
      <c r="BO34" s="208"/>
      <c r="BP34" s="208"/>
      <c r="BQ34" s="205">
        <v>28</v>
      </c>
      <c r="BR34" s="206"/>
      <c r="BS34" s="1005" t="s">
        <v>530</v>
      </c>
      <c r="BT34" s="1006"/>
      <c r="BU34" s="1006"/>
      <c r="BV34" s="1006"/>
      <c r="BW34" s="1006"/>
      <c r="BX34" s="1006"/>
      <c r="BY34" s="1006"/>
      <c r="BZ34" s="1006"/>
      <c r="CA34" s="1006"/>
      <c r="CB34" s="1006"/>
      <c r="CC34" s="1006"/>
      <c r="CD34" s="1006"/>
      <c r="CE34" s="1006"/>
      <c r="CF34" s="1006"/>
      <c r="CG34" s="1007"/>
      <c r="CH34" s="1042">
        <v>43</v>
      </c>
      <c r="CI34" s="1043"/>
      <c r="CJ34" s="1043"/>
      <c r="CK34" s="1043"/>
      <c r="CL34" s="1044"/>
      <c r="CM34" s="1042">
        <v>1048</v>
      </c>
      <c r="CN34" s="1043"/>
      <c r="CO34" s="1043"/>
      <c r="CP34" s="1043"/>
      <c r="CQ34" s="1044"/>
      <c r="CR34" s="1042">
        <v>10</v>
      </c>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189"/>
    </row>
    <row r="35" spans="1:131" s="190" customFormat="1" ht="26.25" customHeight="1" x14ac:dyDescent="0.2">
      <c r="A35" s="209">
        <v>8</v>
      </c>
      <c r="B35" s="1033"/>
      <c r="C35" s="1034"/>
      <c r="D35" s="1034"/>
      <c r="E35" s="1034"/>
      <c r="F35" s="1034"/>
      <c r="G35" s="1034"/>
      <c r="H35" s="1034"/>
      <c r="I35" s="1034"/>
      <c r="J35" s="1034"/>
      <c r="K35" s="1034"/>
      <c r="L35" s="1034"/>
      <c r="M35" s="1034"/>
      <c r="N35" s="1034"/>
      <c r="O35" s="1034"/>
      <c r="P35" s="1035"/>
      <c r="Q35" s="1040"/>
      <c r="R35" s="1037"/>
      <c r="S35" s="1037"/>
      <c r="T35" s="1037"/>
      <c r="U35" s="1037"/>
      <c r="V35" s="1037"/>
      <c r="W35" s="1037"/>
      <c r="X35" s="1037"/>
      <c r="Y35" s="1037"/>
      <c r="Z35" s="1037"/>
      <c r="AA35" s="1037"/>
      <c r="AB35" s="1037"/>
      <c r="AC35" s="1037"/>
      <c r="AD35" s="1037"/>
      <c r="AE35" s="1041"/>
      <c r="AF35" s="1036"/>
      <c r="AG35" s="1037"/>
      <c r="AH35" s="1037"/>
      <c r="AI35" s="1037"/>
      <c r="AJ35" s="1038"/>
      <c r="AK35" s="965"/>
      <c r="AL35" s="956"/>
      <c r="AM35" s="956"/>
      <c r="AN35" s="956"/>
      <c r="AO35" s="956"/>
      <c r="AP35" s="956"/>
      <c r="AQ35" s="956"/>
      <c r="AR35" s="956"/>
      <c r="AS35" s="956"/>
      <c r="AT35" s="956"/>
      <c r="AU35" s="956"/>
      <c r="AV35" s="956"/>
      <c r="AW35" s="956"/>
      <c r="AX35" s="956"/>
      <c r="AY35" s="956"/>
      <c r="AZ35" s="1039"/>
      <c r="BA35" s="1039"/>
      <c r="BB35" s="1039"/>
      <c r="BC35" s="1039"/>
      <c r="BD35" s="1039"/>
      <c r="BE35" s="1025"/>
      <c r="BF35" s="1025"/>
      <c r="BG35" s="1025"/>
      <c r="BH35" s="1025"/>
      <c r="BI35" s="1026"/>
      <c r="BJ35" s="195"/>
      <c r="BK35" s="195"/>
      <c r="BL35" s="195"/>
      <c r="BM35" s="195"/>
      <c r="BN35" s="195"/>
      <c r="BO35" s="208"/>
      <c r="BP35" s="208"/>
      <c r="BQ35" s="205">
        <v>29</v>
      </c>
      <c r="BR35" s="206"/>
      <c r="BS35" s="1005" t="s">
        <v>531</v>
      </c>
      <c r="BT35" s="1006"/>
      <c r="BU35" s="1006"/>
      <c r="BV35" s="1006"/>
      <c r="BW35" s="1006"/>
      <c r="BX35" s="1006"/>
      <c r="BY35" s="1006"/>
      <c r="BZ35" s="1006"/>
      <c r="CA35" s="1006"/>
      <c r="CB35" s="1006"/>
      <c r="CC35" s="1006"/>
      <c r="CD35" s="1006"/>
      <c r="CE35" s="1006"/>
      <c r="CF35" s="1006"/>
      <c r="CG35" s="1007"/>
      <c r="CH35" s="1042">
        <v>1</v>
      </c>
      <c r="CI35" s="1043"/>
      <c r="CJ35" s="1043"/>
      <c r="CK35" s="1043"/>
      <c r="CL35" s="1044"/>
      <c r="CM35" s="1042">
        <v>22</v>
      </c>
      <c r="CN35" s="1043"/>
      <c r="CO35" s="1043"/>
      <c r="CP35" s="1043"/>
      <c r="CQ35" s="1044"/>
      <c r="CR35" s="1042">
        <v>7</v>
      </c>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189"/>
    </row>
    <row r="36" spans="1:131" s="190" customFormat="1" ht="26.25" customHeight="1" x14ac:dyDescent="0.2">
      <c r="A36" s="209">
        <v>9</v>
      </c>
      <c r="B36" s="1033"/>
      <c r="C36" s="1034"/>
      <c r="D36" s="1034"/>
      <c r="E36" s="1034"/>
      <c r="F36" s="1034"/>
      <c r="G36" s="1034"/>
      <c r="H36" s="1034"/>
      <c r="I36" s="1034"/>
      <c r="J36" s="1034"/>
      <c r="K36" s="1034"/>
      <c r="L36" s="1034"/>
      <c r="M36" s="1034"/>
      <c r="N36" s="1034"/>
      <c r="O36" s="1034"/>
      <c r="P36" s="1035"/>
      <c r="Q36" s="1040"/>
      <c r="R36" s="1037"/>
      <c r="S36" s="1037"/>
      <c r="T36" s="1037"/>
      <c r="U36" s="1037"/>
      <c r="V36" s="1037"/>
      <c r="W36" s="1037"/>
      <c r="X36" s="1037"/>
      <c r="Y36" s="1037"/>
      <c r="Z36" s="1037"/>
      <c r="AA36" s="1037"/>
      <c r="AB36" s="1037"/>
      <c r="AC36" s="1037"/>
      <c r="AD36" s="1037"/>
      <c r="AE36" s="1041"/>
      <c r="AF36" s="1036"/>
      <c r="AG36" s="1037"/>
      <c r="AH36" s="1037"/>
      <c r="AI36" s="1037"/>
      <c r="AJ36" s="1038"/>
      <c r="AK36" s="965"/>
      <c r="AL36" s="956"/>
      <c r="AM36" s="956"/>
      <c r="AN36" s="956"/>
      <c r="AO36" s="956"/>
      <c r="AP36" s="956"/>
      <c r="AQ36" s="956"/>
      <c r="AR36" s="956"/>
      <c r="AS36" s="956"/>
      <c r="AT36" s="956"/>
      <c r="AU36" s="956"/>
      <c r="AV36" s="956"/>
      <c r="AW36" s="956"/>
      <c r="AX36" s="956"/>
      <c r="AY36" s="956"/>
      <c r="AZ36" s="1039"/>
      <c r="BA36" s="1039"/>
      <c r="BB36" s="1039"/>
      <c r="BC36" s="1039"/>
      <c r="BD36" s="1039"/>
      <c r="BE36" s="1025"/>
      <c r="BF36" s="1025"/>
      <c r="BG36" s="1025"/>
      <c r="BH36" s="1025"/>
      <c r="BI36" s="1026"/>
      <c r="BJ36" s="195"/>
      <c r="BK36" s="195"/>
      <c r="BL36" s="195"/>
      <c r="BM36" s="195"/>
      <c r="BN36" s="195"/>
      <c r="BO36" s="208"/>
      <c r="BP36" s="208"/>
      <c r="BQ36" s="205">
        <v>30</v>
      </c>
      <c r="BR36" s="206"/>
      <c r="BS36" s="1005" t="s">
        <v>532</v>
      </c>
      <c r="BT36" s="1006"/>
      <c r="BU36" s="1006"/>
      <c r="BV36" s="1006"/>
      <c r="BW36" s="1006"/>
      <c r="BX36" s="1006"/>
      <c r="BY36" s="1006"/>
      <c r="BZ36" s="1006"/>
      <c r="CA36" s="1006"/>
      <c r="CB36" s="1006"/>
      <c r="CC36" s="1006"/>
      <c r="CD36" s="1006"/>
      <c r="CE36" s="1006"/>
      <c r="CF36" s="1006"/>
      <c r="CG36" s="1007"/>
      <c r="CH36" s="1042">
        <v>8</v>
      </c>
      <c r="CI36" s="1043"/>
      <c r="CJ36" s="1043"/>
      <c r="CK36" s="1043"/>
      <c r="CL36" s="1044"/>
      <c r="CM36" s="1042">
        <v>912</v>
      </c>
      <c r="CN36" s="1043"/>
      <c r="CO36" s="1043"/>
      <c r="CP36" s="1043"/>
      <c r="CQ36" s="1044"/>
      <c r="CR36" s="1042">
        <v>660</v>
      </c>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189"/>
    </row>
    <row r="37" spans="1:131" s="190" customFormat="1" ht="26.25" customHeight="1" x14ac:dyDescent="0.2">
      <c r="A37" s="209">
        <v>10</v>
      </c>
      <c r="B37" s="1033"/>
      <c r="C37" s="1034"/>
      <c r="D37" s="1034"/>
      <c r="E37" s="1034"/>
      <c r="F37" s="1034"/>
      <c r="G37" s="1034"/>
      <c r="H37" s="1034"/>
      <c r="I37" s="1034"/>
      <c r="J37" s="1034"/>
      <c r="K37" s="1034"/>
      <c r="L37" s="1034"/>
      <c r="M37" s="1034"/>
      <c r="N37" s="1034"/>
      <c r="O37" s="1034"/>
      <c r="P37" s="1035"/>
      <c r="Q37" s="1040"/>
      <c r="R37" s="1037"/>
      <c r="S37" s="1037"/>
      <c r="T37" s="1037"/>
      <c r="U37" s="1037"/>
      <c r="V37" s="1037"/>
      <c r="W37" s="1037"/>
      <c r="X37" s="1037"/>
      <c r="Y37" s="1037"/>
      <c r="Z37" s="1037"/>
      <c r="AA37" s="1037"/>
      <c r="AB37" s="1037"/>
      <c r="AC37" s="1037"/>
      <c r="AD37" s="1037"/>
      <c r="AE37" s="1041"/>
      <c r="AF37" s="1036"/>
      <c r="AG37" s="1037"/>
      <c r="AH37" s="1037"/>
      <c r="AI37" s="1037"/>
      <c r="AJ37" s="1038"/>
      <c r="AK37" s="965"/>
      <c r="AL37" s="956"/>
      <c r="AM37" s="956"/>
      <c r="AN37" s="956"/>
      <c r="AO37" s="956"/>
      <c r="AP37" s="956"/>
      <c r="AQ37" s="956"/>
      <c r="AR37" s="956"/>
      <c r="AS37" s="956"/>
      <c r="AT37" s="956"/>
      <c r="AU37" s="956"/>
      <c r="AV37" s="956"/>
      <c r="AW37" s="956"/>
      <c r="AX37" s="956"/>
      <c r="AY37" s="956"/>
      <c r="AZ37" s="1039"/>
      <c r="BA37" s="1039"/>
      <c r="BB37" s="1039"/>
      <c r="BC37" s="1039"/>
      <c r="BD37" s="1039"/>
      <c r="BE37" s="1025"/>
      <c r="BF37" s="1025"/>
      <c r="BG37" s="1025"/>
      <c r="BH37" s="1025"/>
      <c r="BI37" s="1026"/>
      <c r="BJ37" s="195"/>
      <c r="BK37" s="195"/>
      <c r="BL37" s="195"/>
      <c r="BM37" s="195"/>
      <c r="BN37" s="195"/>
      <c r="BO37" s="208"/>
      <c r="BP37" s="208"/>
      <c r="BQ37" s="205">
        <v>31</v>
      </c>
      <c r="BR37" s="206"/>
      <c r="BS37" s="1005" t="s">
        <v>533</v>
      </c>
      <c r="BT37" s="1006"/>
      <c r="BU37" s="1006"/>
      <c r="BV37" s="1006"/>
      <c r="BW37" s="1006"/>
      <c r="BX37" s="1006"/>
      <c r="BY37" s="1006"/>
      <c r="BZ37" s="1006"/>
      <c r="CA37" s="1006"/>
      <c r="CB37" s="1006"/>
      <c r="CC37" s="1006"/>
      <c r="CD37" s="1006"/>
      <c r="CE37" s="1006"/>
      <c r="CF37" s="1006"/>
      <c r="CG37" s="1007"/>
      <c r="CH37" s="1042">
        <v>-3</v>
      </c>
      <c r="CI37" s="1043"/>
      <c r="CJ37" s="1043"/>
      <c r="CK37" s="1043"/>
      <c r="CL37" s="1044"/>
      <c r="CM37" s="1042">
        <v>275</v>
      </c>
      <c r="CN37" s="1043"/>
      <c r="CO37" s="1043"/>
      <c r="CP37" s="1043"/>
      <c r="CQ37" s="1044"/>
      <c r="CR37" s="1042">
        <v>100</v>
      </c>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189"/>
    </row>
    <row r="38" spans="1:131" s="190" customFormat="1" ht="26.25" customHeight="1" x14ac:dyDescent="0.2">
      <c r="A38" s="209">
        <v>11</v>
      </c>
      <c r="B38" s="1033"/>
      <c r="C38" s="1034"/>
      <c r="D38" s="1034"/>
      <c r="E38" s="1034"/>
      <c r="F38" s="1034"/>
      <c r="G38" s="1034"/>
      <c r="H38" s="1034"/>
      <c r="I38" s="1034"/>
      <c r="J38" s="1034"/>
      <c r="K38" s="1034"/>
      <c r="L38" s="1034"/>
      <c r="M38" s="1034"/>
      <c r="N38" s="1034"/>
      <c r="O38" s="1034"/>
      <c r="P38" s="1035"/>
      <c r="Q38" s="1040"/>
      <c r="R38" s="1037"/>
      <c r="S38" s="1037"/>
      <c r="T38" s="1037"/>
      <c r="U38" s="1037"/>
      <c r="V38" s="1037"/>
      <c r="W38" s="1037"/>
      <c r="X38" s="1037"/>
      <c r="Y38" s="1037"/>
      <c r="Z38" s="1037"/>
      <c r="AA38" s="1037"/>
      <c r="AB38" s="1037"/>
      <c r="AC38" s="1037"/>
      <c r="AD38" s="1037"/>
      <c r="AE38" s="1041"/>
      <c r="AF38" s="1036"/>
      <c r="AG38" s="1037"/>
      <c r="AH38" s="1037"/>
      <c r="AI38" s="1037"/>
      <c r="AJ38" s="1038"/>
      <c r="AK38" s="965"/>
      <c r="AL38" s="956"/>
      <c r="AM38" s="956"/>
      <c r="AN38" s="956"/>
      <c r="AO38" s="956"/>
      <c r="AP38" s="956"/>
      <c r="AQ38" s="956"/>
      <c r="AR38" s="956"/>
      <c r="AS38" s="956"/>
      <c r="AT38" s="956"/>
      <c r="AU38" s="956"/>
      <c r="AV38" s="956"/>
      <c r="AW38" s="956"/>
      <c r="AX38" s="956"/>
      <c r="AY38" s="956"/>
      <c r="AZ38" s="1039"/>
      <c r="BA38" s="1039"/>
      <c r="BB38" s="1039"/>
      <c r="BC38" s="1039"/>
      <c r="BD38" s="1039"/>
      <c r="BE38" s="1025"/>
      <c r="BF38" s="1025"/>
      <c r="BG38" s="1025"/>
      <c r="BH38" s="1025"/>
      <c r="BI38" s="1026"/>
      <c r="BJ38" s="195"/>
      <c r="BK38" s="195"/>
      <c r="BL38" s="195"/>
      <c r="BM38" s="195"/>
      <c r="BN38" s="195"/>
      <c r="BO38" s="208"/>
      <c r="BP38" s="208"/>
      <c r="BQ38" s="205">
        <v>32</v>
      </c>
      <c r="BR38" s="206"/>
      <c r="BS38" s="1005" t="s">
        <v>534</v>
      </c>
      <c r="BT38" s="1006"/>
      <c r="BU38" s="1006"/>
      <c r="BV38" s="1006"/>
      <c r="BW38" s="1006"/>
      <c r="BX38" s="1006"/>
      <c r="BY38" s="1006"/>
      <c r="BZ38" s="1006"/>
      <c r="CA38" s="1006"/>
      <c r="CB38" s="1006"/>
      <c r="CC38" s="1006"/>
      <c r="CD38" s="1006"/>
      <c r="CE38" s="1006"/>
      <c r="CF38" s="1006"/>
      <c r="CG38" s="1007"/>
      <c r="CH38" s="1042">
        <v>-1</v>
      </c>
      <c r="CI38" s="1043"/>
      <c r="CJ38" s="1043"/>
      <c r="CK38" s="1043"/>
      <c r="CL38" s="1044"/>
      <c r="CM38" s="1042">
        <v>396</v>
      </c>
      <c r="CN38" s="1043"/>
      <c r="CO38" s="1043"/>
      <c r="CP38" s="1043"/>
      <c r="CQ38" s="1044"/>
      <c r="CR38" s="1042">
        <v>393</v>
      </c>
      <c r="CS38" s="1043"/>
      <c r="CT38" s="1043"/>
      <c r="CU38" s="1043"/>
      <c r="CV38" s="1044"/>
      <c r="CW38" s="1042">
        <v>5</v>
      </c>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189"/>
    </row>
    <row r="39" spans="1:131" s="190" customFormat="1" ht="26.25" customHeight="1" x14ac:dyDescent="0.2">
      <c r="A39" s="209">
        <v>12</v>
      </c>
      <c r="B39" s="1033"/>
      <c r="C39" s="1034"/>
      <c r="D39" s="1034"/>
      <c r="E39" s="1034"/>
      <c r="F39" s="1034"/>
      <c r="G39" s="1034"/>
      <c r="H39" s="1034"/>
      <c r="I39" s="1034"/>
      <c r="J39" s="1034"/>
      <c r="K39" s="1034"/>
      <c r="L39" s="1034"/>
      <c r="M39" s="1034"/>
      <c r="N39" s="1034"/>
      <c r="O39" s="1034"/>
      <c r="P39" s="1035"/>
      <c r="Q39" s="1040"/>
      <c r="R39" s="1037"/>
      <c r="S39" s="1037"/>
      <c r="T39" s="1037"/>
      <c r="U39" s="1037"/>
      <c r="V39" s="1037"/>
      <c r="W39" s="1037"/>
      <c r="X39" s="1037"/>
      <c r="Y39" s="1037"/>
      <c r="Z39" s="1037"/>
      <c r="AA39" s="1037"/>
      <c r="AB39" s="1037"/>
      <c r="AC39" s="1037"/>
      <c r="AD39" s="1037"/>
      <c r="AE39" s="1041"/>
      <c r="AF39" s="1036"/>
      <c r="AG39" s="1037"/>
      <c r="AH39" s="1037"/>
      <c r="AI39" s="1037"/>
      <c r="AJ39" s="1038"/>
      <c r="AK39" s="965"/>
      <c r="AL39" s="956"/>
      <c r="AM39" s="956"/>
      <c r="AN39" s="956"/>
      <c r="AO39" s="956"/>
      <c r="AP39" s="956"/>
      <c r="AQ39" s="956"/>
      <c r="AR39" s="956"/>
      <c r="AS39" s="956"/>
      <c r="AT39" s="956"/>
      <c r="AU39" s="956"/>
      <c r="AV39" s="956"/>
      <c r="AW39" s="956"/>
      <c r="AX39" s="956"/>
      <c r="AY39" s="956"/>
      <c r="AZ39" s="1039"/>
      <c r="BA39" s="1039"/>
      <c r="BB39" s="1039"/>
      <c r="BC39" s="1039"/>
      <c r="BD39" s="1039"/>
      <c r="BE39" s="1025"/>
      <c r="BF39" s="1025"/>
      <c r="BG39" s="1025"/>
      <c r="BH39" s="1025"/>
      <c r="BI39" s="1026"/>
      <c r="BJ39" s="195"/>
      <c r="BK39" s="195"/>
      <c r="BL39" s="195"/>
      <c r="BM39" s="195"/>
      <c r="BN39" s="195"/>
      <c r="BO39" s="208"/>
      <c r="BP39" s="208"/>
      <c r="BQ39" s="205">
        <v>33</v>
      </c>
      <c r="BR39" s="206"/>
      <c r="BS39" s="1005" t="s">
        <v>535</v>
      </c>
      <c r="BT39" s="1006"/>
      <c r="BU39" s="1006"/>
      <c r="BV39" s="1006"/>
      <c r="BW39" s="1006"/>
      <c r="BX39" s="1006"/>
      <c r="BY39" s="1006"/>
      <c r="BZ39" s="1006"/>
      <c r="CA39" s="1006"/>
      <c r="CB39" s="1006"/>
      <c r="CC39" s="1006"/>
      <c r="CD39" s="1006"/>
      <c r="CE39" s="1006"/>
      <c r="CF39" s="1006"/>
      <c r="CG39" s="1007"/>
      <c r="CH39" s="1042">
        <v>127</v>
      </c>
      <c r="CI39" s="1043"/>
      <c r="CJ39" s="1043"/>
      <c r="CK39" s="1043"/>
      <c r="CL39" s="1044"/>
      <c r="CM39" s="1042">
        <v>20715</v>
      </c>
      <c r="CN39" s="1043"/>
      <c r="CO39" s="1043"/>
      <c r="CP39" s="1043"/>
      <c r="CQ39" s="1044"/>
      <c r="CR39" s="1042">
        <v>22361</v>
      </c>
      <c r="CS39" s="1043"/>
      <c r="CT39" s="1043"/>
      <c r="CU39" s="1043"/>
      <c r="CV39" s="1044"/>
      <c r="CW39" s="1042">
        <v>4685</v>
      </c>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189"/>
    </row>
    <row r="40" spans="1:131" s="190" customFormat="1" ht="26.25" customHeight="1" x14ac:dyDescent="0.2">
      <c r="A40" s="204">
        <v>13</v>
      </c>
      <c r="B40" s="1033"/>
      <c r="C40" s="1034"/>
      <c r="D40" s="1034"/>
      <c r="E40" s="1034"/>
      <c r="F40" s="1034"/>
      <c r="G40" s="1034"/>
      <c r="H40" s="1034"/>
      <c r="I40" s="1034"/>
      <c r="J40" s="1034"/>
      <c r="K40" s="1034"/>
      <c r="L40" s="1034"/>
      <c r="M40" s="1034"/>
      <c r="N40" s="1034"/>
      <c r="O40" s="1034"/>
      <c r="P40" s="1035"/>
      <c r="Q40" s="1040"/>
      <c r="R40" s="1037"/>
      <c r="S40" s="1037"/>
      <c r="T40" s="1037"/>
      <c r="U40" s="1037"/>
      <c r="V40" s="1037"/>
      <c r="W40" s="1037"/>
      <c r="X40" s="1037"/>
      <c r="Y40" s="1037"/>
      <c r="Z40" s="1037"/>
      <c r="AA40" s="1037"/>
      <c r="AB40" s="1037"/>
      <c r="AC40" s="1037"/>
      <c r="AD40" s="1037"/>
      <c r="AE40" s="1041"/>
      <c r="AF40" s="1036"/>
      <c r="AG40" s="1037"/>
      <c r="AH40" s="1037"/>
      <c r="AI40" s="1037"/>
      <c r="AJ40" s="1038"/>
      <c r="AK40" s="965"/>
      <c r="AL40" s="956"/>
      <c r="AM40" s="956"/>
      <c r="AN40" s="956"/>
      <c r="AO40" s="956"/>
      <c r="AP40" s="956"/>
      <c r="AQ40" s="956"/>
      <c r="AR40" s="956"/>
      <c r="AS40" s="956"/>
      <c r="AT40" s="956"/>
      <c r="AU40" s="956"/>
      <c r="AV40" s="956"/>
      <c r="AW40" s="956"/>
      <c r="AX40" s="956"/>
      <c r="AY40" s="956"/>
      <c r="AZ40" s="1039"/>
      <c r="BA40" s="1039"/>
      <c r="BB40" s="1039"/>
      <c r="BC40" s="1039"/>
      <c r="BD40" s="1039"/>
      <c r="BE40" s="1025"/>
      <c r="BF40" s="1025"/>
      <c r="BG40" s="1025"/>
      <c r="BH40" s="1025"/>
      <c r="BI40" s="1026"/>
      <c r="BJ40" s="195"/>
      <c r="BK40" s="195"/>
      <c r="BL40" s="195"/>
      <c r="BM40" s="195"/>
      <c r="BN40" s="195"/>
      <c r="BO40" s="208"/>
      <c r="BP40" s="208"/>
      <c r="BQ40" s="205">
        <v>34</v>
      </c>
      <c r="BR40" s="206"/>
      <c r="BS40" s="1005" t="s">
        <v>536</v>
      </c>
      <c r="BT40" s="1006"/>
      <c r="BU40" s="1006"/>
      <c r="BV40" s="1006"/>
      <c r="BW40" s="1006"/>
      <c r="BX40" s="1006"/>
      <c r="BY40" s="1006"/>
      <c r="BZ40" s="1006"/>
      <c r="CA40" s="1006"/>
      <c r="CB40" s="1006"/>
      <c r="CC40" s="1006"/>
      <c r="CD40" s="1006"/>
      <c r="CE40" s="1006"/>
      <c r="CF40" s="1006"/>
      <c r="CG40" s="1007"/>
      <c r="CH40" s="1042">
        <v>1169</v>
      </c>
      <c r="CI40" s="1043"/>
      <c r="CJ40" s="1043"/>
      <c r="CK40" s="1043"/>
      <c r="CL40" s="1044"/>
      <c r="CM40" s="1042">
        <v>12969</v>
      </c>
      <c r="CN40" s="1043"/>
      <c r="CO40" s="1043"/>
      <c r="CP40" s="1043"/>
      <c r="CQ40" s="1044"/>
      <c r="CR40" s="1042">
        <v>6823</v>
      </c>
      <c r="CS40" s="1043"/>
      <c r="CT40" s="1043"/>
      <c r="CU40" s="1043"/>
      <c r="CV40" s="1044"/>
      <c r="CW40" s="1042">
        <v>7091</v>
      </c>
      <c r="CX40" s="1043"/>
      <c r="CY40" s="1043"/>
      <c r="CZ40" s="1043"/>
      <c r="DA40" s="1044"/>
      <c r="DB40" s="1042">
        <v>29807</v>
      </c>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189"/>
    </row>
    <row r="41" spans="1:131" s="190" customFormat="1" ht="26.25" customHeight="1" x14ac:dyDescent="0.2">
      <c r="A41" s="204">
        <v>14</v>
      </c>
      <c r="B41" s="1033"/>
      <c r="C41" s="1034"/>
      <c r="D41" s="1034"/>
      <c r="E41" s="1034"/>
      <c r="F41" s="1034"/>
      <c r="G41" s="1034"/>
      <c r="H41" s="1034"/>
      <c r="I41" s="1034"/>
      <c r="J41" s="1034"/>
      <c r="K41" s="1034"/>
      <c r="L41" s="1034"/>
      <c r="M41" s="1034"/>
      <c r="N41" s="1034"/>
      <c r="O41" s="1034"/>
      <c r="P41" s="1035"/>
      <c r="Q41" s="1040"/>
      <c r="R41" s="1037"/>
      <c r="S41" s="1037"/>
      <c r="T41" s="1037"/>
      <c r="U41" s="1037"/>
      <c r="V41" s="1037"/>
      <c r="W41" s="1037"/>
      <c r="X41" s="1037"/>
      <c r="Y41" s="1037"/>
      <c r="Z41" s="1037"/>
      <c r="AA41" s="1037"/>
      <c r="AB41" s="1037"/>
      <c r="AC41" s="1037"/>
      <c r="AD41" s="1037"/>
      <c r="AE41" s="1041"/>
      <c r="AF41" s="1036"/>
      <c r="AG41" s="1037"/>
      <c r="AH41" s="1037"/>
      <c r="AI41" s="1037"/>
      <c r="AJ41" s="1038"/>
      <c r="AK41" s="965"/>
      <c r="AL41" s="956"/>
      <c r="AM41" s="956"/>
      <c r="AN41" s="956"/>
      <c r="AO41" s="956"/>
      <c r="AP41" s="956"/>
      <c r="AQ41" s="956"/>
      <c r="AR41" s="956"/>
      <c r="AS41" s="956"/>
      <c r="AT41" s="956"/>
      <c r="AU41" s="956"/>
      <c r="AV41" s="956"/>
      <c r="AW41" s="956"/>
      <c r="AX41" s="956"/>
      <c r="AY41" s="956"/>
      <c r="AZ41" s="1039"/>
      <c r="BA41" s="1039"/>
      <c r="BB41" s="1039"/>
      <c r="BC41" s="1039"/>
      <c r="BD41" s="1039"/>
      <c r="BE41" s="1025"/>
      <c r="BF41" s="1025"/>
      <c r="BG41" s="1025"/>
      <c r="BH41" s="1025"/>
      <c r="BI41" s="1026"/>
      <c r="BJ41" s="195"/>
      <c r="BK41" s="195"/>
      <c r="BL41" s="195"/>
      <c r="BM41" s="195"/>
      <c r="BN41" s="195"/>
      <c r="BO41" s="208"/>
      <c r="BP41" s="208"/>
      <c r="BQ41" s="205">
        <v>35</v>
      </c>
      <c r="BR41" s="206"/>
      <c r="BS41" s="1005" t="s">
        <v>545</v>
      </c>
      <c r="BT41" s="1006"/>
      <c r="BU41" s="1006"/>
      <c r="BV41" s="1006"/>
      <c r="BW41" s="1006"/>
      <c r="BX41" s="1006"/>
      <c r="BY41" s="1006"/>
      <c r="BZ41" s="1006"/>
      <c r="CA41" s="1006"/>
      <c r="CB41" s="1006"/>
      <c r="CC41" s="1006"/>
      <c r="CD41" s="1006"/>
      <c r="CE41" s="1006"/>
      <c r="CF41" s="1006"/>
      <c r="CG41" s="1007"/>
      <c r="CH41" s="1042">
        <v>-13</v>
      </c>
      <c r="CI41" s="1043"/>
      <c r="CJ41" s="1043"/>
      <c r="CK41" s="1043"/>
      <c r="CL41" s="1044"/>
      <c r="CM41" s="1042">
        <v>14385</v>
      </c>
      <c r="CN41" s="1043"/>
      <c r="CO41" s="1043"/>
      <c r="CP41" s="1043"/>
      <c r="CQ41" s="1044"/>
      <c r="CR41" s="1042">
        <v>16810</v>
      </c>
      <c r="CS41" s="1043"/>
      <c r="CT41" s="1043"/>
      <c r="CU41" s="1043"/>
      <c r="CV41" s="1044"/>
      <c r="CW41" s="1042">
        <v>1469</v>
      </c>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189"/>
    </row>
    <row r="42" spans="1:131" s="190" customFormat="1" ht="26.25" customHeight="1" x14ac:dyDescent="0.2">
      <c r="A42" s="204">
        <v>15</v>
      </c>
      <c r="B42" s="1033"/>
      <c r="C42" s="1034"/>
      <c r="D42" s="1034"/>
      <c r="E42" s="1034"/>
      <c r="F42" s="1034"/>
      <c r="G42" s="1034"/>
      <c r="H42" s="1034"/>
      <c r="I42" s="1034"/>
      <c r="J42" s="1034"/>
      <c r="K42" s="1034"/>
      <c r="L42" s="1034"/>
      <c r="M42" s="1034"/>
      <c r="N42" s="1034"/>
      <c r="O42" s="1034"/>
      <c r="P42" s="1035"/>
      <c r="Q42" s="1040"/>
      <c r="R42" s="1037"/>
      <c r="S42" s="1037"/>
      <c r="T42" s="1037"/>
      <c r="U42" s="1037"/>
      <c r="V42" s="1037"/>
      <c r="W42" s="1037"/>
      <c r="X42" s="1037"/>
      <c r="Y42" s="1037"/>
      <c r="Z42" s="1037"/>
      <c r="AA42" s="1037"/>
      <c r="AB42" s="1037"/>
      <c r="AC42" s="1037"/>
      <c r="AD42" s="1037"/>
      <c r="AE42" s="1041"/>
      <c r="AF42" s="1036"/>
      <c r="AG42" s="1037"/>
      <c r="AH42" s="1037"/>
      <c r="AI42" s="1037"/>
      <c r="AJ42" s="1038"/>
      <c r="AK42" s="965"/>
      <c r="AL42" s="956"/>
      <c r="AM42" s="956"/>
      <c r="AN42" s="956"/>
      <c r="AO42" s="956"/>
      <c r="AP42" s="956"/>
      <c r="AQ42" s="956"/>
      <c r="AR42" s="956"/>
      <c r="AS42" s="956"/>
      <c r="AT42" s="956"/>
      <c r="AU42" s="956"/>
      <c r="AV42" s="956"/>
      <c r="AW42" s="956"/>
      <c r="AX42" s="956"/>
      <c r="AY42" s="956"/>
      <c r="AZ42" s="1039"/>
      <c r="BA42" s="1039"/>
      <c r="BB42" s="1039"/>
      <c r="BC42" s="1039"/>
      <c r="BD42" s="1039"/>
      <c r="BE42" s="1025"/>
      <c r="BF42" s="1025"/>
      <c r="BG42" s="1025"/>
      <c r="BH42" s="1025"/>
      <c r="BI42" s="1026"/>
      <c r="BJ42" s="195"/>
      <c r="BK42" s="195"/>
      <c r="BL42" s="195"/>
      <c r="BM42" s="195"/>
      <c r="BN42" s="195"/>
      <c r="BO42" s="208"/>
      <c r="BP42" s="208"/>
      <c r="BQ42" s="205">
        <v>36</v>
      </c>
      <c r="BR42" s="206"/>
      <c r="BS42" s="1005"/>
      <c r="BT42" s="1006"/>
      <c r="BU42" s="1006"/>
      <c r="BV42" s="1006"/>
      <c r="BW42" s="1006"/>
      <c r="BX42" s="1006"/>
      <c r="BY42" s="1006"/>
      <c r="BZ42" s="1006"/>
      <c r="CA42" s="1006"/>
      <c r="CB42" s="1006"/>
      <c r="CC42" s="1006"/>
      <c r="CD42" s="1006"/>
      <c r="CE42" s="1006"/>
      <c r="CF42" s="1006"/>
      <c r="CG42" s="1007"/>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189"/>
    </row>
    <row r="43" spans="1:131" s="190" customFormat="1" ht="26.25" customHeight="1" x14ac:dyDescent="0.2">
      <c r="A43" s="204">
        <v>16</v>
      </c>
      <c r="B43" s="1033"/>
      <c r="C43" s="1034"/>
      <c r="D43" s="1034"/>
      <c r="E43" s="1034"/>
      <c r="F43" s="1034"/>
      <c r="G43" s="1034"/>
      <c r="H43" s="1034"/>
      <c r="I43" s="1034"/>
      <c r="J43" s="1034"/>
      <c r="K43" s="1034"/>
      <c r="L43" s="1034"/>
      <c r="M43" s="1034"/>
      <c r="N43" s="1034"/>
      <c r="O43" s="1034"/>
      <c r="P43" s="1035"/>
      <c r="Q43" s="1040"/>
      <c r="R43" s="1037"/>
      <c r="S43" s="1037"/>
      <c r="T43" s="1037"/>
      <c r="U43" s="1037"/>
      <c r="V43" s="1037"/>
      <c r="W43" s="1037"/>
      <c r="X43" s="1037"/>
      <c r="Y43" s="1037"/>
      <c r="Z43" s="1037"/>
      <c r="AA43" s="1037"/>
      <c r="AB43" s="1037"/>
      <c r="AC43" s="1037"/>
      <c r="AD43" s="1037"/>
      <c r="AE43" s="1041"/>
      <c r="AF43" s="1036"/>
      <c r="AG43" s="1037"/>
      <c r="AH43" s="1037"/>
      <c r="AI43" s="1037"/>
      <c r="AJ43" s="1038"/>
      <c r="AK43" s="965"/>
      <c r="AL43" s="956"/>
      <c r="AM43" s="956"/>
      <c r="AN43" s="956"/>
      <c r="AO43" s="956"/>
      <c r="AP43" s="956"/>
      <c r="AQ43" s="956"/>
      <c r="AR43" s="956"/>
      <c r="AS43" s="956"/>
      <c r="AT43" s="956"/>
      <c r="AU43" s="956"/>
      <c r="AV43" s="956"/>
      <c r="AW43" s="956"/>
      <c r="AX43" s="956"/>
      <c r="AY43" s="956"/>
      <c r="AZ43" s="1039"/>
      <c r="BA43" s="1039"/>
      <c r="BB43" s="1039"/>
      <c r="BC43" s="1039"/>
      <c r="BD43" s="1039"/>
      <c r="BE43" s="1025"/>
      <c r="BF43" s="1025"/>
      <c r="BG43" s="1025"/>
      <c r="BH43" s="1025"/>
      <c r="BI43" s="1026"/>
      <c r="BJ43" s="195"/>
      <c r="BK43" s="195"/>
      <c r="BL43" s="195"/>
      <c r="BM43" s="195"/>
      <c r="BN43" s="195"/>
      <c r="BO43" s="208"/>
      <c r="BP43" s="208"/>
      <c r="BQ43" s="205">
        <v>37</v>
      </c>
      <c r="BR43" s="206"/>
      <c r="BS43" s="1005"/>
      <c r="BT43" s="1006"/>
      <c r="BU43" s="1006"/>
      <c r="BV43" s="1006"/>
      <c r="BW43" s="1006"/>
      <c r="BX43" s="1006"/>
      <c r="BY43" s="1006"/>
      <c r="BZ43" s="1006"/>
      <c r="CA43" s="1006"/>
      <c r="CB43" s="1006"/>
      <c r="CC43" s="1006"/>
      <c r="CD43" s="1006"/>
      <c r="CE43" s="1006"/>
      <c r="CF43" s="1006"/>
      <c r="CG43" s="1007"/>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189"/>
    </row>
    <row r="44" spans="1:131" s="190" customFormat="1" ht="26.25" customHeight="1" x14ac:dyDescent="0.2">
      <c r="A44" s="204">
        <v>17</v>
      </c>
      <c r="B44" s="1033"/>
      <c r="C44" s="1034"/>
      <c r="D44" s="1034"/>
      <c r="E44" s="1034"/>
      <c r="F44" s="1034"/>
      <c r="G44" s="1034"/>
      <c r="H44" s="1034"/>
      <c r="I44" s="1034"/>
      <c r="J44" s="1034"/>
      <c r="K44" s="1034"/>
      <c r="L44" s="1034"/>
      <c r="M44" s="1034"/>
      <c r="N44" s="1034"/>
      <c r="O44" s="1034"/>
      <c r="P44" s="1035"/>
      <c r="Q44" s="1040"/>
      <c r="R44" s="1037"/>
      <c r="S44" s="1037"/>
      <c r="T44" s="1037"/>
      <c r="U44" s="1037"/>
      <c r="V44" s="1037"/>
      <c r="W44" s="1037"/>
      <c r="X44" s="1037"/>
      <c r="Y44" s="1037"/>
      <c r="Z44" s="1037"/>
      <c r="AA44" s="1037"/>
      <c r="AB44" s="1037"/>
      <c r="AC44" s="1037"/>
      <c r="AD44" s="1037"/>
      <c r="AE44" s="1041"/>
      <c r="AF44" s="1036"/>
      <c r="AG44" s="1037"/>
      <c r="AH44" s="1037"/>
      <c r="AI44" s="1037"/>
      <c r="AJ44" s="1038"/>
      <c r="AK44" s="965"/>
      <c r="AL44" s="956"/>
      <c r="AM44" s="956"/>
      <c r="AN44" s="956"/>
      <c r="AO44" s="956"/>
      <c r="AP44" s="956"/>
      <c r="AQ44" s="956"/>
      <c r="AR44" s="956"/>
      <c r="AS44" s="956"/>
      <c r="AT44" s="956"/>
      <c r="AU44" s="956"/>
      <c r="AV44" s="956"/>
      <c r="AW44" s="956"/>
      <c r="AX44" s="956"/>
      <c r="AY44" s="956"/>
      <c r="AZ44" s="1039"/>
      <c r="BA44" s="1039"/>
      <c r="BB44" s="1039"/>
      <c r="BC44" s="1039"/>
      <c r="BD44" s="1039"/>
      <c r="BE44" s="1025"/>
      <c r="BF44" s="1025"/>
      <c r="BG44" s="1025"/>
      <c r="BH44" s="1025"/>
      <c r="BI44" s="1026"/>
      <c r="BJ44" s="195"/>
      <c r="BK44" s="195"/>
      <c r="BL44" s="195"/>
      <c r="BM44" s="195"/>
      <c r="BN44" s="195"/>
      <c r="BO44" s="208"/>
      <c r="BP44" s="208"/>
      <c r="BQ44" s="205">
        <v>38</v>
      </c>
      <c r="BR44" s="206"/>
      <c r="BS44" s="1005"/>
      <c r="BT44" s="1006"/>
      <c r="BU44" s="1006"/>
      <c r="BV44" s="1006"/>
      <c r="BW44" s="1006"/>
      <c r="BX44" s="1006"/>
      <c r="BY44" s="1006"/>
      <c r="BZ44" s="1006"/>
      <c r="CA44" s="1006"/>
      <c r="CB44" s="1006"/>
      <c r="CC44" s="1006"/>
      <c r="CD44" s="1006"/>
      <c r="CE44" s="1006"/>
      <c r="CF44" s="1006"/>
      <c r="CG44" s="1007"/>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189"/>
    </row>
    <row r="45" spans="1:131" s="190" customFormat="1" ht="26.25" customHeight="1" x14ac:dyDescent="0.2">
      <c r="A45" s="204">
        <v>18</v>
      </c>
      <c r="B45" s="1033"/>
      <c r="C45" s="1034"/>
      <c r="D45" s="1034"/>
      <c r="E45" s="1034"/>
      <c r="F45" s="1034"/>
      <c r="G45" s="1034"/>
      <c r="H45" s="1034"/>
      <c r="I45" s="1034"/>
      <c r="J45" s="1034"/>
      <c r="K45" s="1034"/>
      <c r="L45" s="1034"/>
      <c r="M45" s="1034"/>
      <c r="N45" s="1034"/>
      <c r="O45" s="1034"/>
      <c r="P45" s="1035"/>
      <c r="Q45" s="1040"/>
      <c r="R45" s="1037"/>
      <c r="S45" s="1037"/>
      <c r="T45" s="1037"/>
      <c r="U45" s="1037"/>
      <c r="V45" s="1037"/>
      <c r="W45" s="1037"/>
      <c r="X45" s="1037"/>
      <c r="Y45" s="1037"/>
      <c r="Z45" s="1037"/>
      <c r="AA45" s="1037"/>
      <c r="AB45" s="1037"/>
      <c r="AC45" s="1037"/>
      <c r="AD45" s="1037"/>
      <c r="AE45" s="1041"/>
      <c r="AF45" s="1036"/>
      <c r="AG45" s="1037"/>
      <c r="AH45" s="1037"/>
      <c r="AI45" s="1037"/>
      <c r="AJ45" s="1038"/>
      <c r="AK45" s="965"/>
      <c r="AL45" s="956"/>
      <c r="AM45" s="956"/>
      <c r="AN45" s="956"/>
      <c r="AO45" s="956"/>
      <c r="AP45" s="956"/>
      <c r="AQ45" s="956"/>
      <c r="AR45" s="956"/>
      <c r="AS45" s="956"/>
      <c r="AT45" s="956"/>
      <c r="AU45" s="956"/>
      <c r="AV45" s="956"/>
      <c r="AW45" s="956"/>
      <c r="AX45" s="956"/>
      <c r="AY45" s="956"/>
      <c r="AZ45" s="1039"/>
      <c r="BA45" s="1039"/>
      <c r="BB45" s="1039"/>
      <c r="BC45" s="1039"/>
      <c r="BD45" s="1039"/>
      <c r="BE45" s="1025"/>
      <c r="BF45" s="1025"/>
      <c r="BG45" s="1025"/>
      <c r="BH45" s="1025"/>
      <c r="BI45" s="1026"/>
      <c r="BJ45" s="195"/>
      <c r="BK45" s="195"/>
      <c r="BL45" s="195"/>
      <c r="BM45" s="195"/>
      <c r="BN45" s="195"/>
      <c r="BO45" s="208"/>
      <c r="BP45" s="208"/>
      <c r="BQ45" s="205">
        <v>39</v>
      </c>
      <c r="BR45" s="206"/>
      <c r="BS45" s="1005"/>
      <c r="BT45" s="1006"/>
      <c r="BU45" s="1006"/>
      <c r="BV45" s="1006"/>
      <c r="BW45" s="1006"/>
      <c r="BX45" s="1006"/>
      <c r="BY45" s="1006"/>
      <c r="BZ45" s="1006"/>
      <c r="CA45" s="1006"/>
      <c r="CB45" s="1006"/>
      <c r="CC45" s="1006"/>
      <c r="CD45" s="1006"/>
      <c r="CE45" s="1006"/>
      <c r="CF45" s="1006"/>
      <c r="CG45" s="1007"/>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189"/>
    </row>
    <row r="46" spans="1:131" s="190" customFormat="1" ht="26.25" customHeight="1" x14ac:dyDescent="0.2">
      <c r="A46" s="204">
        <v>19</v>
      </c>
      <c r="B46" s="1033"/>
      <c r="C46" s="1034"/>
      <c r="D46" s="1034"/>
      <c r="E46" s="1034"/>
      <c r="F46" s="1034"/>
      <c r="G46" s="1034"/>
      <c r="H46" s="1034"/>
      <c r="I46" s="1034"/>
      <c r="J46" s="1034"/>
      <c r="K46" s="1034"/>
      <c r="L46" s="1034"/>
      <c r="M46" s="1034"/>
      <c r="N46" s="1034"/>
      <c r="O46" s="1034"/>
      <c r="P46" s="1035"/>
      <c r="Q46" s="1040"/>
      <c r="R46" s="1037"/>
      <c r="S46" s="1037"/>
      <c r="T46" s="1037"/>
      <c r="U46" s="1037"/>
      <c r="V46" s="1037"/>
      <c r="W46" s="1037"/>
      <c r="X46" s="1037"/>
      <c r="Y46" s="1037"/>
      <c r="Z46" s="1037"/>
      <c r="AA46" s="1037"/>
      <c r="AB46" s="1037"/>
      <c r="AC46" s="1037"/>
      <c r="AD46" s="1037"/>
      <c r="AE46" s="1041"/>
      <c r="AF46" s="1036"/>
      <c r="AG46" s="1037"/>
      <c r="AH46" s="1037"/>
      <c r="AI46" s="1037"/>
      <c r="AJ46" s="1038"/>
      <c r="AK46" s="965"/>
      <c r="AL46" s="956"/>
      <c r="AM46" s="956"/>
      <c r="AN46" s="956"/>
      <c r="AO46" s="956"/>
      <c r="AP46" s="956"/>
      <c r="AQ46" s="956"/>
      <c r="AR46" s="956"/>
      <c r="AS46" s="956"/>
      <c r="AT46" s="956"/>
      <c r="AU46" s="956"/>
      <c r="AV46" s="956"/>
      <c r="AW46" s="956"/>
      <c r="AX46" s="956"/>
      <c r="AY46" s="956"/>
      <c r="AZ46" s="1039"/>
      <c r="BA46" s="1039"/>
      <c r="BB46" s="1039"/>
      <c r="BC46" s="1039"/>
      <c r="BD46" s="1039"/>
      <c r="BE46" s="1025"/>
      <c r="BF46" s="1025"/>
      <c r="BG46" s="1025"/>
      <c r="BH46" s="1025"/>
      <c r="BI46" s="1026"/>
      <c r="BJ46" s="195"/>
      <c r="BK46" s="195"/>
      <c r="BL46" s="195"/>
      <c r="BM46" s="195"/>
      <c r="BN46" s="195"/>
      <c r="BO46" s="208"/>
      <c r="BP46" s="208"/>
      <c r="BQ46" s="205">
        <v>40</v>
      </c>
      <c r="BR46" s="206"/>
      <c r="BS46" s="1005"/>
      <c r="BT46" s="1006"/>
      <c r="BU46" s="1006"/>
      <c r="BV46" s="1006"/>
      <c r="BW46" s="1006"/>
      <c r="BX46" s="1006"/>
      <c r="BY46" s="1006"/>
      <c r="BZ46" s="1006"/>
      <c r="CA46" s="1006"/>
      <c r="CB46" s="1006"/>
      <c r="CC46" s="1006"/>
      <c r="CD46" s="1006"/>
      <c r="CE46" s="1006"/>
      <c r="CF46" s="1006"/>
      <c r="CG46" s="1007"/>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189"/>
    </row>
    <row r="47" spans="1:131" s="190" customFormat="1" ht="26.25" customHeight="1" x14ac:dyDescent="0.2">
      <c r="A47" s="204">
        <v>20</v>
      </c>
      <c r="B47" s="1033"/>
      <c r="C47" s="1034"/>
      <c r="D47" s="1034"/>
      <c r="E47" s="1034"/>
      <c r="F47" s="1034"/>
      <c r="G47" s="1034"/>
      <c r="H47" s="1034"/>
      <c r="I47" s="1034"/>
      <c r="J47" s="1034"/>
      <c r="K47" s="1034"/>
      <c r="L47" s="1034"/>
      <c r="M47" s="1034"/>
      <c r="N47" s="1034"/>
      <c r="O47" s="1034"/>
      <c r="P47" s="1035"/>
      <c r="Q47" s="1040"/>
      <c r="R47" s="1037"/>
      <c r="S47" s="1037"/>
      <c r="T47" s="1037"/>
      <c r="U47" s="1037"/>
      <c r="V47" s="1037"/>
      <c r="W47" s="1037"/>
      <c r="X47" s="1037"/>
      <c r="Y47" s="1037"/>
      <c r="Z47" s="1037"/>
      <c r="AA47" s="1037"/>
      <c r="AB47" s="1037"/>
      <c r="AC47" s="1037"/>
      <c r="AD47" s="1037"/>
      <c r="AE47" s="1041"/>
      <c r="AF47" s="1036"/>
      <c r="AG47" s="1037"/>
      <c r="AH47" s="1037"/>
      <c r="AI47" s="1037"/>
      <c r="AJ47" s="1038"/>
      <c r="AK47" s="965"/>
      <c r="AL47" s="956"/>
      <c r="AM47" s="956"/>
      <c r="AN47" s="956"/>
      <c r="AO47" s="956"/>
      <c r="AP47" s="956"/>
      <c r="AQ47" s="956"/>
      <c r="AR47" s="956"/>
      <c r="AS47" s="956"/>
      <c r="AT47" s="956"/>
      <c r="AU47" s="956"/>
      <c r="AV47" s="956"/>
      <c r="AW47" s="956"/>
      <c r="AX47" s="956"/>
      <c r="AY47" s="956"/>
      <c r="AZ47" s="1039"/>
      <c r="BA47" s="1039"/>
      <c r="BB47" s="1039"/>
      <c r="BC47" s="1039"/>
      <c r="BD47" s="1039"/>
      <c r="BE47" s="1025"/>
      <c r="BF47" s="1025"/>
      <c r="BG47" s="1025"/>
      <c r="BH47" s="1025"/>
      <c r="BI47" s="1026"/>
      <c r="BJ47" s="195"/>
      <c r="BK47" s="195"/>
      <c r="BL47" s="195"/>
      <c r="BM47" s="195"/>
      <c r="BN47" s="195"/>
      <c r="BO47" s="208"/>
      <c r="BP47" s="208"/>
      <c r="BQ47" s="205">
        <v>41</v>
      </c>
      <c r="BR47" s="206"/>
      <c r="BS47" s="1005"/>
      <c r="BT47" s="1006"/>
      <c r="BU47" s="1006"/>
      <c r="BV47" s="1006"/>
      <c r="BW47" s="1006"/>
      <c r="BX47" s="1006"/>
      <c r="BY47" s="1006"/>
      <c r="BZ47" s="1006"/>
      <c r="CA47" s="1006"/>
      <c r="CB47" s="1006"/>
      <c r="CC47" s="1006"/>
      <c r="CD47" s="1006"/>
      <c r="CE47" s="1006"/>
      <c r="CF47" s="1006"/>
      <c r="CG47" s="1007"/>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189"/>
    </row>
    <row r="48" spans="1:131" s="190" customFormat="1" ht="26.25" customHeight="1" x14ac:dyDescent="0.2">
      <c r="A48" s="204">
        <v>21</v>
      </c>
      <c r="B48" s="1033"/>
      <c r="C48" s="1034"/>
      <c r="D48" s="1034"/>
      <c r="E48" s="1034"/>
      <c r="F48" s="1034"/>
      <c r="G48" s="1034"/>
      <c r="H48" s="1034"/>
      <c r="I48" s="1034"/>
      <c r="J48" s="1034"/>
      <c r="K48" s="1034"/>
      <c r="L48" s="1034"/>
      <c r="M48" s="1034"/>
      <c r="N48" s="1034"/>
      <c r="O48" s="1034"/>
      <c r="P48" s="1035"/>
      <c r="Q48" s="1040"/>
      <c r="R48" s="1037"/>
      <c r="S48" s="1037"/>
      <c r="T48" s="1037"/>
      <c r="U48" s="1037"/>
      <c r="V48" s="1037"/>
      <c r="W48" s="1037"/>
      <c r="X48" s="1037"/>
      <c r="Y48" s="1037"/>
      <c r="Z48" s="1037"/>
      <c r="AA48" s="1037"/>
      <c r="AB48" s="1037"/>
      <c r="AC48" s="1037"/>
      <c r="AD48" s="1037"/>
      <c r="AE48" s="1041"/>
      <c r="AF48" s="1036"/>
      <c r="AG48" s="1037"/>
      <c r="AH48" s="1037"/>
      <c r="AI48" s="1037"/>
      <c r="AJ48" s="1038"/>
      <c r="AK48" s="965"/>
      <c r="AL48" s="956"/>
      <c r="AM48" s="956"/>
      <c r="AN48" s="956"/>
      <c r="AO48" s="956"/>
      <c r="AP48" s="956"/>
      <c r="AQ48" s="956"/>
      <c r="AR48" s="956"/>
      <c r="AS48" s="956"/>
      <c r="AT48" s="956"/>
      <c r="AU48" s="956"/>
      <c r="AV48" s="956"/>
      <c r="AW48" s="956"/>
      <c r="AX48" s="956"/>
      <c r="AY48" s="956"/>
      <c r="AZ48" s="1039"/>
      <c r="BA48" s="1039"/>
      <c r="BB48" s="1039"/>
      <c r="BC48" s="1039"/>
      <c r="BD48" s="1039"/>
      <c r="BE48" s="1025"/>
      <c r="BF48" s="1025"/>
      <c r="BG48" s="1025"/>
      <c r="BH48" s="1025"/>
      <c r="BI48" s="1026"/>
      <c r="BJ48" s="195"/>
      <c r="BK48" s="195"/>
      <c r="BL48" s="195"/>
      <c r="BM48" s="195"/>
      <c r="BN48" s="195"/>
      <c r="BO48" s="208"/>
      <c r="BP48" s="208"/>
      <c r="BQ48" s="205">
        <v>42</v>
      </c>
      <c r="BR48" s="206"/>
      <c r="BS48" s="1005"/>
      <c r="BT48" s="1006"/>
      <c r="BU48" s="1006"/>
      <c r="BV48" s="1006"/>
      <c r="BW48" s="1006"/>
      <c r="BX48" s="1006"/>
      <c r="BY48" s="1006"/>
      <c r="BZ48" s="1006"/>
      <c r="CA48" s="1006"/>
      <c r="CB48" s="1006"/>
      <c r="CC48" s="1006"/>
      <c r="CD48" s="1006"/>
      <c r="CE48" s="1006"/>
      <c r="CF48" s="1006"/>
      <c r="CG48" s="1007"/>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68"/>
      <c r="DW48" s="969"/>
      <c r="DX48" s="969"/>
      <c r="DY48" s="969"/>
      <c r="DZ48" s="970"/>
      <c r="EA48" s="189"/>
    </row>
    <row r="49" spans="1:131" s="190" customFormat="1" ht="26.25" customHeight="1" x14ac:dyDescent="0.2">
      <c r="A49" s="204">
        <v>22</v>
      </c>
      <c r="B49" s="1033"/>
      <c r="C49" s="1034"/>
      <c r="D49" s="1034"/>
      <c r="E49" s="1034"/>
      <c r="F49" s="1034"/>
      <c r="G49" s="1034"/>
      <c r="H49" s="1034"/>
      <c r="I49" s="1034"/>
      <c r="J49" s="1034"/>
      <c r="K49" s="1034"/>
      <c r="L49" s="1034"/>
      <c r="M49" s="1034"/>
      <c r="N49" s="1034"/>
      <c r="O49" s="1034"/>
      <c r="P49" s="1035"/>
      <c r="Q49" s="1040"/>
      <c r="R49" s="1037"/>
      <c r="S49" s="1037"/>
      <c r="T49" s="1037"/>
      <c r="U49" s="1037"/>
      <c r="V49" s="1037"/>
      <c r="W49" s="1037"/>
      <c r="X49" s="1037"/>
      <c r="Y49" s="1037"/>
      <c r="Z49" s="1037"/>
      <c r="AA49" s="1037"/>
      <c r="AB49" s="1037"/>
      <c r="AC49" s="1037"/>
      <c r="AD49" s="1037"/>
      <c r="AE49" s="1041"/>
      <c r="AF49" s="1036"/>
      <c r="AG49" s="1037"/>
      <c r="AH49" s="1037"/>
      <c r="AI49" s="1037"/>
      <c r="AJ49" s="1038"/>
      <c r="AK49" s="965"/>
      <c r="AL49" s="956"/>
      <c r="AM49" s="956"/>
      <c r="AN49" s="956"/>
      <c r="AO49" s="956"/>
      <c r="AP49" s="956"/>
      <c r="AQ49" s="956"/>
      <c r="AR49" s="956"/>
      <c r="AS49" s="956"/>
      <c r="AT49" s="956"/>
      <c r="AU49" s="956"/>
      <c r="AV49" s="956"/>
      <c r="AW49" s="956"/>
      <c r="AX49" s="956"/>
      <c r="AY49" s="956"/>
      <c r="AZ49" s="1039"/>
      <c r="BA49" s="1039"/>
      <c r="BB49" s="1039"/>
      <c r="BC49" s="1039"/>
      <c r="BD49" s="1039"/>
      <c r="BE49" s="1025"/>
      <c r="BF49" s="1025"/>
      <c r="BG49" s="1025"/>
      <c r="BH49" s="1025"/>
      <c r="BI49" s="1026"/>
      <c r="BJ49" s="195"/>
      <c r="BK49" s="195"/>
      <c r="BL49" s="195"/>
      <c r="BM49" s="195"/>
      <c r="BN49" s="195"/>
      <c r="BO49" s="208"/>
      <c r="BP49" s="208"/>
      <c r="BQ49" s="205">
        <v>43</v>
      </c>
      <c r="BR49" s="206"/>
      <c r="BS49" s="1005"/>
      <c r="BT49" s="1006"/>
      <c r="BU49" s="1006"/>
      <c r="BV49" s="1006"/>
      <c r="BW49" s="1006"/>
      <c r="BX49" s="1006"/>
      <c r="BY49" s="1006"/>
      <c r="BZ49" s="1006"/>
      <c r="CA49" s="1006"/>
      <c r="CB49" s="1006"/>
      <c r="CC49" s="1006"/>
      <c r="CD49" s="1006"/>
      <c r="CE49" s="1006"/>
      <c r="CF49" s="1006"/>
      <c r="CG49" s="1007"/>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68"/>
      <c r="DW49" s="969"/>
      <c r="DX49" s="969"/>
      <c r="DY49" s="969"/>
      <c r="DZ49" s="970"/>
      <c r="EA49" s="189"/>
    </row>
    <row r="50" spans="1:131" s="190" customFormat="1" ht="26.25" customHeight="1" x14ac:dyDescent="0.2">
      <c r="A50" s="204">
        <v>23</v>
      </c>
      <c r="B50" s="1033"/>
      <c r="C50" s="1034"/>
      <c r="D50" s="1034"/>
      <c r="E50" s="1034"/>
      <c r="F50" s="1034"/>
      <c r="G50" s="1034"/>
      <c r="H50" s="1034"/>
      <c r="I50" s="1034"/>
      <c r="J50" s="1034"/>
      <c r="K50" s="1034"/>
      <c r="L50" s="1034"/>
      <c r="M50" s="1034"/>
      <c r="N50" s="1034"/>
      <c r="O50" s="1034"/>
      <c r="P50" s="1035"/>
      <c r="Q50" s="1022"/>
      <c r="R50" s="1008"/>
      <c r="S50" s="1008"/>
      <c r="T50" s="1008"/>
      <c r="U50" s="1008"/>
      <c r="V50" s="1008"/>
      <c r="W50" s="1008"/>
      <c r="X50" s="1008"/>
      <c r="Y50" s="1008"/>
      <c r="Z50" s="1008"/>
      <c r="AA50" s="1008"/>
      <c r="AB50" s="1008"/>
      <c r="AC50" s="1008"/>
      <c r="AD50" s="1008"/>
      <c r="AE50" s="1023"/>
      <c r="AF50" s="1036"/>
      <c r="AG50" s="1037"/>
      <c r="AH50" s="1037"/>
      <c r="AI50" s="1037"/>
      <c r="AJ50" s="1038"/>
      <c r="AK50" s="1024"/>
      <c r="AL50" s="1008"/>
      <c r="AM50" s="1008"/>
      <c r="AN50" s="1008"/>
      <c r="AO50" s="1008"/>
      <c r="AP50" s="1008"/>
      <c r="AQ50" s="1008"/>
      <c r="AR50" s="1008"/>
      <c r="AS50" s="1008"/>
      <c r="AT50" s="1008"/>
      <c r="AU50" s="1008"/>
      <c r="AV50" s="1008"/>
      <c r="AW50" s="1008"/>
      <c r="AX50" s="1008"/>
      <c r="AY50" s="1008"/>
      <c r="AZ50" s="1009"/>
      <c r="BA50" s="1009"/>
      <c r="BB50" s="1009"/>
      <c r="BC50" s="1009"/>
      <c r="BD50" s="1009"/>
      <c r="BE50" s="1025"/>
      <c r="BF50" s="1025"/>
      <c r="BG50" s="1025"/>
      <c r="BH50" s="1025"/>
      <c r="BI50" s="1026"/>
      <c r="BJ50" s="195"/>
      <c r="BK50" s="195"/>
      <c r="BL50" s="195"/>
      <c r="BM50" s="195"/>
      <c r="BN50" s="195"/>
      <c r="BO50" s="208"/>
      <c r="BP50" s="208"/>
      <c r="BQ50" s="205">
        <v>44</v>
      </c>
      <c r="BR50" s="206"/>
      <c r="BS50" s="1005"/>
      <c r="BT50" s="1006"/>
      <c r="BU50" s="1006"/>
      <c r="BV50" s="1006"/>
      <c r="BW50" s="1006"/>
      <c r="BX50" s="1006"/>
      <c r="BY50" s="1006"/>
      <c r="BZ50" s="1006"/>
      <c r="CA50" s="1006"/>
      <c r="CB50" s="1006"/>
      <c r="CC50" s="1006"/>
      <c r="CD50" s="1006"/>
      <c r="CE50" s="1006"/>
      <c r="CF50" s="1006"/>
      <c r="CG50" s="1007"/>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68"/>
      <c r="DW50" s="969"/>
      <c r="DX50" s="969"/>
      <c r="DY50" s="969"/>
      <c r="DZ50" s="970"/>
      <c r="EA50" s="189"/>
    </row>
    <row r="51" spans="1:131" s="190" customFormat="1" ht="26.25" customHeight="1" x14ac:dyDescent="0.2">
      <c r="A51" s="204">
        <v>24</v>
      </c>
      <c r="B51" s="1033"/>
      <c r="C51" s="1034"/>
      <c r="D51" s="1034"/>
      <c r="E51" s="1034"/>
      <c r="F51" s="1034"/>
      <c r="G51" s="1034"/>
      <c r="H51" s="1034"/>
      <c r="I51" s="1034"/>
      <c r="J51" s="1034"/>
      <c r="K51" s="1034"/>
      <c r="L51" s="1034"/>
      <c r="M51" s="1034"/>
      <c r="N51" s="1034"/>
      <c r="O51" s="1034"/>
      <c r="P51" s="1035"/>
      <c r="Q51" s="1022"/>
      <c r="R51" s="1008"/>
      <c r="S51" s="1008"/>
      <c r="T51" s="1008"/>
      <c r="U51" s="1008"/>
      <c r="V51" s="1008"/>
      <c r="W51" s="1008"/>
      <c r="X51" s="1008"/>
      <c r="Y51" s="1008"/>
      <c r="Z51" s="1008"/>
      <c r="AA51" s="1008"/>
      <c r="AB51" s="1008"/>
      <c r="AC51" s="1008"/>
      <c r="AD51" s="1008"/>
      <c r="AE51" s="1023"/>
      <c r="AF51" s="1036"/>
      <c r="AG51" s="1037"/>
      <c r="AH51" s="1037"/>
      <c r="AI51" s="1037"/>
      <c r="AJ51" s="1038"/>
      <c r="AK51" s="1024"/>
      <c r="AL51" s="1008"/>
      <c r="AM51" s="1008"/>
      <c r="AN51" s="1008"/>
      <c r="AO51" s="1008"/>
      <c r="AP51" s="1008"/>
      <c r="AQ51" s="1008"/>
      <c r="AR51" s="1008"/>
      <c r="AS51" s="1008"/>
      <c r="AT51" s="1008"/>
      <c r="AU51" s="1008"/>
      <c r="AV51" s="1008"/>
      <c r="AW51" s="1008"/>
      <c r="AX51" s="1008"/>
      <c r="AY51" s="1008"/>
      <c r="AZ51" s="1009"/>
      <c r="BA51" s="1009"/>
      <c r="BB51" s="1009"/>
      <c r="BC51" s="1009"/>
      <c r="BD51" s="1009"/>
      <c r="BE51" s="1025"/>
      <c r="BF51" s="1025"/>
      <c r="BG51" s="1025"/>
      <c r="BH51" s="1025"/>
      <c r="BI51" s="1026"/>
      <c r="BJ51" s="195"/>
      <c r="BK51" s="195"/>
      <c r="BL51" s="195"/>
      <c r="BM51" s="195"/>
      <c r="BN51" s="195"/>
      <c r="BO51" s="208"/>
      <c r="BP51" s="208"/>
      <c r="BQ51" s="205">
        <v>45</v>
      </c>
      <c r="BR51" s="206"/>
      <c r="BS51" s="1005"/>
      <c r="BT51" s="1006"/>
      <c r="BU51" s="1006"/>
      <c r="BV51" s="1006"/>
      <c r="BW51" s="1006"/>
      <c r="BX51" s="1006"/>
      <c r="BY51" s="1006"/>
      <c r="BZ51" s="1006"/>
      <c r="CA51" s="1006"/>
      <c r="CB51" s="1006"/>
      <c r="CC51" s="1006"/>
      <c r="CD51" s="1006"/>
      <c r="CE51" s="1006"/>
      <c r="CF51" s="1006"/>
      <c r="CG51" s="1007"/>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68"/>
      <c r="DW51" s="969"/>
      <c r="DX51" s="969"/>
      <c r="DY51" s="969"/>
      <c r="DZ51" s="970"/>
      <c r="EA51" s="189"/>
    </row>
    <row r="52" spans="1:131" s="190" customFormat="1" ht="26.25" customHeight="1" x14ac:dyDescent="0.2">
      <c r="A52" s="204">
        <v>25</v>
      </c>
      <c r="B52" s="1033"/>
      <c r="C52" s="1034"/>
      <c r="D52" s="1034"/>
      <c r="E52" s="1034"/>
      <c r="F52" s="1034"/>
      <c r="G52" s="1034"/>
      <c r="H52" s="1034"/>
      <c r="I52" s="1034"/>
      <c r="J52" s="1034"/>
      <c r="K52" s="1034"/>
      <c r="L52" s="1034"/>
      <c r="M52" s="1034"/>
      <c r="N52" s="1034"/>
      <c r="O52" s="1034"/>
      <c r="P52" s="1035"/>
      <c r="Q52" s="1022"/>
      <c r="R52" s="1008"/>
      <c r="S52" s="1008"/>
      <c r="T52" s="1008"/>
      <c r="U52" s="1008"/>
      <c r="V52" s="1008"/>
      <c r="W52" s="1008"/>
      <c r="X52" s="1008"/>
      <c r="Y52" s="1008"/>
      <c r="Z52" s="1008"/>
      <c r="AA52" s="1008"/>
      <c r="AB52" s="1008"/>
      <c r="AC52" s="1008"/>
      <c r="AD52" s="1008"/>
      <c r="AE52" s="1023"/>
      <c r="AF52" s="1036"/>
      <c r="AG52" s="1037"/>
      <c r="AH52" s="1037"/>
      <c r="AI52" s="1037"/>
      <c r="AJ52" s="1038"/>
      <c r="AK52" s="1024"/>
      <c r="AL52" s="1008"/>
      <c r="AM52" s="1008"/>
      <c r="AN52" s="1008"/>
      <c r="AO52" s="1008"/>
      <c r="AP52" s="1008"/>
      <c r="AQ52" s="1008"/>
      <c r="AR52" s="1008"/>
      <c r="AS52" s="1008"/>
      <c r="AT52" s="1008"/>
      <c r="AU52" s="1008"/>
      <c r="AV52" s="1008"/>
      <c r="AW52" s="1008"/>
      <c r="AX52" s="1008"/>
      <c r="AY52" s="1008"/>
      <c r="AZ52" s="1009"/>
      <c r="BA52" s="1009"/>
      <c r="BB52" s="1009"/>
      <c r="BC52" s="1009"/>
      <c r="BD52" s="1009"/>
      <c r="BE52" s="1025"/>
      <c r="BF52" s="1025"/>
      <c r="BG52" s="1025"/>
      <c r="BH52" s="1025"/>
      <c r="BI52" s="1026"/>
      <c r="BJ52" s="195"/>
      <c r="BK52" s="195"/>
      <c r="BL52" s="195"/>
      <c r="BM52" s="195"/>
      <c r="BN52" s="195"/>
      <c r="BO52" s="208"/>
      <c r="BP52" s="208"/>
      <c r="BQ52" s="205">
        <v>46</v>
      </c>
      <c r="BR52" s="206"/>
      <c r="BS52" s="1005"/>
      <c r="BT52" s="1006"/>
      <c r="BU52" s="1006"/>
      <c r="BV52" s="1006"/>
      <c r="BW52" s="1006"/>
      <c r="BX52" s="1006"/>
      <c r="BY52" s="1006"/>
      <c r="BZ52" s="1006"/>
      <c r="CA52" s="1006"/>
      <c r="CB52" s="1006"/>
      <c r="CC52" s="1006"/>
      <c r="CD52" s="1006"/>
      <c r="CE52" s="1006"/>
      <c r="CF52" s="1006"/>
      <c r="CG52" s="1007"/>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68"/>
      <c r="DW52" s="969"/>
      <c r="DX52" s="969"/>
      <c r="DY52" s="969"/>
      <c r="DZ52" s="970"/>
      <c r="EA52" s="189"/>
    </row>
    <row r="53" spans="1:131" s="190" customFormat="1" ht="26.25" customHeight="1" x14ac:dyDescent="0.2">
      <c r="A53" s="204">
        <v>26</v>
      </c>
      <c r="B53" s="1033"/>
      <c r="C53" s="1034"/>
      <c r="D53" s="1034"/>
      <c r="E53" s="1034"/>
      <c r="F53" s="1034"/>
      <c r="G53" s="1034"/>
      <c r="H53" s="1034"/>
      <c r="I53" s="1034"/>
      <c r="J53" s="1034"/>
      <c r="K53" s="1034"/>
      <c r="L53" s="1034"/>
      <c r="M53" s="1034"/>
      <c r="N53" s="1034"/>
      <c r="O53" s="1034"/>
      <c r="P53" s="1035"/>
      <c r="Q53" s="1022"/>
      <c r="R53" s="1008"/>
      <c r="S53" s="1008"/>
      <c r="T53" s="1008"/>
      <c r="U53" s="1008"/>
      <c r="V53" s="1008"/>
      <c r="W53" s="1008"/>
      <c r="X53" s="1008"/>
      <c r="Y53" s="1008"/>
      <c r="Z53" s="1008"/>
      <c r="AA53" s="1008"/>
      <c r="AB53" s="1008"/>
      <c r="AC53" s="1008"/>
      <c r="AD53" s="1008"/>
      <c r="AE53" s="1023"/>
      <c r="AF53" s="1036"/>
      <c r="AG53" s="1037"/>
      <c r="AH53" s="1037"/>
      <c r="AI53" s="1037"/>
      <c r="AJ53" s="1038"/>
      <c r="AK53" s="1024"/>
      <c r="AL53" s="1008"/>
      <c r="AM53" s="1008"/>
      <c r="AN53" s="1008"/>
      <c r="AO53" s="1008"/>
      <c r="AP53" s="1008"/>
      <c r="AQ53" s="1008"/>
      <c r="AR53" s="1008"/>
      <c r="AS53" s="1008"/>
      <c r="AT53" s="1008"/>
      <c r="AU53" s="1008"/>
      <c r="AV53" s="1008"/>
      <c r="AW53" s="1008"/>
      <c r="AX53" s="1008"/>
      <c r="AY53" s="1008"/>
      <c r="AZ53" s="1009"/>
      <c r="BA53" s="1009"/>
      <c r="BB53" s="1009"/>
      <c r="BC53" s="1009"/>
      <c r="BD53" s="1009"/>
      <c r="BE53" s="1025"/>
      <c r="BF53" s="1025"/>
      <c r="BG53" s="1025"/>
      <c r="BH53" s="1025"/>
      <c r="BI53" s="1026"/>
      <c r="BJ53" s="195"/>
      <c r="BK53" s="195"/>
      <c r="BL53" s="195"/>
      <c r="BM53" s="195"/>
      <c r="BN53" s="195"/>
      <c r="BO53" s="208"/>
      <c r="BP53" s="208"/>
      <c r="BQ53" s="205">
        <v>47</v>
      </c>
      <c r="BR53" s="206"/>
      <c r="BS53" s="1005"/>
      <c r="BT53" s="1006"/>
      <c r="BU53" s="1006"/>
      <c r="BV53" s="1006"/>
      <c r="BW53" s="1006"/>
      <c r="BX53" s="1006"/>
      <c r="BY53" s="1006"/>
      <c r="BZ53" s="1006"/>
      <c r="CA53" s="1006"/>
      <c r="CB53" s="1006"/>
      <c r="CC53" s="1006"/>
      <c r="CD53" s="1006"/>
      <c r="CE53" s="1006"/>
      <c r="CF53" s="1006"/>
      <c r="CG53" s="1007"/>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68"/>
      <c r="DW53" s="969"/>
      <c r="DX53" s="969"/>
      <c r="DY53" s="969"/>
      <c r="DZ53" s="970"/>
      <c r="EA53" s="189"/>
    </row>
    <row r="54" spans="1:131" s="190" customFormat="1" ht="26.25" customHeight="1" x14ac:dyDescent="0.2">
      <c r="A54" s="204">
        <v>27</v>
      </c>
      <c r="B54" s="1033"/>
      <c r="C54" s="1034"/>
      <c r="D54" s="1034"/>
      <c r="E54" s="1034"/>
      <c r="F54" s="1034"/>
      <c r="G54" s="1034"/>
      <c r="H54" s="1034"/>
      <c r="I54" s="1034"/>
      <c r="J54" s="1034"/>
      <c r="K54" s="1034"/>
      <c r="L54" s="1034"/>
      <c r="M54" s="1034"/>
      <c r="N54" s="1034"/>
      <c r="O54" s="1034"/>
      <c r="P54" s="1035"/>
      <c r="Q54" s="1022"/>
      <c r="R54" s="1008"/>
      <c r="S54" s="1008"/>
      <c r="T54" s="1008"/>
      <c r="U54" s="1008"/>
      <c r="V54" s="1008"/>
      <c r="W54" s="1008"/>
      <c r="X54" s="1008"/>
      <c r="Y54" s="1008"/>
      <c r="Z54" s="1008"/>
      <c r="AA54" s="1008"/>
      <c r="AB54" s="1008"/>
      <c r="AC54" s="1008"/>
      <c r="AD54" s="1008"/>
      <c r="AE54" s="1023"/>
      <c r="AF54" s="1036"/>
      <c r="AG54" s="1037"/>
      <c r="AH54" s="1037"/>
      <c r="AI54" s="1037"/>
      <c r="AJ54" s="1038"/>
      <c r="AK54" s="1024"/>
      <c r="AL54" s="1008"/>
      <c r="AM54" s="1008"/>
      <c r="AN54" s="1008"/>
      <c r="AO54" s="1008"/>
      <c r="AP54" s="1008"/>
      <c r="AQ54" s="1008"/>
      <c r="AR54" s="1008"/>
      <c r="AS54" s="1008"/>
      <c r="AT54" s="1008"/>
      <c r="AU54" s="1008"/>
      <c r="AV54" s="1008"/>
      <c r="AW54" s="1008"/>
      <c r="AX54" s="1008"/>
      <c r="AY54" s="1008"/>
      <c r="AZ54" s="1009"/>
      <c r="BA54" s="1009"/>
      <c r="BB54" s="1009"/>
      <c r="BC54" s="1009"/>
      <c r="BD54" s="1009"/>
      <c r="BE54" s="1025"/>
      <c r="BF54" s="1025"/>
      <c r="BG54" s="1025"/>
      <c r="BH54" s="1025"/>
      <c r="BI54" s="1026"/>
      <c r="BJ54" s="195"/>
      <c r="BK54" s="195"/>
      <c r="BL54" s="195"/>
      <c r="BM54" s="195"/>
      <c r="BN54" s="195"/>
      <c r="BO54" s="208"/>
      <c r="BP54" s="208"/>
      <c r="BQ54" s="205">
        <v>48</v>
      </c>
      <c r="BR54" s="206"/>
      <c r="BS54" s="1005"/>
      <c r="BT54" s="1006"/>
      <c r="BU54" s="1006"/>
      <c r="BV54" s="1006"/>
      <c r="BW54" s="1006"/>
      <c r="BX54" s="1006"/>
      <c r="BY54" s="1006"/>
      <c r="BZ54" s="1006"/>
      <c r="CA54" s="1006"/>
      <c r="CB54" s="1006"/>
      <c r="CC54" s="1006"/>
      <c r="CD54" s="1006"/>
      <c r="CE54" s="1006"/>
      <c r="CF54" s="1006"/>
      <c r="CG54" s="1007"/>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68"/>
      <c r="DW54" s="969"/>
      <c r="DX54" s="969"/>
      <c r="DY54" s="969"/>
      <c r="DZ54" s="970"/>
      <c r="EA54" s="189"/>
    </row>
    <row r="55" spans="1:131" s="190" customFormat="1" ht="26.25" customHeight="1" x14ac:dyDescent="0.2">
      <c r="A55" s="204">
        <v>28</v>
      </c>
      <c r="B55" s="1033"/>
      <c r="C55" s="1034"/>
      <c r="D55" s="1034"/>
      <c r="E55" s="1034"/>
      <c r="F55" s="1034"/>
      <c r="G55" s="1034"/>
      <c r="H55" s="1034"/>
      <c r="I55" s="1034"/>
      <c r="J55" s="1034"/>
      <c r="K55" s="1034"/>
      <c r="L55" s="1034"/>
      <c r="M55" s="1034"/>
      <c r="N55" s="1034"/>
      <c r="O55" s="1034"/>
      <c r="P55" s="1035"/>
      <c r="Q55" s="1022"/>
      <c r="R55" s="1008"/>
      <c r="S55" s="1008"/>
      <c r="T55" s="1008"/>
      <c r="U55" s="1008"/>
      <c r="V55" s="1008"/>
      <c r="W55" s="1008"/>
      <c r="X55" s="1008"/>
      <c r="Y55" s="1008"/>
      <c r="Z55" s="1008"/>
      <c r="AA55" s="1008"/>
      <c r="AB55" s="1008"/>
      <c r="AC55" s="1008"/>
      <c r="AD55" s="1008"/>
      <c r="AE55" s="1023"/>
      <c r="AF55" s="1036"/>
      <c r="AG55" s="1037"/>
      <c r="AH55" s="1037"/>
      <c r="AI55" s="1037"/>
      <c r="AJ55" s="1038"/>
      <c r="AK55" s="1024"/>
      <c r="AL55" s="1008"/>
      <c r="AM55" s="1008"/>
      <c r="AN55" s="1008"/>
      <c r="AO55" s="1008"/>
      <c r="AP55" s="1008"/>
      <c r="AQ55" s="1008"/>
      <c r="AR55" s="1008"/>
      <c r="AS55" s="1008"/>
      <c r="AT55" s="1008"/>
      <c r="AU55" s="1008"/>
      <c r="AV55" s="1008"/>
      <c r="AW55" s="1008"/>
      <c r="AX55" s="1008"/>
      <c r="AY55" s="1008"/>
      <c r="AZ55" s="1009"/>
      <c r="BA55" s="1009"/>
      <c r="BB55" s="1009"/>
      <c r="BC55" s="1009"/>
      <c r="BD55" s="1009"/>
      <c r="BE55" s="1025"/>
      <c r="BF55" s="1025"/>
      <c r="BG55" s="1025"/>
      <c r="BH55" s="1025"/>
      <c r="BI55" s="1026"/>
      <c r="BJ55" s="195"/>
      <c r="BK55" s="195"/>
      <c r="BL55" s="195"/>
      <c r="BM55" s="195"/>
      <c r="BN55" s="195"/>
      <c r="BO55" s="208"/>
      <c r="BP55" s="208"/>
      <c r="BQ55" s="205">
        <v>49</v>
      </c>
      <c r="BR55" s="206"/>
      <c r="BS55" s="1005"/>
      <c r="BT55" s="1006"/>
      <c r="BU55" s="1006"/>
      <c r="BV55" s="1006"/>
      <c r="BW55" s="1006"/>
      <c r="BX55" s="1006"/>
      <c r="BY55" s="1006"/>
      <c r="BZ55" s="1006"/>
      <c r="CA55" s="1006"/>
      <c r="CB55" s="1006"/>
      <c r="CC55" s="1006"/>
      <c r="CD55" s="1006"/>
      <c r="CE55" s="1006"/>
      <c r="CF55" s="1006"/>
      <c r="CG55" s="1007"/>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68"/>
      <c r="DW55" s="969"/>
      <c r="DX55" s="969"/>
      <c r="DY55" s="969"/>
      <c r="DZ55" s="970"/>
      <c r="EA55" s="189"/>
    </row>
    <row r="56" spans="1:131" s="190" customFormat="1" ht="26.25" customHeight="1" x14ac:dyDescent="0.2">
      <c r="A56" s="204">
        <v>29</v>
      </c>
      <c r="B56" s="1033"/>
      <c r="C56" s="1034"/>
      <c r="D56" s="1034"/>
      <c r="E56" s="1034"/>
      <c r="F56" s="1034"/>
      <c r="G56" s="1034"/>
      <c r="H56" s="1034"/>
      <c r="I56" s="1034"/>
      <c r="J56" s="1034"/>
      <c r="K56" s="1034"/>
      <c r="L56" s="1034"/>
      <c r="M56" s="1034"/>
      <c r="N56" s="1034"/>
      <c r="O56" s="1034"/>
      <c r="P56" s="1035"/>
      <c r="Q56" s="1022"/>
      <c r="R56" s="1008"/>
      <c r="S56" s="1008"/>
      <c r="T56" s="1008"/>
      <c r="U56" s="1008"/>
      <c r="V56" s="1008"/>
      <c r="W56" s="1008"/>
      <c r="X56" s="1008"/>
      <c r="Y56" s="1008"/>
      <c r="Z56" s="1008"/>
      <c r="AA56" s="1008"/>
      <c r="AB56" s="1008"/>
      <c r="AC56" s="1008"/>
      <c r="AD56" s="1008"/>
      <c r="AE56" s="1023"/>
      <c r="AF56" s="1036"/>
      <c r="AG56" s="1037"/>
      <c r="AH56" s="1037"/>
      <c r="AI56" s="1037"/>
      <c r="AJ56" s="1038"/>
      <c r="AK56" s="1024"/>
      <c r="AL56" s="1008"/>
      <c r="AM56" s="1008"/>
      <c r="AN56" s="1008"/>
      <c r="AO56" s="1008"/>
      <c r="AP56" s="1008"/>
      <c r="AQ56" s="1008"/>
      <c r="AR56" s="1008"/>
      <c r="AS56" s="1008"/>
      <c r="AT56" s="1008"/>
      <c r="AU56" s="1008"/>
      <c r="AV56" s="1008"/>
      <c r="AW56" s="1008"/>
      <c r="AX56" s="1008"/>
      <c r="AY56" s="1008"/>
      <c r="AZ56" s="1009"/>
      <c r="BA56" s="1009"/>
      <c r="BB56" s="1009"/>
      <c r="BC56" s="1009"/>
      <c r="BD56" s="1009"/>
      <c r="BE56" s="1025"/>
      <c r="BF56" s="1025"/>
      <c r="BG56" s="1025"/>
      <c r="BH56" s="1025"/>
      <c r="BI56" s="1026"/>
      <c r="BJ56" s="195"/>
      <c r="BK56" s="195"/>
      <c r="BL56" s="195"/>
      <c r="BM56" s="195"/>
      <c r="BN56" s="195"/>
      <c r="BO56" s="208"/>
      <c r="BP56" s="208"/>
      <c r="BQ56" s="205">
        <v>50</v>
      </c>
      <c r="BR56" s="206"/>
      <c r="BS56" s="1005"/>
      <c r="BT56" s="1006"/>
      <c r="BU56" s="1006"/>
      <c r="BV56" s="1006"/>
      <c r="BW56" s="1006"/>
      <c r="BX56" s="1006"/>
      <c r="BY56" s="1006"/>
      <c r="BZ56" s="1006"/>
      <c r="CA56" s="1006"/>
      <c r="CB56" s="1006"/>
      <c r="CC56" s="1006"/>
      <c r="CD56" s="1006"/>
      <c r="CE56" s="1006"/>
      <c r="CF56" s="1006"/>
      <c r="CG56" s="1007"/>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68"/>
      <c r="DW56" s="969"/>
      <c r="DX56" s="969"/>
      <c r="DY56" s="969"/>
      <c r="DZ56" s="970"/>
      <c r="EA56" s="189"/>
    </row>
    <row r="57" spans="1:131" s="190" customFormat="1" ht="26.25" customHeight="1" x14ac:dyDescent="0.2">
      <c r="A57" s="204">
        <v>30</v>
      </c>
      <c r="B57" s="1033"/>
      <c r="C57" s="1034"/>
      <c r="D57" s="1034"/>
      <c r="E57" s="1034"/>
      <c r="F57" s="1034"/>
      <c r="G57" s="1034"/>
      <c r="H57" s="1034"/>
      <c r="I57" s="1034"/>
      <c r="J57" s="1034"/>
      <c r="K57" s="1034"/>
      <c r="L57" s="1034"/>
      <c r="M57" s="1034"/>
      <c r="N57" s="1034"/>
      <c r="O57" s="1034"/>
      <c r="P57" s="1035"/>
      <c r="Q57" s="1022"/>
      <c r="R57" s="1008"/>
      <c r="S57" s="1008"/>
      <c r="T57" s="1008"/>
      <c r="U57" s="1008"/>
      <c r="V57" s="1008"/>
      <c r="W57" s="1008"/>
      <c r="X57" s="1008"/>
      <c r="Y57" s="1008"/>
      <c r="Z57" s="1008"/>
      <c r="AA57" s="1008"/>
      <c r="AB57" s="1008"/>
      <c r="AC57" s="1008"/>
      <c r="AD57" s="1008"/>
      <c r="AE57" s="1023"/>
      <c r="AF57" s="1036"/>
      <c r="AG57" s="1037"/>
      <c r="AH57" s="1037"/>
      <c r="AI57" s="1037"/>
      <c r="AJ57" s="1038"/>
      <c r="AK57" s="1024"/>
      <c r="AL57" s="1008"/>
      <c r="AM57" s="1008"/>
      <c r="AN57" s="1008"/>
      <c r="AO57" s="1008"/>
      <c r="AP57" s="1008"/>
      <c r="AQ57" s="1008"/>
      <c r="AR57" s="1008"/>
      <c r="AS57" s="1008"/>
      <c r="AT57" s="1008"/>
      <c r="AU57" s="1008"/>
      <c r="AV57" s="1008"/>
      <c r="AW57" s="1008"/>
      <c r="AX57" s="1008"/>
      <c r="AY57" s="1008"/>
      <c r="AZ57" s="1009"/>
      <c r="BA57" s="1009"/>
      <c r="BB57" s="1009"/>
      <c r="BC57" s="1009"/>
      <c r="BD57" s="1009"/>
      <c r="BE57" s="1025"/>
      <c r="BF57" s="1025"/>
      <c r="BG57" s="1025"/>
      <c r="BH57" s="1025"/>
      <c r="BI57" s="1026"/>
      <c r="BJ57" s="195"/>
      <c r="BK57" s="195"/>
      <c r="BL57" s="195"/>
      <c r="BM57" s="195"/>
      <c r="BN57" s="195"/>
      <c r="BO57" s="208"/>
      <c r="BP57" s="208"/>
      <c r="BQ57" s="205">
        <v>51</v>
      </c>
      <c r="BR57" s="206"/>
      <c r="BS57" s="1005"/>
      <c r="BT57" s="1006"/>
      <c r="BU57" s="1006"/>
      <c r="BV57" s="1006"/>
      <c r="BW57" s="1006"/>
      <c r="BX57" s="1006"/>
      <c r="BY57" s="1006"/>
      <c r="BZ57" s="1006"/>
      <c r="CA57" s="1006"/>
      <c r="CB57" s="1006"/>
      <c r="CC57" s="1006"/>
      <c r="CD57" s="1006"/>
      <c r="CE57" s="1006"/>
      <c r="CF57" s="1006"/>
      <c r="CG57" s="1007"/>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68"/>
      <c r="DW57" s="969"/>
      <c r="DX57" s="969"/>
      <c r="DY57" s="969"/>
      <c r="DZ57" s="970"/>
      <c r="EA57" s="189"/>
    </row>
    <row r="58" spans="1:131" s="190" customFormat="1" ht="26.25" customHeight="1" x14ac:dyDescent="0.2">
      <c r="A58" s="204">
        <v>31</v>
      </c>
      <c r="B58" s="1033"/>
      <c r="C58" s="1034"/>
      <c r="D58" s="1034"/>
      <c r="E58" s="1034"/>
      <c r="F58" s="1034"/>
      <c r="G58" s="1034"/>
      <c r="H58" s="1034"/>
      <c r="I58" s="1034"/>
      <c r="J58" s="1034"/>
      <c r="K58" s="1034"/>
      <c r="L58" s="1034"/>
      <c r="M58" s="1034"/>
      <c r="N58" s="1034"/>
      <c r="O58" s="1034"/>
      <c r="P58" s="1035"/>
      <c r="Q58" s="1022"/>
      <c r="R58" s="1008"/>
      <c r="S58" s="1008"/>
      <c r="T58" s="1008"/>
      <c r="U58" s="1008"/>
      <c r="V58" s="1008"/>
      <c r="W58" s="1008"/>
      <c r="X58" s="1008"/>
      <c r="Y58" s="1008"/>
      <c r="Z58" s="1008"/>
      <c r="AA58" s="1008"/>
      <c r="AB58" s="1008"/>
      <c r="AC58" s="1008"/>
      <c r="AD58" s="1008"/>
      <c r="AE58" s="1023"/>
      <c r="AF58" s="1036"/>
      <c r="AG58" s="1037"/>
      <c r="AH58" s="1037"/>
      <c r="AI58" s="1037"/>
      <c r="AJ58" s="1038"/>
      <c r="AK58" s="1024"/>
      <c r="AL58" s="1008"/>
      <c r="AM58" s="1008"/>
      <c r="AN58" s="1008"/>
      <c r="AO58" s="1008"/>
      <c r="AP58" s="1008"/>
      <c r="AQ58" s="1008"/>
      <c r="AR58" s="1008"/>
      <c r="AS58" s="1008"/>
      <c r="AT58" s="1008"/>
      <c r="AU58" s="1008"/>
      <c r="AV58" s="1008"/>
      <c r="AW58" s="1008"/>
      <c r="AX58" s="1008"/>
      <c r="AY58" s="1008"/>
      <c r="AZ58" s="1009"/>
      <c r="BA58" s="1009"/>
      <c r="BB58" s="1009"/>
      <c r="BC58" s="1009"/>
      <c r="BD58" s="1009"/>
      <c r="BE58" s="1025"/>
      <c r="BF58" s="1025"/>
      <c r="BG58" s="1025"/>
      <c r="BH58" s="1025"/>
      <c r="BI58" s="1026"/>
      <c r="BJ58" s="195"/>
      <c r="BK58" s="195"/>
      <c r="BL58" s="195"/>
      <c r="BM58" s="195"/>
      <c r="BN58" s="195"/>
      <c r="BO58" s="208"/>
      <c r="BP58" s="208"/>
      <c r="BQ58" s="205">
        <v>52</v>
      </c>
      <c r="BR58" s="206"/>
      <c r="BS58" s="1005"/>
      <c r="BT58" s="1006"/>
      <c r="BU58" s="1006"/>
      <c r="BV58" s="1006"/>
      <c r="BW58" s="1006"/>
      <c r="BX58" s="1006"/>
      <c r="BY58" s="1006"/>
      <c r="BZ58" s="1006"/>
      <c r="CA58" s="1006"/>
      <c r="CB58" s="1006"/>
      <c r="CC58" s="1006"/>
      <c r="CD58" s="1006"/>
      <c r="CE58" s="1006"/>
      <c r="CF58" s="1006"/>
      <c r="CG58" s="1007"/>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68"/>
      <c r="DW58" s="969"/>
      <c r="DX58" s="969"/>
      <c r="DY58" s="969"/>
      <c r="DZ58" s="970"/>
      <c r="EA58" s="189"/>
    </row>
    <row r="59" spans="1:131" s="190" customFormat="1" ht="26.25" customHeight="1" x14ac:dyDescent="0.2">
      <c r="A59" s="204">
        <v>32</v>
      </c>
      <c r="B59" s="1033"/>
      <c r="C59" s="1034"/>
      <c r="D59" s="1034"/>
      <c r="E59" s="1034"/>
      <c r="F59" s="1034"/>
      <c r="G59" s="1034"/>
      <c r="H59" s="1034"/>
      <c r="I59" s="1034"/>
      <c r="J59" s="1034"/>
      <c r="K59" s="1034"/>
      <c r="L59" s="1034"/>
      <c r="M59" s="1034"/>
      <c r="N59" s="1034"/>
      <c r="O59" s="1034"/>
      <c r="P59" s="1035"/>
      <c r="Q59" s="1022"/>
      <c r="R59" s="1008"/>
      <c r="S59" s="1008"/>
      <c r="T59" s="1008"/>
      <c r="U59" s="1008"/>
      <c r="V59" s="1008"/>
      <c r="W59" s="1008"/>
      <c r="X59" s="1008"/>
      <c r="Y59" s="1008"/>
      <c r="Z59" s="1008"/>
      <c r="AA59" s="1008"/>
      <c r="AB59" s="1008"/>
      <c r="AC59" s="1008"/>
      <c r="AD59" s="1008"/>
      <c r="AE59" s="1023"/>
      <c r="AF59" s="1036"/>
      <c r="AG59" s="1037"/>
      <c r="AH59" s="1037"/>
      <c r="AI59" s="1037"/>
      <c r="AJ59" s="1038"/>
      <c r="AK59" s="1024"/>
      <c r="AL59" s="1008"/>
      <c r="AM59" s="1008"/>
      <c r="AN59" s="1008"/>
      <c r="AO59" s="1008"/>
      <c r="AP59" s="1008"/>
      <c r="AQ59" s="1008"/>
      <c r="AR59" s="1008"/>
      <c r="AS59" s="1008"/>
      <c r="AT59" s="1008"/>
      <c r="AU59" s="1008"/>
      <c r="AV59" s="1008"/>
      <c r="AW59" s="1008"/>
      <c r="AX59" s="1008"/>
      <c r="AY59" s="1008"/>
      <c r="AZ59" s="1009"/>
      <c r="BA59" s="1009"/>
      <c r="BB59" s="1009"/>
      <c r="BC59" s="1009"/>
      <c r="BD59" s="1009"/>
      <c r="BE59" s="1025"/>
      <c r="BF59" s="1025"/>
      <c r="BG59" s="1025"/>
      <c r="BH59" s="1025"/>
      <c r="BI59" s="1026"/>
      <c r="BJ59" s="195"/>
      <c r="BK59" s="195"/>
      <c r="BL59" s="195"/>
      <c r="BM59" s="195"/>
      <c r="BN59" s="195"/>
      <c r="BO59" s="208"/>
      <c r="BP59" s="208"/>
      <c r="BQ59" s="205">
        <v>53</v>
      </c>
      <c r="BR59" s="206"/>
      <c r="BS59" s="1005"/>
      <c r="BT59" s="1006"/>
      <c r="BU59" s="1006"/>
      <c r="BV59" s="1006"/>
      <c r="BW59" s="1006"/>
      <c r="BX59" s="1006"/>
      <c r="BY59" s="1006"/>
      <c r="BZ59" s="1006"/>
      <c r="CA59" s="1006"/>
      <c r="CB59" s="1006"/>
      <c r="CC59" s="1006"/>
      <c r="CD59" s="1006"/>
      <c r="CE59" s="1006"/>
      <c r="CF59" s="1006"/>
      <c r="CG59" s="1007"/>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68"/>
      <c r="DW59" s="969"/>
      <c r="DX59" s="969"/>
      <c r="DY59" s="969"/>
      <c r="DZ59" s="970"/>
      <c r="EA59" s="189"/>
    </row>
    <row r="60" spans="1:131" s="190" customFormat="1" ht="26.25" customHeight="1" x14ac:dyDescent="0.2">
      <c r="A60" s="204">
        <v>33</v>
      </c>
      <c r="B60" s="1033"/>
      <c r="C60" s="1034"/>
      <c r="D60" s="1034"/>
      <c r="E60" s="1034"/>
      <c r="F60" s="1034"/>
      <c r="G60" s="1034"/>
      <c r="H60" s="1034"/>
      <c r="I60" s="1034"/>
      <c r="J60" s="1034"/>
      <c r="K60" s="1034"/>
      <c r="L60" s="1034"/>
      <c r="M60" s="1034"/>
      <c r="N60" s="1034"/>
      <c r="O60" s="1034"/>
      <c r="P60" s="1035"/>
      <c r="Q60" s="1022"/>
      <c r="R60" s="1008"/>
      <c r="S60" s="1008"/>
      <c r="T60" s="1008"/>
      <c r="U60" s="1008"/>
      <c r="V60" s="1008"/>
      <c r="W60" s="1008"/>
      <c r="X60" s="1008"/>
      <c r="Y60" s="1008"/>
      <c r="Z60" s="1008"/>
      <c r="AA60" s="1008"/>
      <c r="AB60" s="1008"/>
      <c r="AC60" s="1008"/>
      <c r="AD60" s="1008"/>
      <c r="AE60" s="1023"/>
      <c r="AF60" s="1036"/>
      <c r="AG60" s="1037"/>
      <c r="AH60" s="1037"/>
      <c r="AI60" s="1037"/>
      <c r="AJ60" s="1038"/>
      <c r="AK60" s="1024"/>
      <c r="AL60" s="1008"/>
      <c r="AM60" s="1008"/>
      <c r="AN60" s="1008"/>
      <c r="AO60" s="1008"/>
      <c r="AP60" s="1008"/>
      <c r="AQ60" s="1008"/>
      <c r="AR60" s="1008"/>
      <c r="AS60" s="1008"/>
      <c r="AT60" s="1008"/>
      <c r="AU60" s="1008"/>
      <c r="AV60" s="1008"/>
      <c r="AW60" s="1008"/>
      <c r="AX60" s="1008"/>
      <c r="AY60" s="1008"/>
      <c r="AZ60" s="1009"/>
      <c r="BA60" s="1009"/>
      <c r="BB60" s="1009"/>
      <c r="BC60" s="1009"/>
      <c r="BD60" s="1009"/>
      <c r="BE60" s="1025"/>
      <c r="BF60" s="1025"/>
      <c r="BG60" s="1025"/>
      <c r="BH60" s="1025"/>
      <c r="BI60" s="1026"/>
      <c r="BJ60" s="195"/>
      <c r="BK60" s="195"/>
      <c r="BL60" s="195"/>
      <c r="BM60" s="195"/>
      <c r="BN60" s="195"/>
      <c r="BO60" s="208"/>
      <c r="BP60" s="208"/>
      <c r="BQ60" s="205">
        <v>54</v>
      </c>
      <c r="BR60" s="206"/>
      <c r="BS60" s="1005"/>
      <c r="BT60" s="1006"/>
      <c r="BU60" s="1006"/>
      <c r="BV60" s="1006"/>
      <c r="BW60" s="1006"/>
      <c r="BX60" s="1006"/>
      <c r="BY60" s="1006"/>
      <c r="BZ60" s="1006"/>
      <c r="CA60" s="1006"/>
      <c r="CB60" s="1006"/>
      <c r="CC60" s="1006"/>
      <c r="CD60" s="1006"/>
      <c r="CE60" s="1006"/>
      <c r="CF60" s="1006"/>
      <c r="CG60" s="1007"/>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68"/>
      <c r="DW60" s="969"/>
      <c r="DX60" s="969"/>
      <c r="DY60" s="969"/>
      <c r="DZ60" s="970"/>
      <c r="EA60" s="189"/>
    </row>
    <row r="61" spans="1:131" s="190" customFormat="1" ht="26.25" customHeight="1" thickBot="1" x14ac:dyDescent="0.25">
      <c r="A61" s="204">
        <v>34</v>
      </c>
      <c r="B61" s="1033"/>
      <c r="C61" s="1034"/>
      <c r="D61" s="1034"/>
      <c r="E61" s="1034"/>
      <c r="F61" s="1034"/>
      <c r="G61" s="1034"/>
      <c r="H61" s="1034"/>
      <c r="I61" s="1034"/>
      <c r="J61" s="1034"/>
      <c r="K61" s="1034"/>
      <c r="L61" s="1034"/>
      <c r="M61" s="1034"/>
      <c r="N61" s="1034"/>
      <c r="O61" s="1034"/>
      <c r="P61" s="1035"/>
      <c r="Q61" s="1022"/>
      <c r="R61" s="1008"/>
      <c r="S61" s="1008"/>
      <c r="T61" s="1008"/>
      <c r="U61" s="1008"/>
      <c r="V61" s="1008"/>
      <c r="W61" s="1008"/>
      <c r="X61" s="1008"/>
      <c r="Y61" s="1008"/>
      <c r="Z61" s="1008"/>
      <c r="AA61" s="1008"/>
      <c r="AB61" s="1008"/>
      <c r="AC61" s="1008"/>
      <c r="AD61" s="1008"/>
      <c r="AE61" s="1023"/>
      <c r="AF61" s="1036"/>
      <c r="AG61" s="1037"/>
      <c r="AH61" s="1037"/>
      <c r="AI61" s="1037"/>
      <c r="AJ61" s="1038"/>
      <c r="AK61" s="1024"/>
      <c r="AL61" s="1008"/>
      <c r="AM61" s="1008"/>
      <c r="AN61" s="1008"/>
      <c r="AO61" s="1008"/>
      <c r="AP61" s="1008"/>
      <c r="AQ61" s="1008"/>
      <c r="AR61" s="1008"/>
      <c r="AS61" s="1008"/>
      <c r="AT61" s="1008"/>
      <c r="AU61" s="1008"/>
      <c r="AV61" s="1008"/>
      <c r="AW61" s="1008"/>
      <c r="AX61" s="1008"/>
      <c r="AY61" s="1008"/>
      <c r="AZ61" s="1009"/>
      <c r="BA61" s="1009"/>
      <c r="BB61" s="1009"/>
      <c r="BC61" s="1009"/>
      <c r="BD61" s="1009"/>
      <c r="BE61" s="1025"/>
      <c r="BF61" s="1025"/>
      <c r="BG61" s="1025"/>
      <c r="BH61" s="1025"/>
      <c r="BI61" s="1026"/>
      <c r="BJ61" s="195"/>
      <c r="BK61" s="195"/>
      <c r="BL61" s="195"/>
      <c r="BM61" s="195"/>
      <c r="BN61" s="195"/>
      <c r="BO61" s="208"/>
      <c r="BP61" s="208"/>
      <c r="BQ61" s="205">
        <v>55</v>
      </c>
      <c r="BR61" s="206"/>
      <c r="BS61" s="1005"/>
      <c r="BT61" s="1006"/>
      <c r="BU61" s="1006"/>
      <c r="BV61" s="1006"/>
      <c r="BW61" s="1006"/>
      <c r="BX61" s="1006"/>
      <c r="BY61" s="1006"/>
      <c r="BZ61" s="1006"/>
      <c r="CA61" s="1006"/>
      <c r="CB61" s="1006"/>
      <c r="CC61" s="1006"/>
      <c r="CD61" s="1006"/>
      <c r="CE61" s="1006"/>
      <c r="CF61" s="1006"/>
      <c r="CG61" s="1007"/>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68"/>
      <c r="DW61" s="969"/>
      <c r="DX61" s="969"/>
      <c r="DY61" s="969"/>
      <c r="DZ61" s="970"/>
      <c r="EA61" s="189"/>
    </row>
    <row r="62" spans="1:131" s="190" customFormat="1" ht="26.25" customHeight="1" x14ac:dyDescent="0.2">
      <c r="A62" s="204">
        <v>35</v>
      </c>
      <c r="B62" s="1019"/>
      <c r="C62" s="1020"/>
      <c r="D62" s="1020"/>
      <c r="E62" s="1020"/>
      <c r="F62" s="1020"/>
      <c r="G62" s="1020"/>
      <c r="H62" s="1020"/>
      <c r="I62" s="1020"/>
      <c r="J62" s="1020"/>
      <c r="K62" s="1020"/>
      <c r="L62" s="1020"/>
      <c r="M62" s="1020"/>
      <c r="N62" s="1020"/>
      <c r="O62" s="1020"/>
      <c r="P62" s="1021"/>
      <c r="Q62" s="1022"/>
      <c r="R62" s="1008"/>
      <c r="S62" s="1008"/>
      <c r="T62" s="1008"/>
      <c r="U62" s="1008"/>
      <c r="V62" s="1008"/>
      <c r="W62" s="1008"/>
      <c r="X62" s="1008"/>
      <c r="Y62" s="1008"/>
      <c r="Z62" s="1008"/>
      <c r="AA62" s="1008"/>
      <c r="AB62" s="1008"/>
      <c r="AC62" s="1008"/>
      <c r="AD62" s="1008"/>
      <c r="AE62" s="1023"/>
      <c r="AF62" s="1027"/>
      <c r="AG62" s="1008"/>
      <c r="AH62" s="1008"/>
      <c r="AI62" s="1008"/>
      <c r="AJ62" s="1028"/>
      <c r="AK62" s="1024"/>
      <c r="AL62" s="1008"/>
      <c r="AM62" s="1008"/>
      <c r="AN62" s="1008"/>
      <c r="AO62" s="1008"/>
      <c r="AP62" s="1008"/>
      <c r="AQ62" s="1008"/>
      <c r="AR62" s="1008"/>
      <c r="AS62" s="1008"/>
      <c r="AT62" s="1008"/>
      <c r="AU62" s="1008"/>
      <c r="AV62" s="1008"/>
      <c r="AW62" s="1008"/>
      <c r="AX62" s="1008"/>
      <c r="AY62" s="1008"/>
      <c r="AZ62" s="1009"/>
      <c r="BA62" s="1009"/>
      <c r="BB62" s="1009"/>
      <c r="BC62" s="1009"/>
      <c r="BD62" s="1009"/>
      <c r="BE62" s="1014"/>
      <c r="BF62" s="1014"/>
      <c r="BG62" s="1014"/>
      <c r="BH62" s="1014"/>
      <c r="BI62" s="1015"/>
      <c r="BJ62" s="1016" t="s">
        <v>361</v>
      </c>
      <c r="BK62" s="1017"/>
      <c r="BL62" s="1017"/>
      <c r="BM62" s="1017"/>
      <c r="BN62" s="1018"/>
      <c r="BO62" s="208"/>
      <c r="BP62" s="208"/>
      <c r="BQ62" s="205">
        <v>56</v>
      </c>
      <c r="BR62" s="206"/>
      <c r="BS62" s="1005"/>
      <c r="BT62" s="1006"/>
      <c r="BU62" s="1006"/>
      <c r="BV62" s="1006"/>
      <c r="BW62" s="1006"/>
      <c r="BX62" s="1006"/>
      <c r="BY62" s="1006"/>
      <c r="BZ62" s="1006"/>
      <c r="CA62" s="1006"/>
      <c r="CB62" s="1006"/>
      <c r="CC62" s="1006"/>
      <c r="CD62" s="1006"/>
      <c r="CE62" s="1006"/>
      <c r="CF62" s="1006"/>
      <c r="CG62" s="1007"/>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68"/>
      <c r="DW62" s="969"/>
      <c r="DX62" s="969"/>
      <c r="DY62" s="969"/>
      <c r="DZ62" s="970"/>
      <c r="EA62" s="189"/>
    </row>
    <row r="63" spans="1:131" s="190" customFormat="1" ht="26.25" customHeight="1" thickBot="1" x14ac:dyDescent="0.25">
      <c r="A63" s="207" t="s">
        <v>341</v>
      </c>
      <c r="B63" s="937" t="s">
        <v>362</v>
      </c>
      <c r="C63" s="938"/>
      <c r="D63" s="938"/>
      <c r="E63" s="938"/>
      <c r="F63" s="938"/>
      <c r="G63" s="938"/>
      <c r="H63" s="938"/>
      <c r="I63" s="938"/>
      <c r="J63" s="938"/>
      <c r="K63" s="938"/>
      <c r="L63" s="938"/>
      <c r="M63" s="938"/>
      <c r="N63" s="938"/>
      <c r="O63" s="938"/>
      <c r="P63" s="939"/>
      <c r="Q63" s="951"/>
      <c r="R63" s="944"/>
      <c r="S63" s="944"/>
      <c r="T63" s="944"/>
      <c r="U63" s="944"/>
      <c r="V63" s="944"/>
      <c r="W63" s="944"/>
      <c r="X63" s="944"/>
      <c r="Y63" s="944"/>
      <c r="Z63" s="944"/>
      <c r="AA63" s="944"/>
      <c r="AB63" s="944"/>
      <c r="AC63" s="944"/>
      <c r="AD63" s="944"/>
      <c r="AE63" s="1029"/>
      <c r="AF63" s="1030">
        <v>36826</v>
      </c>
      <c r="AG63" s="945"/>
      <c r="AH63" s="945"/>
      <c r="AI63" s="945"/>
      <c r="AJ63" s="1031"/>
      <c r="AK63" s="1032"/>
      <c r="AL63" s="944"/>
      <c r="AM63" s="944"/>
      <c r="AN63" s="944"/>
      <c r="AO63" s="944"/>
      <c r="AP63" s="945">
        <f>SUM(AP28:AT62)</f>
        <v>118580</v>
      </c>
      <c r="AQ63" s="945"/>
      <c r="AR63" s="945"/>
      <c r="AS63" s="945"/>
      <c r="AT63" s="945"/>
      <c r="AU63" s="945">
        <f>SUM(AU28:AY62)</f>
        <v>45707</v>
      </c>
      <c r="AV63" s="945"/>
      <c r="AW63" s="945"/>
      <c r="AX63" s="945"/>
      <c r="AY63" s="945"/>
      <c r="AZ63" s="1010"/>
      <c r="BA63" s="1010"/>
      <c r="BB63" s="1010"/>
      <c r="BC63" s="1010"/>
      <c r="BD63" s="1010"/>
      <c r="BE63" s="949"/>
      <c r="BF63" s="949"/>
      <c r="BG63" s="949"/>
      <c r="BH63" s="949"/>
      <c r="BI63" s="950"/>
      <c r="BJ63" s="1011" t="s">
        <v>98</v>
      </c>
      <c r="BK63" s="1012"/>
      <c r="BL63" s="1012"/>
      <c r="BM63" s="1012"/>
      <c r="BN63" s="1013"/>
      <c r="BO63" s="208"/>
      <c r="BP63" s="208"/>
      <c r="BQ63" s="205">
        <v>57</v>
      </c>
      <c r="BR63" s="206"/>
      <c r="BS63" s="1005"/>
      <c r="BT63" s="1006"/>
      <c r="BU63" s="1006"/>
      <c r="BV63" s="1006"/>
      <c r="BW63" s="1006"/>
      <c r="BX63" s="1006"/>
      <c r="BY63" s="1006"/>
      <c r="BZ63" s="1006"/>
      <c r="CA63" s="1006"/>
      <c r="CB63" s="1006"/>
      <c r="CC63" s="1006"/>
      <c r="CD63" s="1006"/>
      <c r="CE63" s="1006"/>
      <c r="CF63" s="1006"/>
      <c r="CG63" s="1007"/>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68"/>
      <c r="DW63" s="969"/>
      <c r="DX63" s="969"/>
      <c r="DY63" s="969"/>
      <c r="DZ63" s="970"/>
      <c r="EA63" s="189"/>
    </row>
    <row r="64" spans="1:131" s="190" customFormat="1" ht="26.25" customHeight="1" x14ac:dyDescent="0.2">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1005"/>
      <c r="BT64" s="1006"/>
      <c r="BU64" s="1006"/>
      <c r="BV64" s="1006"/>
      <c r="BW64" s="1006"/>
      <c r="BX64" s="1006"/>
      <c r="BY64" s="1006"/>
      <c r="BZ64" s="1006"/>
      <c r="CA64" s="1006"/>
      <c r="CB64" s="1006"/>
      <c r="CC64" s="1006"/>
      <c r="CD64" s="1006"/>
      <c r="CE64" s="1006"/>
      <c r="CF64" s="1006"/>
      <c r="CG64" s="1007"/>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68"/>
      <c r="DW64" s="969"/>
      <c r="DX64" s="969"/>
      <c r="DY64" s="969"/>
      <c r="DZ64" s="970"/>
      <c r="EA64" s="189"/>
    </row>
    <row r="65" spans="1:131" s="190" customFormat="1" ht="26.25" customHeight="1" thickBot="1" x14ac:dyDescent="0.25">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1005"/>
      <c r="BT65" s="1006"/>
      <c r="BU65" s="1006"/>
      <c r="BV65" s="1006"/>
      <c r="BW65" s="1006"/>
      <c r="BX65" s="1006"/>
      <c r="BY65" s="1006"/>
      <c r="BZ65" s="1006"/>
      <c r="CA65" s="1006"/>
      <c r="CB65" s="1006"/>
      <c r="CC65" s="1006"/>
      <c r="CD65" s="1006"/>
      <c r="CE65" s="1006"/>
      <c r="CF65" s="1006"/>
      <c r="CG65" s="1007"/>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68"/>
      <c r="DW65" s="969"/>
      <c r="DX65" s="969"/>
      <c r="DY65" s="969"/>
      <c r="DZ65" s="970"/>
      <c r="EA65" s="189"/>
    </row>
    <row r="66" spans="1:131" s="190" customFormat="1" ht="26.25" customHeight="1" x14ac:dyDescent="0.2">
      <c r="A66" s="992" t="s">
        <v>364</v>
      </c>
      <c r="B66" s="993"/>
      <c r="C66" s="993"/>
      <c r="D66" s="993"/>
      <c r="E66" s="993"/>
      <c r="F66" s="993"/>
      <c r="G66" s="993"/>
      <c r="H66" s="993"/>
      <c r="I66" s="993"/>
      <c r="J66" s="993"/>
      <c r="K66" s="993"/>
      <c r="L66" s="993"/>
      <c r="M66" s="993"/>
      <c r="N66" s="993"/>
      <c r="O66" s="993"/>
      <c r="P66" s="994"/>
      <c r="Q66" s="984" t="s">
        <v>345</v>
      </c>
      <c r="R66" s="985"/>
      <c r="S66" s="985"/>
      <c r="T66" s="985"/>
      <c r="U66" s="986"/>
      <c r="V66" s="984" t="s">
        <v>346</v>
      </c>
      <c r="W66" s="985"/>
      <c r="X66" s="985"/>
      <c r="Y66" s="985"/>
      <c r="Z66" s="986"/>
      <c r="AA66" s="984" t="s">
        <v>347</v>
      </c>
      <c r="AB66" s="985"/>
      <c r="AC66" s="985"/>
      <c r="AD66" s="985"/>
      <c r="AE66" s="986"/>
      <c r="AF66" s="998" t="s">
        <v>348</v>
      </c>
      <c r="AG66" s="999"/>
      <c r="AH66" s="999"/>
      <c r="AI66" s="999"/>
      <c r="AJ66" s="1000"/>
      <c r="AK66" s="984" t="s">
        <v>349</v>
      </c>
      <c r="AL66" s="993"/>
      <c r="AM66" s="993"/>
      <c r="AN66" s="993"/>
      <c r="AO66" s="994"/>
      <c r="AP66" s="984" t="s">
        <v>350</v>
      </c>
      <c r="AQ66" s="985"/>
      <c r="AR66" s="985"/>
      <c r="AS66" s="985"/>
      <c r="AT66" s="986"/>
      <c r="AU66" s="984" t="s">
        <v>365</v>
      </c>
      <c r="AV66" s="985"/>
      <c r="AW66" s="985"/>
      <c r="AX66" s="985"/>
      <c r="AY66" s="986"/>
      <c r="AZ66" s="984" t="s">
        <v>318</v>
      </c>
      <c r="BA66" s="985"/>
      <c r="BB66" s="985"/>
      <c r="BC66" s="985"/>
      <c r="BD66" s="990"/>
      <c r="BE66" s="208"/>
      <c r="BF66" s="208"/>
      <c r="BG66" s="208"/>
      <c r="BH66" s="208"/>
      <c r="BI66" s="208"/>
      <c r="BJ66" s="208"/>
      <c r="BK66" s="208"/>
      <c r="BL66" s="208"/>
      <c r="BM66" s="208"/>
      <c r="BN66" s="208"/>
      <c r="BO66" s="208"/>
      <c r="BP66" s="208"/>
      <c r="BQ66" s="205">
        <v>60</v>
      </c>
      <c r="BR66" s="210"/>
      <c r="BS66" s="916"/>
      <c r="BT66" s="917"/>
      <c r="BU66" s="917"/>
      <c r="BV66" s="917"/>
      <c r="BW66" s="917"/>
      <c r="BX66" s="917"/>
      <c r="BY66" s="917"/>
      <c r="BZ66" s="917"/>
      <c r="CA66" s="917"/>
      <c r="CB66" s="917"/>
      <c r="CC66" s="917"/>
      <c r="CD66" s="917"/>
      <c r="CE66" s="917"/>
      <c r="CF66" s="917"/>
      <c r="CG66" s="918"/>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29"/>
      <c r="DW66" s="930"/>
      <c r="DX66" s="930"/>
      <c r="DY66" s="930"/>
      <c r="DZ66" s="931"/>
      <c r="EA66" s="189"/>
    </row>
    <row r="67" spans="1:131" s="190" customFormat="1" ht="26.25" customHeight="1" thickBot="1" x14ac:dyDescent="0.25">
      <c r="A67" s="995"/>
      <c r="B67" s="996"/>
      <c r="C67" s="996"/>
      <c r="D67" s="996"/>
      <c r="E67" s="996"/>
      <c r="F67" s="996"/>
      <c r="G67" s="996"/>
      <c r="H67" s="996"/>
      <c r="I67" s="996"/>
      <c r="J67" s="996"/>
      <c r="K67" s="996"/>
      <c r="L67" s="996"/>
      <c r="M67" s="996"/>
      <c r="N67" s="996"/>
      <c r="O67" s="996"/>
      <c r="P67" s="997"/>
      <c r="Q67" s="987"/>
      <c r="R67" s="988"/>
      <c r="S67" s="988"/>
      <c r="T67" s="988"/>
      <c r="U67" s="989"/>
      <c r="V67" s="987"/>
      <c r="W67" s="988"/>
      <c r="X67" s="988"/>
      <c r="Y67" s="988"/>
      <c r="Z67" s="989"/>
      <c r="AA67" s="987"/>
      <c r="AB67" s="988"/>
      <c r="AC67" s="988"/>
      <c r="AD67" s="988"/>
      <c r="AE67" s="989"/>
      <c r="AF67" s="1001"/>
      <c r="AG67" s="1002"/>
      <c r="AH67" s="1002"/>
      <c r="AI67" s="1002"/>
      <c r="AJ67" s="1003"/>
      <c r="AK67" s="1004"/>
      <c r="AL67" s="996"/>
      <c r="AM67" s="996"/>
      <c r="AN67" s="996"/>
      <c r="AO67" s="997"/>
      <c r="AP67" s="987"/>
      <c r="AQ67" s="988"/>
      <c r="AR67" s="988"/>
      <c r="AS67" s="988"/>
      <c r="AT67" s="989"/>
      <c r="AU67" s="987"/>
      <c r="AV67" s="988"/>
      <c r="AW67" s="988"/>
      <c r="AX67" s="988"/>
      <c r="AY67" s="989"/>
      <c r="AZ67" s="987"/>
      <c r="BA67" s="988"/>
      <c r="BB67" s="988"/>
      <c r="BC67" s="988"/>
      <c r="BD67" s="991"/>
      <c r="BE67" s="208"/>
      <c r="BF67" s="208"/>
      <c r="BG67" s="208"/>
      <c r="BH67" s="208"/>
      <c r="BI67" s="208"/>
      <c r="BJ67" s="208"/>
      <c r="BK67" s="208"/>
      <c r="BL67" s="208"/>
      <c r="BM67" s="208"/>
      <c r="BN67" s="208"/>
      <c r="BO67" s="208"/>
      <c r="BP67" s="208"/>
      <c r="BQ67" s="205">
        <v>61</v>
      </c>
      <c r="BR67" s="210"/>
      <c r="BS67" s="916"/>
      <c r="BT67" s="917"/>
      <c r="BU67" s="917"/>
      <c r="BV67" s="917"/>
      <c r="BW67" s="917"/>
      <c r="BX67" s="917"/>
      <c r="BY67" s="917"/>
      <c r="BZ67" s="917"/>
      <c r="CA67" s="917"/>
      <c r="CB67" s="917"/>
      <c r="CC67" s="917"/>
      <c r="CD67" s="917"/>
      <c r="CE67" s="917"/>
      <c r="CF67" s="917"/>
      <c r="CG67" s="918"/>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29"/>
      <c r="DW67" s="930"/>
      <c r="DX67" s="930"/>
      <c r="DY67" s="930"/>
      <c r="DZ67" s="931"/>
      <c r="EA67" s="189"/>
    </row>
    <row r="68" spans="1:131" s="190" customFormat="1" ht="26.25" customHeight="1" thickTop="1" x14ac:dyDescent="0.2">
      <c r="A68" s="201">
        <v>1</v>
      </c>
      <c r="B68" s="976" t="s">
        <v>537</v>
      </c>
      <c r="C68" s="977"/>
      <c r="D68" s="977"/>
      <c r="E68" s="977"/>
      <c r="F68" s="977"/>
      <c r="G68" s="977"/>
      <c r="H68" s="977"/>
      <c r="I68" s="977"/>
      <c r="J68" s="977"/>
      <c r="K68" s="977"/>
      <c r="L68" s="977"/>
      <c r="M68" s="977"/>
      <c r="N68" s="977"/>
      <c r="O68" s="977"/>
      <c r="P68" s="978"/>
      <c r="Q68" s="979">
        <v>300</v>
      </c>
      <c r="R68" s="980"/>
      <c r="S68" s="980"/>
      <c r="T68" s="980"/>
      <c r="U68" s="980"/>
      <c r="V68" s="980">
        <v>294</v>
      </c>
      <c r="W68" s="980"/>
      <c r="X68" s="980"/>
      <c r="Y68" s="980"/>
      <c r="Z68" s="980"/>
      <c r="AA68" s="980">
        <v>7</v>
      </c>
      <c r="AB68" s="980"/>
      <c r="AC68" s="980"/>
      <c r="AD68" s="980"/>
      <c r="AE68" s="980"/>
      <c r="AF68" s="980">
        <v>7</v>
      </c>
      <c r="AG68" s="980"/>
      <c r="AH68" s="980"/>
      <c r="AI68" s="980"/>
      <c r="AJ68" s="980"/>
      <c r="AK68" s="980"/>
      <c r="AL68" s="980"/>
      <c r="AM68" s="980"/>
      <c r="AN68" s="980"/>
      <c r="AO68" s="980"/>
      <c r="AP68" s="980"/>
      <c r="AQ68" s="980"/>
      <c r="AR68" s="980"/>
      <c r="AS68" s="980"/>
      <c r="AT68" s="980"/>
      <c r="AU68" s="980"/>
      <c r="AV68" s="980"/>
      <c r="AW68" s="980"/>
      <c r="AX68" s="980"/>
      <c r="AY68" s="980"/>
      <c r="AZ68" s="974"/>
      <c r="BA68" s="974"/>
      <c r="BB68" s="974"/>
      <c r="BC68" s="974"/>
      <c r="BD68" s="975"/>
      <c r="BE68" s="208"/>
      <c r="BF68" s="208"/>
      <c r="BG68" s="208"/>
      <c r="BH68" s="208"/>
      <c r="BI68" s="208"/>
      <c r="BJ68" s="208"/>
      <c r="BK68" s="208"/>
      <c r="BL68" s="208"/>
      <c r="BM68" s="208"/>
      <c r="BN68" s="208"/>
      <c r="BO68" s="208"/>
      <c r="BP68" s="208"/>
      <c r="BQ68" s="205">
        <v>62</v>
      </c>
      <c r="BR68" s="210"/>
      <c r="BS68" s="916"/>
      <c r="BT68" s="917"/>
      <c r="BU68" s="917"/>
      <c r="BV68" s="917"/>
      <c r="BW68" s="917"/>
      <c r="BX68" s="917"/>
      <c r="BY68" s="917"/>
      <c r="BZ68" s="917"/>
      <c r="CA68" s="917"/>
      <c r="CB68" s="917"/>
      <c r="CC68" s="917"/>
      <c r="CD68" s="917"/>
      <c r="CE68" s="917"/>
      <c r="CF68" s="917"/>
      <c r="CG68" s="918"/>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29"/>
      <c r="DW68" s="930"/>
      <c r="DX68" s="930"/>
      <c r="DY68" s="930"/>
      <c r="DZ68" s="931"/>
      <c r="EA68" s="189"/>
    </row>
    <row r="69" spans="1:131" s="190" customFormat="1" ht="26.25" customHeight="1" x14ac:dyDescent="0.2">
      <c r="A69" s="204">
        <v>2</v>
      </c>
      <c r="B69" s="959" t="s">
        <v>538</v>
      </c>
      <c r="C69" s="960"/>
      <c r="D69" s="960"/>
      <c r="E69" s="960"/>
      <c r="F69" s="960"/>
      <c r="G69" s="960"/>
      <c r="H69" s="960"/>
      <c r="I69" s="960"/>
      <c r="J69" s="960"/>
      <c r="K69" s="960"/>
      <c r="L69" s="960"/>
      <c r="M69" s="960"/>
      <c r="N69" s="960"/>
      <c r="O69" s="960"/>
      <c r="P69" s="961"/>
      <c r="Q69" s="971">
        <v>4661</v>
      </c>
      <c r="R69" s="967"/>
      <c r="S69" s="967"/>
      <c r="T69" s="967"/>
      <c r="U69" s="967"/>
      <c r="V69" s="967">
        <v>3659</v>
      </c>
      <c r="W69" s="967"/>
      <c r="X69" s="967"/>
      <c r="Y69" s="967"/>
      <c r="Z69" s="967"/>
      <c r="AA69" s="967">
        <v>1002</v>
      </c>
      <c r="AB69" s="967"/>
      <c r="AC69" s="967"/>
      <c r="AD69" s="967"/>
      <c r="AE69" s="967"/>
      <c r="AF69" s="967">
        <v>1824</v>
      </c>
      <c r="AG69" s="967"/>
      <c r="AH69" s="967"/>
      <c r="AI69" s="967"/>
      <c r="AJ69" s="967"/>
      <c r="AK69" s="967"/>
      <c r="AL69" s="967"/>
      <c r="AM69" s="967"/>
      <c r="AN69" s="967"/>
      <c r="AO69" s="967"/>
      <c r="AP69" s="967">
        <v>11205</v>
      </c>
      <c r="AQ69" s="967"/>
      <c r="AR69" s="967"/>
      <c r="AS69" s="967"/>
      <c r="AT69" s="967"/>
      <c r="AU69" s="967"/>
      <c r="AV69" s="967"/>
      <c r="AW69" s="967"/>
      <c r="AX69" s="967"/>
      <c r="AY69" s="967"/>
      <c r="AZ69" s="972" t="s">
        <v>539</v>
      </c>
      <c r="BA69" s="972"/>
      <c r="BB69" s="972"/>
      <c r="BC69" s="972"/>
      <c r="BD69" s="973"/>
      <c r="BE69" s="208"/>
      <c r="BF69" s="208"/>
      <c r="BG69" s="208"/>
      <c r="BH69" s="208"/>
      <c r="BI69" s="208"/>
      <c r="BJ69" s="208"/>
      <c r="BK69" s="208"/>
      <c r="BL69" s="208"/>
      <c r="BM69" s="208"/>
      <c r="BN69" s="208"/>
      <c r="BO69" s="208"/>
      <c r="BP69" s="208"/>
      <c r="BQ69" s="205">
        <v>63</v>
      </c>
      <c r="BR69" s="210"/>
      <c r="BS69" s="916"/>
      <c r="BT69" s="917"/>
      <c r="BU69" s="917"/>
      <c r="BV69" s="917"/>
      <c r="BW69" s="917"/>
      <c r="BX69" s="917"/>
      <c r="BY69" s="917"/>
      <c r="BZ69" s="917"/>
      <c r="CA69" s="917"/>
      <c r="CB69" s="917"/>
      <c r="CC69" s="917"/>
      <c r="CD69" s="917"/>
      <c r="CE69" s="917"/>
      <c r="CF69" s="917"/>
      <c r="CG69" s="918"/>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29"/>
      <c r="DW69" s="930"/>
      <c r="DX69" s="930"/>
      <c r="DY69" s="930"/>
      <c r="DZ69" s="931"/>
      <c r="EA69" s="189"/>
    </row>
    <row r="70" spans="1:131" s="190" customFormat="1" ht="26.25" customHeight="1" x14ac:dyDescent="0.2">
      <c r="A70" s="204">
        <v>3</v>
      </c>
      <c r="B70" s="959"/>
      <c r="C70" s="960"/>
      <c r="D70" s="960"/>
      <c r="E70" s="960"/>
      <c r="F70" s="960"/>
      <c r="G70" s="960"/>
      <c r="H70" s="960"/>
      <c r="I70" s="960"/>
      <c r="J70" s="960"/>
      <c r="K70" s="960"/>
      <c r="L70" s="960"/>
      <c r="M70" s="960"/>
      <c r="N70" s="960"/>
      <c r="O70" s="960"/>
      <c r="P70" s="961"/>
      <c r="Q70" s="962"/>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6"/>
      <c r="AY70" s="956"/>
      <c r="AZ70" s="957"/>
      <c r="BA70" s="957"/>
      <c r="BB70" s="957"/>
      <c r="BC70" s="957"/>
      <c r="BD70" s="958"/>
      <c r="BE70" s="208"/>
      <c r="BF70" s="208"/>
      <c r="BG70" s="208"/>
      <c r="BH70" s="208"/>
      <c r="BI70" s="208"/>
      <c r="BJ70" s="208"/>
      <c r="BK70" s="208"/>
      <c r="BL70" s="208"/>
      <c r="BM70" s="208"/>
      <c r="BN70" s="208"/>
      <c r="BO70" s="208"/>
      <c r="BP70" s="208"/>
      <c r="BQ70" s="205">
        <v>64</v>
      </c>
      <c r="BR70" s="210"/>
      <c r="BS70" s="916"/>
      <c r="BT70" s="917"/>
      <c r="BU70" s="917"/>
      <c r="BV70" s="917"/>
      <c r="BW70" s="917"/>
      <c r="BX70" s="917"/>
      <c r="BY70" s="917"/>
      <c r="BZ70" s="917"/>
      <c r="CA70" s="917"/>
      <c r="CB70" s="917"/>
      <c r="CC70" s="917"/>
      <c r="CD70" s="917"/>
      <c r="CE70" s="917"/>
      <c r="CF70" s="917"/>
      <c r="CG70" s="918"/>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29"/>
      <c r="DW70" s="930"/>
      <c r="DX70" s="930"/>
      <c r="DY70" s="930"/>
      <c r="DZ70" s="931"/>
      <c r="EA70" s="189"/>
    </row>
    <row r="71" spans="1:131" s="190" customFormat="1" ht="26.25" customHeight="1" x14ac:dyDescent="0.2">
      <c r="A71" s="204">
        <v>4</v>
      </c>
      <c r="B71" s="959"/>
      <c r="C71" s="960"/>
      <c r="D71" s="960"/>
      <c r="E71" s="960"/>
      <c r="F71" s="960"/>
      <c r="G71" s="960"/>
      <c r="H71" s="960"/>
      <c r="I71" s="960"/>
      <c r="J71" s="960"/>
      <c r="K71" s="960"/>
      <c r="L71" s="960"/>
      <c r="M71" s="960"/>
      <c r="N71" s="960"/>
      <c r="O71" s="960"/>
      <c r="P71" s="961"/>
      <c r="Q71" s="962"/>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6"/>
      <c r="AY71" s="956"/>
      <c r="AZ71" s="957"/>
      <c r="BA71" s="957"/>
      <c r="BB71" s="957"/>
      <c r="BC71" s="957"/>
      <c r="BD71" s="958"/>
      <c r="BE71" s="208"/>
      <c r="BF71" s="208"/>
      <c r="BG71" s="208"/>
      <c r="BH71" s="208"/>
      <c r="BI71" s="208"/>
      <c r="BJ71" s="208"/>
      <c r="BK71" s="208"/>
      <c r="BL71" s="208"/>
      <c r="BM71" s="208"/>
      <c r="BN71" s="208"/>
      <c r="BO71" s="208"/>
      <c r="BP71" s="208"/>
      <c r="BQ71" s="205">
        <v>65</v>
      </c>
      <c r="BR71" s="210"/>
      <c r="BS71" s="916"/>
      <c r="BT71" s="917"/>
      <c r="BU71" s="917"/>
      <c r="BV71" s="917"/>
      <c r="BW71" s="917"/>
      <c r="BX71" s="917"/>
      <c r="BY71" s="917"/>
      <c r="BZ71" s="917"/>
      <c r="CA71" s="917"/>
      <c r="CB71" s="917"/>
      <c r="CC71" s="917"/>
      <c r="CD71" s="917"/>
      <c r="CE71" s="917"/>
      <c r="CF71" s="917"/>
      <c r="CG71" s="918"/>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29"/>
      <c r="DW71" s="930"/>
      <c r="DX71" s="930"/>
      <c r="DY71" s="930"/>
      <c r="DZ71" s="931"/>
      <c r="EA71" s="189"/>
    </row>
    <row r="72" spans="1:131" s="190" customFormat="1" ht="26.25" customHeight="1" x14ac:dyDescent="0.2">
      <c r="A72" s="204">
        <v>5</v>
      </c>
      <c r="B72" s="959"/>
      <c r="C72" s="960"/>
      <c r="D72" s="960"/>
      <c r="E72" s="960"/>
      <c r="F72" s="960"/>
      <c r="G72" s="960"/>
      <c r="H72" s="960"/>
      <c r="I72" s="960"/>
      <c r="J72" s="960"/>
      <c r="K72" s="960"/>
      <c r="L72" s="960"/>
      <c r="M72" s="960"/>
      <c r="N72" s="960"/>
      <c r="O72" s="960"/>
      <c r="P72" s="961"/>
      <c r="Q72" s="962"/>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7"/>
      <c r="BA72" s="957"/>
      <c r="BB72" s="957"/>
      <c r="BC72" s="957"/>
      <c r="BD72" s="958"/>
      <c r="BE72" s="208"/>
      <c r="BF72" s="208"/>
      <c r="BG72" s="208"/>
      <c r="BH72" s="208"/>
      <c r="BI72" s="208"/>
      <c r="BJ72" s="208"/>
      <c r="BK72" s="208"/>
      <c r="BL72" s="208"/>
      <c r="BM72" s="208"/>
      <c r="BN72" s="208"/>
      <c r="BO72" s="208"/>
      <c r="BP72" s="208"/>
      <c r="BQ72" s="205">
        <v>66</v>
      </c>
      <c r="BR72" s="210"/>
      <c r="BS72" s="916"/>
      <c r="BT72" s="917"/>
      <c r="BU72" s="917"/>
      <c r="BV72" s="917"/>
      <c r="BW72" s="917"/>
      <c r="BX72" s="917"/>
      <c r="BY72" s="917"/>
      <c r="BZ72" s="917"/>
      <c r="CA72" s="917"/>
      <c r="CB72" s="917"/>
      <c r="CC72" s="917"/>
      <c r="CD72" s="917"/>
      <c r="CE72" s="917"/>
      <c r="CF72" s="917"/>
      <c r="CG72" s="918"/>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29"/>
      <c r="DW72" s="930"/>
      <c r="DX72" s="930"/>
      <c r="DY72" s="930"/>
      <c r="DZ72" s="931"/>
      <c r="EA72" s="189"/>
    </row>
    <row r="73" spans="1:131" s="190" customFormat="1" ht="26.25" customHeight="1" x14ac:dyDescent="0.2">
      <c r="A73" s="204">
        <v>6</v>
      </c>
      <c r="B73" s="959"/>
      <c r="C73" s="960"/>
      <c r="D73" s="960"/>
      <c r="E73" s="960"/>
      <c r="F73" s="960"/>
      <c r="G73" s="960"/>
      <c r="H73" s="960"/>
      <c r="I73" s="960"/>
      <c r="J73" s="960"/>
      <c r="K73" s="960"/>
      <c r="L73" s="960"/>
      <c r="M73" s="960"/>
      <c r="N73" s="960"/>
      <c r="O73" s="960"/>
      <c r="P73" s="961"/>
      <c r="Q73" s="962"/>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7"/>
      <c r="BA73" s="957"/>
      <c r="BB73" s="957"/>
      <c r="BC73" s="957"/>
      <c r="BD73" s="958"/>
      <c r="BE73" s="208"/>
      <c r="BF73" s="208"/>
      <c r="BG73" s="208"/>
      <c r="BH73" s="208"/>
      <c r="BI73" s="208"/>
      <c r="BJ73" s="208"/>
      <c r="BK73" s="208"/>
      <c r="BL73" s="208"/>
      <c r="BM73" s="208"/>
      <c r="BN73" s="208"/>
      <c r="BO73" s="208"/>
      <c r="BP73" s="208"/>
      <c r="BQ73" s="205">
        <v>67</v>
      </c>
      <c r="BR73" s="210"/>
      <c r="BS73" s="916"/>
      <c r="BT73" s="917"/>
      <c r="BU73" s="917"/>
      <c r="BV73" s="917"/>
      <c r="BW73" s="917"/>
      <c r="BX73" s="917"/>
      <c r="BY73" s="917"/>
      <c r="BZ73" s="917"/>
      <c r="CA73" s="917"/>
      <c r="CB73" s="917"/>
      <c r="CC73" s="917"/>
      <c r="CD73" s="917"/>
      <c r="CE73" s="917"/>
      <c r="CF73" s="917"/>
      <c r="CG73" s="918"/>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29"/>
      <c r="DW73" s="930"/>
      <c r="DX73" s="930"/>
      <c r="DY73" s="930"/>
      <c r="DZ73" s="931"/>
      <c r="EA73" s="189"/>
    </row>
    <row r="74" spans="1:131" s="190" customFormat="1" ht="26.25" customHeight="1" x14ac:dyDescent="0.2">
      <c r="A74" s="204">
        <v>7</v>
      </c>
      <c r="B74" s="959"/>
      <c r="C74" s="960"/>
      <c r="D74" s="960"/>
      <c r="E74" s="960"/>
      <c r="F74" s="960"/>
      <c r="G74" s="960"/>
      <c r="H74" s="960"/>
      <c r="I74" s="960"/>
      <c r="J74" s="960"/>
      <c r="K74" s="960"/>
      <c r="L74" s="960"/>
      <c r="M74" s="960"/>
      <c r="N74" s="960"/>
      <c r="O74" s="960"/>
      <c r="P74" s="961"/>
      <c r="Q74" s="962"/>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208"/>
      <c r="BF74" s="208"/>
      <c r="BG74" s="208"/>
      <c r="BH74" s="208"/>
      <c r="BI74" s="208"/>
      <c r="BJ74" s="208"/>
      <c r="BK74" s="208"/>
      <c r="BL74" s="208"/>
      <c r="BM74" s="208"/>
      <c r="BN74" s="208"/>
      <c r="BO74" s="208"/>
      <c r="BP74" s="208"/>
      <c r="BQ74" s="205">
        <v>68</v>
      </c>
      <c r="BR74" s="210"/>
      <c r="BS74" s="916"/>
      <c r="BT74" s="917"/>
      <c r="BU74" s="917"/>
      <c r="BV74" s="917"/>
      <c r="BW74" s="917"/>
      <c r="BX74" s="917"/>
      <c r="BY74" s="917"/>
      <c r="BZ74" s="917"/>
      <c r="CA74" s="917"/>
      <c r="CB74" s="917"/>
      <c r="CC74" s="917"/>
      <c r="CD74" s="917"/>
      <c r="CE74" s="917"/>
      <c r="CF74" s="917"/>
      <c r="CG74" s="918"/>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29"/>
      <c r="DW74" s="930"/>
      <c r="DX74" s="930"/>
      <c r="DY74" s="930"/>
      <c r="DZ74" s="931"/>
      <c r="EA74" s="189"/>
    </row>
    <row r="75" spans="1:131" s="190" customFormat="1" ht="26.25" customHeight="1" x14ac:dyDescent="0.2">
      <c r="A75" s="204">
        <v>8</v>
      </c>
      <c r="B75" s="959"/>
      <c r="C75" s="960"/>
      <c r="D75" s="960"/>
      <c r="E75" s="960"/>
      <c r="F75" s="960"/>
      <c r="G75" s="960"/>
      <c r="H75" s="960"/>
      <c r="I75" s="960"/>
      <c r="J75" s="960"/>
      <c r="K75" s="960"/>
      <c r="L75" s="960"/>
      <c r="M75" s="960"/>
      <c r="N75" s="960"/>
      <c r="O75" s="960"/>
      <c r="P75" s="961"/>
      <c r="Q75" s="966"/>
      <c r="R75" s="964"/>
      <c r="S75" s="964"/>
      <c r="T75" s="964"/>
      <c r="U75" s="965"/>
      <c r="V75" s="963"/>
      <c r="W75" s="964"/>
      <c r="X75" s="964"/>
      <c r="Y75" s="964"/>
      <c r="Z75" s="965"/>
      <c r="AA75" s="963"/>
      <c r="AB75" s="964"/>
      <c r="AC75" s="964"/>
      <c r="AD75" s="964"/>
      <c r="AE75" s="965"/>
      <c r="AF75" s="963"/>
      <c r="AG75" s="964"/>
      <c r="AH75" s="964"/>
      <c r="AI75" s="964"/>
      <c r="AJ75" s="965"/>
      <c r="AK75" s="963"/>
      <c r="AL75" s="964"/>
      <c r="AM75" s="964"/>
      <c r="AN75" s="964"/>
      <c r="AO75" s="965"/>
      <c r="AP75" s="963"/>
      <c r="AQ75" s="964"/>
      <c r="AR75" s="964"/>
      <c r="AS75" s="964"/>
      <c r="AT75" s="965"/>
      <c r="AU75" s="963"/>
      <c r="AV75" s="964"/>
      <c r="AW75" s="964"/>
      <c r="AX75" s="964"/>
      <c r="AY75" s="965"/>
      <c r="AZ75" s="957"/>
      <c r="BA75" s="957"/>
      <c r="BB75" s="957"/>
      <c r="BC75" s="957"/>
      <c r="BD75" s="958"/>
      <c r="BE75" s="208"/>
      <c r="BF75" s="208"/>
      <c r="BG75" s="208"/>
      <c r="BH75" s="208"/>
      <c r="BI75" s="208"/>
      <c r="BJ75" s="208"/>
      <c r="BK75" s="208"/>
      <c r="BL75" s="208"/>
      <c r="BM75" s="208"/>
      <c r="BN75" s="208"/>
      <c r="BO75" s="208"/>
      <c r="BP75" s="208"/>
      <c r="BQ75" s="205">
        <v>69</v>
      </c>
      <c r="BR75" s="210"/>
      <c r="BS75" s="916"/>
      <c r="BT75" s="917"/>
      <c r="BU75" s="917"/>
      <c r="BV75" s="917"/>
      <c r="BW75" s="917"/>
      <c r="BX75" s="917"/>
      <c r="BY75" s="917"/>
      <c r="BZ75" s="917"/>
      <c r="CA75" s="917"/>
      <c r="CB75" s="917"/>
      <c r="CC75" s="917"/>
      <c r="CD75" s="917"/>
      <c r="CE75" s="917"/>
      <c r="CF75" s="917"/>
      <c r="CG75" s="918"/>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29"/>
      <c r="DW75" s="930"/>
      <c r="DX75" s="930"/>
      <c r="DY75" s="930"/>
      <c r="DZ75" s="931"/>
      <c r="EA75" s="189"/>
    </row>
    <row r="76" spans="1:131" s="190" customFormat="1" ht="26.25" customHeight="1" x14ac:dyDescent="0.2">
      <c r="A76" s="204">
        <v>9</v>
      </c>
      <c r="B76" s="959"/>
      <c r="C76" s="960"/>
      <c r="D76" s="960"/>
      <c r="E76" s="960"/>
      <c r="F76" s="960"/>
      <c r="G76" s="960"/>
      <c r="H76" s="960"/>
      <c r="I76" s="960"/>
      <c r="J76" s="960"/>
      <c r="K76" s="960"/>
      <c r="L76" s="960"/>
      <c r="M76" s="960"/>
      <c r="N76" s="960"/>
      <c r="O76" s="960"/>
      <c r="P76" s="961"/>
      <c r="Q76" s="966"/>
      <c r="R76" s="964"/>
      <c r="S76" s="964"/>
      <c r="T76" s="964"/>
      <c r="U76" s="965"/>
      <c r="V76" s="963"/>
      <c r="W76" s="964"/>
      <c r="X76" s="964"/>
      <c r="Y76" s="964"/>
      <c r="Z76" s="965"/>
      <c r="AA76" s="963"/>
      <c r="AB76" s="964"/>
      <c r="AC76" s="964"/>
      <c r="AD76" s="964"/>
      <c r="AE76" s="965"/>
      <c r="AF76" s="963"/>
      <c r="AG76" s="964"/>
      <c r="AH76" s="964"/>
      <c r="AI76" s="964"/>
      <c r="AJ76" s="965"/>
      <c r="AK76" s="963"/>
      <c r="AL76" s="964"/>
      <c r="AM76" s="964"/>
      <c r="AN76" s="964"/>
      <c r="AO76" s="965"/>
      <c r="AP76" s="963"/>
      <c r="AQ76" s="964"/>
      <c r="AR76" s="964"/>
      <c r="AS76" s="964"/>
      <c r="AT76" s="965"/>
      <c r="AU76" s="963"/>
      <c r="AV76" s="964"/>
      <c r="AW76" s="964"/>
      <c r="AX76" s="964"/>
      <c r="AY76" s="965"/>
      <c r="AZ76" s="957"/>
      <c r="BA76" s="957"/>
      <c r="BB76" s="957"/>
      <c r="BC76" s="957"/>
      <c r="BD76" s="958"/>
      <c r="BE76" s="208"/>
      <c r="BF76" s="208"/>
      <c r="BG76" s="208"/>
      <c r="BH76" s="208"/>
      <c r="BI76" s="208"/>
      <c r="BJ76" s="208"/>
      <c r="BK76" s="208"/>
      <c r="BL76" s="208"/>
      <c r="BM76" s="208"/>
      <c r="BN76" s="208"/>
      <c r="BO76" s="208"/>
      <c r="BP76" s="208"/>
      <c r="BQ76" s="205">
        <v>70</v>
      </c>
      <c r="BR76" s="210"/>
      <c r="BS76" s="916"/>
      <c r="BT76" s="917"/>
      <c r="BU76" s="917"/>
      <c r="BV76" s="917"/>
      <c r="BW76" s="917"/>
      <c r="BX76" s="917"/>
      <c r="BY76" s="917"/>
      <c r="BZ76" s="917"/>
      <c r="CA76" s="917"/>
      <c r="CB76" s="917"/>
      <c r="CC76" s="917"/>
      <c r="CD76" s="917"/>
      <c r="CE76" s="917"/>
      <c r="CF76" s="917"/>
      <c r="CG76" s="918"/>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29"/>
      <c r="DW76" s="930"/>
      <c r="DX76" s="930"/>
      <c r="DY76" s="930"/>
      <c r="DZ76" s="931"/>
      <c r="EA76" s="189"/>
    </row>
    <row r="77" spans="1:131" s="190" customFormat="1" ht="26.25" customHeight="1" x14ac:dyDescent="0.2">
      <c r="A77" s="204">
        <v>10</v>
      </c>
      <c r="B77" s="959"/>
      <c r="C77" s="960"/>
      <c r="D77" s="960"/>
      <c r="E77" s="960"/>
      <c r="F77" s="960"/>
      <c r="G77" s="960"/>
      <c r="H77" s="960"/>
      <c r="I77" s="960"/>
      <c r="J77" s="960"/>
      <c r="K77" s="960"/>
      <c r="L77" s="960"/>
      <c r="M77" s="960"/>
      <c r="N77" s="960"/>
      <c r="O77" s="960"/>
      <c r="P77" s="961"/>
      <c r="Q77" s="966"/>
      <c r="R77" s="964"/>
      <c r="S77" s="964"/>
      <c r="T77" s="964"/>
      <c r="U77" s="965"/>
      <c r="V77" s="963"/>
      <c r="W77" s="964"/>
      <c r="X77" s="964"/>
      <c r="Y77" s="964"/>
      <c r="Z77" s="965"/>
      <c r="AA77" s="963"/>
      <c r="AB77" s="964"/>
      <c r="AC77" s="964"/>
      <c r="AD77" s="964"/>
      <c r="AE77" s="965"/>
      <c r="AF77" s="963"/>
      <c r="AG77" s="964"/>
      <c r="AH77" s="964"/>
      <c r="AI77" s="964"/>
      <c r="AJ77" s="965"/>
      <c r="AK77" s="963"/>
      <c r="AL77" s="964"/>
      <c r="AM77" s="964"/>
      <c r="AN77" s="964"/>
      <c r="AO77" s="965"/>
      <c r="AP77" s="963"/>
      <c r="AQ77" s="964"/>
      <c r="AR77" s="964"/>
      <c r="AS77" s="964"/>
      <c r="AT77" s="965"/>
      <c r="AU77" s="963"/>
      <c r="AV77" s="964"/>
      <c r="AW77" s="964"/>
      <c r="AX77" s="964"/>
      <c r="AY77" s="965"/>
      <c r="AZ77" s="957"/>
      <c r="BA77" s="957"/>
      <c r="BB77" s="957"/>
      <c r="BC77" s="957"/>
      <c r="BD77" s="958"/>
      <c r="BE77" s="208"/>
      <c r="BF77" s="208"/>
      <c r="BG77" s="208"/>
      <c r="BH77" s="208"/>
      <c r="BI77" s="208"/>
      <c r="BJ77" s="208"/>
      <c r="BK77" s="208"/>
      <c r="BL77" s="208"/>
      <c r="BM77" s="208"/>
      <c r="BN77" s="208"/>
      <c r="BO77" s="208"/>
      <c r="BP77" s="208"/>
      <c r="BQ77" s="205">
        <v>71</v>
      </c>
      <c r="BR77" s="210"/>
      <c r="BS77" s="916"/>
      <c r="BT77" s="917"/>
      <c r="BU77" s="917"/>
      <c r="BV77" s="917"/>
      <c r="BW77" s="917"/>
      <c r="BX77" s="917"/>
      <c r="BY77" s="917"/>
      <c r="BZ77" s="917"/>
      <c r="CA77" s="917"/>
      <c r="CB77" s="917"/>
      <c r="CC77" s="917"/>
      <c r="CD77" s="917"/>
      <c r="CE77" s="917"/>
      <c r="CF77" s="917"/>
      <c r="CG77" s="918"/>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29"/>
      <c r="DW77" s="930"/>
      <c r="DX77" s="930"/>
      <c r="DY77" s="930"/>
      <c r="DZ77" s="931"/>
      <c r="EA77" s="189"/>
    </row>
    <row r="78" spans="1:131" s="190" customFormat="1" ht="26.25" customHeight="1" x14ac:dyDescent="0.2">
      <c r="A78" s="204">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08"/>
      <c r="BF78" s="208"/>
      <c r="BG78" s="208"/>
      <c r="BH78" s="208"/>
      <c r="BI78" s="208"/>
      <c r="BJ78" s="211"/>
      <c r="BK78" s="211"/>
      <c r="BL78" s="211"/>
      <c r="BM78" s="211"/>
      <c r="BN78" s="211"/>
      <c r="BO78" s="208"/>
      <c r="BP78" s="208"/>
      <c r="BQ78" s="205">
        <v>72</v>
      </c>
      <c r="BR78" s="210"/>
      <c r="BS78" s="916"/>
      <c r="BT78" s="917"/>
      <c r="BU78" s="917"/>
      <c r="BV78" s="917"/>
      <c r="BW78" s="917"/>
      <c r="BX78" s="917"/>
      <c r="BY78" s="917"/>
      <c r="BZ78" s="917"/>
      <c r="CA78" s="917"/>
      <c r="CB78" s="917"/>
      <c r="CC78" s="917"/>
      <c r="CD78" s="917"/>
      <c r="CE78" s="917"/>
      <c r="CF78" s="917"/>
      <c r="CG78" s="918"/>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29"/>
      <c r="DW78" s="930"/>
      <c r="DX78" s="930"/>
      <c r="DY78" s="930"/>
      <c r="DZ78" s="931"/>
      <c r="EA78" s="189"/>
    </row>
    <row r="79" spans="1:131" s="190" customFormat="1" ht="26.25" customHeight="1" x14ac:dyDescent="0.2">
      <c r="A79" s="204">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08"/>
      <c r="BF79" s="208"/>
      <c r="BG79" s="208"/>
      <c r="BH79" s="208"/>
      <c r="BI79" s="208"/>
      <c r="BJ79" s="211"/>
      <c r="BK79" s="211"/>
      <c r="BL79" s="211"/>
      <c r="BM79" s="211"/>
      <c r="BN79" s="211"/>
      <c r="BO79" s="208"/>
      <c r="BP79" s="208"/>
      <c r="BQ79" s="205">
        <v>73</v>
      </c>
      <c r="BR79" s="210"/>
      <c r="BS79" s="916"/>
      <c r="BT79" s="917"/>
      <c r="BU79" s="917"/>
      <c r="BV79" s="917"/>
      <c r="BW79" s="917"/>
      <c r="BX79" s="917"/>
      <c r="BY79" s="917"/>
      <c r="BZ79" s="917"/>
      <c r="CA79" s="917"/>
      <c r="CB79" s="917"/>
      <c r="CC79" s="917"/>
      <c r="CD79" s="917"/>
      <c r="CE79" s="917"/>
      <c r="CF79" s="917"/>
      <c r="CG79" s="918"/>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29"/>
      <c r="DW79" s="930"/>
      <c r="DX79" s="930"/>
      <c r="DY79" s="930"/>
      <c r="DZ79" s="931"/>
      <c r="EA79" s="189"/>
    </row>
    <row r="80" spans="1:131" s="190" customFormat="1" ht="26.25" customHeight="1" x14ac:dyDescent="0.2">
      <c r="A80" s="204">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08"/>
      <c r="BF80" s="208"/>
      <c r="BG80" s="208"/>
      <c r="BH80" s="208"/>
      <c r="BI80" s="208"/>
      <c r="BJ80" s="208"/>
      <c r="BK80" s="208"/>
      <c r="BL80" s="208"/>
      <c r="BM80" s="208"/>
      <c r="BN80" s="208"/>
      <c r="BO80" s="208"/>
      <c r="BP80" s="208"/>
      <c r="BQ80" s="205">
        <v>74</v>
      </c>
      <c r="BR80" s="210"/>
      <c r="BS80" s="916"/>
      <c r="BT80" s="917"/>
      <c r="BU80" s="917"/>
      <c r="BV80" s="917"/>
      <c r="BW80" s="917"/>
      <c r="BX80" s="917"/>
      <c r="BY80" s="917"/>
      <c r="BZ80" s="917"/>
      <c r="CA80" s="917"/>
      <c r="CB80" s="917"/>
      <c r="CC80" s="917"/>
      <c r="CD80" s="917"/>
      <c r="CE80" s="917"/>
      <c r="CF80" s="917"/>
      <c r="CG80" s="918"/>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29"/>
      <c r="DW80" s="930"/>
      <c r="DX80" s="930"/>
      <c r="DY80" s="930"/>
      <c r="DZ80" s="931"/>
      <c r="EA80" s="189"/>
    </row>
    <row r="81" spans="1:131" s="190" customFormat="1" ht="26.25" customHeight="1" x14ac:dyDescent="0.2">
      <c r="A81" s="204">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08"/>
      <c r="BF81" s="208"/>
      <c r="BG81" s="208"/>
      <c r="BH81" s="208"/>
      <c r="BI81" s="208"/>
      <c r="BJ81" s="208"/>
      <c r="BK81" s="208"/>
      <c r="BL81" s="208"/>
      <c r="BM81" s="208"/>
      <c r="BN81" s="208"/>
      <c r="BO81" s="208"/>
      <c r="BP81" s="208"/>
      <c r="BQ81" s="205">
        <v>75</v>
      </c>
      <c r="BR81" s="210"/>
      <c r="BS81" s="916"/>
      <c r="BT81" s="917"/>
      <c r="BU81" s="917"/>
      <c r="BV81" s="917"/>
      <c r="BW81" s="917"/>
      <c r="BX81" s="917"/>
      <c r="BY81" s="917"/>
      <c r="BZ81" s="917"/>
      <c r="CA81" s="917"/>
      <c r="CB81" s="917"/>
      <c r="CC81" s="917"/>
      <c r="CD81" s="917"/>
      <c r="CE81" s="917"/>
      <c r="CF81" s="917"/>
      <c r="CG81" s="918"/>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29"/>
      <c r="DW81" s="930"/>
      <c r="DX81" s="930"/>
      <c r="DY81" s="930"/>
      <c r="DZ81" s="931"/>
      <c r="EA81" s="189"/>
    </row>
    <row r="82" spans="1:131" s="190" customFormat="1" ht="26.25" customHeight="1" x14ac:dyDescent="0.2">
      <c r="A82" s="204">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08"/>
      <c r="BF82" s="208"/>
      <c r="BG82" s="208"/>
      <c r="BH82" s="208"/>
      <c r="BI82" s="208"/>
      <c r="BJ82" s="208"/>
      <c r="BK82" s="208"/>
      <c r="BL82" s="208"/>
      <c r="BM82" s="208"/>
      <c r="BN82" s="208"/>
      <c r="BO82" s="208"/>
      <c r="BP82" s="208"/>
      <c r="BQ82" s="205">
        <v>76</v>
      </c>
      <c r="BR82" s="210"/>
      <c r="BS82" s="916"/>
      <c r="BT82" s="917"/>
      <c r="BU82" s="917"/>
      <c r="BV82" s="917"/>
      <c r="BW82" s="917"/>
      <c r="BX82" s="917"/>
      <c r="BY82" s="917"/>
      <c r="BZ82" s="917"/>
      <c r="CA82" s="917"/>
      <c r="CB82" s="917"/>
      <c r="CC82" s="917"/>
      <c r="CD82" s="917"/>
      <c r="CE82" s="917"/>
      <c r="CF82" s="917"/>
      <c r="CG82" s="918"/>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29"/>
      <c r="DW82" s="930"/>
      <c r="DX82" s="930"/>
      <c r="DY82" s="930"/>
      <c r="DZ82" s="931"/>
      <c r="EA82" s="189"/>
    </row>
    <row r="83" spans="1:131" s="190" customFormat="1" ht="26.25" customHeight="1" x14ac:dyDescent="0.2">
      <c r="A83" s="204">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08"/>
      <c r="BF83" s="208"/>
      <c r="BG83" s="208"/>
      <c r="BH83" s="208"/>
      <c r="BI83" s="208"/>
      <c r="BJ83" s="208"/>
      <c r="BK83" s="208"/>
      <c r="BL83" s="208"/>
      <c r="BM83" s="208"/>
      <c r="BN83" s="208"/>
      <c r="BO83" s="208"/>
      <c r="BP83" s="208"/>
      <c r="BQ83" s="205">
        <v>77</v>
      </c>
      <c r="BR83" s="210"/>
      <c r="BS83" s="916"/>
      <c r="BT83" s="917"/>
      <c r="BU83" s="917"/>
      <c r="BV83" s="917"/>
      <c r="BW83" s="917"/>
      <c r="BX83" s="917"/>
      <c r="BY83" s="917"/>
      <c r="BZ83" s="917"/>
      <c r="CA83" s="917"/>
      <c r="CB83" s="917"/>
      <c r="CC83" s="917"/>
      <c r="CD83" s="917"/>
      <c r="CE83" s="917"/>
      <c r="CF83" s="917"/>
      <c r="CG83" s="918"/>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29"/>
      <c r="DW83" s="930"/>
      <c r="DX83" s="930"/>
      <c r="DY83" s="930"/>
      <c r="DZ83" s="931"/>
      <c r="EA83" s="189"/>
    </row>
    <row r="84" spans="1:131" s="190" customFormat="1" ht="26.25" customHeight="1" x14ac:dyDescent="0.2">
      <c r="A84" s="204">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08"/>
      <c r="BF84" s="208"/>
      <c r="BG84" s="208"/>
      <c r="BH84" s="208"/>
      <c r="BI84" s="208"/>
      <c r="BJ84" s="208"/>
      <c r="BK84" s="208"/>
      <c r="BL84" s="208"/>
      <c r="BM84" s="208"/>
      <c r="BN84" s="208"/>
      <c r="BO84" s="208"/>
      <c r="BP84" s="208"/>
      <c r="BQ84" s="205">
        <v>78</v>
      </c>
      <c r="BR84" s="210"/>
      <c r="BS84" s="916"/>
      <c r="BT84" s="917"/>
      <c r="BU84" s="917"/>
      <c r="BV84" s="917"/>
      <c r="BW84" s="917"/>
      <c r="BX84" s="917"/>
      <c r="BY84" s="917"/>
      <c r="BZ84" s="917"/>
      <c r="CA84" s="917"/>
      <c r="CB84" s="917"/>
      <c r="CC84" s="917"/>
      <c r="CD84" s="917"/>
      <c r="CE84" s="917"/>
      <c r="CF84" s="917"/>
      <c r="CG84" s="918"/>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29"/>
      <c r="DW84" s="930"/>
      <c r="DX84" s="930"/>
      <c r="DY84" s="930"/>
      <c r="DZ84" s="931"/>
      <c r="EA84" s="189"/>
    </row>
    <row r="85" spans="1:131" s="190" customFormat="1" ht="26.25" customHeight="1" x14ac:dyDescent="0.2">
      <c r="A85" s="204">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08"/>
      <c r="BF85" s="208"/>
      <c r="BG85" s="208"/>
      <c r="BH85" s="208"/>
      <c r="BI85" s="208"/>
      <c r="BJ85" s="208"/>
      <c r="BK85" s="208"/>
      <c r="BL85" s="208"/>
      <c r="BM85" s="208"/>
      <c r="BN85" s="208"/>
      <c r="BO85" s="208"/>
      <c r="BP85" s="208"/>
      <c r="BQ85" s="205">
        <v>79</v>
      </c>
      <c r="BR85" s="210"/>
      <c r="BS85" s="916"/>
      <c r="BT85" s="917"/>
      <c r="BU85" s="917"/>
      <c r="BV85" s="917"/>
      <c r="BW85" s="917"/>
      <c r="BX85" s="917"/>
      <c r="BY85" s="917"/>
      <c r="BZ85" s="917"/>
      <c r="CA85" s="917"/>
      <c r="CB85" s="917"/>
      <c r="CC85" s="917"/>
      <c r="CD85" s="917"/>
      <c r="CE85" s="917"/>
      <c r="CF85" s="917"/>
      <c r="CG85" s="918"/>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29"/>
      <c r="DW85" s="930"/>
      <c r="DX85" s="930"/>
      <c r="DY85" s="930"/>
      <c r="DZ85" s="931"/>
      <c r="EA85" s="189"/>
    </row>
    <row r="86" spans="1:131" s="190" customFormat="1" ht="26.25" customHeight="1" x14ac:dyDescent="0.2">
      <c r="A86" s="204">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08"/>
      <c r="BF86" s="208"/>
      <c r="BG86" s="208"/>
      <c r="BH86" s="208"/>
      <c r="BI86" s="208"/>
      <c r="BJ86" s="208"/>
      <c r="BK86" s="208"/>
      <c r="BL86" s="208"/>
      <c r="BM86" s="208"/>
      <c r="BN86" s="208"/>
      <c r="BO86" s="208"/>
      <c r="BP86" s="208"/>
      <c r="BQ86" s="205">
        <v>80</v>
      </c>
      <c r="BR86" s="210"/>
      <c r="BS86" s="916"/>
      <c r="BT86" s="917"/>
      <c r="BU86" s="917"/>
      <c r="BV86" s="917"/>
      <c r="BW86" s="917"/>
      <c r="BX86" s="917"/>
      <c r="BY86" s="917"/>
      <c r="BZ86" s="917"/>
      <c r="CA86" s="917"/>
      <c r="CB86" s="917"/>
      <c r="CC86" s="917"/>
      <c r="CD86" s="917"/>
      <c r="CE86" s="917"/>
      <c r="CF86" s="917"/>
      <c r="CG86" s="918"/>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29"/>
      <c r="DW86" s="930"/>
      <c r="DX86" s="930"/>
      <c r="DY86" s="930"/>
      <c r="DZ86" s="931"/>
      <c r="EA86" s="189"/>
    </row>
    <row r="87" spans="1:131" s="190" customFormat="1" ht="26.25" customHeight="1" x14ac:dyDescent="0.2">
      <c r="A87" s="212">
        <v>20</v>
      </c>
      <c r="B87" s="952"/>
      <c r="C87" s="953"/>
      <c r="D87" s="953"/>
      <c r="E87" s="953"/>
      <c r="F87" s="953"/>
      <c r="G87" s="953"/>
      <c r="H87" s="953"/>
      <c r="I87" s="953"/>
      <c r="J87" s="953"/>
      <c r="K87" s="953"/>
      <c r="L87" s="953"/>
      <c r="M87" s="953"/>
      <c r="N87" s="953"/>
      <c r="O87" s="953"/>
      <c r="P87" s="954"/>
      <c r="Q87" s="95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08"/>
      <c r="BF87" s="208"/>
      <c r="BG87" s="208"/>
      <c r="BH87" s="208"/>
      <c r="BI87" s="208"/>
      <c r="BJ87" s="208"/>
      <c r="BK87" s="208"/>
      <c r="BL87" s="208"/>
      <c r="BM87" s="208"/>
      <c r="BN87" s="208"/>
      <c r="BO87" s="208"/>
      <c r="BP87" s="208"/>
      <c r="BQ87" s="205">
        <v>81</v>
      </c>
      <c r="BR87" s="210"/>
      <c r="BS87" s="916"/>
      <c r="BT87" s="917"/>
      <c r="BU87" s="917"/>
      <c r="BV87" s="917"/>
      <c r="BW87" s="917"/>
      <c r="BX87" s="917"/>
      <c r="BY87" s="917"/>
      <c r="BZ87" s="917"/>
      <c r="CA87" s="917"/>
      <c r="CB87" s="917"/>
      <c r="CC87" s="917"/>
      <c r="CD87" s="917"/>
      <c r="CE87" s="917"/>
      <c r="CF87" s="917"/>
      <c r="CG87" s="918"/>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29"/>
      <c r="DW87" s="930"/>
      <c r="DX87" s="930"/>
      <c r="DY87" s="930"/>
      <c r="DZ87" s="931"/>
      <c r="EA87" s="189"/>
    </row>
    <row r="88" spans="1:131" s="190" customFormat="1" ht="26.25" customHeight="1" thickBot="1" x14ac:dyDescent="0.25">
      <c r="A88" s="207" t="s">
        <v>341</v>
      </c>
      <c r="B88" s="937" t="s">
        <v>366</v>
      </c>
      <c r="C88" s="938"/>
      <c r="D88" s="938"/>
      <c r="E88" s="938"/>
      <c r="F88" s="938"/>
      <c r="G88" s="938"/>
      <c r="H88" s="938"/>
      <c r="I88" s="938"/>
      <c r="J88" s="938"/>
      <c r="K88" s="938"/>
      <c r="L88" s="938"/>
      <c r="M88" s="938"/>
      <c r="N88" s="938"/>
      <c r="O88" s="938"/>
      <c r="P88" s="939"/>
      <c r="Q88" s="951"/>
      <c r="R88" s="944"/>
      <c r="S88" s="944"/>
      <c r="T88" s="944"/>
      <c r="U88" s="944"/>
      <c r="V88" s="944"/>
      <c r="W88" s="944"/>
      <c r="X88" s="944"/>
      <c r="Y88" s="944"/>
      <c r="Z88" s="944"/>
      <c r="AA88" s="944"/>
      <c r="AB88" s="944"/>
      <c r="AC88" s="944"/>
      <c r="AD88" s="944"/>
      <c r="AE88" s="944"/>
      <c r="AF88" s="945">
        <f>1824+7</f>
        <v>1831</v>
      </c>
      <c r="AG88" s="945"/>
      <c r="AH88" s="945"/>
      <c r="AI88" s="945"/>
      <c r="AJ88" s="945"/>
      <c r="AK88" s="944"/>
      <c r="AL88" s="944"/>
      <c r="AM88" s="944"/>
      <c r="AN88" s="944"/>
      <c r="AO88" s="944"/>
      <c r="AP88" s="945">
        <v>11205</v>
      </c>
      <c r="AQ88" s="945"/>
      <c r="AR88" s="945"/>
      <c r="AS88" s="945"/>
      <c r="AT88" s="945"/>
      <c r="AU88" s="945"/>
      <c r="AV88" s="945"/>
      <c r="AW88" s="945"/>
      <c r="AX88" s="945"/>
      <c r="AY88" s="945"/>
      <c r="AZ88" s="949"/>
      <c r="BA88" s="949"/>
      <c r="BB88" s="949"/>
      <c r="BC88" s="949"/>
      <c r="BD88" s="950"/>
      <c r="BE88" s="208"/>
      <c r="BF88" s="208"/>
      <c r="BG88" s="208"/>
      <c r="BH88" s="208"/>
      <c r="BI88" s="208"/>
      <c r="BJ88" s="208"/>
      <c r="BK88" s="208"/>
      <c r="BL88" s="208"/>
      <c r="BM88" s="208"/>
      <c r="BN88" s="208"/>
      <c r="BO88" s="208"/>
      <c r="BP88" s="208"/>
      <c r="BQ88" s="205">
        <v>82</v>
      </c>
      <c r="BR88" s="210"/>
      <c r="BS88" s="916"/>
      <c r="BT88" s="917"/>
      <c r="BU88" s="917"/>
      <c r="BV88" s="917"/>
      <c r="BW88" s="917"/>
      <c r="BX88" s="917"/>
      <c r="BY88" s="917"/>
      <c r="BZ88" s="917"/>
      <c r="CA88" s="917"/>
      <c r="CB88" s="917"/>
      <c r="CC88" s="917"/>
      <c r="CD88" s="917"/>
      <c r="CE88" s="917"/>
      <c r="CF88" s="917"/>
      <c r="CG88" s="918"/>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29"/>
      <c r="DW88" s="930"/>
      <c r="DX88" s="930"/>
      <c r="DY88" s="930"/>
      <c r="DZ88" s="931"/>
      <c r="EA88" s="189"/>
    </row>
    <row r="89" spans="1:131" s="190" customFormat="1" ht="26.25" hidden="1" customHeight="1" x14ac:dyDescent="0.2">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916"/>
      <c r="BT89" s="917"/>
      <c r="BU89" s="917"/>
      <c r="BV89" s="917"/>
      <c r="BW89" s="917"/>
      <c r="BX89" s="917"/>
      <c r="BY89" s="917"/>
      <c r="BZ89" s="917"/>
      <c r="CA89" s="917"/>
      <c r="CB89" s="917"/>
      <c r="CC89" s="917"/>
      <c r="CD89" s="917"/>
      <c r="CE89" s="917"/>
      <c r="CF89" s="917"/>
      <c r="CG89" s="918"/>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29"/>
      <c r="DW89" s="930"/>
      <c r="DX89" s="930"/>
      <c r="DY89" s="930"/>
      <c r="DZ89" s="931"/>
      <c r="EA89" s="189"/>
    </row>
    <row r="90" spans="1:131" s="190" customFormat="1" ht="26.25" hidden="1" customHeight="1" x14ac:dyDescent="0.2">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916"/>
      <c r="BT90" s="917"/>
      <c r="BU90" s="917"/>
      <c r="BV90" s="917"/>
      <c r="BW90" s="917"/>
      <c r="BX90" s="917"/>
      <c r="BY90" s="917"/>
      <c r="BZ90" s="917"/>
      <c r="CA90" s="917"/>
      <c r="CB90" s="917"/>
      <c r="CC90" s="917"/>
      <c r="CD90" s="917"/>
      <c r="CE90" s="917"/>
      <c r="CF90" s="917"/>
      <c r="CG90" s="918"/>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29"/>
      <c r="DW90" s="930"/>
      <c r="DX90" s="930"/>
      <c r="DY90" s="930"/>
      <c r="DZ90" s="931"/>
      <c r="EA90" s="189"/>
    </row>
    <row r="91" spans="1:131" s="190" customFormat="1" ht="26.25" hidden="1" customHeight="1" x14ac:dyDescent="0.2">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916"/>
      <c r="BT91" s="917"/>
      <c r="BU91" s="917"/>
      <c r="BV91" s="917"/>
      <c r="BW91" s="917"/>
      <c r="BX91" s="917"/>
      <c r="BY91" s="917"/>
      <c r="BZ91" s="917"/>
      <c r="CA91" s="917"/>
      <c r="CB91" s="917"/>
      <c r="CC91" s="917"/>
      <c r="CD91" s="917"/>
      <c r="CE91" s="917"/>
      <c r="CF91" s="917"/>
      <c r="CG91" s="918"/>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29"/>
      <c r="DW91" s="930"/>
      <c r="DX91" s="930"/>
      <c r="DY91" s="930"/>
      <c r="DZ91" s="931"/>
      <c r="EA91" s="189"/>
    </row>
    <row r="92" spans="1:131" s="190" customFormat="1" ht="26.25" hidden="1" customHeight="1" x14ac:dyDescent="0.2">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916"/>
      <c r="BT92" s="917"/>
      <c r="BU92" s="917"/>
      <c r="BV92" s="917"/>
      <c r="BW92" s="917"/>
      <c r="BX92" s="917"/>
      <c r="BY92" s="917"/>
      <c r="BZ92" s="917"/>
      <c r="CA92" s="917"/>
      <c r="CB92" s="917"/>
      <c r="CC92" s="917"/>
      <c r="CD92" s="917"/>
      <c r="CE92" s="917"/>
      <c r="CF92" s="917"/>
      <c r="CG92" s="918"/>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29"/>
      <c r="DW92" s="930"/>
      <c r="DX92" s="930"/>
      <c r="DY92" s="930"/>
      <c r="DZ92" s="931"/>
      <c r="EA92" s="189"/>
    </row>
    <row r="93" spans="1:131" s="190" customFormat="1" ht="26.25" hidden="1" customHeight="1" x14ac:dyDescent="0.2">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916"/>
      <c r="BT93" s="917"/>
      <c r="BU93" s="917"/>
      <c r="BV93" s="917"/>
      <c r="BW93" s="917"/>
      <c r="BX93" s="917"/>
      <c r="BY93" s="917"/>
      <c r="BZ93" s="917"/>
      <c r="CA93" s="917"/>
      <c r="CB93" s="917"/>
      <c r="CC93" s="917"/>
      <c r="CD93" s="917"/>
      <c r="CE93" s="917"/>
      <c r="CF93" s="917"/>
      <c r="CG93" s="918"/>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29"/>
      <c r="DW93" s="930"/>
      <c r="DX93" s="930"/>
      <c r="DY93" s="930"/>
      <c r="DZ93" s="931"/>
      <c r="EA93" s="189"/>
    </row>
    <row r="94" spans="1:131" s="190" customFormat="1" ht="26.25" hidden="1" customHeight="1" x14ac:dyDescent="0.2">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916"/>
      <c r="BT94" s="917"/>
      <c r="BU94" s="917"/>
      <c r="BV94" s="917"/>
      <c r="BW94" s="917"/>
      <c r="BX94" s="917"/>
      <c r="BY94" s="917"/>
      <c r="BZ94" s="917"/>
      <c r="CA94" s="917"/>
      <c r="CB94" s="917"/>
      <c r="CC94" s="917"/>
      <c r="CD94" s="917"/>
      <c r="CE94" s="917"/>
      <c r="CF94" s="917"/>
      <c r="CG94" s="918"/>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29"/>
      <c r="DW94" s="930"/>
      <c r="DX94" s="930"/>
      <c r="DY94" s="930"/>
      <c r="DZ94" s="931"/>
      <c r="EA94" s="189"/>
    </row>
    <row r="95" spans="1:131" s="190" customFormat="1" ht="26.25" hidden="1" customHeight="1" x14ac:dyDescent="0.2">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916"/>
      <c r="BT95" s="917"/>
      <c r="BU95" s="917"/>
      <c r="BV95" s="917"/>
      <c r="BW95" s="917"/>
      <c r="BX95" s="917"/>
      <c r="BY95" s="917"/>
      <c r="BZ95" s="917"/>
      <c r="CA95" s="917"/>
      <c r="CB95" s="917"/>
      <c r="CC95" s="917"/>
      <c r="CD95" s="917"/>
      <c r="CE95" s="917"/>
      <c r="CF95" s="917"/>
      <c r="CG95" s="918"/>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29"/>
      <c r="DW95" s="930"/>
      <c r="DX95" s="930"/>
      <c r="DY95" s="930"/>
      <c r="DZ95" s="931"/>
      <c r="EA95" s="189"/>
    </row>
    <row r="96" spans="1:131" s="190" customFormat="1" ht="26.25" hidden="1" customHeight="1" x14ac:dyDescent="0.2">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916"/>
      <c r="BT96" s="917"/>
      <c r="BU96" s="917"/>
      <c r="BV96" s="917"/>
      <c r="BW96" s="917"/>
      <c r="BX96" s="917"/>
      <c r="BY96" s="917"/>
      <c r="BZ96" s="917"/>
      <c r="CA96" s="917"/>
      <c r="CB96" s="917"/>
      <c r="CC96" s="917"/>
      <c r="CD96" s="917"/>
      <c r="CE96" s="917"/>
      <c r="CF96" s="917"/>
      <c r="CG96" s="918"/>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29"/>
      <c r="DW96" s="930"/>
      <c r="DX96" s="930"/>
      <c r="DY96" s="930"/>
      <c r="DZ96" s="931"/>
      <c r="EA96" s="189"/>
    </row>
    <row r="97" spans="1:131" s="190" customFormat="1" ht="26.25" hidden="1" customHeight="1" x14ac:dyDescent="0.2">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916"/>
      <c r="BT97" s="917"/>
      <c r="BU97" s="917"/>
      <c r="BV97" s="917"/>
      <c r="BW97" s="917"/>
      <c r="BX97" s="917"/>
      <c r="BY97" s="917"/>
      <c r="BZ97" s="917"/>
      <c r="CA97" s="917"/>
      <c r="CB97" s="917"/>
      <c r="CC97" s="917"/>
      <c r="CD97" s="917"/>
      <c r="CE97" s="917"/>
      <c r="CF97" s="917"/>
      <c r="CG97" s="918"/>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29"/>
      <c r="DW97" s="930"/>
      <c r="DX97" s="930"/>
      <c r="DY97" s="930"/>
      <c r="DZ97" s="931"/>
      <c r="EA97" s="189"/>
    </row>
    <row r="98" spans="1:131" s="190" customFormat="1" ht="26.25" hidden="1" customHeight="1" x14ac:dyDescent="0.2">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916"/>
      <c r="BT98" s="917"/>
      <c r="BU98" s="917"/>
      <c r="BV98" s="917"/>
      <c r="BW98" s="917"/>
      <c r="BX98" s="917"/>
      <c r="BY98" s="917"/>
      <c r="BZ98" s="917"/>
      <c r="CA98" s="917"/>
      <c r="CB98" s="917"/>
      <c r="CC98" s="917"/>
      <c r="CD98" s="917"/>
      <c r="CE98" s="917"/>
      <c r="CF98" s="917"/>
      <c r="CG98" s="918"/>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29"/>
      <c r="DW98" s="930"/>
      <c r="DX98" s="930"/>
      <c r="DY98" s="930"/>
      <c r="DZ98" s="931"/>
      <c r="EA98" s="189"/>
    </row>
    <row r="99" spans="1:131" s="190" customFormat="1" ht="26.25" hidden="1" customHeight="1" x14ac:dyDescent="0.2">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916"/>
      <c r="BT99" s="917"/>
      <c r="BU99" s="917"/>
      <c r="BV99" s="917"/>
      <c r="BW99" s="917"/>
      <c r="BX99" s="917"/>
      <c r="BY99" s="917"/>
      <c r="BZ99" s="917"/>
      <c r="CA99" s="917"/>
      <c r="CB99" s="917"/>
      <c r="CC99" s="917"/>
      <c r="CD99" s="917"/>
      <c r="CE99" s="917"/>
      <c r="CF99" s="917"/>
      <c r="CG99" s="918"/>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29"/>
      <c r="DW99" s="930"/>
      <c r="DX99" s="930"/>
      <c r="DY99" s="930"/>
      <c r="DZ99" s="931"/>
      <c r="EA99" s="189"/>
    </row>
    <row r="100" spans="1:131" s="190" customFormat="1" ht="26.25" hidden="1" customHeight="1" x14ac:dyDescent="0.2">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916"/>
      <c r="BT100" s="917"/>
      <c r="BU100" s="917"/>
      <c r="BV100" s="917"/>
      <c r="BW100" s="917"/>
      <c r="BX100" s="917"/>
      <c r="BY100" s="917"/>
      <c r="BZ100" s="917"/>
      <c r="CA100" s="917"/>
      <c r="CB100" s="917"/>
      <c r="CC100" s="917"/>
      <c r="CD100" s="917"/>
      <c r="CE100" s="917"/>
      <c r="CF100" s="917"/>
      <c r="CG100" s="918"/>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29"/>
      <c r="DW100" s="930"/>
      <c r="DX100" s="930"/>
      <c r="DY100" s="930"/>
      <c r="DZ100" s="931"/>
      <c r="EA100" s="189"/>
    </row>
    <row r="101" spans="1:131" s="190" customFormat="1" ht="26.25" hidden="1" customHeight="1" x14ac:dyDescent="0.2">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916"/>
      <c r="BT101" s="917"/>
      <c r="BU101" s="917"/>
      <c r="BV101" s="917"/>
      <c r="BW101" s="917"/>
      <c r="BX101" s="917"/>
      <c r="BY101" s="917"/>
      <c r="BZ101" s="917"/>
      <c r="CA101" s="917"/>
      <c r="CB101" s="917"/>
      <c r="CC101" s="917"/>
      <c r="CD101" s="917"/>
      <c r="CE101" s="917"/>
      <c r="CF101" s="917"/>
      <c r="CG101" s="918"/>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29"/>
      <c r="DW101" s="930"/>
      <c r="DX101" s="930"/>
      <c r="DY101" s="930"/>
      <c r="DZ101" s="931"/>
      <c r="EA101" s="189"/>
    </row>
    <row r="102" spans="1:131" s="190" customFormat="1" ht="26.25" customHeight="1" thickBot="1" x14ac:dyDescent="0.25">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937" t="s">
        <v>367</v>
      </c>
      <c r="BS102" s="938"/>
      <c r="BT102" s="938"/>
      <c r="BU102" s="938"/>
      <c r="BV102" s="938"/>
      <c r="BW102" s="938"/>
      <c r="BX102" s="938"/>
      <c r="BY102" s="938"/>
      <c r="BZ102" s="938"/>
      <c r="CA102" s="938"/>
      <c r="CB102" s="938"/>
      <c r="CC102" s="938"/>
      <c r="CD102" s="938"/>
      <c r="CE102" s="938"/>
      <c r="CF102" s="938"/>
      <c r="CG102" s="939"/>
      <c r="CH102" s="940"/>
      <c r="CI102" s="941"/>
      <c r="CJ102" s="941"/>
      <c r="CK102" s="941"/>
      <c r="CL102" s="942"/>
      <c r="CM102" s="940"/>
      <c r="CN102" s="941"/>
      <c r="CO102" s="941"/>
      <c r="CP102" s="941"/>
      <c r="CQ102" s="942"/>
      <c r="CR102" s="926">
        <f>SUM(CR7:CV41)</f>
        <v>73031</v>
      </c>
      <c r="CS102" s="927"/>
      <c r="CT102" s="927"/>
      <c r="CU102" s="927"/>
      <c r="CV102" s="928"/>
      <c r="CW102" s="926">
        <f>SUM(CW7:DA41)</f>
        <v>14736</v>
      </c>
      <c r="CX102" s="927"/>
      <c r="CY102" s="927"/>
      <c r="CZ102" s="927"/>
      <c r="DA102" s="928"/>
      <c r="DB102" s="926">
        <f>SUM(DB7:DF41)</f>
        <v>39776</v>
      </c>
      <c r="DC102" s="927"/>
      <c r="DD102" s="927"/>
      <c r="DE102" s="927"/>
      <c r="DF102" s="928"/>
      <c r="DG102" s="926">
        <f>SUM(DG7:DK41)</f>
        <v>2143</v>
      </c>
      <c r="DH102" s="927"/>
      <c r="DI102" s="927"/>
      <c r="DJ102" s="927"/>
      <c r="DK102" s="928"/>
      <c r="DL102" s="926">
        <f>SUM(DL7:DP41)</f>
        <v>214</v>
      </c>
      <c r="DM102" s="927"/>
      <c r="DN102" s="927"/>
      <c r="DO102" s="927"/>
      <c r="DP102" s="928"/>
      <c r="DQ102" s="926">
        <f>SUM(DQ7:DU41)</f>
        <v>21</v>
      </c>
      <c r="DR102" s="927"/>
      <c r="DS102" s="927"/>
      <c r="DT102" s="927"/>
      <c r="DU102" s="928"/>
      <c r="DV102" s="932"/>
      <c r="DW102" s="933"/>
      <c r="DX102" s="933"/>
      <c r="DY102" s="933"/>
      <c r="DZ102" s="934"/>
      <c r="EA102" s="189"/>
    </row>
    <row r="103" spans="1:131" s="190" customFormat="1" ht="26.25" customHeight="1" x14ac:dyDescent="0.2">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935" t="s">
        <v>368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89"/>
    </row>
    <row r="104" spans="1:131" s="190" customFormat="1" ht="26.25" customHeight="1" x14ac:dyDescent="0.2">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936" t="s">
        <v>369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89"/>
    </row>
    <row r="105" spans="1:131" s="190" customFormat="1" ht="11.25" customHeight="1" x14ac:dyDescent="0.2">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2">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5">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2">
      <c r="A108" s="923" t="s">
        <v>372</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373</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189" customFormat="1" ht="26.25" customHeight="1" x14ac:dyDescent="0.2">
      <c r="A109" s="864" t="s">
        <v>374</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85" t="s">
        <v>375</v>
      </c>
      <c r="AB109" s="865"/>
      <c r="AC109" s="865"/>
      <c r="AD109" s="865"/>
      <c r="AE109" s="866"/>
      <c r="AF109" s="885" t="s">
        <v>274</v>
      </c>
      <c r="AG109" s="865"/>
      <c r="AH109" s="865"/>
      <c r="AI109" s="865"/>
      <c r="AJ109" s="866"/>
      <c r="AK109" s="885" t="s">
        <v>273</v>
      </c>
      <c r="AL109" s="865"/>
      <c r="AM109" s="865"/>
      <c r="AN109" s="865"/>
      <c r="AO109" s="866"/>
      <c r="AP109" s="885" t="s">
        <v>376</v>
      </c>
      <c r="AQ109" s="865"/>
      <c r="AR109" s="865"/>
      <c r="AS109" s="865"/>
      <c r="AT109" s="919"/>
      <c r="AU109" s="864" t="s">
        <v>374</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85" t="s">
        <v>375</v>
      </c>
      <c r="BR109" s="865"/>
      <c r="BS109" s="865"/>
      <c r="BT109" s="865"/>
      <c r="BU109" s="866"/>
      <c r="BV109" s="885" t="s">
        <v>274</v>
      </c>
      <c r="BW109" s="865"/>
      <c r="BX109" s="865"/>
      <c r="BY109" s="865"/>
      <c r="BZ109" s="866"/>
      <c r="CA109" s="885" t="s">
        <v>273</v>
      </c>
      <c r="CB109" s="865"/>
      <c r="CC109" s="865"/>
      <c r="CD109" s="865"/>
      <c r="CE109" s="866"/>
      <c r="CF109" s="943" t="s">
        <v>376</v>
      </c>
      <c r="CG109" s="943"/>
      <c r="CH109" s="943"/>
      <c r="CI109" s="943"/>
      <c r="CJ109" s="943"/>
      <c r="CK109" s="885" t="s">
        <v>377</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85" t="s">
        <v>375</v>
      </c>
      <c r="DH109" s="865"/>
      <c r="DI109" s="865"/>
      <c r="DJ109" s="865"/>
      <c r="DK109" s="866"/>
      <c r="DL109" s="885" t="s">
        <v>274</v>
      </c>
      <c r="DM109" s="865"/>
      <c r="DN109" s="865"/>
      <c r="DO109" s="865"/>
      <c r="DP109" s="866"/>
      <c r="DQ109" s="885" t="s">
        <v>273</v>
      </c>
      <c r="DR109" s="865"/>
      <c r="DS109" s="865"/>
      <c r="DT109" s="865"/>
      <c r="DU109" s="866"/>
      <c r="DV109" s="885" t="s">
        <v>376</v>
      </c>
      <c r="DW109" s="865"/>
      <c r="DX109" s="865"/>
      <c r="DY109" s="865"/>
      <c r="DZ109" s="919"/>
    </row>
    <row r="110" spans="1:131" s="189" customFormat="1" ht="26.25" customHeight="1" x14ac:dyDescent="0.2">
      <c r="A110" s="825" t="s">
        <v>378</v>
      </c>
      <c r="B110" s="748"/>
      <c r="C110" s="748"/>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9"/>
      <c r="AA110" s="837">
        <v>86938190</v>
      </c>
      <c r="AB110" s="817"/>
      <c r="AC110" s="817"/>
      <c r="AD110" s="817"/>
      <c r="AE110" s="818"/>
      <c r="AF110" s="816">
        <v>82538491</v>
      </c>
      <c r="AG110" s="817"/>
      <c r="AH110" s="817"/>
      <c r="AI110" s="817"/>
      <c r="AJ110" s="818"/>
      <c r="AK110" s="816">
        <v>77422346</v>
      </c>
      <c r="AL110" s="817"/>
      <c r="AM110" s="817"/>
      <c r="AN110" s="817"/>
      <c r="AO110" s="818"/>
      <c r="AP110" s="819">
        <v>12.2</v>
      </c>
      <c r="AQ110" s="820"/>
      <c r="AR110" s="820"/>
      <c r="AS110" s="820"/>
      <c r="AT110" s="821"/>
      <c r="AU110" s="902" t="s">
        <v>55</v>
      </c>
      <c r="AV110" s="903"/>
      <c r="AW110" s="903"/>
      <c r="AX110" s="903"/>
      <c r="AY110" s="904"/>
      <c r="AZ110" s="747" t="s">
        <v>379</v>
      </c>
      <c r="BA110" s="748"/>
      <c r="BB110" s="748"/>
      <c r="BC110" s="748"/>
      <c r="BD110" s="748"/>
      <c r="BE110" s="748"/>
      <c r="BF110" s="748"/>
      <c r="BG110" s="748"/>
      <c r="BH110" s="748"/>
      <c r="BI110" s="748"/>
      <c r="BJ110" s="748"/>
      <c r="BK110" s="748"/>
      <c r="BL110" s="748"/>
      <c r="BM110" s="748"/>
      <c r="BN110" s="748"/>
      <c r="BO110" s="748"/>
      <c r="BP110" s="749"/>
      <c r="BQ110" s="838">
        <v>3048537177</v>
      </c>
      <c r="BR110" s="839"/>
      <c r="BS110" s="839"/>
      <c r="BT110" s="839"/>
      <c r="BU110" s="839"/>
      <c r="BV110" s="839">
        <v>3121692633</v>
      </c>
      <c r="BW110" s="839"/>
      <c r="BX110" s="839"/>
      <c r="BY110" s="839"/>
      <c r="BZ110" s="839"/>
      <c r="CA110" s="839">
        <v>3141739437</v>
      </c>
      <c r="CB110" s="839"/>
      <c r="CC110" s="839"/>
      <c r="CD110" s="839"/>
      <c r="CE110" s="839"/>
      <c r="CF110" s="873">
        <v>496.2</v>
      </c>
      <c r="CG110" s="874"/>
      <c r="CH110" s="874"/>
      <c r="CI110" s="874"/>
      <c r="CJ110" s="874"/>
      <c r="CK110" s="910" t="s">
        <v>380</v>
      </c>
      <c r="CL110" s="811"/>
      <c r="CM110" s="834" t="s">
        <v>381</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38">
        <v>10593527</v>
      </c>
      <c r="DH110" s="839"/>
      <c r="DI110" s="839"/>
      <c r="DJ110" s="839"/>
      <c r="DK110" s="839"/>
      <c r="DL110" s="839">
        <v>9805926</v>
      </c>
      <c r="DM110" s="839"/>
      <c r="DN110" s="839"/>
      <c r="DO110" s="839"/>
      <c r="DP110" s="839"/>
      <c r="DQ110" s="839">
        <v>9011673</v>
      </c>
      <c r="DR110" s="839"/>
      <c r="DS110" s="839"/>
      <c r="DT110" s="839"/>
      <c r="DU110" s="839"/>
      <c r="DV110" s="795">
        <v>1.4</v>
      </c>
      <c r="DW110" s="795"/>
      <c r="DX110" s="795"/>
      <c r="DY110" s="795"/>
      <c r="DZ110" s="796"/>
    </row>
    <row r="111" spans="1:131" s="189" customFormat="1" ht="26.25" customHeight="1" x14ac:dyDescent="0.2">
      <c r="A111" s="756" t="s">
        <v>382</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890"/>
      <c r="AA111" s="898">
        <v>13139898</v>
      </c>
      <c r="AB111" s="899"/>
      <c r="AC111" s="899"/>
      <c r="AD111" s="899"/>
      <c r="AE111" s="900"/>
      <c r="AF111" s="901">
        <v>15315248</v>
      </c>
      <c r="AG111" s="899"/>
      <c r="AH111" s="899"/>
      <c r="AI111" s="899"/>
      <c r="AJ111" s="900"/>
      <c r="AK111" s="901">
        <v>14497878</v>
      </c>
      <c r="AL111" s="899"/>
      <c r="AM111" s="899"/>
      <c r="AN111" s="899"/>
      <c r="AO111" s="900"/>
      <c r="AP111" s="920">
        <v>2.2999999999999998</v>
      </c>
      <c r="AQ111" s="921"/>
      <c r="AR111" s="921"/>
      <c r="AS111" s="921"/>
      <c r="AT111" s="922"/>
      <c r="AU111" s="905"/>
      <c r="AV111" s="906"/>
      <c r="AW111" s="906"/>
      <c r="AX111" s="906"/>
      <c r="AY111" s="907"/>
      <c r="AZ111" s="826" t="s">
        <v>383</v>
      </c>
      <c r="BA111" s="770"/>
      <c r="BB111" s="770"/>
      <c r="BC111" s="770"/>
      <c r="BD111" s="770"/>
      <c r="BE111" s="770"/>
      <c r="BF111" s="770"/>
      <c r="BG111" s="770"/>
      <c r="BH111" s="770"/>
      <c r="BI111" s="770"/>
      <c r="BJ111" s="770"/>
      <c r="BK111" s="770"/>
      <c r="BL111" s="770"/>
      <c r="BM111" s="770"/>
      <c r="BN111" s="770"/>
      <c r="BO111" s="770"/>
      <c r="BP111" s="771"/>
      <c r="BQ111" s="787">
        <v>15405005</v>
      </c>
      <c r="BR111" s="788"/>
      <c r="BS111" s="788"/>
      <c r="BT111" s="788"/>
      <c r="BU111" s="788"/>
      <c r="BV111" s="788">
        <v>13616964</v>
      </c>
      <c r="BW111" s="788"/>
      <c r="BX111" s="788"/>
      <c r="BY111" s="788"/>
      <c r="BZ111" s="788"/>
      <c r="CA111" s="788">
        <v>11548323</v>
      </c>
      <c r="CB111" s="788"/>
      <c r="CC111" s="788"/>
      <c r="CD111" s="788"/>
      <c r="CE111" s="788"/>
      <c r="CF111" s="883">
        <v>1.8</v>
      </c>
      <c r="CG111" s="884"/>
      <c r="CH111" s="884"/>
      <c r="CI111" s="884"/>
      <c r="CJ111" s="884"/>
      <c r="CK111" s="911"/>
      <c r="CL111" s="813"/>
      <c r="CM111" s="797" t="s">
        <v>384</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787" t="s">
        <v>98</v>
      </c>
      <c r="DH111" s="788"/>
      <c r="DI111" s="788"/>
      <c r="DJ111" s="788"/>
      <c r="DK111" s="788"/>
      <c r="DL111" s="788" t="s">
        <v>98</v>
      </c>
      <c r="DM111" s="788"/>
      <c r="DN111" s="788"/>
      <c r="DO111" s="788"/>
      <c r="DP111" s="788"/>
      <c r="DQ111" s="788" t="s">
        <v>98</v>
      </c>
      <c r="DR111" s="788"/>
      <c r="DS111" s="788"/>
      <c r="DT111" s="788"/>
      <c r="DU111" s="788"/>
      <c r="DV111" s="780" t="s">
        <v>98</v>
      </c>
      <c r="DW111" s="780"/>
      <c r="DX111" s="780"/>
      <c r="DY111" s="780"/>
      <c r="DZ111" s="781"/>
    </row>
    <row r="112" spans="1:131" s="189" customFormat="1" ht="26.25" customHeight="1" x14ac:dyDescent="0.2">
      <c r="A112" s="892" t="s">
        <v>385</v>
      </c>
      <c r="B112" s="893"/>
      <c r="C112" s="770" t="s">
        <v>386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28">
        <v>107473773</v>
      </c>
      <c r="AB112" s="729"/>
      <c r="AC112" s="729"/>
      <c r="AD112" s="729"/>
      <c r="AE112" s="730"/>
      <c r="AF112" s="731">
        <v>109771610</v>
      </c>
      <c r="AG112" s="729"/>
      <c r="AH112" s="729"/>
      <c r="AI112" s="729"/>
      <c r="AJ112" s="730"/>
      <c r="AK112" s="731">
        <v>116423303</v>
      </c>
      <c r="AL112" s="729"/>
      <c r="AM112" s="729"/>
      <c r="AN112" s="729"/>
      <c r="AO112" s="730"/>
      <c r="AP112" s="738">
        <v>18.399999999999999</v>
      </c>
      <c r="AQ112" s="739"/>
      <c r="AR112" s="739"/>
      <c r="AS112" s="739"/>
      <c r="AT112" s="740"/>
      <c r="AU112" s="905"/>
      <c r="AV112" s="906"/>
      <c r="AW112" s="906"/>
      <c r="AX112" s="906"/>
      <c r="AY112" s="907"/>
      <c r="AZ112" s="826" t="s">
        <v>387</v>
      </c>
      <c r="BA112" s="770"/>
      <c r="BB112" s="770"/>
      <c r="BC112" s="770"/>
      <c r="BD112" s="770"/>
      <c r="BE112" s="770"/>
      <c r="BF112" s="770"/>
      <c r="BG112" s="770"/>
      <c r="BH112" s="770"/>
      <c r="BI112" s="770"/>
      <c r="BJ112" s="770"/>
      <c r="BK112" s="770"/>
      <c r="BL112" s="770"/>
      <c r="BM112" s="770"/>
      <c r="BN112" s="770"/>
      <c r="BO112" s="770"/>
      <c r="BP112" s="771"/>
      <c r="BQ112" s="787">
        <v>39263858</v>
      </c>
      <c r="BR112" s="788"/>
      <c r="BS112" s="788"/>
      <c r="BT112" s="788"/>
      <c r="BU112" s="788"/>
      <c r="BV112" s="788">
        <v>48935684</v>
      </c>
      <c r="BW112" s="788"/>
      <c r="BX112" s="788"/>
      <c r="BY112" s="788"/>
      <c r="BZ112" s="788"/>
      <c r="CA112" s="788">
        <v>45706750</v>
      </c>
      <c r="CB112" s="788"/>
      <c r="CC112" s="788"/>
      <c r="CD112" s="788"/>
      <c r="CE112" s="788"/>
      <c r="CF112" s="883">
        <v>7.2</v>
      </c>
      <c r="CG112" s="884"/>
      <c r="CH112" s="884"/>
      <c r="CI112" s="884"/>
      <c r="CJ112" s="884"/>
      <c r="CK112" s="911"/>
      <c r="CL112" s="813"/>
      <c r="CM112" s="797" t="s">
        <v>388</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787">
        <v>120167</v>
      </c>
      <c r="DH112" s="788"/>
      <c r="DI112" s="788"/>
      <c r="DJ112" s="788"/>
      <c r="DK112" s="788"/>
      <c r="DL112" s="788">
        <v>111738</v>
      </c>
      <c r="DM112" s="788"/>
      <c r="DN112" s="788"/>
      <c r="DO112" s="788"/>
      <c r="DP112" s="788"/>
      <c r="DQ112" s="788">
        <v>103308</v>
      </c>
      <c r="DR112" s="788"/>
      <c r="DS112" s="788"/>
      <c r="DT112" s="788"/>
      <c r="DU112" s="788"/>
      <c r="DV112" s="780">
        <v>0</v>
      </c>
      <c r="DW112" s="780"/>
      <c r="DX112" s="780"/>
      <c r="DY112" s="780"/>
      <c r="DZ112" s="781"/>
    </row>
    <row r="113" spans="1:130" s="189" customFormat="1" ht="26.25" customHeight="1" x14ac:dyDescent="0.2">
      <c r="A113" s="894"/>
      <c r="B113" s="895"/>
      <c r="C113" s="770" t="s">
        <v>389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28">
        <v>2932322</v>
      </c>
      <c r="AB113" s="729"/>
      <c r="AC113" s="729"/>
      <c r="AD113" s="729"/>
      <c r="AE113" s="730"/>
      <c r="AF113" s="731">
        <v>2899170</v>
      </c>
      <c r="AG113" s="729"/>
      <c r="AH113" s="729"/>
      <c r="AI113" s="729"/>
      <c r="AJ113" s="730"/>
      <c r="AK113" s="731">
        <v>2741763</v>
      </c>
      <c r="AL113" s="729"/>
      <c r="AM113" s="729"/>
      <c r="AN113" s="729"/>
      <c r="AO113" s="730"/>
      <c r="AP113" s="738">
        <v>0.4</v>
      </c>
      <c r="AQ113" s="739"/>
      <c r="AR113" s="739"/>
      <c r="AS113" s="739"/>
      <c r="AT113" s="740"/>
      <c r="AU113" s="905"/>
      <c r="AV113" s="906"/>
      <c r="AW113" s="906"/>
      <c r="AX113" s="906"/>
      <c r="AY113" s="907"/>
      <c r="AZ113" s="826" t="s">
        <v>390</v>
      </c>
      <c r="BA113" s="770"/>
      <c r="BB113" s="770"/>
      <c r="BC113" s="770"/>
      <c r="BD113" s="770"/>
      <c r="BE113" s="770"/>
      <c r="BF113" s="770"/>
      <c r="BG113" s="770"/>
      <c r="BH113" s="770"/>
      <c r="BI113" s="770"/>
      <c r="BJ113" s="770"/>
      <c r="BK113" s="770"/>
      <c r="BL113" s="770"/>
      <c r="BM113" s="770"/>
      <c r="BN113" s="770"/>
      <c r="BO113" s="770"/>
      <c r="BP113" s="771"/>
      <c r="BQ113" s="787" t="s">
        <v>98</v>
      </c>
      <c r="BR113" s="788"/>
      <c r="BS113" s="788"/>
      <c r="BT113" s="788"/>
      <c r="BU113" s="788"/>
      <c r="BV113" s="788" t="s">
        <v>98</v>
      </c>
      <c r="BW113" s="788"/>
      <c r="BX113" s="788"/>
      <c r="BY113" s="788"/>
      <c r="BZ113" s="788"/>
      <c r="CA113" s="788" t="s">
        <v>98</v>
      </c>
      <c r="CB113" s="788"/>
      <c r="CC113" s="788"/>
      <c r="CD113" s="788"/>
      <c r="CE113" s="788"/>
      <c r="CF113" s="883" t="s">
        <v>98</v>
      </c>
      <c r="CG113" s="884"/>
      <c r="CH113" s="884"/>
      <c r="CI113" s="884"/>
      <c r="CJ113" s="884"/>
      <c r="CK113" s="911"/>
      <c r="CL113" s="813"/>
      <c r="CM113" s="797" t="s">
        <v>391</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87" t="s">
        <v>98</v>
      </c>
      <c r="DH113" s="788"/>
      <c r="DI113" s="788"/>
      <c r="DJ113" s="788"/>
      <c r="DK113" s="788"/>
      <c r="DL113" s="788" t="s">
        <v>98</v>
      </c>
      <c r="DM113" s="788"/>
      <c r="DN113" s="788"/>
      <c r="DO113" s="788"/>
      <c r="DP113" s="788"/>
      <c r="DQ113" s="788" t="s">
        <v>98</v>
      </c>
      <c r="DR113" s="788"/>
      <c r="DS113" s="788"/>
      <c r="DT113" s="788"/>
      <c r="DU113" s="788"/>
      <c r="DV113" s="780" t="s">
        <v>98</v>
      </c>
      <c r="DW113" s="780"/>
      <c r="DX113" s="780"/>
      <c r="DY113" s="780"/>
      <c r="DZ113" s="781"/>
    </row>
    <row r="114" spans="1:130" s="189" customFormat="1" ht="26.25" customHeight="1" x14ac:dyDescent="0.2">
      <c r="A114" s="894"/>
      <c r="B114" s="895"/>
      <c r="C114" s="770" t="s">
        <v>392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28" t="s">
        <v>98</v>
      </c>
      <c r="AB114" s="729"/>
      <c r="AC114" s="729"/>
      <c r="AD114" s="729"/>
      <c r="AE114" s="730"/>
      <c r="AF114" s="731" t="s">
        <v>98</v>
      </c>
      <c r="AG114" s="729"/>
      <c r="AH114" s="729"/>
      <c r="AI114" s="729"/>
      <c r="AJ114" s="730"/>
      <c r="AK114" s="731" t="s">
        <v>98</v>
      </c>
      <c r="AL114" s="729"/>
      <c r="AM114" s="729"/>
      <c r="AN114" s="729"/>
      <c r="AO114" s="730"/>
      <c r="AP114" s="738" t="s">
        <v>98</v>
      </c>
      <c r="AQ114" s="739"/>
      <c r="AR114" s="739"/>
      <c r="AS114" s="739"/>
      <c r="AT114" s="740"/>
      <c r="AU114" s="905"/>
      <c r="AV114" s="906"/>
      <c r="AW114" s="906"/>
      <c r="AX114" s="906"/>
      <c r="AY114" s="907"/>
      <c r="AZ114" s="826" t="s">
        <v>393</v>
      </c>
      <c r="BA114" s="770"/>
      <c r="BB114" s="770"/>
      <c r="BC114" s="770"/>
      <c r="BD114" s="770"/>
      <c r="BE114" s="770"/>
      <c r="BF114" s="770"/>
      <c r="BG114" s="770"/>
      <c r="BH114" s="770"/>
      <c r="BI114" s="770"/>
      <c r="BJ114" s="770"/>
      <c r="BK114" s="770"/>
      <c r="BL114" s="770"/>
      <c r="BM114" s="770"/>
      <c r="BN114" s="770"/>
      <c r="BO114" s="770"/>
      <c r="BP114" s="771"/>
      <c r="BQ114" s="787">
        <v>337479973</v>
      </c>
      <c r="BR114" s="788"/>
      <c r="BS114" s="788"/>
      <c r="BT114" s="788"/>
      <c r="BU114" s="788"/>
      <c r="BV114" s="788">
        <v>315371769</v>
      </c>
      <c r="BW114" s="788"/>
      <c r="BX114" s="788"/>
      <c r="BY114" s="788"/>
      <c r="BZ114" s="788"/>
      <c r="CA114" s="788">
        <v>313696868</v>
      </c>
      <c r="CB114" s="788"/>
      <c r="CC114" s="788"/>
      <c r="CD114" s="788"/>
      <c r="CE114" s="788"/>
      <c r="CF114" s="883">
        <v>49.5</v>
      </c>
      <c r="CG114" s="884"/>
      <c r="CH114" s="884"/>
      <c r="CI114" s="884"/>
      <c r="CJ114" s="884"/>
      <c r="CK114" s="911"/>
      <c r="CL114" s="813"/>
      <c r="CM114" s="797" t="s">
        <v>394</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87" t="s">
        <v>98</v>
      </c>
      <c r="DH114" s="788"/>
      <c r="DI114" s="788"/>
      <c r="DJ114" s="788"/>
      <c r="DK114" s="788"/>
      <c r="DL114" s="788" t="s">
        <v>98</v>
      </c>
      <c r="DM114" s="788"/>
      <c r="DN114" s="788"/>
      <c r="DO114" s="788"/>
      <c r="DP114" s="788"/>
      <c r="DQ114" s="788" t="s">
        <v>98</v>
      </c>
      <c r="DR114" s="788"/>
      <c r="DS114" s="788"/>
      <c r="DT114" s="788"/>
      <c r="DU114" s="788"/>
      <c r="DV114" s="780" t="s">
        <v>98</v>
      </c>
      <c r="DW114" s="780"/>
      <c r="DX114" s="780"/>
      <c r="DY114" s="780"/>
      <c r="DZ114" s="781"/>
    </row>
    <row r="115" spans="1:130" s="189" customFormat="1" ht="26.25" customHeight="1" x14ac:dyDescent="0.2">
      <c r="A115" s="894"/>
      <c r="B115" s="895"/>
      <c r="C115" s="770" t="s">
        <v>395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28">
        <v>2016084</v>
      </c>
      <c r="AB115" s="729"/>
      <c r="AC115" s="729"/>
      <c r="AD115" s="729"/>
      <c r="AE115" s="730"/>
      <c r="AF115" s="731">
        <v>1833359</v>
      </c>
      <c r="AG115" s="729"/>
      <c r="AH115" s="729"/>
      <c r="AI115" s="729"/>
      <c r="AJ115" s="730"/>
      <c r="AK115" s="731">
        <v>1662452</v>
      </c>
      <c r="AL115" s="729"/>
      <c r="AM115" s="729"/>
      <c r="AN115" s="729"/>
      <c r="AO115" s="730"/>
      <c r="AP115" s="738">
        <v>0.3</v>
      </c>
      <c r="AQ115" s="739"/>
      <c r="AR115" s="739"/>
      <c r="AS115" s="739"/>
      <c r="AT115" s="740"/>
      <c r="AU115" s="905"/>
      <c r="AV115" s="906"/>
      <c r="AW115" s="906"/>
      <c r="AX115" s="906"/>
      <c r="AY115" s="907"/>
      <c r="AZ115" s="826" t="s">
        <v>396</v>
      </c>
      <c r="BA115" s="770"/>
      <c r="BB115" s="770"/>
      <c r="BC115" s="770"/>
      <c r="BD115" s="770"/>
      <c r="BE115" s="770"/>
      <c r="BF115" s="770"/>
      <c r="BG115" s="770"/>
      <c r="BH115" s="770"/>
      <c r="BI115" s="770"/>
      <c r="BJ115" s="770"/>
      <c r="BK115" s="770"/>
      <c r="BL115" s="770"/>
      <c r="BM115" s="770"/>
      <c r="BN115" s="770"/>
      <c r="BO115" s="770"/>
      <c r="BP115" s="771"/>
      <c r="BQ115" s="787">
        <v>1911636</v>
      </c>
      <c r="BR115" s="788"/>
      <c r="BS115" s="788"/>
      <c r="BT115" s="788"/>
      <c r="BU115" s="788"/>
      <c r="BV115" s="788">
        <v>1523358</v>
      </c>
      <c r="BW115" s="788"/>
      <c r="BX115" s="788"/>
      <c r="BY115" s="788"/>
      <c r="BZ115" s="788"/>
      <c r="CA115" s="788">
        <v>1739940</v>
      </c>
      <c r="CB115" s="788"/>
      <c r="CC115" s="788"/>
      <c r="CD115" s="788"/>
      <c r="CE115" s="788"/>
      <c r="CF115" s="883">
        <v>0.3</v>
      </c>
      <c r="CG115" s="884"/>
      <c r="CH115" s="884"/>
      <c r="CI115" s="884"/>
      <c r="CJ115" s="884"/>
      <c r="CK115" s="911"/>
      <c r="CL115" s="813"/>
      <c r="CM115" s="826" t="s">
        <v>397</v>
      </c>
      <c r="CN115" s="891"/>
      <c r="CO115" s="891"/>
      <c r="CP115" s="891"/>
      <c r="CQ115" s="891"/>
      <c r="CR115" s="891"/>
      <c r="CS115" s="891"/>
      <c r="CT115" s="891"/>
      <c r="CU115" s="891"/>
      <c r="CV115" s="891"/>
      <c r="CW115" s="891"/>
      <c r="CX115" s="891"/>
      <c r="CY115" s="891"/>
      <c r="CZ115" s="891"/>
      <c r="DA115" s="891"/>
      <c r="DB115" s="891"/>
      <c r="DC115" s="891"/>
      <c r="DD115" s="891"/>
      <c r="DE115" s="891"/>
      <c r="DF115" s="771"/>
      <c r="DG115" s="787">
        <v>1665148</v>
      </c>
      <c r="DH115" s="788"/>
      <c r="DI115" s="788"/>
      <c r="DJ115" s="788"/>
      <c r="DK115" s="788"/>
      <c r="DL115" s="788">
        <v>1622566</v>
      </c>
      <c r="DM115" s="788"/>
      <c r="DN115" s="788"/>
      <c r="DO115" s="788"/>
      <c r="DP115" s="788"/>
      <c r="DQ115" s="788">
        <v>1133812</v>
      </c>
      <c r="DR115" s="788"/>
      <c r="DS115" s="788"/>
      <c r="DT115" s="788"/>
      <c r="DU115" s="788"/>
      <c r="DV115" s="780">
        <v>0.2</v>
      </c>
      <c r="DW115" s="780"/>
      <c r="DX115" s="780"/>
      <c r="DY115" s="780"/>
      <c r="DZ115" s="781"/>
    </row>
    <row r="116" spans="1:130" s="189" customFormat="1" ht="26.25" customHeight="1" x14ac:dyDescent="0.2">
      <c r="A116" s="896"/>
      <c r="B116" s="897"/>
      <c r="C116" s="832" t="s">
        <v>398</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728" t="s">
        <v>98</v>
      </c>
      <c r="AB116" s="729"/>
      <c r="AC116" s="729"/>
      <c r="AD116" s="729"/>
      <c r="AE116" s="730"/>
      <c r="AF116" s="731" t="s">
        <v>98</v>
      </c>
      <c r="AG116" s="729"/>
      <c r="AH116" s="729"/>
      <c r="AI116" s="729"/>
      <c r="AJ116" s="730"/>
      <c r="AK116" s="731" t="s">
        <v>98</v>
      </c>
      <c r="AL116" s="729"/>
      <c r="AM116" s="729"/>
      <c r="AN116" s="729"/>
      <c r="AO116" s="730"/>
      <c r="AP116" s="738" t="s">
        <v>98</v>
      </c>
      <c r="AQ116" s="739"/>
      <c r="AR116" s="739"/>
      <c r="AS116" s="739"/>
      <c r="AT116" s="740"/>
      <c r="AU116" s="905"/>
      <c r="AV116" s="906"/>
      <c r="AW116" s="906"/>
      <c r="AX116" s="906"/>
      <c r="AY116" s="907"/>
      <c r="AZ116" s="826" t="s">
        <v>399</v>
      </c>
      <c r="BA116" s="770"/>
      <c r="BB116" s="770"/>
      <c r="BC116" s="770"/>
      <c r="BD116" s="770"/>
      <c r="BE116" s="770"/>
      <c r="BF116" s="770"/>
      <c r="BG116" s="770"/>
      <c r="BH116" s="770"/>
      <c r="BI116" s="770"/>
      <c r="BJ116" s="770"/>
      <c r="BK116" s="770"/>
      <c r="BL116" s="770"/>
      <c r="BM116" s="770"/>
      <c r="BN116" s="770"/>
      <c r="BO116" s="770"/>
      <c r="BP116" s="771"/>
      <c r="BQ116" s="787" t="s">
        <v>98</v>
      </c>
      <c r="BR116" s="788"/>
      <c r="BS116" s="788"/>
      <c r="BT116" s="788"/>
      <c r="BU116" s="788"/>
      <c r="BV116" s="788" t="s">
        <v>98</v>
      </c>
      <c r="BW116" s="788"/>
      <c r="BX116" s="788"/>
      <c r="BY116" s="788"/>
      <c r="BZ116" s="788"/>
      <c r="CA116" s="788" t="s">
        <v>98</v>
      </c>
      <c r="CB116" s="788"/>
      <c r="CC116" s="788"/>
      <c r="CD116" s="788"/>
      <c r="CE116" s="788"/>
      <c r="CF116" s="883" t="s">
        <v>98</v>
      </c>
      <c r="CG116" s="884"/>
      <c r="CH116" s="884"/>
      <c r="CI116" s="884"/>
      <c r="CJ116" s="884"/>
      <c r="CK116" s="911"/>
      <c r="CL116" s="813"/>
      <c r="CM116" s="797" t="s">
        <v>400</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87" t="s">
        <v>98</v>
      </c>
      <c r="DH116" s="788"/>
      <c r="DI116" s="788"/>
      <c r="DJ116" s="788"/>
      <c r="DK116" s="788"/>
      <c r="DL116" s="788" t="s">
        <v>98</v>
      </c>
      <c r="DM116" s="788"/>
      <c r="DN116" s="788"/>
      <c r="DO116" s="788"/>
      <c r="DP116" s="788"/>
      <c r="DQ116" s="788" t="s">
        <v>98</v>
      </c>
      <c r="DR116" s="788"/>
      <c r="DS116" s="788"/>
      <c r="DT116" s="788"/>
      <c r="DU116" s="788"/>
      <c r="DV116" s="780" t="s">
        <v>98</v>
      </c>
      <c r="DW116" s="780"/>
      <c r="DX116" s="780"/>
      <c r="DY116" s="780"/>
      <c r="DZ116" s="781"/>
    </row>
    <row r="117" spans="1:130" s="189" customFormat="1" ht="26.25" customHeight="1" x14ac:dyDescent="0.2">
      <c r="A117" s="864" t="s">
        <v>134</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56" t="s">
        <v>401</v>
      </c>
      <c r="Z117" s="866"/>
      <c r="AA117" s="867">
        <v>212500267</v>
      </c>
      <c r="AB117" s="868"/>
      <c r="AC117" s="868"/>
      <c r="AD117" s="868"/>
      <c r="AE117" s="869"/>
      <c r="AF117" s="886">
        <v>212357878</v>
      </c>
      <c r="AG117" s="868"/>
      <c r="AH117" s="868"/>
      <c r="AI117" s="868"/>
      <c r="AJ117" s="869"/>
      <c r="AK117" s="886">
        <v>212747742</v>
      </c>
      <c r="AL117" s="868"/>
      <c r="AM117" s="868"/>
      <c r="AN117" s="868"/>
      <c r="AO117" s="869"/>
      <c r="AP117" s="887"/>
      <c r="AQ117" s="888"/>
      <c r="AR117" s="888"/>
      <c r="AS117" s="888"/>
      <c r="AT117" s="889"/>
      <c r="AU117" s="905"/>
      <c r="AV117" s="906"/>
      <c r="AW117" s="906"/>
      <c r="AX117" s="906"/>
      <c r="AY117" s="907"/>
      <c r="AZ117" s="831" t="s">
        <v>402</v>
      </c>
      <c r="BA117" s="832"/>
      <c r="BB117" s="832"/>
      <c r="BC117" s="832"/>
      <c r="BD117" s="832"/>
      <c r="BE117" s="832"/>
      <c r="BF117" s="832"/>
      <c r="BG117" s="832"/>
      <c r="BH117" s="832"/>
      <c r="BI117" s="832"/>
      <c r="BJ117" s="832"/>
      <c r="BK117" s="832"/>
      <c r="BL117" s="832"/>
      <c r="BM117" s="832"/>
      <c r="BN117" s="832"/>
      <c r="BO117" s="832"/>
      <c r="BP117" s="833"/>
      <c r="BQ117" s="809" t="s">
        <v>98</v>
      </c>
      <c r="BR117" s="803"/>
      <c r="BS117" s="803"/>
      <c r="BT117" s="803"/>
      <c r="BU117" s="803"/>
      <c r="BV117" s="803" t="s">
        <v>98</v>
      </c>
      <c r="BW117" s="803"/>
      <c r="BX117" s="803"/>
      <c r="BY117" s="803"/>
      <c r="BZ117" s="803"/>
      <c r="CA117" s="803" t="s">
        <v>98</v>
      </c>
      <c r="CB117" s="803"/>
      <c r="CC117" s="803"/>
      <c r="CD117" s="803"/>
      <c r="CE117" s="803"/>
      <c r="CF117" s="883" t="s">
        <v>98</v>
      </c>
      <c r="CG117" s="884"/>
      <c r="CH117" s="884"/>
      <c r="CI117" s="884"/>
      <c r="CJ117" s="884"/>
      <c r="CK117" s="911"/>
      <c r="CL117" s="813"/>
      <c r="CM117" s="797" t="s">
        <v>403</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87" t="s">
        <v>98</v>
      </c>
      <c r="DH117" s="788"/>
      <c r="DI117" s="788"/>
      <c r="DJ117" s="788"/>
      <c r="DK117" s="788"/>
      <c r="DL117" s="788" t="s">
        <v>98</v>
      </c>
      <c r="DM117" s="788"/>
      <c r="DN117" s="788"/>
      <c r="DO117" s="788"/>
      <c r="DP117" s="788"/>
      <c r="DQ117" s="788" t="s">
        <v>98</v>
      </c>
      <c r="DR117" s="788"/>
      <c r="DS117" s="788"/>
      <c r="DT117" s="788"/>
      <c r="DU117" s="788"/>
      <c r="DV117" s="780" t="s">
        <v>98</v>
      </c>
      <c r="DW117" s="780"/>
      <c r="DX117" s="780"/>
      <c r="DY117" s="780"/>
      <c r="DZ117" s="781"/>
    </row>
    <row r="118" spans="1:130" s="189" customFormat="1" ht="26.25" customHeight="1" x14ac:dyDescent="0.2">
      <c r="A118" s="864" t="s">
        <v>377</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85" t="s">
        <v>375</v>
      </c>
      <c r="AB118" s="865"/>
      <c r="AC118" s="865"/>
      <c r="AD118" s="865"/>
      <c r="AE118" s="866"/>
      <c r="AF118" s="885" t="s">
        <v>274</v>
      </c>
      <c r="AG118" s="865"/>
      <c r="AH118" s="865"/>
      <c r="AI118" s="865"/>
      <c r="AJ118" s="866"/>
      <c r="AK118" s="885" t="s">
        <v>273</v>
      </c>
      <c r="AL118" s="865"/>
      <c r="AM118" s="865"/>
      <c r="AN118" s="865"/>
      <c r="AO118" s="866"/>
      <c r="AP118" s="870" t="s">
        <v>376</v>
      </c>
      <c r="AQ118" s="871"/>
      <c r="AR118" s="871"/>
      <c r="AS118" s="871"/>
      <c r="AT118" s="872"/>
      <c r="AU118" s="908"/>
      <c r="AV118" s="909"/>
      <c r="AW118" s="909"/>
      <c r="AX118" s="909"/>
      <c r="AY118" s="909"/>
      <c r="AZ118" s="220" t="s">
        <v>134</v>
      </c>
      <c r="BA118" s="220"/>
      <c r="BB118" s="220"/>
      <c r="BC118" s="220"/>
      <c r="BD118" s="220"/>
      <c r="BE118" s="220"/>
      <c r="BF118" s="220"/>
      <c r="BG118" s="220"/>
      <c r="BH118" s="220"/>
      <c r="BI118" s="220"/>
      <c r="BJ118" s="220"/>
      <c r="BK118" s="220"/>
      <c r="BL118" s="220"/>
      <c r="BM118" s="220"/>
      <c r="BN118" s="220"/>
      <c r="BO118" s="856" t="s">
        <v>404</v>
      </c>
      <c r="BP118" s="857"/>
      <c r="BQ118" s="809">
        <v>3442597649</v>
      </c>
      <c r="BR118" s="803"/>
      <c r="BS118" s="803"/>
      <c r="BT118" s="803"/>
      <c r="BU118" s="803"/>
      <c r="BV118" s="803">
        <v>3501140408</v>
      </c>
      <c r="BW118" s="803"/>
      <c r="BX118" s="803"/>
      <c r="BY118" s="803"/>
      <c r="BZ118" s="803"/>
      <c r="CA118" s="803">
        <v>3514431318</v>
      </c>
      <c r="CB118" s="803"/>
      <c r="CC118" s="803"/>
      <c r="CD118" s="803"/>
      <c r="CE118" s="803"/>
      <c r="CF118" s="714"/>
      <c r="CG118" s="715"/>
      <c r="CH118" s="715"/>
      <c r="CI118" s="715"/>
      <c r="CJ118" s="790"/>
      <c r="CK118" s="911"/>
      <c r="CL118" s="813"/>
      <c r="CM118" s="797" t="s">
        <v>405</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87" t="s">
        <v>98</v>
      </c>
      <c r="DH118" s="788"/>
      <c r="DI118" s="788"/>
      <c r="DJ118" s="788"/>
      <c r="DK118" s="788"/>
      <c r="DL118" s="788" t="s">
        <v>98</v>
      </c>
      <c r="DM118" s="788"/>
      <c r="DN118" s="788"/>
      <c r="DO118" s="788"/>
      <c r="DP118" s="788"/>
      <c r="DQ118" s="788" t="s">
        <v>98</v>
      </c>
      <c r="DR118" s="788"/>
      <c r="DS118" s="788"/>
      <c r="DT118" s="788"/>
      <c r="DU118" s="788"/>
      <c r="DV118" s="780" t="s">
        <v>98</v>
      </c>
      <c r="DW118" s="780"/>
      <c r="DX118" s="780"/>
      <c r="DY118" s="780"/>
      <c r="DZ118" s="781"/>
    </row>
    <row r="119" spans="1:130" s="189" customFormat="1" ht="26.25" customHeight="1" x14ac:dyDescent="0.2">
      <c r="A119" s="810" t="s">
        <v>380</v>
      </c>
      <c r="B119" s="811"/>
      <c r="C119" s="834" t="s">
        <v>381</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837">
        <v>715215</v>
      </c>
      <c r="AB119" s="817"/>
      <c r="AC119" s="817"/>
      <c r="AD119" s="817"/>
      <c r="AE119" s="818"/>
      <c r="AF119" s="816">
        <v>715805</v>
      </c>
      <c r="AG119" s="817"/>
      <c r="AH119" s="817"/>
      <c r="AI119" s="817"/>
      <c r="AJ119" s="818"/>
      <c r="AK119" s="816">
        <v>716401</v>
      </c>
      <c r="AL119" s="817"/>
      <c r="AM119" s="817"/>
      <c r="AN119" s="817"/>
      <c r="AO119" s="818"/>
      <c r="AP119" s="819">
        <v>0.1</v>
      </c>
      <c r="AQ119" s="820"/>
      <c r="AR119" s="820"/>
      <c r="AS119" s="820"/>
      <c r="AT119" s="821"/>
      <c r="AU119" s="875" t="s">
        <v>406</v>
      </c>
      <c r="AV119" s="876"/>
      <c r="AW119" s="876"/>
      <c r="AX119" s="876"/>
      <c r="AY119" s="877"/>
      <c r="AZ119" s="747" t="s">
        <v>407</v>
      </c>
      <c r="BA119" s="748"/>
      <c r="BB119" s="748"/>
      <c r="BC119" s="748"/>
      <c r="BD119" s="748"/>
      <c r="BE119" s="748"/>
      <c r="BF119" s="748"/>
      <c r="BG119" s="748"/>
      <c r="BH119" s="748"/>
      <c r="BI119" s="748"/>
      <c r="BJ119" s="748"/>
      <c r="BK119" s="748"/>
      <c r="BL119" s="748"/>
      <c r="BM119" s="748"/>
      <c r="BN119" s="748"/>
      <c r="BO119" s="748"/>
      <c r="BP119" s="749"/>
      <c r="BQ119" s="838">
        <v>444917136</v>
      </c>
      <c r="BR119" s="839"/>
      <c r="BS119" s="839"/>
      <c r="BT119" s="839"/>
      <c r="BU119" s="839"/>
      <c r="BV119" s="839">
        <v>503884384</v>
      </c>
      <c r="BW119" s="839"/>
      <c r="BX119" s="839"/>
      <c r="BY119" s="839"/>
      <c r="BZ119" s="839"/>
      <c r="CA119" s="839">
        <v>514057990</v>
      </c>
      <c r="CB119" s="839"/>
      <c r="CC119" s="839"/>
      <c r="CD119" s="839"/>
      <c r="CE119" s="839"/>
      <c r="CF119" s="873">
        <v>81.2</v>
      </c>
      <c r="CG119" s="874"/>
      <c r="CH119" s="874"/>
      <c r="CI119" s="874"/>
      <c r="CJ119" s="874"/>
      <c r="CK119" s="912"/>
      <c r="CL119" s="815"/>
      <c r="CM119" s="822" t="s">
        <v>408</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87">
        <v>3026163</v>
      </c>
      <c r="DH119" s="788"/>
      <c r="DI119" s="788"/>
      <c r="DJ119" s="788"/>
      <c r="DK119" s="788"/>
      <c r="DL119" s="788">
        <v>2076734</v>
      </c>
      <c r="DM119" s="788"/>
      <c r="DN119" s="788"/>
      <c r="DO119" s="788"/>
      <c r="DP119" s="788"/>
      <c r="DQ119" s="788">
        <v>1299530</v>
      </c>
      <c r="DR119" s="788"/>
      <c r="DS119" s="788"/>
      <c r="DT119" s="788"/>
      <c r="DU119" s="788"/>
      <c r="DV119" s="780">
        <v>0.2</v>
      </c>
      <c r="DW119" s="780"/>
      <c r="DX119" s="780"/>
      <c r="DY119" s="780"/>
      <c r="DZ119" s="781"/>
    </row>
    <row r="120" spans="1:130" s="189" customFormat="1" ht="26.25" customHeight="1" x14ac:dyDescent="0.2">
      <c r="A120" s="812"/>
      <c r="B120" s="813"/>
      <c r="C120" s="797" t="s">
        <v>384</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28" t="s">
        <v>98</v>
      </c>
      <c r="AB120" s="729"/>
      <c r="AC120" s="729"/>
      <c r="AD120" s="729"/>
      <c r="AE120" s="730"/>
      <c r="AF120" s="731" t="s">
        <v>98</v>
      </c>
      <c r="AG120" s="729"/>
      <c r="AH120" s="729"/>
      <c r="AI120" s="729"/>
      <c r="AJ120" s="730"/>
      <c r="AK120" s="731" t="s">
        <v>98</v>
      </c>
      <c r="AL120" s="729"/>
      <c r="AM120" s="729"/>
      <c r="AN120" s="729"/>
      <c r="AO120" s="730"/>
      <c r="AP120" s="738" t="s">
        <v>98</v>
      </c>
      <c r="AQ120" s="739"/>
      <c r="AR120" s="739"/>
      <c r="AS120" s="739"/>
      <c r="AT120" s="740"/>
      <c r="AU120" s="878"/>
      <c r="AV120" s="879"/>
      <c r="AW120" s="879"/>
      <c r="AX120" s="879"/>
      <c r="AY120" s="880"/>
      <c r="AZ120" s="826" t="s">
        <v>409</v>
      </c>
      <c r="BA120" s="770"/>
      <c r="BB120" s="770"/>
      <c r="BC120" s="770"/>
      <c r="BD120" s="770"/>
      <c r="BE120" s="770"/>
      <c r="BF120" s="770"/>
      <c r="BG120" s="770"/>
      <c r="BH120" s="770"/>
      <c r="BI120" s="770"/>
      <c r="BJ120" s="770"/>
      <c r="BK120" s="770"/>
      <c r="BL120" s="770"/>
      <c r="BM120" s="770"/>
      <c r="BN120" s="770"/>
      <c r="BO120" s="770"/>
      <c r="BP120" s="771"/>
      <c r="BQ120" s="787">
        <v>60639149</v>
      </c>
      <c r="BR120" s="788"/>
      <c r="BS120" s="788"/>
      <c r="BT120" s="788"/>
      <c r="BU120" s="788"/>
      <c r="BV120" s="788">
        <v>54931966</v>
      </c>
      <c r="BW120" s="788"/>
      <c r="BX120" s="788"/>
      <c r="BY120" s="788"/>
      <c r="BZ120" s="788"/>
      <c r="CA120" s="788">
        <v>52979147</v>
      </c>
      <c r="CB120" s="788"/>
      <c r="CC120" s="788"/>
      <c r="CD120" s="788"/>
      <c r="CE120" s="788"/>
      <c r="CF120" s="883">
        <v>8.4</v>
      </c>
      <c r="CG120" s="884"/>
      <c r="CH120" s="884"/>
      <c r="CI120" s="884"/>
      <c r="CJ120" s="884"/>
      <c r="CK120" s="846" t="s">
        <v>410</v>
      </c>
      <c r="CL120" s="741"/>
      <c r="CM120" s="741"/>
      <c r="CN120" s="741"/>
      <c r="CO120" s="742"/>
      <c r="CP120" s="850" t="s">
        <v>356</v>
      </c>
      <c r="CQ120" s="851"/>
      <c r="CR120" s="851"/>
      <c r="CS120" s="851"/>
      <c r="CT120" s="851"/>
      <c r="CU120" s="851"/>
      <c r="CV120" s="851"/>
      <c r="CW120" s="851"/>
      <c r="CX120" s="851"/>
      <c r="CY120" s="851"/>
      <c r="CZ120" s="851"/>
      <c r="DA120" s="851"/>
      <c r="DB120" s="851"/>
      <c r="DC120" s="851"/>
      <c r="DD120" s="851"/>
      <c r="DE120" s="851"/>
      <c r="DF120" s="852"/>
      <c r="DG120" s="838">
        <v>14679646</v>
      </c>
      <c r="DH120" s="839"/>
      <c r="DI120" s="839"/>
      <c r="DJ120" s="839"/>
      <c r="DK120" s="839"/>
      <c r="DL120" s="839">
        <v>25527617</v>
      </c>
      <c r="DM120" s="839"/>
      <c r="DN120" s="839"/>
      <c r="DO120" s="839"/>
      <c r="DP120" s="839"/>
      <c r="DQ120" s="839">
        <v>25891192</v>
      </c>
      <c r="DR120" s="839"/>
      <c r="DS120" s="839"/>
      <c r="DT120" s="839"/>
      <c r="DU120" s="839"/>
      <c r="DV120" s="795">
        <v>4.0999999999999996</v>
      </c>
      <c r="DW120" s="795"/>
      <c r="DX120" s="795"/>
      <c r="DY120" s="795"/>
      <c r="DZ120" s="796"/>
    </row>
    <row r="121" spans="1:130" s="189" customFormat="1" ht="26.25" customHeight="1" x14ac:dyDescent="0.2">
      <c r="A121" s="812"/>
      <c r="B121" s="813"/>
      <c r="C121" s="861" t="s">
        <v>411</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28">
        <v>5754</v>
      </c>
      <c r="AB121" s="729"/>
      <c r="AC121" s="729"/>
      <c r="AD121" s="729"/>
      <c r="AE121" s="730"/>
      <c r="AF121" s="731">
        <v>628</v>
      </c>
      <c r="AG121" s="729"/>
      <c r="AH121" s="729"/>
      <c r="AI121" s="729"/>
      <c r="AJ121" s="730"/>
      <c r="AK121" s="731">
        <v>628</v>
      </c>
      <c r="AL121" s="729"/>
      <c r="AM121" s="729"/>
      <c r="AN121" s="729"/>
      <c r="AO121" s="730"/>
      <c r="AP121" s="738">
        <v>0</v>
      </c>
      <c r="AQ121" s="739"/>
      <c r="AR121" s="739"/>
      <c r="AS121" s="739"/>
      <c r="AT121" s="740"/>
      <c r="AU121" s="878"/>
      <c r="AV121" s="879"/>
      <c r="AW121" s="879"/>
      <c r="AX121" s="879"/>
      <c r="AY121" s="880"/>
      <c r="AZ121" s="831" t="s">
        <v>412</v>
      </c>
      <c r="BA121" s="832"/>
      <c r="BB121" s="832"/>
      <c r="BC121" s="832"/>
      <c r="BD121" s="832"/>
      <c r="BE121" s="832"/>
      <c r="BF121" s="832"/>
      <c r="BG121" s="832"/>
      <c r="BH121" s="832"/>
      <c r="BI121" s="832"/>
      <c r="BJ121" s="832"/>
      <c r="BK121" s="832"/>
      <c r="BL121" s="832"/>
      <c r="BM121" s="832"/>
      <c r="BN121" s="832"/>
      <c r="BO121" s="832"/>
      <c r="BP121" s="833"/>
      <c r="BQ121" s="809">
        <v>1494972939</v>
      </c>
      <c r="BR121" s="803"/>
      <c r="BS121" s="803"/>
      <c r="BT121" s="803"/>
      <c r="BU121" s="803"/>
      <c r="BV121" s="803">
        <v>1541038486</v>
      </c>
      <c r="BW121" s="803"/>
      <c r="BX121" s="803"/>
      <c r="BY121" s="803"/>
      <c r="BZ121" s="803"/>
      <c r="CA121" s="803">
        <v>1534374835</v>
      </c>
      <c r="CB121" s="803"/>
      <c r="CC121" s="803"/>
      <c r="CD121" s="803"/>
      <c r="CE121" s="803"/>
      <c r="CF121" s="829">
        <v>242.3</v>
      </c>
      <c r="CG121" s="830"/>
      <c r="CH121" s="830"/>
      <c r="CI121" s="830"/>
      <c r="CJ121" s="830"/>
      <c r="CK121" s="847"/>
      <c r="CL121" s="743"/>
      <c r="CM121" s="743"/>
      <c r="CN121" s="743"/>
      <c r="CO121" s="744"/>
      <c r="CP121" s="784" t="s">
        <v>358</v>
      </c>
      <c r="CQ121" s="785"/>
      <c r="CR121" s="785"/>
      <c r="CS121" s="785"/>
      <c r="CT121" s="785"/>
      <c r="CU121" s="785"/>
      <c r="CV121" s="785"/>
      <c r="CW121" s="785"/>
      <c r="CX121" s="785"/>
      <c r="CY121" s="785"/>
      <c r="CZ121" s="785"/>
      <c r="DA121" s="785"/>
      <c r="DB121" s="785"/>
      <c r="DC121" s="785"/>
      <c r="DD121" s="785"/>
      <c r="DE121" s="785"/>
      <c r="DF121" s="786"/>
      <c r="DG121" s="787">
        <v>21816027</v>
      </c>
      <c r="DH121" s="788"/>
      <c r="DI121" s="788"/>
      <c r="DJ121" s="788"/>
      <c r="DK121" s="788"/>
      <c r="DL121" s="788">
        <v>20889636</v>
      </c>
      <c r="DM121" s="788"/>
      <c r="DN121" s="788"/>
      <c r="DO121" s="788"/>
      <c r="DP121" s="788"/>
      <c r="DQ121" s="788">
        <v>17427821</v>
      </c>
      <c r="DR121" s="788"/>
      <c r="DS121" s="788"/>
      <c r="DT121" s="788"/>
      <c r="DU121" s="788"/>
      <c r="DV121" s="780">
        <v>2.8</v>
      </c>
      <c r="DW121" s="780"/>
      <c r="DX121" s="780"/>
      <c r="DY121" s="780"/>
      <c r="DZ121" s="781"/>
    </row>
    <row r="122" spans="1:130" s="189" customFormat="1" ht="26.25" customHeight="1" x14ac:dyDescent="0.2">
      <c r="A122" s="812"/>
      <c r="B122" s="813"/>
      <c r="C122" s="797" t="s">
        <v>394</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28" t="s">
        <v>98</v>
      </c>
      <c r="AB122" s="729"/>
      <c r="AC122" s="729"/>
      <c r="AD122" s="729"/>
      <c r="AE122" s="730"/>
      <c r="AF122" s="731" t="s">
        <v>98</v>
      </c>
      <c r="AG122" s="729"/>
      <c r="AH122" s="729"/>
      <c r="AI122" s="729"/>
      <c r="AJ122" s="730"/>
      <c r="AK122" s="731" t="s">
        <v>98</v>
      </c>
      <c r="AL122" s="729"/>
      <c r="AM122" s="729"/>
      <c r="AN122" s="729"/>
      <c r="AO122" s="730"/>
      <c r="AP122" s="738" t="s">
        <v>98</v>
      </c>
      <c r="AQ122" s="739"/>
      <c r="AR122" s="739"/>
      <c r="AS122" s="739"/>
      <c r="AT122" s="740"/>
      <c r="AU122" s="881"/>
      <c r="AV122" s="882"/>
      <c r="AW122" s="882"/>
      <c r="AX122" s="882"/>
      <c r="AY122" s="882"/>
      <c r="AZ122" s="220" t="s">
        <v>134</v>
      </c>
      <c r="BA122" s="220"/>
      <c r="BB122" s="220"/>
      <c r="BC122" s="220"/>
      <c r="BD122" s="220"/>
      <c r="BE122" s="220"/>
      <c r="BF122" s="220"/>
      <c r="BG122" s="220"/>
      <c r="BH122" s="220"/>
      <c r="BI122" s="220"/>
      <c r="BJ122" s="220"/>
      <c r="BK122" s="220"/>
      <c r="BL122" s="220"/>
      <c r="BM122" s="220"/>
      <c r="BN122" s="220"/>
      <c r="BO122" s="856" t="s">
        <v>413</v>
      </c>
      <c r="BP122" s="857"/>
      <c r="BQ122" s="858">
        <v>2000529224</v>
      </c>
      <c r="BR122" s="789"/>
      <c r="BS122" s="789"/>
      <c r="BT122" s="789"/>
      <c r="BU122" s="789"/>
      <c r="BV122" s="789">
        <v>2099854836</v>
      </c>
      <c r="BW122" s="789"/>
      <c r="BX122" s="789"/>
      <c r="BY122" s="789"/>
      <c r="BZ122" s="789"/>
      <c r="CA122" s="789">
        <v>2101411972</v>
      </c>
      <c r="CB122" s="789"/>
      <c r="CC122" s="789"/>
      <c r="CD122" s="789"/>
      <c r="CE122" s="789"/>
      <c r="CF122" s="714"/>
      <c r="CG122" s="715"/>
      <c r="CH122" s="715"/>
      <c r="CI122" s="715"/>
      <c r="CJ122" s="790"/>
      <c r="CK122" s="847"/>
      <c r="CL122" s="743"/>
      <c r="CM122" s="743"/>
      <c r="CN122" s="743"/>
      <c r="CO122" s="744"/>
      <c r="CP122" s="784" t="s">
        <v>360</v>
      </c>
      <c r="CQ122" s="785"/>
      <c r="CR122" s="785"/>
      <c r="CS122" s="785"/>
      <c r="CT122" s="785"/>
      <c r="CU122" s="785"/>
      <c r="CV122" s="785"/>
      <c r="CW122" s="785"/>
      <c r="CX122" s="785"/>
      <c r="CY122" s="785"/>
      <c r="CZ122" s="785"/>
      <c r="DA122" s="785"/>
      <c r="DB122" s="785"/>
      <c r="DC122" s="785"/>
      <c r="DD122" s="785"/>
      <c r="DE122" s="785"/>
      <c r="DF122" s="786"/>
      <c r="DG122" s="787">
        <v>2502682</v>
      </c>
      <c r="DH122" s="788"/>
      <c r="DI122" s="788"/>
      <c r="DJ122" s="788"/>
      <c r="DK122" s="788"/>
      <c r="DL122" s="788">
        <v>2518431</v>
      </c>
      <c r="DM122" s="788"/>
      <c r="DN122" s="788"/>
      <c r="DO122" s="788"/>
      <c r="DP122" s="788"/>
      <c r="DQ122" s="788">
        <v>2387737</v>
      </c>
      <c r="DR122" s="788"/>
      <c r="DS122" s="788"/>
      <c r="DT122" s="788"/>
      <c r="DU122" s="788"/>
      <c r="DV122" s="780">
        <v>0.4</v>
      </c>
      <c r="DW122" s="780"/>
      <c r="DX122" s="780"/>
      <c r="DY122" s="780"/>
      <c r="DZ122" s="781"/>
    </row>
    <row r="123" spans="1:130" s="189" customFormat="1" ht="26.25" customHeight="1" thickBot="1" x14ac:dyDescent="0.25">
      <c r="A123" s="812"/>
      <c r="B123" s="813"/>
      <c r="C123" s="797" t="s">
        <v>400</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28" t="s">
        <v>98</v>
      </c>
      <c r="AB123" s="729"/>
      <c r="AC123" s="729"/>
      <c r="AD123" s="729"/>
      <c r="AE123" s="730"/>
      <c r="AF123" s="731" t="s">
        <v>98</v>
      </c>
      <c r="AG123" s="729"/>
      <c r="AH123" s="729"/>
      <c r="AI123" s="729"/>
      <c r="AJ123" s="730"/>
      <c r="AK123" s="731" t="s">
        <v>98</v>
      </c>
      <c r="AL123" s="729"/>
      <c r="AM123" s="729"/>
      <c r="AN123" s="729"/>
      <c r="AO123" s="730"/>
      <c r="AP123" s="738" t="s">
        <v>98</v>
      </c>
      <c r="AQ123" s="739"/>
      <c r="AR123" s="739"/>
      <c r="AS123" s="739"/>
      <c r="AT123" s="740"/>
      <c r="AU123" s="853" t="s">
        <v>414</v>
      </c>
      <c r="AV123" s="854"/>
      <c r="AW123" s="854"/>
      <c r="AX123" s="854"/>
      <c r="AY123" s="854"/>
      <c r="AZ123" s="854"/>
      <c r="BA123" s="854"/>
      <c r="BB123" s="854"/>
      <c r="BC123" s="854"/>
      <c r="BD123" s="854"/>
      <c r="BE123" s="854"/>
      <c r="BF123" s="854"/>
      <c r="BG123" s="854"/>
      <c r="BH123" s="854"/>
      <c r="BI123" s="854"/>
      <c r="BJ123" s="854"/>
      <c r="BK123" s="854"/>
      <c r="BL123" s="854"/>
      <c r="BM123" s="854"/>
      <c r="BN123" s="854"/>
      <c r="BO123" s="854"/>
      <c r="BP123" s="855"/>
      <c r="BQ123" s="791">
        <v>239.1</v>
      </c>
      <c r="BR123" s="782"/>
      <c r="BS123" s="782"/>
      <c r="BT123" s="782"/>
      <c r="BU123" s="782"/>
      <c r="BV123" s="782">
        <v>229.8</v>
      </c>
      <c r="BW123" s="782"/>
      <c r="BX123" s="782"/>
      <c r="BY123" s="782"/>
      <c r="BZ123" s="782"/>
      <c r="CA123" s="782">
        <v>223.1</v>
      </c>
      <c r="CB123" s="782"/>
      <c r="CC123" s="782"/>
      <c r="CD123" s="782"/>
      <c r="CE123" s="782"/>
      <c r="CF123" s="722"/>
      <c r="CG123" s="723"/>
      <c r="CH123" s="723"/>
      <c r="CI123" s="723"/>
      <c r="CJ123" s="783"/>
      <c r="CK123" s="847"/>
      <c r="CL123" s="743"/>
      <c r="CM123" s="743"/>
      <c r="CN123" s="743"/>
      <c r="CO123" s="744"/>
      <c r="CP123" s="784" t="s">
        <v>353</v>
      </c>
      <c r="CQ123" s="785"/>
      <c r="CR123" s="785"/>
      <c r="CS123" s="785"/>
      <c r="CT123" s="785"/>
      <c r="CU123" s="785"/>
      <c r="CV123" s="785"/>
      <c r="CW123" s="785"/>
      <c r="CX123" s="785"/>
      <c r="CY123" s="785"/>
      <c r="CZ123" s="785"/>
      <c r="DA123" s="785"/>
      <c r="DB123" s="785"/>
      <c r="DC123" s="785"/>
      <c r="DD123" s="785"/>
      <c r="DE123" s="785"/>
      <c r="DF123" s="786"/>
      <c r="DG123" s="787" t="s">
        <v>98</v>
      </c>
      <c r="DH123" s="788"/>
      <c r="DI123" s="788"/>
      <c r="DJ123" s="788"/>
      <c r="DK123" s="788"/>
      <c r="DL123" s="788" t="s">
        <v>98</v>
      </c>
      <c r="DM123" s="788"/>
      <c r="DN123" s="788"/>
      <c r="DO123" s="788"/>
      <c r="DP123" s="788"/>
      <c r="DQ123" s="788" t="s">
        <v>98</v>
      </c>
      <c r="DR123" s="788"/>
      <c r="DS123" s="788"/>
      <c r="DT123" s="788"/>
      <c r="DU123" s="788"/>
      <c r="DV123" s="780" t="s">
        <v>98</v>
      </c>
      <c r="DW123" s="780"/>
      <c r="DX123" s="780"/>
      <c r="DY123" s="780"/>
      <c r="DZ123" s="781"/>
    </row>
    <row r="124" spans="1:130" s="189" customFormat="1" ht="26.25" customHeight="1" x14ac:dyDescent="0.2">
      <c r="A124" s="812"/>
      <c r="B124" s="813"/>
      <c r="C124" s="797" t="s">
        <v>403</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28" t="s">
        <v>98</v>
      </c>
      <c r="AB124" s="729"/>
      <c r="AC124" s="729"/>
      <c r="AD124" s="729"/>
      <c r="AE124" s="730"/>
      <c r="AF124" s="731" t="s">
        <v>98</v>
      </c>
      <c r="AG124" s="729"/>
      <c r="AH124" s="729"/>
      <c r="AI124" s="729"/>
      <c r="AJ124" s="730"/>
      <c r="AK124" s="731" t="s">
        <v>98</v>
      </c>
      <c r="AL124" s="729"/>
      <c r="AM124" s="729"/>
      <c r="AN124" s="729"/>
      <c r="AO124" s="730"/>
      <c r="AP124" s="738" t="s">
        <v>98</v>
      </c>
      <c r="AQ124" s="739"/>
      <c r="AR124" s="739"/>
      <c r="AS124" s="739"/>
      <c r="AT124" s="74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48"/>
      <c r="CL124" s="848"/>
      <c r="CM124" s="848"/>
      <c r="CN124" s="848"/>
      <c r="CO124" s="849"/>
      <c r="CP124" s="806" t="s">
        <v>415</v>
      </c>
      <c r="CQ124" s="807"/>
      <c r="CR124" s="807"/>
      <c r="CS124" s="807"/>
      <c r="CT124" s="807"/>
      <c r="CU124" s="807"/>
      <c r="CV124" s="807"/>
      <c r="CW124" s="807"/>
      <c r="CX124" s="807"/>
      <c r="CY124" s="807"/>
      <c r="CZ124" s="807"/>
      <c r="DA124" s="807"/>
      <c r="DB124" s="807"/>
      <c r="DC124" s="807"/>
      <c r="DD124" s="807"/>
      <c r="DE124" s="807"/>
      <c r="DF124" s="808"/>
      <c r="DG124" s="809">
        <v>265503</v>
      </c>
      <c r="DH124" s="803"/>
      <c r="DI124" s="803"/>
      <c r="DJ124" s="803"/>
      <c r="DK124" s="803"/>
      <c r="DL124" s="803" t="s">
        <v>98</v>
      </c>
      <c r="DM124" s="803"/>
      <c r="DN124" s="803"/>
      <c r="DO124" s="803"/>
      <c r="DP124" s="803"/>
      <c r="DQ124" s="803" t="s">
        <v>98</v>
      </c>
      <c r="DR124" s="803"/>
      <c r="DS124" s="803"/>
      <c r="DT124" s="803"/>
      <c r="DU124" s="803"/>
      <c r="DV124" s="859" t="s">
        <v>98</v>
      </c>
      <c r="DW124" s="859"/>
      <c r="DX124" s="859"/>
      <c r="DY124" s="859"/>
      <c r="DZ124" s="860"/>
    </row>
    <row r="125" spans="1:130" s="189" customFormat="1" ht="26.25" customHeight="1" thickBot="1" x14ac:dyDescent="0.25">
      <c r="A125" s="812"/>
      <c r="B125" s="813"/>
      <c r="C125" s="797" t="s">
        <v>405</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28" t="s">
        <v>98</v>
      </c>
      <c r="AB125" s="729"/>
      <c r="AC125" s="729"/>
      <c r="AD125" s="729"/>
      <c r="AE125" s="730"/>
      <c r="AF125" s="731" t="s">
        <v>98</v>
      </c>
      <c r="AG125" s="729"/>
      <c r="AH125" s="729"/>
      <c r="AI125" s="729"/>
      <c r="AJ125" s="730"/>
      <c r="AK125" s="731" t="s">
        <v>98</v>
      </c>
      <c r="AL125" s="729"/>
      <c r="AM125" s="729"/>
      <c r="AN125" s="729"/>
      <c r="AO125" s="730"/>
      <c r="AP125" s="738" t="s">
        <v>98</v>
      </c>
      <c r="AQ125" s="739"/>
      <c r="AR125" s="739"/>
      <c r="AS125" s="739"/>
      <c r="AT125" s="74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1" t="s">
        <v>416</v>
      </c>
      <c r="CL125" s="741"/>
      <c r="CM125" s="741"/>
      <c r="CN125" s="741"/>
      <c r="CO125" s="742"/>
      <c r="CP125" s="747" t="s">
        <v>417</v>
      </c>
      <c r="CQ125" s="748"/>
      <c r="CR125" s="748"/>
      <c r="CS125" s="748"/>
      <c r="CT125" s="748"/>
      <c r="CU125" s="748"/>
      <c r="CV125" s="748"/>
      <c r="CW125" s="748"/>
      <c r="CX125" s="748"/>
      <c r="CY125" s="748"/>
      <c r="CZ125" s="748"/>
      <c r="DA125" s="748"/>
      <c r="DB125" s="748"/>
      <c r="DC125" s="748"/>
      <c r="DD125" s="748"/>
      <c r="DE125" s="748"/>
      <c r="DF125" s="749"/>
      <c r="DG125" s="838" t="s">
        <v>98</v>
      </c>
      <c r="DH125" s="839"/>
      <c r="DI125" s="839"/>
      <c r="DJ125" s="839"/>
      <c r="DK125" s="839"/>
      <c r="DL125" s="839" t="s">
        <v>98</v>
      </c>
      <c r="DM125" s="839"/>
      <c r="DN125" s="839"/>
      <c r="DO125" s="839"/>
      <c r="DP125" s="839"/>
      <c r="DQ125" s="839" t="s">
        <v>98</v>
      </c>
      <c r="DR125" s="839"/>
      <c r="DS125" s="839"/>
      <c r="DT125" s="839"/>
      <c r="DU125" s="839"/>
      <c r="DV125" s="795" t="s">
        <v>98</v>
      </c>
      <c r="DW125" s="795"/>
      <c r="DX125" s="795"/>
      <c r="DY125" s="795"/>
      <c r="DZ125" s="796"/>
    </row>
    <row r="126" spans="1:130" s="189" customFormat="1" ht="26.25" customHeight="1" x14ac:dyDescent="0.2">
      <c r="A126" s="812"/>
      <c r="B126" s="813"/>
      <c r="C126" s="797" t="s">
        <v>408</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28">
        <v>1295115</v>
      </c>
      <c r="AB126" s="729"/>
      <c r="AC126" s="729"/>
      <c r="AD126" s="729"/>
      <c r="AE126" s="730"/>
      <c r="AF126" s="731">
        <v>1116926</v>
      </c>
      <c r="AG126" s="729"/>
      <c r="AH126" s="729"/>
      <c r="AI126" s="729"/>
      <c r="AJ126" s="730"/>
      <c r="AK126" s="731">
        <v>945423</v>
      </c>
      <c r="AL126" s="729"/>
      <c r="AM126" s="729"/>
      <c r="AN126" s="729"/>
      <c r="AO126" s="730"/>
      <c r="AP126" s="738">
        <v>0.1</v>
      </c>
      <c r="AQ126" s="739"/>
      <c r="AR126" s="739"/>
      <c r="AS126" s="739"/>
      <c r="AT126" s="740"/>
      <c r="AU126" s="225"/>
      <c r="AV126" s="225"/>
      <c r="AW126" s="225"/>
      <c r="AX126" s="800" t="s">
        <v>418</v>
      </c>
      <c r="AY126" s="801"/>
      <c r="AZ126" s="801"/>
      <c r="BA126" s="801"/>
      <c r="BB126" s="801"/>
      <c r="BC126" s="801"/>
      <c r="BD126" s="801"/>
      <c r="BE126" s="802"/>
      <c r="BF126" s="827" t="s">
        <v>419</v>
      </c>
      <c r="BG126" s="801"/>
      <c r="BH126" s="801"/>
      <c r="BI126" s="801"/>
      <c r="BJ126" s="801"/>
      <c r="BK126" s="801"/>
      <c r="BL126" s="802"/>
      <c r="BM126" s="827" t="s">
        <v>420</v>
      </c>
      <c r="BN126" s="801"/>
      <c r="BO126" s="801"/>
      <c r="BP126" s="801"/>
      <c r="BQ126" s="801"/>
      <c r="BR126" s="801"/>
      <c r="BS126" s="802"/>
      <c r="BT126" s="827" t="s">
        <v>421</v>
      </c>
      <c r="BU126" s="801"/>
      <c r="BV126" s="801"/>
      <c r="BW126" s="801"/>
      <c r="BX126" s="801"/>
      <c r="BY126" s="801"/>
      <c r="BZ126" s="828"/>
      <c r="CA126" s="225"/>
      <c r="CB126" s="225"/>
      <c r="CC126" s="225"/>
      <c r="CD126" s="226"/>
      <c r="CE126" s="226"/>
      <c r="CF126" s="226"/>
      <c r="CG126" s="223"/>
      <c r="CH126" s="223"/>
      <c r="CI126" s="223"/>
      <c r="CJ126" s="224"/>
      <c r="CK126" s="743"/>
      <c r="CL126" s="743"/>
      <c r="CM126" s="743"/>
      <c r="CN126" s="743"/>
      <c r="CO126" s="744"/>
      <c r="CP126" s="826" t="s">
        <v>422</v>
      </c>
      <c r="CQ126" s="770"/>
      <c r="CR126" s="770"/>
      <c r="CS126" s="770"/>
      <c r="CT126" s="770"/>
      <c r="CU126" s="770"/>
      <c r="CV126" s="770"/>
      <c r="CW126" s="770"/>
      <c r="CX126" s="770"/>
      <c r="CY126" s="770"/>
      <c r="CZ126" s="770"/>
      <c r="DA126" s="770"/>
      <c r="DB126" s="770"/>
      <c r="DC126" s="770"/>
      <c r="DD126" s="770"/>
      <c r="DE126" s="770"/>
      <c r="DF126" s="771"/>
      <c r="DG126" s="787" t="s">
        <v>98</v>
      </c>
      <c r="DH126" s="788"/>
      <c r="DI126" s="788"/>
      <c r="DJ126" s="788"/>
      <c r="DK126" s="788"/>
      <c r="DL126" s="788" t="s">
        <v>98</v>
      </c>
      <c r="DM126" s="788"/>
      <c r="DN126" s="788"/>
      <c r="DO126" s="788"/>
      <c r="DP126" s="788"/>
      <c r="DQ126" s="788" t="s">
        <v>98</v>
      </c>
      <c r="DR126" s="788"/>
      <c r="DS126" s="788"/>
      <c r="DT126" s="788"/>
      <c r="DU126" s="788"/>
      <c r="DV126" s="780" t="s">
        <v>98</v>
      </c>
      <c r="DW126" s="780"/>
      <c r="DX126" s="780"/>
      <c r="DY126" s="780"/>
      <c r="DZ126" s="781"/>
    </row>
    <row r="127" spans="1:130" s="189" customFormat="1" ht="26.25" customHeight="1" thickBot="1" x14ac:dyDescent="0.25">
      <c r="A127" s="814"/>
      <c r="B127" s="815"/>
      <c r="C127" s="822" t="s">
        <v>423</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28" t="s">
        <v>98</v>
      </c>
      <c r="AB127" s="729"/>
      <c r="AC127" s="729"/>
      <c r="AD127" s="729"/>
      <c r="AE127" s="730"/>
      <c r="AF127" s="731" t="s">
        <v>98</v>
      </c>
      <c r="AG127" s="729"/>
      <c r="AH127" s="729"/>
      <c r="AI127" s="729"/>
      <c r="AJ127" s="730"/>
      <c r="AK127" s="731" t="s">
        <v>98</v>
      </c>
      <c r="AL127" s="729"/>
      <c r="AM127" s="729"/>
      <c r="AN127" s="729"/>
      <c r="AO127" s="730"/>
      <c r="AP127" s="738" t="s">
        <v>98</v>
      </c>
      <c r="AQ127" s="739"/>
      <c r="AR127" s="739"/>
      <c r="AS127" s="739"/>
      <c r="AT127" s="740"/>
      <c r="AU127" s="225"/>
      <c r="AV127" s="225"/>
      <c r="AW127" s="225"/>
      <c r="AX127" s="825" t="s">
        <v>424</v>
      </c>
      <c r="AY127" s="748"/>
      <c r="AZ127" s="748"/>
      <c r="BA127" s="748"/>
      <c r="BB127" s="748"/>
      <c r="BC127" s="748"/>
      <c r="BD127" s="748"/>
      <c r="BE127" s="749"/>
      <c r="BF127" s="750" t="s">
        <v>98</v>
      </c>
      <c r="BG127" s="751"/>
      <c r="BH127" s="751"/>
      <c r="BI127" s="751"/>
      <c r="BJ127" s="751"/>
      <c r="BK127" s="751"/>
      <c r="BL127" s="794"/>
      <c r="BM127" s="750">
        <v>3.75</v>
      </c>
      <c r="BN127" s="751"/>
      <c r="BO127" s="751"/>
      <c r="BP127" s="751"/>
      <c r="BQ127" s="751"/>
      <c r="BR127" s="751"/>
      <c r="BS127" s="794"/>
      <c r="BT127" s="750">
        <v>5</v>
      </c>
      <c r="BU127" s="751"/>
      <c r="BV127" s="751"/>
      <c r="BW127" s="751"/>
      <c r="BX127" s="751"/>
      <c r="BY127" s="751"/>
      <c r="BZ127" s="752"/>
      <c r="CA127" s="226"/>
      <c r="CB127" s="226"/>
      <c r="CC127" s="226"/>
      <c r="CD127" s="226"/>
      <c r="CE127" s="226"/>
      <c r="CF127" s="226"/>
      <c r="CG127" s="223"/>
      <c r="CH127" s="223"/>
      <c r="CI127" s="223"/>
      <c r="CJ127" s="224"/>
      <c r="CK127" s="745"/>
      <c r="CL127" s="745"/>
      <c r="CM127" s="745"/>
      <c r="CN127" s="745"/>
      <c r="CO127" s="746"/>
      <c r="CP127" s="753" t="s">
        <v>425</v>
      </c>
      <c r="CQ127" s="754"/>
      <c r="CR127" s="754"/>
      <c r="CS127" s="754"/>
      <c r="CT127" s="754"/>
      <c r="CU127" s="754"/>
      <c r="CV127" s="754"/>
      <c r="CW127" s="754"/>
      <c r="CX127" s="754"/>
      <c r="CY127" s="754"/>
      <c r="CZ127" s="754"/>
      <c r="DA127" s="754"/>
      <c r="DB127" s="754"/>
      <c r="DC127" s="754"/>
      <c r="DD127" s="754"/>
      <c r="DE127" s="754"/>
      <c r="DF127" s="755"/>
      <c r="DG127" s="840">
        <v>1911636</v>
      </c>
      <c r="DH127" s="841"/>
      <c r="DI127" s="841"/>
      <c r="DJ127" s="841"/>
      <c r="DK127" s="841"/>
      <c r="DL127" s="841">
        <v>1523358</v>
      </c>
      <c r="DM127" s="841"/>
      <c r="DN127" s="841"/>
      <c r="DO127" s="841"/>
      <c r="DP127" s="841"/>
      <c r="DQ127" s="841">
        <v>1739940</v>
      </c>
      <c r="DR127" s="841"/>
      <c r="DS127" s="841"/>
      <c r="DT127" s="841"/>
      <c r="DU127" s="841"/>
      <c r="DV127" s="804">
        <v>0.3</v>
      </c>
      <c r="DW127" s="804"/>
      <c r="DX127" s="804"/>
      <c r="DY127" s="804"/>
      <c r="DZ127" s="805"/>
    </row>
    <row r="128" spans="1:130" s="189" customFormat="1" ht="26.25" customHeight="1" x14ac:dyDescent="0.2">
      <c r="A128" s="842" t="s">
        <v>426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427</v>
      </c>
      <c r="X128" s="844"/>
      <c r="Y128" s="844"/>
      <c r="Z128" s="845"/>
      <c r="AA128" s="735">
        <v>9481243</v>
      </c>
      <c r="AB128" s="736"/>
      <c r="AC128" s="736"/>
      <c r="AD128" s="736"/>
      <c r="AE128" s="737"/>
      <c r="AF128" s="761">
        <v>8183069</v>
      </c>
      <c r="AG128" s="736"/>
      <c r="AH128" s="736"/>
      <c r="AI128" s="736"/>
      <c r="AJ128" s="737"/>
      <c r="AK128" s="761">
        <v>6279160</v>
      </c>
      <c r="AL128" s="736"/>
      <c r="AM128" s="736"/>
      <c r="AN128" s="736"/>
      <c r="AO128" s="737"/>
      <c r="AP128" s="762"/>
      <c r="AQ128" s="763"/>
      <c r="AR128" s="763"/>
      <c r="AS128" s="763"/>
      <c r="AT128" s="764"/>
      <c r="AU128" s="227"/>
      <c r="AV128" s="227"/>
      <c r="AW128" s="227"/>
      <c r="AX128" s="769" t="s">
        <v>428</v>
      </c>
      <c r="AY128" s="770"/>
      <c r="AZ128" s="770"/>
      <c r="BA128" s="770"/>
      <c r="BB128" s="770"/>
      <c r="BC128" s="770"/>
      <c r="BD128" s="770"/>
      <c r="BE128" s="771"/>
      <c r="BF128" s="777" t="s">
        <v>98</v>
      </c>
      <c r="BG128" s="778"/>
      <c r="BH128" s="778"/>
      <c r="BI128" s="778"/>
      <c r="BJ128" s="778"/>
      <c r="BK128" s="778"/>
      <c r="BL128" s="779"/>
      <c r="BM128" s="777">
        <v>8.75</v>
      </c>
      <c r="BN128" s="778"/>
      <c r="BO128" s="778"/>
      <c r="BP128" s="778"/>
      <c r="BQ128" s="778"/>
      <c r="BR128" s="778"/>
      <c r="BS128" s="779"/>
      <c r="BT128" s="777">
        <v>15</v>
      </c>
      <c r="BU128" s="792"/>
      <c r="BV128" s="792"/>
      <c r="BW128" s="792"/>
      <c r="BX128" s="792"/>
      <c r="BY128" s="792"/>
      <c r="BZ128" s="793"/>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2">
      <c r="A129" s="756" t="s">
        <v>81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429</v>
      </c>
      <c r="X129" s="759"/>
      <c r="Y129" s="759"/>
      <c r="Z129" s="760"/>
      <c r="AA129" s="728">
        <v>717112527</v>
      </c>
      <c r="AB129" s="729"/>
      <c r="AC129" s="729"/>
      <c r="AD129" s="729"/>
      <c r="AE129" s="730"/>
      <c r="AF129" s="731">
        <v>727835763</v>
      </c>
      <c r="AG129" s="729"/>
      <c r="AH129" s="729"/>
      <c r="AI129" s="729"/>
      <c r="AJ129" s="730"/>
      <c r="AK129" s="731">
        <v>754662925</v>
      </c>
      <c r="AL129" s="729"/>
      <c r="AM129" s="729"/>
      <c r="AN129" s="729"/>
      <c r="AO129" s="730"/>
      <c r="AP129" s="732"/>
      <c r="AQ129" s="733"/>
      <c r="AR129" s="733"/>
      <c r="AS129" s="733"/>
      <c r="AT129" s="734"/>
      <c r="AU129" s="227"/>
      <c r="AV129" s="227"/>
      <c r="AW129" s="227"/>
      <c r="AX129" s="769" t="s">
        <v>430</v>
      </c>
      <c r="AY129" s="770"/>
      <c r="AZ129" s="770"/>
      <c r="BA129" s="770"/>
      <c r="BB129" s="770"/>
      <c r="BC129" s="770"/>
      <c r="BD129" s="770"/>
      <c r="BE129" s="771"/>
      <c r="BF129" s="772">
        <v>14</v>
      </c>
      <c r="BG129" s="773"/>
      <c r="BH129" s="773"/>
      <c r="BI129" s="773"/>
      <c r="BJ129" s="773"/>
      <c r="BK129" s="773"/>
      <c r="BL129" s="774"/>
      <c r="BM129" s="772">
        <v>25</v>
      </c>
      <c r="BN129" s="773"/>
      <c r="BO129" s="773"/>
      <c r="BP129" s="773"/>
      <c r="BQ129" s="773"/>
      <c r="BR129" s="773"/>
      <c r="BS129" s="774"/>
      <c r="BT129" s="772">
        <v>35</v>
      </c>
      <c r="BU129" s="775"/>
      <c r="BV129" s="775"/>
      <c r="BW129" s="775"/>
      <c r="BX129" s="775"/>
      <c r="BY129" s="775"/>
      <c r="BZ129" s="776"/>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5">
      <c r="A130" s="756" t="s">
        <v>431</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432</v>
      </c>
      <c r="X130" s="759"/>
      <c r="Y130" s="759"/>
      <c r="Z130" s="760"/>
      <c r="AA130" s="728">
        <v>114200270</v>
      </c>
      <c r="AB130" s="729"/>
      <c r="AC130" s="729"/>
      <c r="AD130" s="729"/>
      <c r="AE130" s="730"/>
      <c r="AF130" s="731">
        <v>118193029</v>
      </c>
      <c r="AG130" s="729"/>
      <c r="AH130" s="729"/>
      <c r="AI130" s="729"/>
      <c r="AJ130" s="730"/>
      <c r="AK130" s="731">
        <v>121513235</v>
      </c>
      <c r="AL130" s="729"/>
      <c r="AM130" s="729"/>
      <c r="AN130" s="729"/>
      <c r="AO130" s="730"/>
      <c r="AP130" s="732"/>
      <c r="AQ130" s="733"/>
      <c r="AR130" s="733"/>
      <c r="AS130" s="733"/>
      <c r="AT130" s="734"/>
      <c r="AU130" s="227"/>
      <c r="AV130" s="227"/>
      <c r="AW130" s="227"/>
      <c r="AX130" s="768" t="s">
        <v>433</v>
      </c>
      <c r="AY130" s="754"/>
      <c r="AZ130" s="754"/>
      <c r="BA130" s="754"/>
      <c r="BB130" s="754"/>
      <c r="BC130" s="754"/>
      <c r="BD130" s="754"/>
      <c r="BE130" s="755"/>
      <c r="BF130" s="711">
        <v>223.1</v>
      </c>
      <c r="BG130" s="712"/>
      <c r="BH130" s="712"/>
      <c r="BI130" s="712"/>
      <c r="BJ130" s="712"/>
      <c r="BK130" s="712"/>
      <c r="BL130" s="713"/>
      <c r="BM130" s="711">
        <v>400</v>
      </c>
      <c r="BN130" s="712"/>
      <c r="BO130" s="712"/>
      <c r="BP130" s="712"/>
      <c r="BQ130" s="712"/>
      <c r="BR130" s="712"/>
      <c r="BS130" s="713"/>
      <c r="BT130" s="765"/>
      <c r="BU130" s="766"/>
      <c r="BV130" s="766"/>
      <c r="BW130" s="766"/>
      <c r="BX130" s="766"/>
      <c r="BY130" s="766"/>
      <c r="BZ130" s="76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2">
      <c r="A131" s="702"/>
      <c r="B131" s="703"/>
      <c r="C131" s="703"/>
      <c r="D131" s="703"/>
      <c r="E131" s="703"/>
      <c r="F131" s="703"/>
      <c r="G131" s="703"/>
      <c r="H131" s="703"/>
      <c r="I131" s="703"/>
      <c r="J131" s="703"/>
      <c r="K131" s="703"/>
      <c r="L131" s="703"/>
      <c r="M131" s="703"/>
      <c r="N131" s="703"/>
      <c r="O131" s="703"/>
      <c r="P131" s="703"/>
      <c r="Q131" s="703"/>
      <c r="R131" s="703"/>
      <c r="S131" s="703"/>
      <c r="T131" s="703"/>
      <c r="U131" s="703"/>
      <c r="V131" s="703"/>
      <c r="W131" s="704" t="s">
        <v>434</v>
      </c>
      <c r="X131" s="705"/>
      <c r="Y131" s="705"/>
      <c r="Z131" s="706"/>
      <c r="AA131" s="707">
        <v>602912257</v>
      </c>
      <c r="AB131" s="708"/>
      <c r="AC131" s="708"/>
      <c r="AD131" s="708"/>
      <c r="AE131" s="709"/>
      <c r="AF131" s="710">
        <v>609642734</v>
      </c>
      <c r="AG131" s="708"/>
      <c r="AH131" s="708"/>
      <c r="AI131" s="708"/>
      <c r="AJ131" s="709"/>
      <c r="AK131" s="710">
        <v>633149690</v>
      </c>
      <c r="AL131" s="708"/>
      <c r="AM131" s="708"/>
      <c r="AN131" s="708"/>
      <c r="AO131" s="709"/>
      <c r="AP131" s="725"/>
      <c r="AQ131" s="726"/>
      <c r="AR131" s="726"/>
      <c r="AS131" s="726"/>
      <c r="AT131" s="72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2">
      <c r="A132" s="692" t="s">
        <v>435</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436</v>
      </c>
      <c r="W132" s="696"/>
      <c r="X132" s="696"/>
      <c r="Y132" s="696"/>
      <c r="Z132" s="697"/>
      <c r="AA132" s="698">
        <v>14.73162189</v>
      </c>
      <c r="AB132" s="699"/>
      <c r="AC132" s="699"/>
      <c r="AD132" s="699"/>
      <c r="AE132" s="700"/>
      <c r="AF132" s="701">
        <v>14.10363401</v>
      </c>
      <c r="AG132" s="699"/>
      <c r="AH132" s="699"/>
      <c r="AI132" s="699"/>
      <c r="AJ132" s="700"/>
      <c r="AK132" s="701">
        <v>13.417892910000001</v>
      </c>
      <c r="AL132" s="699"/>
      <c r="AM132" s="699"/>
      <c r="AN132" s="699"/>
      <c r="AO132" s="700"/>
      <c r="AP132" s="714"/>
      <c r="AQ132" s="715"/>
      <c r="AR132" s="715"/>
      <c r="AS132" s="715"/>
      <c r="AT132" s="716"/>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17" t="s">
        <v>437</v>
      </c>
      <c r="W133" s="717"/>
      <c r="X133" s="717"/>
      <c r="Y133" s="717"/>
      <c r="Z133" s="718"/>
      <c r="AA133" s="719">
        <v>14.9</v>
      </c>
      <c r="AB133" s="720"/>
      <c r="AC133" s="720"/>
      <c r="AD133" s="720"/>
      <c r="AE133" s="721"/>
      <c r="AF133" s="719">
        <v>14.5</v>
      </c>
      <c r="AG133" s="720"/>
      <c r="AH133" s="720"/>
      <c r="AI133" s="720"/>
      <c r="AJ133" s="721"/>
      <c r="AK133" s="719">
        <v>14</v>
      </c>
      <c r="AL133" s="720"/>
      <c r="AM133" s="720"/>
      <c r="AN133" s="720"/>
      <c r="AO133" s="721"/>
      <c r="AP133" s="722"/>
      <c r="AQ133" s="723"/>
      <c r="AR133" s="723"/>
      <c r="AS133" s="723"/>
      <c r="AT133" s="724"/>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2">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J2:DO2"/>
    <mergeCell ref="DQ2:DZ2"/>
    <mergeCell ref="DV5:DZ6"/>
    <mergeCell ref="B7:P7"/>
    <mergeCell ref="Q7:U7"/>
    <mergeCell ref="V7:Z7"/>
    <mergeCell ref="AA7:AE7"/>
    <mergeCell ref="AF7:AJ7"/>
    <mergeCell ref="AU5:AY6"/>
    <mergeCell ref="DV7:DZ7"/>
    <mergeCell ref="A4:AY4"/>
    <mergeCell ref="A5:P6"/>
    <mergeCell ref="Q5:U6"/>
    <mergeCell ref="V5:Z6"/>
    <mergeCell ref="AA5:AE6"/>
    <mergeCell ref="AF5:AJ6"/>
    <mergeCell ref="AK5:AO6"/>
    <mergeCell ref="AP5:AT6"/>
    <mergeCell ref="AP7:AT7"/>
    <mergeCell ref="AU7:AY7"/>
    <mergeCell ref="BS7:CG7"/>
    <mergeCell ref="CH7:CL7"/>
    <mergeCell ref="CR5:CV6"/>
    <mergeCell ref="DV8:DZ8"/>
    <mergeCell ref="CR7:CV7"/>
    <mergeCell ref="CW7:DA7"/>
    <mergeCell ref="DQ5:DU6"/>
    <mergeCell ref="DG7:DK7"/>
    <mergeCell ref="DL7:DP7"/>
    <mergeCell ref="DQ7:DU7"/>
    <mergeCell ref="DB7:DF7"/>
    <mergeCell ref="AF8:AJ8"/>
    <mergeCell ref="AK8:AO8"/>
    <mergeCell ref="AP8:AT8"/>
    <mergeCell ref="AU8:AY8"/>
    <mergeCell ref="AK7:AO7"/>
    <mergeCell ref="DB5:DF6"/>
    <mergeCell ref="DG5:DK6"/>
    <mergeCell ref="DL5:DP6"/>
    <mergeCell ref="CW5:DA6"/>
    <mergeCell ref="CM7:CQ7"/>
    <mergeCell ref="BQ5:CG6"/>
    <mergeCell ref="CH5:CL6"/>
    <mergeCell ref="CM5:CQ6"/>
    <mergeCell ref="DL9:DP9"/>
    <mergeCell ref="DQ9:DU9"/>
    <mergeCell ref="CR9:CV9"/>
    <mergeCell ref="CW9:DA9"/>
    <mergeCell ref="DL10:DP10"/>
    <mergeCell ref="DQ10:DU10"/>
    <mergeCell ref="DV9:DZ9"/>
    <mergeCell ref="B10:P10"/>
    <mergeCell ref="Q10:U10"/>
    <mergeCell ref="V10:Z10"/>
    <mergeCell ref="AA10:AE10"/>
    <mergeCell ref="AF10:AJ10"/>
    <mergeCell ref="CH8:CL8"/>
    <mergeCell ref="CM8:CQ8"/>
    <mergeCell ref="CH9:CL9"/>
    <mergeCell ref="CM9:CQ9"/>
    <mergeCell ref="DL8:DP8"/>
    <mergeCell ref="DQ8:DU8"/>
    <mergeCell ref="CR8:CV8"/>
    <mergeCell ref="CW8:DA8"/>
    <mergeCell ref="DB8:DF8"/>
    <mergeCell ref="DG8:DK8"/>
    <mergeCell ref="B9:P9"/>
    <mergeCell ref="Q9:U9"/>
    <mergeCell ref="V9:Z9"/>
    <mergeCell ref="AA9:AE9"/>
    <mergeCell ref="AF9:AJ9"/>
    <mergeCell ref="BS8:CG8"/>
    <mergeCell ref="B8:P8"/>
    <mergeCell ref="Q8:U8"/>
    <mergeCell ref="V8:Z8"/>
    <mergeCell ref="AA8:AE8"/>
    <mergeCell ref="AK9:AO9"/>
    <mergeCell ref="AP9:AT9"/>
    <mergeCell ref="CR10:CV10"/>
    <mergeCell ref="CW10:DA10"/>
    <mergeCell ref="DB10:DF10"/>
    <mergeCell ref="DG10:DK10"/>
    <mergeCell ref="DV11:DZ11"/>
    <mergeCell ref="B12:P12"/>
    <mergeCell ref="Q12:U12"/>
    <mergeCell ref="V12:Z12"/>
    <mergeCell ref="AA12:AE12"/>
    <mergeCell ref="AF12:AJ12"/>
    <mergeCell ref="DV10:DZ10"/>
    <mergeCell ref="B11:P11"/>
    <mergeCell ref="Q11:U11"/>
    <mergeCell ref="V11:Z11"/>
    <mergeCell ref="AA11:AE11"/>
    <mergeCell ref="AF11:AJ11"/>
    <mergeCell ref="AK10:AO10"/>
    <mergeCell ref="AP10:AT10"/>
    <mergeCell ref="AU10:AY10"/>
    <mergeCell ref="BS10:CG10"/>
    <mergeCell ref="CH10:CL10"/>
    <mergeCell ref="CM10:CQ10"/>
    <mergeCell ref="AU9:AY9"/>
    <mergeCell ref="BS9:CG9"/>
    <mergeCell ref="DB9:DF9"/>
    <mergeCell ref="DG9:DK9"/>
    <mergeCell ref="CR11:CV11"/>
    <mergeCell ref="CW11:DA11"/>
    <mergeCell ref="DB11:DF11"/>
    <mergeCell ref="DG11:DK11"/>
    <mergeCell ref="DV12:DZ12"/>
    <mergeCell ref="B13:P13"/>
    <mergeCell ref="Q13:U13"/>
    <mergeCell ref="V13:Z13"/>
    <mergeCell ref="AA13:AE13"/>
    <mergeCell ref="AF13:AJ13"/>
    <mergeCell ref="AU12:AY12"/>
    <mergeCell ref="BS12:CG12"/>
    <mergeCell ref="CW12:DA12"/>
    <mergeCell ref="AK11:AO11"/>
    <mergeCell ref="AP11:AT11"/>
    <mergeCell ref="AU11:AY11"/>
    <mergeCell ref="BS11:CG11"/>
    <mergeCell ref="AK12:AO12"/>
    <mergeCell ref="AP12:AT12"/>
    <mergeCell ref="CH11:CL11"/>
    <mergeCell ref="CM11:CQ11"/>
    <mergeCell ref="DL12:DP12"/>
    <mergeCell ref="DQ12:DU12"/>
    <mergeCell ref="DL11:DP11"/>
    <mergeCell ref="DQ11:DU11"/>
    <mergeCell ref="CR12:CV12"/>
    <mergeCell ref="CR13:CV13"/>
    <mergeCell ref="CW13:DA13"/>
    <mergeCell ref="DB13:DF13"/>
    <mergeCell ref="BS13:CG13"/>
    <mergeCell ref="CH13:CL13"/>
    <mergeCell ref="CM13:CQ13"/>
    <mergeCell ref="DG13:DK13"/>
    <mergeCell ref="DV13:DZ13"/>
    <mergeCell ref="B14:P14"/>
    <mergeCell ref="Q14:U14"/>
    <mergeCell ref="V14:Z14"/>
    <mergeCell ref="AA14:AE14"/>
    <mergeCell ref="AF14:AJ14"/>
    <mergeCell ref="AK13:AO13"/>
    <mergeCell ref="AP13:AT13"/>
    <mergeCell ref="AU13:AY13"/>
    <mergeCell ref="AK14:AO14"/>
    <mergeCell ref="AP14:AT14"/>
    <mergeCell ref="AU14:AY14"/>
    <mergeCell ref="BS14:CG14"/>
    <mergeCell ref="DL14:DP14"/>
    <mergeCell ref="DQ14:DU14"/>
    <mergeCell ref="CR14:CV14"/>
    <mergeCell ref="CW14:DA14"/>
    <mergeCell ref="DB14:DF14"/>
    <mergeCell ref="DG14:DK14"/>
    <mergeCell ref="CH14:CL14"/>
    <mergeCell ref="DL13:DP13"/>
    <mergeCell ref="DQ13:DU13"/>
    <mergeCell ref="DB12:DF12"/>
    <mergeCell ref="DG12:DK12"/>
    <mergeCell ref="CH12:CL12"/>
    <mergeCell ref="CM12:CQ12"/>
    <mergeCell ref="CM14:CQ14"/>
    <mergeCell ref="CR15:CV15"/>
    <mergeCell ref="CW15:DA15"/>
    <mergeCell ref="B17:P17"/>
    <mergeCell ref="Q17:U17"/>
    <mergeCell ref="V17:Z17"/>
    <mergeCell ref="AA17:AE17"/>
    <mergeCell ref="DV14:DZ14"/>
    <mergeCell ref="CR16:CV16"/>
    <mergeCell ref="CW16:DA16"/>
    <mergeCell ref="DB16:DF16"/>
    <mergeCell ref="DG16:DK16"/>
    <mergeCell ref="DV16:DZ16"/>
    <mergeCell ref="DB15:DF15"/>
    <mergeCell ref="CM15:CQ15"/>
    <mergeCell ref="AF17:AJ17"/>
    <mergeCell ref="AK16:AO16"/>
    <mergeCell ref="AP16:AT16"/>
    <mergeCell ref="AU16:AY16"/>
    <mergeCell ref="AF15:AJ15"/>
    <mergeCell ref="AK15:AO15"/>
    <mergeCell ref="AP15:AT15"/>
    <mergeCell ref="AU15:AY15"/>
    <mergeCell ref="BS15:CG15"/>
    <mergeCell ref="CH15:CL15"/>
    <mergeCell ref="BS16:CG16"/>
    <mergeCell ref="CH16:CL16"/>
    <mergeCell ref="CM16:CQ16"/>
    <mergeCell ref="DV15:DZ15"/>
    <mergeCell ref="B16:P16"/>
    <mergeCell ref="Q16:U16"/>
    <mergeCell ref="V16:Z16"/>
    <mergeCell ref="AA16:AE16"/>
    <mergeCell ref="AF16:AJ16"/>
    <mergeCell ref="AK17:AO17"/>
    <mergeCell ref="AP17:AT17"/>
    <mergeCell ref="AU17:AY17"/>
    <mergeCell ref="BS17:CG17"/>
    <mergeCell ref="CH18:CL18"/>
    <mergeCell ref="CM18:CQ18"/>
    <mergeCell ref="AK18:AO18"/>
    <mergeCell ref="AP18:AT18"/>
    <mergeCell ref="CH17:CL17"/>
    <mergeCell ref="CM17:CQ17"/>
    <mergeCell ref="DV17:DZ17"/>
    <mergeCell ref="DB18:DF18"/>
    <mergeCell ref="DG18:DK18"/>
    <mergeCell ref="DL18:DP18"/>
    <mergeCell ref="DQ18:DU18"/>
    <mergeCell ref="CR18:CV18"/>
    <mergeCell ref="CW18:DA18"/>
    <mergeCell ref="DL17:DP17"/>
    <mergeCell ref="DQ17:DU17"/>
    <mergeCell ref="CR17:CV17"/>
    <mergeCell ref="DV18:DZ18"/>
    <mergeCell ref="DG15:DK15"/>
    <mergeCell ref="DL15:DP15"/>
    <mergeCell ref="DQ15:DU15"/>
    <mergeCell ref="DL16:DP16"/>
    <mergeCell ref="AA15:AE15"/>
    <mergeCell ref="AU18:AY18"/>
    <mergeCell ref="BS18:CG18"/>
    <mergeCell ref="AK19:AO19"/>
    <mergeCell ref="AP19:AT19"/>
    <mergeCell ref="B18:P18"/>
    <mergeCell ref="Q18:U18"/>
    <mergeCell ref="V18:Z18"/>
    <mergeCell ref="AA18:AE18"/>
    <mergeCell ref="DB19:DF19"/>
    <mergeCell ref="DG19:DK19"/>
    <mergeCell ref="AU19:AY19"/>
    <mergeCell ref="BS19:CG19"/>
    <mergeCell ref="AF18:AJ18"/>
    <mergeCell ref="CW17:DA17"/>
    <mergeCell ref="DB17:DF17"/>
    <mergeCell ref="DG17:DK17"/>
    <mergeCell ref="DQ16:DU16"/>
    <mergeCell ref="B15:P15"/>
    <mergeCell ref="Q15:U15"/>
    <mergeCell ref="V15:Z15"/>
    <mergeCell ref="DV19:DZ19"/>
    <mergeCell ref="B20:P20"/>
    <mergeCell ref="Q20:U20"/>
    <mergeCell ref="V20:Z20"/>
    <mergeCell ref="AA20:AE20"/>
    <mergeCell ref="AF20:AJ20"/>
    <mergeCell ref="AK20:AO20"/>
    <mergeCell ref="AP20:AT20"/>
    <mergeCell ref="CH20:CL20"/>
    <mergeCell ref="DL19:DP19"/>
    <mergeCell ref="DQ19:DU19"/>
    <mergeCell ref="AU20:AY20"/>
    <mergeCell ref="BS20:CG20"/>
    <mergeCell ref="CR19:CV19"/>
    <mergeCell ref="CW19:DA19"/>
    <mergeCell ref="CH19:CL19"/>
    <mergeCell ref="CM19:CQ19"/>
    <mergeCell ref="DB20:DF20"/>
    <mergeCell ref="B19:P19"/>
    <mergeCell ref="Q19:U19"/>
    <mergeCell ref="V19:Z19"/>
    <mergeCell ref="AA19:AE19"/>
    <mergeCell ref="AF19:AJ19"/>
    <mergeCell ref="DG20:DK20"/>
    <mergeCell ref="DL21:DP21"/>
    <mergeCell ref="DQ21:DU21"/>
    <mergeCell ref="DV21:DZ21"/>
    <mergeCell ref="DQ20:DU20"/>
    <mergeCell ref="DV20:DZ20"/>
    <mergeCell ref="CM20:CQ20"/>
    <mergeCell ref="CR20:CV20"/>
    <mergeCell ref="CW20:DA20"/>
    <mergeCell ref="DL20:DP20"/>
    <mergeCell ref="AF21:AJ21"/>
    <mergeCell ref="AU21:AY21"/>
    <mergeCell ref="BS21:CG21"/>
    <mergeCell ref="DB21:DF21"/>
    <mergeCell ref="DG21:DK21"/>
    <mergeCell ref="CH21:CL21"/>
    <mergeCell ref="CH22:CL22"/>
    <mergeCell ref="CM21:CQ21"/>
    <mergeCell ref="CR21:CV21"/>
    <mergeCell ref="CW21:DA21"/>
    <mergeCell ref="DQ22:DU22"/>
    <mergeCell ref="DV22:DZ22"/>
    <mergeCell ref="DG22:DK22"/>
    <mergeCell ref="DL22:DP22"/>
    <mergeCell ref="DG23:DK23"/>
    <mergeCell ref="DL23:DP23"/>
    <mergeCell ref="AZ23:BD23"/>
    <mergeCell ref="BS23:CG23"/>
    <mergeCell ref="CH23:CL23"/>
    <mergeCell ref="CM23:CQ23"/>
    <mergeCell ref="DV23:DZ23"/>
    <mergeCell ref="CR23:CV23"/>
    <mergeCell ref="B21:P21"/>
    <mergeCell ref="Q21:U21"/>
    <mergeCell ref="V21:Z21"/>
    <mergeCell ref="AA21:AE21"/>
    <mergeCell ref="AF22:AJ22"/>
    <mergeCell ref="B22:P22"/>
    <mergeCell ref="Q22:U22"/>
    <mergeCell ref="V22:Z22"/>
    <mergeCell ref="AK21:AO21"/>
    <mergeCell ref="AP21:AT21"/>
    <mergeCell ref="DB23:DF23"/>
    <mergeCell ref="AK22:AO22"/>
    <mergeCell ref="AP22:AT22"/>
    <mergeCell ref="AA22:AE22"/>
    <mergeCell ref="BS28:CG28"/>
    <mergeCell ref="DV25:DZ25"/>
    <mergeCell ref="DQ25:DU25"/>
    <mergeCell ref="DG25:DK25"/>
    <mergeCell ref="DL26:DP26"/>
    <mergeCell ref="DQ26:DU26"/>
    <mergeCell ref="A26:P27"/>
    <mergeCell ref="Q26:U27"/>
    <mergeCell ref="V26:Z27"/>
    <mergeCell ref="AA26:AE27"/>
    <mergeCell ref="AF26:AJ27"/>
    <mergeCell ref="A25:BI25"/>
    <mergeCell ref="DB27:DF27"/>
    <mergeCell ref="DG27:DK27"/>
    <mergeCell ref="BS25:CG25"/>
    <mergeCell ref="AK26:AO27"/>
    <mergeCell ref="AP26:AT27"/>
    <mergeCell ref="CR25:CV25"/>
    <mergeCell ref="CW25:DA25"/>
    <mergeCell ref="CH27:CL27"/>
    <mergeCell ref="CM27:CQ27"/>
    <mergeCell ref="CR27:CV27"/>
    <mergeCell ref="CW27:DA27"/>
    <mergeCell ref="DL27:DP27"/>
    <mergeCell ref="DQ27:DU27"/>
    <mergeCell ref="CH25:CL25"/>
    <mergeCell ref="CM25:CQ25"/>
    <mergeCell ref="DB25:DF25"/>
    <mergeCell ref="CW22:DA22"/>
    <mergeCell ref="DB22:DF22"/>
    <mergeCell ref="AF23:AJ23"/>
    <mergeCell ref="AK23:AO23"/>
    <mergeCell ref="AP23:AT23"/>
    <mergeCell ref="AU23:AY23"/>
    <mergeCell ref="CW23:DA23"/>
    <mergeCell ref="DL25:DP25"/>
    <mergeCell ref="DV24:DZ24"/>
    <mergeCell ref="AU22:AY22"/>
    <mergeCell ref="AZ22:BD22"/>
    <mergeCell ref="CM22:CQ22"/>
    <mergeCell ref="CR22:CV22"/>
    <mergeCell ref="BS22:CG22"/>
    <mergeCell ref="CW24:DA24"/>
    <mergeCell ref="DB24:DF24"/>
    <mergeCell ref="DQ23:DU23"/>
    <mergeCell ref="DG24:DK24"/>
    <mergeCell ref="DL24:DP24"/>
    <mergeCell ref="DQ24:DU24"/>
    <mergeCell ref="A24:AY24"/>
    <mergeCell ref="BS24:CG24"/>
    <mergeCell ref="CH24:CL24"/>
    <mergeCell ref="CM24:CQ24"/>
    <mergeCell ref="CR24:CV24"/>
    <mergeCell ref="B23:P23"/>
    <mergeCell ref="Q23:U23"/>
    <mergeCell ref="V23:Z23"/>
    <mergeCell ref="AA23:AE23"/>
    <mergeCell ref="DV27:DZ27"/>
    <mergeCell ref="B28:P28"/>
    <mergeCell ref="Q28:U28"/>
    <mergeCell ref="V28:Z28"/>
    <mergeCell ref="AA28:AE28"/>
    <mergeCell ref="AF28:AJ28"/>
    <mergeCell ref="DB26:DF26"/>
    <mergeCell ref="DG26:DK26"/>
    <mergeCell ref="CH26:CL26"/>
    <mergeCell ref="CM26:CQ26"/>
    <mergeCell ref="CR26:CV26"/>
    <mergeCell ref="CW26:DA26"/>
    <mergeCell ref="AU26:AY27"/>
    <mergeCell ref="AZ26:BD27"/>
    <mergeCell ref="BE26:BI27"/>
    <mergeCell ref="BS26:CG26"/>
    <mergeCell ref="DV26:DZ26"/>
    <mergeCell ref="BS27:CG27"/>
    <mergeCell ref="DL28:DP28"/>
    <mergeCell ref="DQ28:DU28"/>
    <mergeCell ref="AK28:AO28"/>
    <mergeCell ref="AP28:AT28"/>
    <mergeCell ref="DB28:DF28"/>
    <mergeCell ref="CH28:CL28"/>
    <mergeCell ref="CM28:CQ28"/>
    <mergeCell ref="DV28:DZ28"/>
    <mergeCell ref="DG28:DK28"/>
    <mergeCell ref="CR28:CV28"/>
    <mergeCell ref="CW28:DA28"/>
    <mergeCell ref="AU28:AY28"/>
    <mergeCell ref="AZ28:BD28"/>
    <mergeCell ref="BE28:BI28"/>
    <mergeCell ref="DV29:DZ29"/>
    <mergeCell ref="B30:P30"/>
    <mergeCell ref="Q30:U30"/>
    <mergeCell ref="V30:Z30"/>
    <mergeCell ref="AA30:AE30"/>
    <mergeCell ref="AF30:AJ30"/>
    <mergeCell ref="BE29:BI29"/>
    <mergeCell ref="BS29:CG29"/>
    <mergeCell ref="AU29:AY29"/>
    <mergeCell ref="AZ29:BD29"/>
    <mergeCell ref="CH29:CL29"/>
    <mergeCell ref="CM29:CQ29"/>
    <mergeCell ref="CR29:CV29"/>
    <mergeCell ref="CW29:DA29"/>
    <mergeCell ref="DB30:DF30"/>
    <mergeCell ref="DG30:DK30"/>
    <mergeCell ref="B29:P29"/>
    <mergeCell ref="Q29:U29"/>
    <mergeCell ref="V29:Z29"/>
    <mergeCell ref="AA29:AE29"/>
    <mergeCell ref="AF29:AJ29"/>
    <mergeCell ref="AK29:AO29"/>
    <mergeCell ref="AP29:AT29"/>
    <mergeCell ref="CR30:CV30"/>
    <mergeCell ref="CW30:DA30"/>
    <mergeCell ref="DV30:DZ30"/>
    <mergeCell ref="DL30:DP30"/>
    <mergeCell ref="DQ30:DU30"/>
    <mergeCell ref="AK30:AO30"/>
    <mergeCell ref="AP30:AT30"/>
    <mergeCell ref="AU30:AY30"/>
    <mergeCell ref="AZ30:BD30"/>
    <mergeCell ref="BE30:BI30"/>
    <mergeCell ref="BS30:CG30"/>
    <mergeCell ref="CH30:CL30"/>
    <mergeCell ref="CM30:CQ30"/>
    <mergeCell ref="CH31:CL31"/>
    <mergeCell ref="CM31:CQ31"/>
    <mergeCell ref="CR31:CV31"/>
    <mergeCell ref="CW31:DA31"/>
    <mergeCell ref="DB29:DF29"/>
    <mergeCell ref="DG29:DK29"/>
    <mergeCell ref="DL29:DP29"/>
    <mergeCell ref="DQ29:DU29"/>
    <mergeCell ref="DV31:DZ31"/>
    <mergeCell ref="DL31:DP31"/>
    <mergeCell ref="DV32:DZ32"/>
    <mergeCell ref="B33:P33"/>
    <mergeCell ref="Q33:U33"/>
    <mergeCell ref="V33:Z33"/>
    <mergeCell ref="AA33:AE33"/>
    <mergeCell ref="AF33:AJ33"/>
    <mergeCell ref="BE32:BI32"/>
    <mergeCell ref="BS32:CG32"/>
    <mergeCell ref="CR33:CV33"/>
    <mergeCell ref="CW33:DA33"/>
    <mergeCell ref="CR32:CV32"/>
    <mergeCell ref="CW32:DA32"/>
    <mergeCell ref="B32:P32"/>
    <mergeCell ref="Q32:U32"/>
    <mergeCell ref="V32:Z32"/>
    <mergeCell ref="AA32:AE32"/>
    <mergeCell ref="AF32:AJ32"/>
    <mergeCell ref="DV33:DZ33"/>
    <mergeCell ref="BE31:BI31"/>
    <mergeCell ref="BS31:CG31"/>
    <mergeCell ref="B31:P31"/>
    <mergeCell ref="Q31:U31"/>
    <mergeCell ref="V31:Z31"/>
    <mergeCell ref="AA31:AE31"/>
    <mergeCell ref="AF31:AJ31"/>
    <mergeCell ref="AK31:AO31"/>
    <mergeCell ref="AP31:AT31"/>
    <mergeCell ref="B34:P34"/>
    <mergeCell ref="Q34:U34"/>
    <mergeCell ref="V34:Z34"/>
    <mergeCell ref="AA34:AE34"/>
    <mergeCell ref="AF34:AJ34"/>
    <mergeCell ref="DB33:DF33"/>
    <mergeCell ref="DG33:DK33"/>
    <mergeCell ref="BE33:BI33"/>
    <mergeCell ref="BS33:CG33"/>
    <mergeCell ref="CH33:CL33"/>
    <mergeCell ref="CM33:CQ33"/>
    <mergeCell ref="AK33:AO33"/>
    <mergeCell ref="AP33:AT33"/>
    <mergeCell ref="AU33:AY33"/>
    <mergeCell ref="AZ33:BD33"/>
    <mergeCell ref="CH34:CL34"/>
    <mergeCell ref="CM34:CQ34"/>
    <mergeCell ref="DV34:DZ34"/>
    <mergeCell ref="DL34:DP34"/>
    <mergeCell ref="DQ34:DU34"/>
    <mergeCell ref="AK34:AO34"/>
    <mergeCell ref="AP34:AT34"/>
    <mergeCell ref="DB34:DF34"/>
    <mergeCell ref="DG34:DK34"/>
    <mergeCell ref="CR34:CV34"/>
    <mergeCell ref="CW34:DA34"/>
    <mergeCell ref="AU34:AY34"/>
    <mergeCell ref="AZ34:BD34"/>
    <mergeCell ref="BE34:BI34"/>
    <mergeCell ref="BS34:CG34"/>
    <mergeCell ref="DB35:DF35"/>
    <mergeCell ref="DG35:DK35"/>
    <mergeCell ref="DQ31:DU31"/>
    <mergeCell ref="AU32:AY32"/>
    <mergeCell ref="AZ32:BD32"/>
    <mergeCell ref="DL33:DP33"/>
    <mergeCell ref="DQ33:DU33"/>
    <mergeCell ref="DL32:DP32"/>
    <mergeCell ref="DQ32:DU32"/>
    <mergeCell ref="AK32:AO32"/>
    <mergeCell ref="AP32:AT32"/>
    <mergeCell ref="CH32:CL32"/>
    <mergeCell ref="CM32:CQ32"/>
    <mergeCell ref="DB32:DF32"/>
    <mergeCell ref="DG32:DK32"/>
    <mergeCell ref="DB31:DF31"/>
    <mergeCell ref="DG31:DK31"/>
    <mergeCell ref="AU31:AY31"/>
    <mergeCell ref="AZ31:BD31"/>
    <mergeCell ref="B36:P36"/>
    <mergeCell ref="Q36:U36"/>
    <mergeCell ref="V36:Z36"/>
    <mergeCell ref="AA36:AE36"/>
    <mergeCell ref="AF36:AJ36"/>
    <mergeCell ref="BE35:BI35"/>
    <mergeCell ref="BS35:CG35"/>
    <mergeCell ref="AU35:AY35"/>
    <mergeCell ref="AZ35:BD35"/>
    <mergeCell ref="CH35:CL35"/>
    <mergeCell ref="CM35:CQ35"/>
    <mergeCell ref="CR35:CV35"/>
    <mergeCell ref="CW35:DA35"/>
    <mergeCell ref="DB36:DF36"/>
    <mergeCell ref="DG36:DK36"/>
    <mergeCell ref="B35:P35"/>
    <mergeCell ref="Q35:U35"/>
    <mergeCell ref="V35:Z35"/>
    <mergeCell ref="AA35:AE35"/>
    <mergeCell ref="AF35:AJ35"/>
    <mergeCell ref="AK35:AO35"/>
    <mergeCell ref="AP35:AT35"/>
    <mergeCell ref="CR36:CV36"/>
    <mergeCell ref="CW36:DA36"/>
    <mergeCell ref="DL36:DP36"/>
    <mergeCell ref="DQ36:DU36"/>
    <mergeCell ref="AK36:AO36"/>
    <mergeCell ref="AP36:AT36"/>
    <mergeCell ref="AU36:AY36"/>
    <mergeCell ref="AZ36:BD36"/>
    <mergeCell ref="BE36:BI36"/>
    <mergeCell ref="BS36:CG36"/>
    <mergeCell ref="CH36:CL36"/>
    <mergeCell ref="CM36:CQ36"/>
    <mergeCell ref="CH37:CL37"/>
    <mergeCell ref="CM37:CQ37"/>
    <mergeCell ref="CR37:CV37"/>
    <mergeCell ref="CW37:DA37"/>
    <mergeCell ref="DL35:DP35"/>
    <mergeCell ref="DQ35:DU35"/>
    <mergeCell ref="DV35:DZ35"/>
    <mergeCell ref="DV36:DZ36"/>
    <mergeCell ref="DV37:DZ37"/>
    <mergeCell ref="DL37:DP37"/>
    <mergeCell ref="DV38:DZ38"/>
    <mergeCell ref="B39:P39"/>
    <mergeCell ref="Q39:U39"/>
    <mergeCell ref="V39:Z39"/>
    <mergeCell ref="AA39:AE39"/>
    <mergeCell ref="AF39:AJ39"/>
    <mergeCell ref="BE38:BI38"/>
    <mergeCell ref="BS38:CG38"/>
    <mergeCell ref="CR39:CV39"/>
    <mergeCell ref="CW39:DA39"/>
    <mergeCell ref="CR38:CV38"/>
    <mergeCell ref="CW38:DA38"/>
    <mergeCell ref="B38:P38"/>
    <mergeCell ref="Q38:U38"/>
    <mergeCell ref="V38:Z38"/>
    <mergeCell ref="AA38:AE38"/>
    <mergeCell ref="AF38:AJ38"/>
    <mergeCell ref="DV39:DZ39"/>
    <mergeCell ref="BE37:BI37"/>
    <mergeCell ref="BS37:CG37"/>
    <mergeCell ref="B37:P37"/>
    <mergeCell ref="Q37:U37"/>
    <mergeCell ref="V37:Z37"/>
    <mergeCell ref="AA37:AE37"/>
    <mergeCell ref="AF37:AJ37"/>
    <mergeCell ref="AK37:AO37"/>
    <mergeCell ref="AP37:AT37"/>
    <mergeCell ref="B40:P40"/>
    <mergeCell ref="Q40:U40"/>
    <mergeCell ref="V40:Z40"/>
    <mergeCell ref="AA40:AE40"/>
    <mergeCell ref="AF40:AJ40"/>
    <mergeCell ref="DB39:DF39"/>
    <mergeCell ref="DG39:DK39"/>
    <mergeCell ref="BE39:BI39"/>
    <mergeCell ref="BS39:CG39"/>
    <mergeCell ref="CH39:CL39"/>
    <mergeCell ref="CM39:CQ39"/>
    <mergeCell ref="AK39:AO39"/>
    <mergeCell ref="AP39:AT39"/>
    <mergeCell ref="AU39:AY39"/>
    <mergeCell ref="AZ39:BD39"/>
    <mergeCell ref="CH40:CL40"/>
    <mergeCell ref="CM40:CQ40"/>
    <mergeCell ref="DV40:DZ40"/>
    <mergeCell ref="DL40:DP40"/>
    <mergeCell ref="DQ40:DU40"/>
    <mergeCell ref="AK40:AO40"/>
    <mergeCell ref="AP40:AT40"/>
    <mergeCell ref="DB40:DF40"/>
    <mergeCell ref="DG40:DK40"/>
    <mergeCell ref="CR40:CV40"/>
    <mergeCell ref="CW40:DA40"/>
    <mergeCell ref="AU40:AY40"/>
    <mergeCell ref="AZ40:BD40"/>
    <mergeCell ref="BE40:BI40"/>
    <mergeCell ref="BS40:CG40"/>
    <mergeCell ref="DB41:DF41"/>
    <mergeCell ref="DG41:DK41"/>
    <mergeCell ref="DQ37:DU37"/>
    <mergeCell ref="AU38:AY38"/>
    <mergeCell ref="AZ38:BD38"/>
    <mergeCell ref="DL39:DP39"/>
    <mergeCell ref="DQ39:DU39"/>
    <mergeCell ref="DL38:DP38"/>
    <mergeCell ref="DQ38:DU38"/>
    <mergeCell ref="AK38:AO38"/>
    <mergeCell ref="AP38:AT38"/>
    <mergeCell ref="CH38:CL38"/>
    <mergeCell ref="CM38:CQ38"/>
    <mergeCell ref="DB38:DF38"/>
    <mergeCell ref="DG38:DK38"/>
    <mergeCell ref="DB37:DF37"/>
    <mergeCell ref="DG37:DK37"/>
    <mergeCell ref="AU37:AY37"/>
    <mergeCell ref="AZ37:BD37"/>
    <mergeCell ref="B42:P42"/>
    <mergeCell ref="Q42:U42"/>
    <mergeCell ref="V42:Z42"/>
    <mergeCell ref="AA42:AE42"/>
    <mergeCell ref="AF42:AJ42"/>
    <mergeCell ref="BE41:BI41"/>
    <mergeCell ref="BS41:CG41"/>
    <mergeCell ref="AU41:AY41"/>
    <mergeCell ref="AZ41:BD41"/>
    <mergeCell ref="CH41:CL41"/>
    <mergeCell ref="CM41:CQ41"/>
    <mergeCell ref="CR41:CV41"/>
    <mergeCell ref="CW41:DA41"/>
    <mergeCell ref="DB42:DF42"/>
    <mergeCell ref="DG42:DK42"/>
    <mergeCell ref="B41:P41"/>
    <mergeCell ref="Q41:U41"/>
    <mergeCell ref="V41:Z41"/>
    <mergeCell ref="AA41:AE41"/>
    <mergeCell ref="AF41:AJ41"/>
    <mergeCell ref="AK41:AO41"/>
    <mergeCell ref="AP41:AT41"/>
    <mergeCell ref="CR42:CV42"/>
    <mergeCell ref="CW42:DA42"/>
    <mergeCell ref="DL42:DP42"/>
    <mergeCell ref="DQ42:DU42"/>
    <mergeCell ref="AK42:AO42"/>
    <mergeCell ref="AP42:AT42"/>
    <mergeCell ref="AU42:AY42"/>
    <mergeCell ref="AZ42:BD42"/>
    <mergeCell ref="BE42:BI42"/>
    <mergeCell ref="BS42:CG42"/>
    <mergeCell ref="CH42:CL42"/>
    <mergeCell ref="CM42:CQ42"/>
    <mergeCell ref="CH43:CL43"/>
    <mergeCell ref="CM43:CQ43"/>
    <mergeCell ref="CR43:CV43"/>
    <mergeCell ref="CW43:DA43"/>
    <mergeCell ref="DL41:DP41"/>
    <mergeCell ref="DQ41:DU41"/>
    <mergeCell ref="DV41:DZ41"/>
    <mergeCell ref="DV42:DZ42"/>
    <mergeCell ref="DV43:DZ43"/>
    <mergeCell ref="DL43:DP43"/>
    <mergeCell ref="DV44:DZ44"/>
    <mergeCell ref="B45:P45"/>
    <mergeCell ref="Q45:U45"/>
    <mergeCell ref="V45:Z45"/>
    <mergeCell ref="AA45:AE45"/>
    <mergeCell ref="AF45:AJ45"/>
    <mergeCell ref="BE44:BI44"/>
    <mergeCell ref="BS44:CG44"/>
    <mergeCell ref="CR45:CV45"/>
    <mergeCell ref="CW45:DA45"/>
    <mergeCell ref="CR44:CV44"/>
    <mergeCell ref="CW44:DA44"/>
    <mergeCell ref="B44:P44"/>
    <mergeCell ref="Q44:U44"/>
    <mergeCell ref="V44:Z44"/>
    <mergeCell ref="AA44:AE44"/>
    <mergeCell ref="AF44:AJ44"/>
    <mergeCell ref="DV45:DZ45"/>
    <mergeCell ref="BE43:BI43"/>
    <mergeCell ref="BS43:CG43"/>
    <mergeCell ref="B43:P43"/>
    <mergeCell ref="Q43:U43"/>
    <mergeCell ref="V43:Z43"/>
    <mergeCell ref="AA43:AE43"/>
    <mergeCell ref="AF43:AJ43"/>
    <mergeCell ref="AK43:AO43"/>
    <mergeCell ref="AP43:AT43"/>
    <mergeCell ref="B46:P46"/>
    <mergeCell ref="Q46:U46"/>
    <mergeCell ref="V46:Z46"/>
    <mergeCell ref="AA46:AE46"/>
    <mergeCell ref="AF46:AJ46"/>
    <mergeCell ref="DB45:DF45"/>
    <mergeCell ref="DG45:DK45"/>
    <mergeCell ref="BE45:BI45"/>
    <mergeCell ref="BS45:CG45"/>
    <mergeCell ref="CH45:CL45"/>
    <mergeCell ref="CM45:CQ45"/>
    <mergeCell ref="AK45:AO45"/>
    <mergeCell ref="AP45:AT45"/>
    <mergeCell ref="AU45:AY45"/>
    <mergeCell ref="AZ45:BD45"/>
    <mergeCell ref="CH46:CL46"/>
    <mergeCell ref="CM46:CQ46"/>
    <mergeCell ref="DV46:DZ46"/>
    <mergeCell ref="DL46:DP46"/>
    <mergeCell ref="DQ46:DU46"/>
    <mergeCell ref="AK46:AO46"/>
    <mergeCell ref="AP46:AT46"/>
    <mergeCell ref="DB46:DF46"/>
    <mergeCell ref="DG46:DK46"/>
    <mergeCell ref="CR46:CV46"/>
    <mergeCell ref="CW46:DA46"/>
    <mergeCell ref="AU46:AY46"/>
    <mergeCell ref="AZ46:BD46"/>
    <mergeCell ref="BE46:BI46"/>
    <mergeCell ref="BS46:CG46"/>
    <mergeCell ref="DB47:DF47"/>
    <mergeCell ref="DG47:DK47"/>
    <mergeCell ref="DQ43:DU43"/>
    <mergeCell ref="AU44:AY44"/>
    <mergeCell ref="AZ44:BD44"/>
    <mergeCell ref="DL45:DP45"/>
    <mergeCell ref="DQ45:DU45"/>
    <mergeCell ref="DL44:DP44"/>
    <mergeCell ref="DQ44:DU44"/>
    <mergeCell ref="AK44:AO44"/>
    <mergeCell ref="AP44:AT44"/>
    <mergeCell ref="CH44:CL44"/>
    <mergeCell ref="CM44:CQ44"/>
    <mergeCell ref="DB44:DF44"/>
    <mergeCell ref="DG44:DK44"/>
    <mergeCell ref="DB43:DF43"/>
    <mergeCell ref="DG43:DK43"/>
    <mergeCell ref="AU43:AY43"/>
    <mergeCell ref="AZ43:BD43"/>
    <mergeCell ref="DL47:DP47"/>
    <mergeCell ref="DQ47:DU47"/>
    <mergeCell ref="DV47:DZ47"/>
    <mergeCell ref="B48:P48"/>
    <mergeCell ref="Q48:U48"/>
    <mergeCell ref="V48:Z48"/>
    <mergeCell ref="AA48:AE48"/>
    <mergeCell ref="AF48:AJ48"/>
    <mergeCell ref="BE47:BI47"/>
    <mergeCell ref="BS47:CG47"/>
    <mergeCell ref="AU47:AY47"/>
    <mergeCell ref="AZ47:BD47"/>
    <mergeCell ref="CH47:CL47"/>
    <mergeCell ref="CM47:CQ47"/>
    <mergeCell ref="CR47:CV47"/>
    <mergeCell ref="CW47:DA47"/>
    <mergeCell ref="DB48:DF48"/>
    <mergeCell ref="DG48:DK48"/>
    <mergeCell ref="B47:P47"/>
    <mergeCell ref="Q47:U47"/>
    <mergeCell ref="V47:Z47"/>
    <mergeCell ref="AA47:AE47"/>
    <mergeCell ref="AF47:AJ47"/>
    <mergeCell ref="AK47:AO47"/>
    <mergeCell ref="AP47:AT47"/>
    <mergeCell ref="DB49:DF49"/>
    <mergeCell ref="DG49:DK49"/>
    <mergeCell ref="AU49:AY49"/>
    <mergeCell ref="AZ49:BD49"/>
    <mergeCell ref="BE49:BI49"/>
    <mergeCell ref="BS49:CG49"/>
    <mergeCell ref="CR48:CV48"/>
    <mergeCell ref="CW48:DA48"/>
    <mergeCell ref="DV48:DZ48"/>
    <mergeCell ref="B49:P49"/>
    <mergeCell ref="Q49:U49"/>
    <mergeCell ref="V49:Z49"/>
    <mergeCell ref="AA49:AE49"/>
    <mergeCell ref="AF49:AJ49"/>
    <mergeCell ref="AK49:AO49"/>
    <mergeCell ref="AP49:AT49"/>
    <mergeCell ref="DL48:DP48"/>
    <mergeCell ref="DQ48:DU48"/>
    <mergeCell ref="AK48:AO48"/>
    <mergeCell ref="AP48:AT48"/>
    <mergeCell ref="AU48:AY48"/>
    <mergeCell ref="AZ48:BD48"/>
    <mergeCell ref="BE48:BI48"/>
    <mergeCell ref="BS48:CG48"/>
    <mergeCell ref="CH48:CL48"/>
    <mergeCell ref="CM48:CQ48"/>
    <mergeCell ref="CH49:CL49"/>
    <mergeCell ref="CM49:CQ49"/>
    <mergeCell ref="CR49:CV49"/>
    <mergeCell ref="CW49:DA49"/>
    <mergeCell ref="DV49:DZ49"/>
    <mergeCell ref="DL49:DP49"/>
    <mergeCell ref="DB50:DF50"/>
    <mergeCell ref="DG50:DK50"/>
    <mergeCell ref="DV50:DZ50"/>
    <mergeCell ref="B51:P51"/>
    <mergeCell ref="Q51:U51"/>
    <mergeCell ref="V51:Z51"/>
    <mergeCell ref="AA51:AE51"/>
    <mergeCell ref="AF51:AJ51"/>
    <mergeCell ref="BE50:BI50"/>
    <mergeCell ref="BS50:CG50"/>
    <mergeCell ref="CR51:CV51"/>
    <mergeCell ref="CW51:DA51"/>
    <mergeCell ref="CR50:CV50"/>
    <mergeCell ref="CW50:DA50"/>
    <mergeCell ref="B50:P50"/>
    <mergeCell ref="Q50:U50"/>
    <mergeCell ref="V50:Z50"/>
    <mergeCell ref="AA50:AE50"/>
    <mergeCell ref="AF50:AJ50"/>
    <mergeCell ref="DQ49:DU49"/>
    <mergeCell ref="AU50:AY50"/>
    <mergeCell ref="AZ50:BD50"/>
    <mergeCell ref="DL51:DP51"/>
    <mergeCell ref="DQ51:DU51"/>
    <mergeCell ref="DV51:DZ51"/>
    <mergeCell ref="B52:P52"/>
    <mergeCell ref="Q52:U52"/>
    <mergeCell ref="V52:Z52"/>
    <mergeCell ref="AA52:AE52"/>
    <mergeCell ref="AF52:AJ52"/>
    <mergeCell ref="DB51:DF51"/>
    <mergeCell ref="DG51:DK51"/>
    <mergeCell ref="BE51:BI51"/>
    <mergeCell ref="BS51:CG51"/>
    <mergeCell ref="CH51:CL51"/>
    <mergeCell ref="CM51:CQ51"/>
    <mergeCell ref="AK51:AO51"/>
    <mergeCell ref="AP51:AT51"/>
    <mergeCell ref="AU51:AY51"/>
    <mergeCell ref="AZ51:BD51"/>
    <mergeCell ref="CH52:CL52"/>
    <mergeCell ref="CM52:CQ52"/>
    <mergeCell ref="DV52:DZ52"/>
    <mergeCell ref="DL52:DP52"/>
    <mergeCell ref="DQ52:DU52"/>
    <mergeCell ref="DL50:DP50"/>
    <mergeCell ref="DQ50:DU50"/>
    <mergeCell ref="AK50:AO50"/>
    <mergeCell ref="AP50:AT50"/>
    <mergeCell ref="CH50:CL50"/>
    <mergeCell ref="CM50:CQ50"/>
    <mergeCell ref="B53:P53"/>
    <mergeCell ref="Q53:U53"/>
    <mergeCell ref="V53:Z53"/>
    <mergeCell ref="AA53:AE53"/>
    <mergeCell ref="AF53:AJ53"/>
    <mergeCell ref="AK53:AO53"/>
    <mergeCell ref="AP53:AT53"/>
    <mergeCell ref="AK52:AO52"/>
    <mergeCell ref="AP52:AT52"/>
    <mergeCell ref="DB52:DF52"/>
    <mergeCell ref="DG52:DK52"/>
    <mergeCell ref="CR52:CV52"/>
    <mergeCell ref="CW52:DA52"/>
    <mergeCell ref="AU52:AY52"/>
    <mergeCell ref="AZ52:BD52"/>
    <mergeCell ref="BE52:BI52"/>
    <mergeCell ref="BS52:CG52"/>
    <mergeCell ref="DB53:DF53"/>
    <mergeCell ref="DG53:DK53"/>
    <mergeCell ref="DL53:DP53"/>
    <mergeCell ref="DQ53:DU53"/>
    <mergeCell ref="DV53:DZ53"/>
    <mergeCell ref="B54:P54"/>
    <mergeCell ref="Q54:U54"/>
    <mergeCell ref="V54:Z54"/>
    <mergeCell ref="AA54:AE54"/>
    <mergeCell ref="AF54:AJ54"/>
    <mergeCell ref="BE53:BI53"/>
    <mergeCell ref="BS53:CG53"/>
    <mergeCell ref="AU53:AY53"/>
    <mergeCell ref="AZ53:BD53"/>
    <mergeCell ref="DB55:DF55"/>
    <mergeCell ref="DG55:DK55"/>
    <mergeCell ref="CH53:CL53"/>
    <mergeCell ref="CM53:CQ53"/>
    <mergeCell ref="CR53:CV53"/>
    <mergeCell ref="CW53:DA53"/>
    <mergeCell ref="DB54:DF54"/>
    <mergeCell ref="DG54:DK54"/>
    <mergeCell ref="CR54:CV54"/>
    <mergeCell ref="CW54:DA54"/>
    <mergeCell ref="DV54:DZ54"/>
    <mergeCell ref="B55:P55"/>
    <mergeCell ref="Q55:U55"/>
    <mergeCell ref="V55:Z55"/>
    <mergeCell ref="AA55:AE55"/>
    <mergeCell ref="AF55:AJ55"/>
    <mergeCell ref="AK55:AO55"/>
    <mergeCell ref="AP55:AT55"/>
    <mergeCell ref="DL54:DP54"/>
    <mergeCell ref="DQ54:DU54"/>
    <mergeCell ref="AK54:AO54"/>
    <mergeCell ref="AP54:AT54"/>
    <mergeCell ref="AU54:AY54"/>
    <mergeCell ref="AZ54:BD54"/>
    <mergeCell ref="BE54:BI54"/>
    <mergeCell ref="BS54:CG54"/>
    <mergeCell ref="CH54:CL54"/>
    <mergeCell ref="CM54:CQ54"/>
    <mergeCell ref="AK56:AO56"/>
    <mergeCell ref="AP56:AT56"/>
    <mergeCell ref="DV56:DZ56"/>
    <mergeCell ref="B57:P57"/>
    <mergeCell ref="Q57:U57"/>
    <mergeCell ref="V57:Z57"/>
    <mergeCell ref="AA57:AE57"/>
    <mergeCell ref="AF57:AJ57"/>
    <mergeCell ref="BE56:BI56"/>
    <mergeCell ref="BS56:CG56"/>
    <mergeCell ref="DL55:DP55"/>
    <mergeCell ref="DQ55:DU55"/>
    <mergeCell ref="AU56:AY56"/>
    <mergeCell ref="AZ56:BD56"/>
    <mergeCell ref="CH55:CL55"/>
    <mergeCell ref="CM55:CQ55"/>
    <mergeCell ref="CR56:CV56"/>
    <mergeCell ref="CW56:DA56"/>
    <mergeCell ref="CR55:CV55"/>
    <mergeCell ref="CW55:DA55"/>
    <mergeCell ref="AU55:AY55"/>
    <mergeCell ref="AZ55:BD55"/>
    <mergeCell ref="BE55:BI55"/>
    <mergeCell ref="BS55:CG55"/>
    <mergeCell ref="DV55:DZ55"/>
    <mergeCell ref="B56:P56"/>
    <mergeCell ref="Q56:U56"/>
    <mergeCell ref="V56:Z56"/>
    <mergeCell ref="AA56:AE56"/>
    <mergeCell ref="AF56:AJ56"/>
    <mergeCell ref="BE57:BI57"/>
    <mergeCell ref="BS57:CG57"/>
    <mergeCell ref="CH56:CL56"/>
    <mergeCell ref="CM56:CQ56"/>
    <mergeCell ref="DQ58:DU58"/>
    <mergeCell ref="AU58:AY58"/>
    <mergeCell ref="AZ58:BD58"/>
    <mergeCell ref="BE58:BI58"/>
    <mergeCell ref="BS58:CG58"/>
    <mergeCell ref="CW58:DA58"/>
    <mergeCell ref="BS59:CG59"/>
    <mergeCell ref="CH59:CL59"/>
    <mergeCell ref="DB56:DF56"/>
    <mergeCell ref="DG56:DK56"/>
    <mergeCell ref="DL56:DP56"/>
    <mergeCell ref="DQ56:DU56"/>
    <mergeCell ref="DB58:DF58"/>
    <mergeCell ref="DG58:DK58"/>
    <mergeCell ref="DL58:DP58"/>
    <mergeCell ref="DQ59:DU59"/>
    <mergeCell ref="DB59:DF59"/>
    <mergeCell ref="DG59:DK59"/>
    <mergeCell ref="DL59:DP59"/>
    <mergeCell ref="DV59:DZ59"/>
    <mergeCell ref="CW57:DA57"/>
    <mergeCell ref="DB57:DF57"/>
    <mergeCell ref="DG57:DK57"/>
    <mergeCell ref="DV57:DZ57"/>
    <mergeCell ref="DL57:DP57"/>
    <mergeCell ref="DQ57:DU57"/>
    <mergeCell ref="AU57:AY57"/>
    <mergeCell ref="AZ57:BD57"/>
    <mergeCell ref="B58:P58"/>
    <mergeCell ref="Q58:U58"/>
    <mergeCell ref="V58:Z58"/>
    <mergeCell ref="AA58:AE58"/>
    <mergeCell ref="CR57:CV57"/>
    <mergeCell ref="AP58:AT58"/>
    <mergeCell ref="CH57:CL57"/>
    <mergeCell ref="CM57:CQ57"/>
    <mergeCell ref="CM58:CQ58"/>
    <mergeCell ref="AF58:AJ58"/>
    <mergeCell ref="AK58:AO58"/>
    <mergeCell ref="CH58:CL58"/>
    <mergeCell ref="AK57:AO57"/>
    <mergeCell ref="AP57:AT57"/>
    <mergeCell ref="DV58:DZ58"/>
    <mergeCell ref="CR58:CV58"/>
    <mergeCell ref="DV60:DZ60"/>
    <mergeCell ref="B61:P61"/>
    <mergeCell ref="Q61:U61"/>
    <mergeCell ref="AA59:AE59"/>
    <mergeCell ref="AF59:AJ59"/>
    <mergeCell ref="AA61:AE61"/>
    <mergeCell ref="AF61:AJ61"/>
    <mergeCell ref="B59:P59"/>
    <mergeCell ref="Q59:U59"/>
    <mergeCell ref="V59:Z59"/>
    <mergeCell ref="V61:Z61"/>
    <mergeCell ref="AK61:AO61"/>
    <mergeCell ref="AP61:AT61"/>
    <mergeCell ref="CH60:CL60"/>
    <mergeCell ref="CM60:CQ60"/>
    <mergeCell ref="AK60:AO60"/>
    <mergeCell ref="AP60:AT60"/>
    <mergeCell ref="AU60:AY60"/>
    <mergeCell ref="AZ60:BD60"/>
    <mergeCell ref="BE60:BI60"/>
    <mergeCell ref="BS60:CG60"/>
    <mergeCell ref="CM59:CQ59"/>
    <mergeCell ref="CR59:CV59"/>
    <mergeCell ref="CW59:DA59"/>
    <mergeCell ref="DV61:DZ61"/>
    <mergeCell ref="B60:P60"/>
    <mergeCell ref="Q60:U60"/>
    <mergeCell ref="V60:Z60"/>
    <mergeCell ref="AA60:AE60"/>
    <mergeCell ref="AF60:AJ60"/>
    <mergeCell ref="BE59:BI59"/>
    <mergeCell ref="DB60:DF60"/>
    <mergeCell ref="B62:P62"/>
    <mergeCell ref="Q62:U62"/>
    <mergeCell ref="V62:Z62"/>
    <mergeCell ref="AA62:AE62"/>
    <mergeCell ref="DL62:DP62"/>
    <mergeCell ref="DQ62:DU62"/>
    <mergeCell ref="AK59:AO59"/>
    <mergeCell ref="AP59:AT59"/>
    <mergeCell ref="AU59:AY59"/>
    <mergeCell ref="AZ59:BD59"/>
    <mergeCell ref="DG61:DK61"/>
    <mergeCell ref="DG64:DK64"/>
    <mergeCell ref="CH63:CL63"/>
    <mergeCell ref="CM63:CQ63"/>
    <mergeCell ref="CR63:CV63"/>
    <mergeCell ref="CW63:DA63"/>
    <mergeCell ref="BE61:BI61"/>
    <mergeCell ref="BS61:CG61"/>
    <mergeCell ref="DL60:DP60"/>
    <mergeCell ref="BS64:CG64"/>
    <mergeCell ref="CH64:CL64"/>
    <mergeCell ref="AF62:AJ62"/>
    <mergeCell ref="AK62:AO62"/>
    <mergeCell ref="AP62:AT62"/>
    <mergeCell ref="AP63:AT63"/>
    <mergeCell ref="B63:P63"/>
    <mergeCell ref="Q63:U63"/>
    <mergeCell ref="V63:Z63"/>
    <mergeCell ref="AA63:AE63"/>
    <mergeCell ref="AF63:AJ63"/>
    <mergeCell ref="AK63:AO63"/>
    <mergeCell ref="CW62:DA62"/>
    <mergeCell ref="AU63:AY63"/>
    <mergeCell ref="CM61:CQ61"/>
    <mergeCell ref="CR61:CV61"/>
    <mergeCell ref="CW61:DA61"/>
    <mergeCell ref="DQ60:DU60"/>
    <mergeCell ref="CR60:CV60"/>
    <mergeCell ref="CW60:DA60"/>
    <mergeCell ref="DB61:DF61"/>
    <mergeCell ref="AU61:AY61"/>
    <mergeCell ref="AZ61:BD61"/>
    <mergeCell ref="AZ62:BD62"/>
    <mergeCell ref="AZ63:BD63"/>
    <mergeCell ref="BS63:CG63"/>
    <mergeCell ref="AU62:AY62"/>
    <mergeCell ref="CM64:CQ64"/>
    <mergeCell ref="CH61:CL61"/>
    <mergeCell ref="DL63:DP63"/>
    <mergeCell ref="DQ63:DU63"/>
    <mergeCell ref="BE63:BI63"/>
    <mergeCell ref="BJ63:BN63"/>
    <mergeCell ref="DB62:DF62"/>
    <mergeCell ref="DG62:DK62"/>
    <mergeCell ref="BE62:BI62"/>
    <mergeCell ref="BJ62:BN62"/>
    <mergeCell ref="BS62:CG62"/>
    <mergeCell ref="CH62:CL62"/>
    <mergeCell ref="CM62:CQ62"/>
    <mergeCell ref="CR62:CV62"/>
    <mergeCell ref="DG60:DK60"/>
    <mergeCell ref="DL64:DP64"/>
    <mergeCell ref="DQ64:DU64"/>
    <mergeCell ref="DV64:DZ64"/>
    <mergeCell ref="DG65:DK65"/>
    <mergeCell ref="CR64:CV64"/>
    <mergeCell ref="CW64:DA64"/>
    <mergeCell ref="DB64:DF64"/>
    <mergeCell ref="DG66:DK66"/>
    <mergeCell ref="DL66:DP66"/>
    <mergeCell ref="DQ66:DU66"/>
    <mergeCell ref="DV66:DZ66"/>
    <mergeCell ref="DV63:DZ63"/>
    <mergeCell ref="DV62:DZ62"/>
    <mergeCell ref="DL61:DP61"/>
    <mergeCell ref="DQ61:DU61"/>
    <mergeCell ref="DB63:DF63"/>
    <mergeCell ref="DG63:DK63"/>
    <mergeCell ref="A66:P67"/>
    <mergeCell ref="Q66:U67"/>
    <mergeCell ref="V66:Z67"/>
    <mergeCell ref="AA66:AE67"/>
    <mergeCell ref="AF66:AJ67"/>
    <mergeCell ref="AK66:AO67"/>
    <mergeCell ref="AP66:AT67"/>
    <mergeCell ref="DQ65:DU65"/>
    <mergeCell ref="DB66:DF66"/>
    <mergeCell ref="BS67:CG67"/>
    <mergeCell ref="CH67:CL67"/>
    <mergeCell ref="CM67:CQ67"/>
    <mergeCell ref="CR67:CV67"/>
    <mergeCell ref="BS65:CG65"/>
    <mergeCell ref="CH65:CL65"/>
    <mergeCell ref="CM65:CQ65"/>
    <mergeCell ref="CR65:CV65"/>
    <mergeCell ref="DB65:DF65"/>
    <mergeCell ref="CW66:DA66"/>
    <mergeCell ref="CR66:CV66"/>
    <mergeCell ref="DL65:DP65"/>
    <mergeCell ref="CM69:CQ69"/>
    <mergeCell ref="DQ67:DU67"/>
    <mergeCell ref="DG69:DK69"/>
    <mergeCell ref="DL69:DP69"/>
    <mergeCell ref="DQ69:DU69"/>
    <mergeCell ref="CW67:DA67"/>
    <mergeCell ref="DB67:DF67"/>
    <mergeCell ref="DG67:DK67"/>
    <mergeCell ref="DB69:DF69"/>
    <mergeCell ref="AU66:AY67"/>
    <mergeCell ref="AZ66:BD67"/>
    <mergeCell ref="BS66:CG66"/>
    <mergeCell ref="CH66:CL66"/>
    <mergeCell ref="CM66:CQ66"/>
    <mergeCell ref="DL67:DP67"/>
    <mergeCell ref="DV65:DZ65"/>
    <mergeCell ref="DV67:DZ67"/>
    <mergeCell ref="B70:P70"/>
    <mergeCell ref="Q70:U70"/>
    <mergeCell ref="V70:Z70"/>
    <mergeCell ref="AA70:AE70"/>
    <mergeCell ref="AP69:AT69"/>
    <mergeCell ref="AU69:AY69"/>
    <mergeCell ref="B69:P69"/>
    <mergeCell ref="Q69:U69"/>
    <mergeCell ref="V69:Z69"/>
    <mergeCell ref="AA69:AE69"/>
    <mergeCell ref="AZ69:BD69"/>
    <mergeCell ref="CR68:CV68"/>
    <mergeCell ref="AZ68:BD68"/>
    <mergeCell ref="BS68:CG68"/>
    <mergeCell ref="CH68:CL68"/>
    <mergeCell ref="CM68:CQ68"/>
    <mergeCell ref="CR69:CV69"/>
    <mergeCell ref="B68:P68"/>
    <mergeCell ref="Q68:U68"/>
    <mergeCell ref="V68:Z68"/>
    <mergeCell ref="AA68:AE68"/>
    <mergeCell ref="AP68:AT68"/>
    <mergeCell ref="AU68:AY68"/>
    <mergeCell ref="AF68:AJ68"/>
    <mergeCell ref="AK68:AO68"/>
    <mergeCell ref="AU70:AY70"/>
    <mergeCell ref="AZ70:BD70"/>
    <mergeCell ref="BS70:CG70"/>
    <mergeCell ref="CH70:CL70"/>
    <mergeCell ref="CW65:DA65"/>
    <mergeCell ref="B71:P71"/>
    <mergeCell ref="V71:Z71"/>
    <mergeCell ref="AA71:AE71"/>
    <mergeCell ref="AF71:AJ71"/>
    <mergeCell ref="AK71:AO71"/>
    <mergeCell ref="DL70:DP70"/>
    <mergeCell ref="DQ70:DU70"/>
    <mergeCell ref="AP70:AT70"/>
    <mergeCell ref="CW71:DA71"/>
    <mergeCell ref="DB71:DF71"/>
    <mergeCell ref="DB70:DF70"/>
    <mergeCell ref="DV68:DZ68"/>
    <mergeCell ref="DV69:DZ69"/>
    <mergeCell ref="CW68:DA68"/>
    <mergeCell ref="DB68:DF68"/>
    <mergeCell ref="DG68:DK68"/>
    <mergeCell ref="DL68:DP68"/>
    <mergeCell ref="DQ68:DU68"/>
    <mergeCell ref="AF70:AJ70"/>
    <mergeCell ref="AK70:AO70"/>
    <mergeCell ref="AF69:AJ69"/>
    <mergeCell ref="AK69:AO69"/>
    <mergeCell ref="CM70:CQ70"/>
    <mergeCell ref="CR70:CV70"/>
    <mergeCell ref="CW70:DA70"/>
    <mergeCell ref="BS69:CG69"/>
    <mergeCell ref="CH69:CL69"/>
    <mergeCell ref="DV70:DZ70"/>
    <mergeCell ref="DG70:DK70"/>
    <mergeCell ref="DG71:DK71"/>
    <mergeCell ref="CW69:DA69"/>
    <mergeCell ref="CW73:DA73"/>
    <mergeCell ref="B73:P73"/>
    <mergeCell ref="Q73:U73"/>
    <mergeCell ref="V73:Z73"/>
    <mergeCell ref="AA73:AE73"/>
    <mergeCell ref="CW72:DA72"/>
    <mergeCell ref="DB72:DF72"/>
    <mergeCell ref="AF73:AJ73"/>
    <mergeCell ref="AK73:AO73"/>
    <mergeCell ref="AU72:AY72"/>
    <mergeCell ref="AZ72:BD72"/>
    <mergeCell ref="AF72:AJ72"/>
    <mergeCell ref="AK72:AO72"/>
    <mergeCell ref="AZ73:BD73"/>
    <mergeCell ref="DL71:DP71"/>
    <mergeCell ref="DQ71:DU71"/>
    <mergeCell ref="DV71:DZ71"/>
    <mergeCell ref="DL72:DP72"/>
    <mergeCell ref="DQ72:DU72"/>
    <mergeCell ref="BS72:CG72"/>
    <mergeCell ref="CH72:CL72"/>
    <mergeCell ref="CM72:CQ72"/>
    <mergeCell ref="CR72:CV72"/>
    <mergeCell ref="AP71:AT71"/>
    <mergeCell ref="BS71:CG71"/>
    <mergeCell ref="CH71:CL71"/>
    <mergeCell ref="AZ71:BD71"/>
    <mergeCell ref="B72:P72"/>
    <mergeCell ref="Q72:U72"/>
    <mergeCell ref="V72:Z72"/>
    <mergeCell ref="AA72:AE72"/>
    <mergeCell ref="AP72:AT72"/>
    <mergeCell ref="DG72:DK72"/>
    <mergeCell ref="DV74:DZ74"/>
    <mergeCell ref="B75:P75"/>
    <mergeCell ref="Q75:U75"/>
    <mergeCell ref="V75:Z75"/>
    <mergeCell ref="AA75:AE75"/>
    <mergeCell ref="AF75:AJ75"/>
    <mergeCell ref="AK75:AO75"/>
    <mergeCell ref="AU74:AY74"/>
    <mergeCell ref="B74:P74"/>
    <mergeCell ref="Q74:U74"/>
    <mergeCell ref="V74:Z74"/>
    <mergeCell ref="AA74:AE74"/>
    <mergeCell ref="Q71:U71"/>
    <mergeCell ref="AP73:AT73"/>
    <mergeCell ref="AU73:AY73"/>
    <mergeCell ref="DG73:DK73"/>
    <mergeCell ref="DL73:DP73"/>
    <mergeCell ref="DQ73:DU73"/>
    <mergeCell ref="DV73:DZ73"/>
    <mergeCell ref="DV72:DZ72"/>
    <mergeCell ref="AU71:AY71"/>
    <mergeCell ref="CM71:CQ71"/>
    <mergeCell ref="CR71:CV71"/>
    <mergeCell ref="DB73:DF73"/>
    <mergeCell ref="AF74:AJ74"/>
    <mergeCell ref="AK74:AO74"/>
    <mergeCell ref="BS73:CG73"/>
    <mergeCell ref="CH73:CL73"/>
    <mergeCell ref="AP74:AT74"/>
    <mergeCell ref="CM73:CQ73"/>
    <mergeCell ref="CR73:CV73"/>
    <mergeCell ref="AZ74:BD74"/>
    <mergeCell ref="BS74:CG74"/>
    <mergeCell ref="CH74:CL74"/>
    <mergeCell ref="CM74:CQ74"/>
    <mergeCell ref="DB74:DF74"/>
    <mergeCell ref="DG74:DK74"/>
    <mergeCell ref="AU76:AY76"/>
    <mergeCell ref="AZ76:BD76"/>
    <mergeCell ref="BS76:CG76"/>
    <mergeCell ref="CR74:CV74"/>
    <mergeCell ref="CW76:DA76"/>
    <mergeCell ref="DB76:DF76"/>
    <mergeCell ref="CR76:CV76"/>
    <mergeCell ref="DG75:DK75"/>
    <mergeCell ref="DB75:DF75"/>
    <mergeCell ref="DV76:DZ76"/>
    <mergeCell ref="DL74:DP74"/>
    <mergeCell ref="DQ74:DU74"/>
    <mergeCell ref="AU75:AY75"/>
    <mergeCell ref="AZ75:BD75"/>
    <mergeCell ref="CM75:CQ75"/>
    <mergeCell ref="CR75:CV75"/>
    <mergeCell ref="CW75:DA75"/>
    <mergeCell ref="CW74:DA74"/>
    <mergeCell ref="B77:P77"/>
    <mergeCell ref="Q77:U77"/>
    <mergeCell ref="V77:Z77"/>
    <mergeCell ref="AA77:AE77"/>
    <mergeCell ref="AF77:AJ77"/>
    <mergeCell ref="AK77:AO77"/>
    <mergeCell ref="BS75:CG75"/>
    <mergeCell ref="CH75:CL75"/>
    <mergeCell ref="AP76:AT76"/>
    <mergeCell ref="DL75:DP75"/>
    <mergeCell ref="DQ75:DU75"/>
    <mergeCell ref="DV75:DZ75"/>
    <mergeCell ref="DL76:DP76"/>
    <mergeCell ref="DQ76:DU76"/>
    <mergeCell ref="CH76:CL76"/>
    <mergeCell ref="CM76:CQ76"/>
    <mergeCell ref="DG77:DK77"/>
    <mergeCell ref="DL77:DP77"/>
    <mergeCell ref="DQ77:DU77"/>
    <mergeCell ref="DV77:DZ77"/>
    <mergeCell ref="B76:P76"/>
    <mergeCell ref="Q76:U76"/>
    <mergeCell ref="V76:Z76"/>
    <mergeCell ref="AA76:AE76"/>
    <mergeCell ref="AF76:AJ76"/>
    <mergeCell ref="AK76:AO76"/>
    <mergeCell ref="DB77:DF77"/>
    <mergeCell ref="DG76:DK76"/>
    <mergeCell ref="AP75:AT75"/>
    <mergeCell ref="AF78:AJ78"/>
    <mergeCell ref="AK78:AO78"/>
    <mergeCell ref="BS77:CG77"/>
    <mergeCell ref="CH77:CL77"/>
    <mergeCell ref="AP78:AT78"/>
    <mergeCell ref="AP77:AT77"/>
    <mergeCell ref="AU77:AY77"/>
    <mergeCell ref="AZ77:BD77"/>
    <mergeCell ref="CM77:CQ77"/>
    <mergeCell ref="CR77:CV77"/>
    <mergeCell ref="CW77:DA77"/>
    <mergeCell ref="B78:P78"/>
    <mergeCell ref="Q78:U78"/>
    <mergeCell ref="V78:Z78"/>
    <mergeCell ref="AA78:AE78"/>
    <mergeCell ref="DB79:DF79"/>
    <mergeCell ref="AP79:AT79"/>
    <mergeCell ref="AU79:AY79"/>
    <mergeCell ref="AZ79:BD79"/>
    <mergeCell ref="CM79:CQ79"/>
    <mergeCell ref="BS79:CG79"/>
    <mergeCell ref="CH79:CL79"/>
    <mergeCell ref="AF79:AJ79"/>
    <mergeCell ref="AK79:AO79"/>
    <mergeCell ref="AU78:AY78"/>
    <mergeCell ref="AZ78:BD78"/>
    <mergeCell ref="CR79:CV79"/>
    <mergeCell ref="CW79:DA79"/>
    <mergeCell ref="CW78:DA78"/>
    <mergeCell ref="BS78:CG78"/>
    <mergeCell ref="CH78:CL78"/>
    <mergeCell ref="CM78:CQ78"/>
    <mergeCell ref="CR78:CV78"/>
    <mergeCell ref="DG78:DK78"/>
    <mergeCell ref="DV78:DZ78"/>
    <mergeCell ref="DB78:DF78"/>
    <mergeCell ref="DL78:DP78"/>
    <mergeCell ref="DQ78:DU78"/>
    <mergeCell ref="B81:P81"/>
    <mergeCell ref="Q81:U81"/>
    <mergeCell ref="V81:Z81"/>
    <mergeCell ref="AA81:AE81"/>
    <mergeCell ref="CW80:DA80"/>
    <mergeCell ref="DB80:DF80"/>
    <mergeCell ref="AF81:AJ81"/>
    <mergeCell ref="AK81:AO81"/>
    <mergeCell ref="AU80:AY80"/>
    <mergeCell ref="AZ80:BD80"/>
    <mergeCell ref="AF80:AJ80"/>
    <mergeCell ref="AK80:AO80"/>
    <mergeCell ref="AP80:AT80"/>
    <mergeCell ref="AZ81:BD81"/>
    <mergeCell ref="DQ79:DU79"/>
    <mergeCell ref="DV79:DZ79"/>
    <mergeCell ref="BS80:CG80"/>
    <mergeCell ref="CH80:CL80"/>
    <mergeCell ref="CM80:CQ80"/>
    <mergeCell ref="CR80:CV80"/>
    <mergeCell ref="DG80:DK80"/>
    <mergeCell ref="DV80:DZ80"/>
    <mergeCell ref="DL80:DP80"/>
    <mergeCell ref="DQ80:DU80"/>
    <mergeCell ref="B80:P80"/>
    <mergeCell ref="Q80:U80"/>
    <mergeCell ref="B82:P82"/>
    <mergeCell ref="Q82:U82"/>
    <mergeCell ref="V80:Z80"/>
    <mergeCell ref="AA80:AE80"/>
    <mergeCell ref="DG79:DK79"/>
    <mergeCell ref="DL79:DP79"/>
    <mergeCell ref="B79:P79"/>
    <mergeCell ref="Q79:U79"/>
    <mergeCell ref="V79:Z79"/>
    <mergeCell ref="AA79:AE79"/>
    <mergeCell ref="AP81:AT81"/>
    <mergeCell ref="AU81:AY81"/>
    <mergeCell ref="DG81:DK81"/>
    <mergeCell ref="DL81:DP81"/>
    <mergeCell ref="DQ81:DU81"/>
    <mergeCell ref="DV81:DZ81"/>
    <mergeCell ref="V82:Z82"/>
    <mergeCell ref="AA82:AE82"/>
    <mergeCell ref="DL82:DP82"/>
    <mergeCell ref="DQ82:DU82"/>
    <mergeCell ref="DB81:DF81"/>
    <mergeCell ref="AF82:AJ82"/>
    <mergeCell ref="AK82:AO82"/>
    <mergeCell ref="BS81:CG81"/>
    <mergeCell ref="CH81:CL81"/>
    <mergeCell ref="AP82:AT82"/>
    <mergeCell ref="CM81:CQ81"/>
    <mergeCell ref="CR81:CV81"/>
    <mergeCell ref="CW81:DA81"/>
    <mergeCell ref="AZ82:BD82"/>
    <mergeCell ref="BS82:CG82"/>
    <mergeCell ref="CH82:CL82"/>
    <mergeCell ref="CM82:CQ82"/>
    <mergeCell ref="DB82:DF82"/>
    <mergeCell ref="DG82:DK82"/>
    <mergeCell ref="AU84:AY84"/>
    <mergeCell ref="AZ84:BD84"/>
    <mergeCell ref="BS84:CG84"/>
    <mergeCell ref="CR82:CV82"/>
    <mergeCell ref="CW84:DA84"/>
    <mergeCell ref="DB84:DF84"/>
    <mergeCell ref="CR84:CV84"/>
    <mergeCell ref="DG83:DK83"/>
    <mergeCell ref="DB83:DF83"/>
    <mergeCell ref="DV84:DZ84"/>
    <mergeCell ref="AP83:AT83"/>
    <mergeCell ref="AU83:AY83"/>
    <mergeCell ref="AZ83:BD83"/>
    <mergeCell ref="CM83:CQ83"/>
    <mergeCell ref="CR83:CV83"/>
    <mergeCell ref="CW83:DA83"/>
    <mergeCell ref="CW82:DA82"/>
    <mergeCell ref="DV82:DZ82"/>
    <mergeCell ref="AU82:AY82"/>
    <mergeCell ref="BS83:CG83"/>
    <mergeCell ref="CH83:CL83"/>
    <mergeCell ref="AP84:AT84"/>
    <mergeCell ref="DL83:DP83"/>
    <mergeCell ref="DQ83:DU83"/>
    <mergeCell ref="DV83:DZ83"/>
    <mergeCell ref="DL84:DP84"/>
    <mergeCell ref="DQ84:DU84"/>
    <mergeCell ref="CH84:CL84"/>
    <mergeCell ref="CM84:CQ84"/>
    <mergeCell ref="DG85:DK85"/>
    <mergeCell ref="DL85:DP85"/>
    <mergeCell ref="DQ85:DU85"/>
    <mergeCell ref="DV85:DZ85"/>
    <mergeCell ref="B84:P84"/>
    <mergeCell ref="Q84:U84"/>
    <mergeCell ref="V84:Z84"/>
    <mergeCell ref="AA84:AE84"/>
    <mergeCell ref="AF84:AJ84"/>
    <mergeCell ref="AK84:AO84"/>
    <mergeCell ref="DG84:DK84"/>
    <mergeCell ref="B83:P83"/>
    <mergeCell ref="Q83:U83"/>
    <mergeCell ref="V83:Z83"/>
    <mergeCell ref="AA83:AE83"/>
    <mergeCell ref="AF83:AJ83"/>
    <mergeCell ref="AK83:AO83"/>
    <mergeCell ref="DB85:DF85"/>
    <mergeCell ref="AF86:AJ86"/>
    <mergeCell ref="AK86:AO86"/>
    <mergeCell ref="BS85:CG85"/>
    <mergeCell ref="CH85:CL85"/>
    <mergeCell ref="AP86:AT86"/>
    <mergeCell ref="AP85:AT85"/>
    <mergeCell ref="AU85:AY85"/>
    <mergeCell ref="AZ85:BD85"/>
    <mergeCell ref="CM85:CQ85"/>
    <mergeCell ref="CR85:CV85"/>
    <mergeCell ref="CW85:DA85"/>
    <mergeCell ref="B86:P86"/>
    <mergeCell ref="Q86:U86"/>
    <mergeCell ref="V86:Z86"/>
    <mergeCell ref="AA86:AE86"/>
    <mergeCell ref="B85:P85"/>
    <mergeCell ref="Q85:U85"/>
    <mergeCell ref="V85:Z85"/>
    <mergeCell ref="AA85:AE85"/>
    <mergeCell ref="AF85:AJ85"/>
    <mergeCell ref="AK85:AO85"/>
    <mergeCell ref="B88:P88"/>
    <mergeCell ref="Q88:U88"/>
    <mergeCell ref="V88:Z88"/>
    <mergeCell ref="AA88:AE88"/>
    <mergeCell ref="DV86:DZ86"/>
    <mergeCell ref="B87:P87"/>
    <mergeCell ref="Q87:U87"/>
    <mergeCell ref="V87:Z87"/>
    <mergeCell ref="AA87:AE87"/>
    <mergeCell ref="AF87:AJ87"/>
    <mergeCell ref="AK87:AO87"/>
    <mergeCell ref="AU86:AY86"/>
    <mergeCell ref="CM87:CQ87"/>
    <mergeCell ref="CR87:CV87"/>
    <mergeCell ref="AZ86:BD86"/>
    <mergeCell ref="BS86:CG86"/>
    <mergeCell ref="CH86:CL86"/>
    <mergeCell ref="CM86:CQ86"/>
    <mergeCell ref="DB86:DF86"/>
    <mergeCell ref="DG86:DK86"/>
    <mergeCell ref="CW86:DA86"/>
    <mergeCell ref="CR86:CV86"/>
    <mergeCell ref="DL87:DP87"/>
    <mergeCell ref="DQ87:DU87"/>
    <mergeCell ref="DV87:DZ87"/>
    <mergeCell ref="BS88:CG88"/>
    <mergeCell ref="CH88:CL88"/>
    <mergeCell ref="CM88:CQ88"/>
    <mergeCell ref="CR88:CV88"/>
    <mergeCell ref="DL86:DP86"/>
    <mergeCell ref="DQ86:DU86"/>
    <mergeCell ref="AF88:AJ88"/>
    <mergeCell ref="DV88:DZ88"/>
    <mergeCell ref="BS89:CG89"/>
    <mergeCell ref="CH89:CL89"/>
    <mergeCell ref="CM89:CQ89"/>
    <mergeCell ref="CR89:CV89"/>
    <mergeCell ref="CW89:DA89"/>
    <mergeCell ref="DB89:DF89"/>
    <mergeCell ref="CW90:DA90"/>
    <mergeCell ref="CW87:DA87"/>
    <mergeCell ref="DB87:DF87"/>
    <mergeCell ref="DG90:DK90"/>
    <mergeCell ref="DL90:DP90"/>
    <mergeCell ref="AK88:AO88"/>
    <mergeCell ref="BS87:CG87"/>
    <mergeCell ref="CH87:CL87"/>
    <mergeCell ref="DG88:DK88"/>
    <mergeCell ref="DG87:DK87"/>
    <mergeCell ref="AP88:AT88"/>
    <mergeCell ref="AP87:AT87"/>
    <mergeCell ref="AU87:AY87"/>
    <mergeCell ref="DG89:DK89"/>
    <mergeCell ref="DL89:DP89"/>
    <mergeCell ref="DQ89:DU89"/>
    <mergeCell ref="DV89:DZ89"/>
    <mergeCell ref="DL88:DP88"/>
    <mergeCell ref="DQ88:DU88"/>
    <mergeCell ref="AZ87:BD87"/>
    <mergeCell ref="AU88:AY88"/>
    <mergeCell ref="AZ88:BD88"/>
    <mergeCell ref="CW88:DA88"/>
    <mergeCell ref="DB88:DF88"/>
    <mergeCell ref="DG91:DK91"/>
    <mergeCell ref="DL91:DP91"/>
    <mergeCell ref="DQ93:DU93"/>
    <mergeCell ref="DV93:DZ93"/>
    <mergeCell ref="DQ90:DU90"/>
    <mergeCell ref="DV90:DZ90"/>
    <mergeCell ref="BS91:CG91"/>
    <mergeCell ref="CH91:CL91"/>
    <mergeCell ref="CM91:CQ91"/>
    <mergeCell ref="CR91:CV91"/>
    <mergeCell ref="CW91:DA91"/>
    <mergeCell ref="DB91:DF91"/>
    <mergeCell ref="DB90:DF90"/>
    <mergeCell ref="DG92:DK92"/>
    <mergeCell ref="DL92:DP92"/>
    <mergeCell ref="BS90:CG90"/>
    <mergeCell ref="CH90:CL90"/>
    <mergeCell ref="CM90:CQ90"/>
    <mergeCell ref="CR90:CV90"/>
    <mergeCell ref="DQ91:DU91"/>
    <mergeCell ref="DV91:DZ91"/>
    <mergeCell ref="DG93:DK93"/>
    <mergeCell ref="DL93:DP93"/>
    <mergeCell ref="DQ95:DU95"/>
    <mergeCell ref="DV95:DZ95"/>
    <mergeCell ref="DQ92:DU92"/>
    <mergeCell ref="DV92:DZ92"/>
    <mergeCell ref="BS93:CG93"/>
    <mergeCell ref="CH93:CL93"/>
    <mergeCell ref="CM93:CQ93"/>
    <mergeCell ref="CR93:CV93"/>
    <mergeCell ref="CW93:DA93"/>
    <mergeCell ref="DB93:DF93"/>
    <mergeCell ref="CW92:DA92"/>
    <mergeCell ref="DB92:DF92"/>
    <mergeCell ref="DG94:DK94"/>
    <mergeCell ref="DL94:DP94"/>
    <mergeCell ref="BS92:CG92"/>
    <mergeCell ref="CH92:CL92"/>
    <mergeCell ref="CM92:CQ92"/>
    <mergeCell ref="CR92:CV92"/>
    <mergeCell ref="DG95:DK95"/>
    <mergeCell ref="DL95:DP95"/>
    <mergeCell ref="DQ97:DU97"/>
    <mergeCell ref="DV97:DZ97"/>
    <mergeCell ref="DQ94:DU94"/>
    <mergeCell ref="DV94:DZ94"/>
    <mergeCell ref="BS95:CG95"/>
    <mergeCell ref="CH95:CL95"/>
    <mergeCell ref="CM95:CQ95"/>
    <mergeCell ref="CR95:CV95"/>
    <mergeCell ref="CW95:DA95"/>
    <mergeCell ref="DB95:DF95"/>
    <mergeCell ref="CW94:DA94"/>
    <mergeCell ref="DB94:DF94"/>
    <mergeCell ref="DG96:DK96"/>
    <mergeCell ref="DL96:DP96"/>
    <mergeCell ref="BS94:CG94"/>
    <mergeCell ref="CH94:CL94"/>
    <mergeCell ref="CM94:CQ94"/>
    <mergeCell ref="CR94:CV94"/>
    <mergeCell ref="DG97:DK97"/>
    <mergeCell ref="DL97:DP97"/>
    <mergeCell ref="DQ99:DU99"/>
    <mergeCell ref="DV99:DZ99"/>
    <mergeCell ref="DQ96:DU96"/>
    <mergeCell ref="DV96:DZ96"/>
    <mergeCell ref="BS97:CG97"/>
    <mergeCell ref="CH97:CL97"/>
    <mergeCell ref="CM97:CQ97"/>
    <mergeCell ref="CR97:CV97"/>
    <mergeCell ref="CW97:DA97"/>
    <mergeCell ref="DB97:DF97"/>
    <mergeCell ref="CW96:DA96"/>
    <mergeCell ref="DB96:DF96"/>
    <mergeCell ref="DG99:DK99"/>
    <mergeCell ref="DL99:DP99"/>
    <mergeCell ref="DQ98:DU98"/>
    <mergeCell ref="DV98:DZ98"/>
    <mergeCell ref="BS99:CG99"/>
    <mergeCell ref="CH99:CL99"/>
    <mergeCell ref="CM99:CQ99"/>
    <mergeCell ref="CR99:CV99"/>
    <mergeCell ref="CW99:DA99"/>
    <mergeCell ref="DB99:DF99"/>
    <mergeCell ref="DG98:DK98"/>
    <mergeCell ref="DL98:DP98"/>
    <mergeCell ref="BS96:CG96"/>
    <mergeCell ref="CH96:CL96"/>
    <mergeCell ref="CM96:CQ96"/>
    <mergeCell ref="CR96:CV96"/>
    <mergeCell ref="DG100:DK100"/>
    <mergeCell ref="CW98:DA98"/>
    <mergeCell ref="DB98:DF98"/>
    <mergeCell ref="DL100:DP100"/>
    <mergeCell ref="DQ100:DU100"/>
    <mergeCell ref="DQ102:DU102"/>
    <mergeCell ref="DQ101:DU101"/>
    <mergeCell ref="CW100:DA100"/>
    <mergeCell ref="DB100:DF100"/>
    <mergeCell ref="BV109:BZ109"/>
    <mergeCell ref="CA109:CE109"/>
    <mergeCell ref="CF109:CJ109"/>
    <mergeCell ref="CK109:DF109"/>
    <mergeCell ref="DV100:DZ100"/>
    <mergeCell ref="BS101:CG101"/>
    <mergeCell ref="CH101:CL101"/>
    <mergeCell ref="CM101:CQ101"/>
    <mergeCell ref="BS98:CG98"/>
    <mergeCell ref="CH98:CL98"/>
    <mergeCell ref="CM98:CQ98"/>
    <mergeCell ref="CR98:CV98"/>
    <mergeCell ref="AU109:BP109"/>
    <mergeCell ref="DL112:DP112"/>
    <mergeCell ref="DQ112:DU112"/>
    <mergeCell ref="DV112:DZ112"/>
    <mergeCell ref="DG111:DK111"/>
    <mergeCell ref="DL111:DP111"/>
    <mergeCell ref="DQ109:DU109"/>
    <mergeCell ref="DV109:DZ109"/>
    <mergeCell ref="DG109:DK109"/>
    <mergeCell ref="DL109:DP109"/>
    <mergeCell ref="DV111:DZ111"/>
    <mergeCell ref="DV101:DZ101"/>
    <mergeCell ref="DQ111:DU111"/>
    <mergeCell ref="DV102:DZ102"/>
    <mergeCell ref="BQ103:DZ103"/>
    <mergeCell ref="BQ104:DZ104"/>
    <mergeCell ref="CM111:DF111"/>
    <mergeCell ref="BR102:CG102"/>
    <mergeCell ref="CH102:CL102"/>
    <mergeCell ref="CM102:CQ102"/>
    <mergeCell ref="CR102:CV102"/>
    <mergeCell ref="DG101:DK101"/>
    <mergeCell ref="DL101:DP101"/>
    <mergeCell ref="DB101:DF101"/>
    <mergeCell ref="CW102:DA102"/>
    <mergeCell ref="DL110:DP110"/>
    <mergeCell ref="C115:Z115"/>
    <mergeCell ref="AA115:AE115"/>
    <mergeCell ref="AF115:AJ115"/>
    <mergeCell ref="AK115:AO115"/>
    <mergeCell ref="CF110:CJ110"/>
    <mergeCell ref="CK110:CL119"/>
    <mergeCell ref="AF113:AJ113"/>
    <mergeCell ref="CA113:CE113"/>
    <mergeCell ref="CF113:CJ113"/>
    <mergeCell ref="CR101:CV101"/>
    <mergeCell ref="CW101:DA101"/>
    <mergeCell ref="BQ109:BU109"/>
    <mergeCell ref="BS100:CG100"/>
    <mergeCell ref="CH100:CL100"/>
    <mergeCell ref="CM100:CQ100"/>
    <mergeCell ref="CR100:CV100"/>
    <mergeCell ref="AP109:AT109"/>
    <mergeCell ref="AP113:AT113"/>
    <mergeCell ref="AZ113:BP113"/>
    <mergeCell ref="AZ112:BP112"/>
    <mergeCell ref="BQ112:BU112"/>
    <mergeCell ref="AP111:AT111"/>
    <mergeCell ref="A108:AT108"/>
    <mergeCell ref="AU108:DZ108"/>
    <mergeCell ref="DB102:DF102"/>
    <mergeCell ref="DG102:DK102"/>
    <mergeCell ref="DL102:DP102"/>
    <mergeCell ref="A109:Z109"/>
    <mergeCell ref="AA109:AE109"/>
    <mergeCell ref="AF109:AJ109"/>
    <mergeCell ref="AK109:AO109"/>
    <mergeCell ref="AF111:AJ111"/>
    <mergeCell ref="AK111:AO111"/>
    <mergeCell ref="A110:Z110"/>
    <mergeCell ref="AA110:AE110"/>
    <mergeCell ref="AF110:AJ110"/>
    <mergeCell ref="AK110:AO110"/>
    <mergeCell ref="AP110:AT110"/>
    <mergeCell ref="AU110:AY118"/>
    <mergeCell ref="AZ111:BP111"/>
    <mergeCell ref="BQ111:BU111"/>
    <mergeCell ref="BV111:BZ111"/>
    <mergeCell ref="CA111:CE111"/>
    <mergeCell ref="CF111:CJ111"/>
    <mergeCell ref="AZ110:BP110"/>
    <mergeCell ref="CA110:CE110"/>
    <mergeCell ref="CM110:DF110"/>
    <mergeCell ref="DG110:DK110"/>
    <mergeCell ref="BQ110:BU110"/>
    <mergeCell ref="BV110:BZ110"/>
    <mergeCell ref="A111:Z111"/>
    <mergeCell ref="DV113:DZ113"/>
    <mergeCell ref="C114:Z114"/>
    <mergeCell ref="AA114:AE114"/>
    <mergeCell ref="AF114:AJ114"/>
    <mergeCell ref="C113:Z113"/>
    <mergeCell ref="AA113:AE113"/>
    <mergeCell ref="CM115:DF115"/>
    <mergeCell ref="DG115:DK115"/>
    <mergeCell ref="CA112:CE112"/>
    <mergeCell ref="CF112:CJ112"/>
    <mergeCell ref="CM112:DF112"/>
    <mergeCell ref="CM113:DF113"/>
    <mergeCell ref="DG113:DK113"/>
    <mergeCell ref="CA115:CE115"/>
    <mergeCell ref="CF115:CJ115"/>
    <mergeCell ref="DG112:DK112"/>
    <mergeCell ref="A112:B116"/>
    <mergeCell ref="C112:Z112"/>
    <mergeCell ref="AA112:AE112"/>
    <mergeCell ref="C116:Z116"/>
    <mergeCell ref="AA116:AE116"/>
    <mergeCell ref="BQ114:BU114"/>
    <mergeCell ref="BQ115:BU115"/>
    <mergeCell ref="BV115:BZ115"/>
    <mergeCell ref="DV110:DZ110"/>
    <mergeCell ref="BV112:BZ112"/>
    <mergeCell ref="DQ110:DU110"/>
    <mergeCell ref="DQ113:DU113"/>
    <mergeCell ref="AA111:AE111"/>
    <mergeCell ref="AP112:AT112"/>
    <mergeCell ref="DQ114:DU114"/>
    <mergeCell ref="DV114:DZ114"/>
    <mergeCell ref="BV114:BZ114"/>
    <mergeCell ref="CA114:CE114"/>
    <mergeCell ref="CF114:CJ114"/>
    <mergeCell ref="CM114:DF114"/>
    <mergeCell ref="DG114:DK114"/>
    <mergeCell ref="DL114:DP114"/>
    <mergeCell ref="DQ116:DU116"/>
    <mergeCell ref="CA116:CE116"/>
    <mergeCell ref="DL116:DP116"/>
    <mergeCell ref="AF112:AJ112"/>
    <mergeCell ref="DL115:DP115"/>
    <mergeCell ref="DQ115:DU115"/>
    <mergeCell ref="AK114:AO114"/>
    <mergeCell ref="AF116:AJ116"/>
    <mergeCell ref="AK116:AO116"/>
    <mergeCell ref="AP116:AT116"/>
    <mergeCell ref="AZ116:BP116"/>
    <mergeCell ref="BQ113:BU113"/>
    <mergeCell ref="BV113:BZ113"/>
    <mergeCell ref="AP114:AT114"/>
    <mergeCell ref="AZ114:BP114"/>
    <mergeCell ref="AK113:AO113"/>
    <mergeCell ref="AK112:AO112"/>
    <mergeCell ref="DL113:DP113"/>
    <mergeCell ref="DV118:DZ118"/>
    <mergeCell ref="DG117:DK117"/>
    <mergeCell ref="DL117:DP117"/>
    <mergeCell ref="DG116:DK116"/>
    <mergeCell ref="AP115:AT115"/>
    <mergeCell ref="AZ115:BP115"/>
    <mergeCell ref="DV116:DZ116"/>
    <mergeCell ref="DV115:DZ115"/>
    <mergeCell ref="BQ116:BU116"/>
    <mergeCell ref="BV116:BZ116"/>
    <mergeCell ref="AA118:AE118"/>
    <mergeCell ref="AF118:AJ118"/>
    <mergeCell ref="AK118:AO118"/>
    <mergeCell ref="DQ117:DU117"/>
    <mergeCell ref="DV117:DZ117"/>
    <mergeCell ref="BV118:BZ118"/>
    <mergeCell ref="CA118:CE118"/>
    <mergeCell ref="CF118:CJ118"/>
    <mergeCell ref="CM118:DF118"/>
    <mergeCell ref="DQ118:DU118"/>
    <mergeCell ref="AF117:AJ117"/>
    <mergeCell ref="AK117:AO117"/>
    <mergeCell ref="AP117:AT117"/>
    <mergeCell ref="CF116:CJ116"/>
    <mergeCell ref="BV117:BZ117"/>
    <mergeCell ref="CA117:CE117"/>
    <mergeCell ref="CF117:CJ117"/>
    <mergeCell ref="CM116:DF116"/>
    <mergeCell ref="A117:X117"/>
    <mergeCell ref="Y117:Z117"/>
    <mergeCell ref="AA117:AE117"/>
    <mergeCell ref="BQ118:BU118"/>
    <mergeCell ref="CM117:DF117"/>
    <mergeCell ref="AP118:AT118"/>
    <mergeCell ref="BO118:BP118"/>
    <mergeCell ref="AZ117:BP117"/>
    <mergeCell ref="BQ117:BU117"/>
    <mergeCell ref="A118:Z118"/>
    <mergeCell ref="CA119:CE119"/>
    <mergeCell ref="CF119:CJ119"/>
    <mergeCell ref="CM119:DF119"/>
    <mergeCell ref="DL118:DP118"/>
    <mergeCell ref="DG118:DK118"/>
    <mergeCell ref="DG119:DK119"/>
    <mergeCell ref="DL119:DP119"/>
    <mergeCell ref="AU119:AY122"/>
    <mergeCell ref="BV120:BZ120"/>
    <mergeCell ref="BQ121:BU121"/>
    <mergeCell ref="BV121:BZ121"/>
    <mergeCell ref="DG121:DK121"/>
    <mergeCell ref="DL121:DP121"/>
    <mergeCell ref="CA120:CE120"/>
    <mergeCell ref="CF120:CJ120"/>
    <mergeCell ref="DV119:DZ119"/>
    <mergeCell ref="C120:Z120"/>
    <mergeCell ref="AA120:AE120"/>
    <mergeCell ref="AF120:AJ120"/>
    <mergeCell ref="AK120:AO120"/>
    <mergeCell ref="AP120:AT120"/>
    <mergeCell ref="AZ120:BP120"/>
    <mergeCell ref="AZ119:BP119"/>
    <mergeCell ref="BQ119:BU119"/>
    <mergeCell ref="BV119:BZ119"/>
    <mergeCell ref="DV120:DZ120"/>
    <mergeCell ref="DV121:DZ121"/>
    <mergeCell ref="C122:Z122"/>
    <mergeCell ref="AA122:AE122"/>
    <mergeCell ref="AF122:AJ122"/>
    <mergeCell ref="AK122:AO122"/>
    <mergeCell ref="AP122:AT122"/>
    <mergeCell ref="C121:Z121"/>
    <mergeCell ref="AA121:AE121"/>
    <mergeCell ref="AK121:AO121"/>
    <mergeCell ref="DQ119:DU119"/>
    <mergeCell ref="AP129:AT129"/>
    <mergeCell ref="DQ124:DU124"/>
    <mergeCell ref="DQ126:DU126"/>
    <mergeCell ref="DG125:DK125"/>
    <mergeCell ref="DL125:DP125"/>
    <mergeCell ref="DQ125:DU125"/>
    <mergeCell ref="DL126:DP126"/>
    <mergeCell ref="DG127:DK127"/>
    <mergeCell ref="DL127:DP127"/>
    <mergeCell ref="A128:V128"/>
    <mergeCell ref="DQ122:DU122"/>
    <mergeCell ref="W128:Z128"/>
    <mergeCell ref="CK120:CO124"/>
    <mergeCell ref="CP120:DF120"/>
    <mergeCell ref="CA121:CE121"/>
    <mergeCell ref="DG120:DK120"/>
    <mergeCell ref="DL120:DP120"/>
    <mergeCell ref="DQ120:DU120"/>
    <mergeCell ref="CP121:DF121"/>
    <mergeCell ref="BV122:BZ122"/>
    <mergeCell ref="AP123:AT123"/>
    <mergeCell ref="AU123:BP123"/>
    <mergeCell ref="BO122:BP122"/>
    <mergeCell ref="BQ122:BU122"/>
    <mergeCell ref="DQ127:DU127"/>
    <mergeCell ref="C125:Z125"/>
    <mergeCell ref="C123:Z123"/>
    <mergeCell ref="AA123:AE123"/>
    <mergeCell ref="DQ123:DU123"/>
    <mergeCell ref="C124:Z124"/>
    <mergeCell ref="AA124:AE124"/>
    <mergeCell ref="AF124:AJ124"/>
    <mergeCell ref="AK124:AO124"/>
    <mergeCell ref="DV127:DZ127"/>
    <mergeCell ref="AP126:AT126"/>
    <mergeCell ref="AP124:AT124"/>
    <mergeCell ref="CP124:DF124"/>
    <mergeCell ref="DG124:DK124"/>
    <mergeCell ref="A119:B127"/>
    <mergeCell ref="AF119:AJ119"/>
    <mergeCell ref="AK119:AO119"/>
    <mergeCell ref="AP119:AT119"/>
    <mergeCell ref="AP121:AT121"/>
    <mergeCell ref="DV126:DZ126"/>
    <mergeCell ref="C127:Z127"/>
    <mergeCell ref="AP127:AT127"/>
    <mergeCell ref="AX127:BE127"/>
    <mergeCell ref="BF127:BL127"/>
    <mergeCell ref="CP126:DF126"/>
    <mergeCell ref="BF126:BL126"/>
    <mergeCell ref="BM126:BS126"/>
    <mergeCell ref="BT126:BZ126"/>
    <mergeCell ref="AK127:AO127"/>
    <mergeCell ref="DG126:DK126"/>
    <mergeCell ref="AF121:AJ121"/>
    <mergeCell ref="DQ121:DU121"/>
    <mergeCell ref="CF121:CJ121"/>
    <mergeCell ref="AZ121:BP121"/>
    <mergeCell ref="BQ120:BU120"/>
    <mergeCell ref="C119:Z119"/>
    <mergeCell ref="AA119:AE119"/>
    <mergeCell ref="DV122:DZ122"/>
    <mergeCell ref="CA123:CE123"/>
    <mergeCell ref="CF123:CJ123"/>
    <mergeCell ref="CP123:DF123"/>
    <mergeCell ref="DG123:DK123"/>
    <mergeCell ref="CA122:CE122"/>
    <mergeCell ref="CF122:CJ122"/>
    <mergeCell ref="CP122:DF122"/>
    <mergeCell ref="DV123:DZ123"/>
    <mergeCell ref="BQ123:BU123"/>
    <mergeCell ref="BV123:BZ123"/>
    <mergeCell ref="DL123:DP123"/>
    <mergeCell ref="AF123:AJ123"/>
    <mergeCell ref="AK123:AO123"/>
    <mergeCell ref="DG122:DK122"/>
    <mergeCell ref="DL122:DP122"/>
    <mergeCell ref="BT128:BZ128"/>
    <mergeCell ref="BM128:BS128"/>
    <mergeCell ref="BM127:BS127"/>
    <mergeCell ref="DV125:DZ125"/>
    <mergeCell ref="AF126:AJ126"/>
    <mergeCell ref="AK126:AO126"/>
    <mergeCell ref="AX126:BE126"/>
    <mergeCell ref="DL124:DP124"/>
    <mergeCell ref="DV124:DZ124"/>
    <mergeCell ref="AA128:AE128"/>
    <mergeCell ref="AA127:AE127"/>
    <mergeCell ref="AF127:AJ127"/>
    <mergeCell ref="AA125:AE125"/>
    <mergeCell ref="AF125:AJ125"/>
    <mergeCell ref="AK125:AO125"/>
    <mergeCell ref="AP125:AT125"/>
    <mergeCell ref="CK125:CO127"/>
    <mergeCell ref="CP125:DF125"/>
    <mergeCell ref="BT127:BZ127"/>
    <mergeCell ref="CP127:DF127"/>
    <mergeCell ref="A130:V130"/>
    <mergeCell ref="W130:Z130"/>
    <mergeCell ref="AF128:AJ128"/>
    <mergeCell ref="AK128:AO128"/>
    <mergeCell ref="AP128:AT128"/>
    <mergeCell ref="BM130:BS130"/>
    <mergeCell ref="BT130:BZ130"/>
    <mergeCell ref="AX130:BE130"/>
    <mergeCell ref="AX129:BE129"/>
    <mergeCell ref="BF129:BL129"/>
    <mergeCell ref="BM129:BS129"/>
    <mergeCell ref="BT129:BZ129"/>
    <mergeCell ref="AX128:BE128"/>
    <mergeCell ref="BF128:BL128"/>
    <mergeCell ref="C126:Z126"/>
    <mergeCell ref="AA126:AE126"/>
    <mergeCell ref="A129:V129"/>
    <mergeCell ref="W129:Z129"/>
    <mergeCell ref="AA129:AE129"/>
    <mergeCell ref="AF129:AJ129"/>
    <mergeCell ref="AK129:AO129"/>
    <mergeCell ref="A132:U133"/>
    <mergeCell ref="V132:Z132"/>
    <mergeCell ref="AA132:AE132"/>
    <mergeCell ref="AF132:AJ132"/>
    <mergeCell ref="AK132:AO132"/>
    <mergeCell ref="A131:V131"/>
    <mergeCell ref="W131:Z131"/>
    <mergeCell ref="AA131:AE131"/>
    <mergeCell ref="AF131:AJ131"/>
    <mergeCell ref="BF130:BL130"/>
    <mergeCell ref="AP132:AT132"/>
    <mergeCell ref="V133:Z133"/>
    <mergeCell ref="AA133:AE133"/>
    <mergeCell ref="AF133:AJ133"/>
    <mergeCell ref="AK133:AO133"/>
    <mergeCell ref="AK131:AO131"/>
    <mergeCell ref="AP133:AT133"/>
    <mergeCell ref="AP131:AT131"/>
    <mergeCell ref="AA130:AE130"/>
    <mergeCell ref="AF130:AJ130"/>
    <mergeCell ref="AK130:AO130"/>
    <mergeCell ref="AP130:AT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34" customWidth="1"/>
    <col min="37" max="16384" width="9" style="233" hidden="1"/>
  </cols>
  <sheetData>
    <row r="1" spans="1:36"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row r="17" spans="34:36" ht="13.2" x14ac:dyDescent="0.2">
      <c r="AJ17" s="233"/>
    </row>
    <row r="18" spans="34:36" ht="13.2" x14ac:dyDescent="0.2"/>
    <row r="19" spans="34:36" ht="13.2" x14ac:dyDescent="0.2"/>
    <row r="20" spans="34:36" ht="13.2" x14ac:dyDescent="0.2">
      <c r="AI20" s="233"/>
      <c r="AJ20" s="233"/>
    </row>
    <row r="21" spans="34:36" ht="13.2" x14ac:dyDescent="0.2">
      <c r="AJ21" s="233"/>
    </row>
    <row r="22" spans="34:36" ht="13.2" x14ac:dyDescent="0.2"/>
    <row r="23" spans="34:36" ht="13.2" x14ac:dyDescent="0.2">
      <c r="AI23" s="233"/>
      <c r="AJ23" s="233"/>
    </row>
    <row r="24" spans="34:36" ht="13.2" x14ac:dyDescent="0.2">
      <c r="AJ24" s="233"/>
    </row>
    <row r="25" spans="34:36" ht="13.2" x14ac:dyDescent="0.2">
      <c r="AJ25" s="233"/>
    </row>
    <row r="26" spans="34:36" ht="13.2" x14ac:dyDescent="0.2">
      <c r="AI26" s="233"/>
      <c r="AJ26" s="233"/>
    </row>
    <row r="27" spans="34:36" ht="13.2" x14ac:dyDescent="0.2"/>
    <row r="28" spans="34:36" ht="13.2" x14ac:dyDescent="0.2">
      <c r="AI28" s="233"/>
      <c r="AJ28" s="233"/>
    </row>
    <row r="29" spans="34:36" ht="13.2" x14ac:dyDescent="0.2">
      <c r="AJ29" s="233"/>
    </row>
    <row r="30" spans="34:36" ht="13.2" x14ac:dyDescent="0.2"/>
    <row r="31" spans="34:36" ht="13.2" x14ac:dyDescent="0.2">
      <c r="AH31" s="233"/>
      <c r="AI31" s="233"/>
      <c r="AJ31" s="233"/>
    </row>
    <row r="32" spans="34:36" ht="13.2" x14ac:dyDescent="0.2"/>
    <row r="33" spans="28:36" ht="13.2" x14ac:dyDescent="0.2">
      <c r="AI33" s="233"/>
      <c r="AJ33" s="233"/>
    </row>
    <row r="34" spans="28:36" ht="13.2" x14ac:dyDescent="0.2">
      <c r="AF34" s="233"/>
    </row>
    <row r="35" spans="28:36" ht="13.2" x14ac:dyDescent="0.2">
      <c r="AB35" s="233"/>
      <c r="AC35" s="233"/>
      <c r="AD35" s="233"/>
      <c r="AF35" s="233"/>
      <c r="AG35" s="233"/>
      <c r="AH35" s="233"/>
      <c r="AI35" s="233"/>
      <c r="AJ35" s="233"/>
    </row>
    <row r="36" spans="28:36" ht="13.2" x14ac:dyDescent="0.2"/>
    <row r="37" spans="28:36" ht="13.2" x14ac:dyDescent="0.2">
      <c r="AE37" s="233"/>
      <c r="AJ37" s="233"/>
    </row>
    <row r="38" spans="28:36" ht="13.2" x14ac:dyDescent="0.2">
      <c r="AB38" s="233"/>
      <c r="AC38" s="233"/>
      <c r="AD38" s="233"/>
      <c r="AE38" s="233"/>
      <c r="AG38" s="233"/>
      <c r="AH38" s="233"/>
      <c r="AI38" s="233"/>
      <c r="AJ38" s="23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3"/>
      <c r="AH49" s="233"/>
      <c r="AI49" s="233"/>
      <c r="AJ49" s="23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3"/>
      <c r="AA63" s="233"/>
    </row>
    <row r="64" spans="22:36" ht="13.2" x14ac:dyDescent="0.2">
      <c r="V64" s="233"/>
    </row>
    <row r="65" spans="15:36" ht="13.2" x14ac:dyDescent="0.2">
      <c r="X65" s="233"/>
      <c r="Z65" s="233"/>
      <c r="AC65" s="233"/>
    </row>
    <row r="66" spans="15:36" ht="13.2" x14ac:dyDescent="0.2">
      <c r="Q66" s="233"/>
      <c r="S66" s="233"/>
      <c r="U66" s="233"/>
      <c r="AF66" s="233"/>
    </row>
    <row r="67" spans="15:36" ht="13.2" x14ac:dyDescent="0.2">
      <c r="O67" s="233"/>
      <c r="P67" s="233"/>
      <c r="R67" s="233"/>
      <c r="T67" s="233"/>
      <c r="Y67" s="233"/>
      <c r="AB67" s="233"/>
      <c r="AD67" s="233"/>
      <c r="AE67" s="233"/>
      <c r="AG67" s="233"/>
      <c r="AH67" s="233"/>
      <c r="AI67" s="233"/>
      <c r="AJ67" s="233"/>
    </row>
    <row r="68" spans="15:36" ht="13.2" x14ac:dyDescent="0.2"/>
    <row r="69" spans="15:36" ht="13.2" x14ac:dyDescent="0.2"/>
    <row r="70" spans="15:36" ht="13.2" x14ac:dyDescent="0.2"/>
    <row r="71" spans="15:36" ht="13.2" x14ac:dyDescent="0.2"/>
    <row r="72" spans="15:36" ht="13.2" x14ac:dyDescent="0.2">
      <c r="AJ72" s="233"/>
    </row>
    <row r="73" spans="15:36" ht="13.2" x14ac:dyDescent="0.2">
      <c r="AJ73" s="23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3"/>
    </row>
    <row r="97" spans="24:36" ht="13.2" x14ac:dyDescent="0.2">
      <c r="AA97" s="233"/>
    </row>
    <row r="98" spans="24:36" ht="13.2" hidden="1" x14ac:dyDescent="0.2">
      <c r="AA98" s="233"/>
    </row>
    <row r="99" spans="24:36" ht="13.2" hidden="1" x14ac:dyDescent="0.2">
      <c r="AA99" s="233"/>
    </row>
    <row r="100" spans="24:36" ht="13.2" hidden="1" x14ac:dyDescent="0.2"/>
    <row r="101" spans="24:36" ht="12" hidden="1" customHeight="1" x14ac:dyDescent="0.2">
      <c r="X101" s="233"/>
      <c r="Y101" s="233"/>
      <c r="Z101" s="233"/>
      <c r="AC101" s="233"/>
    </row>
    <row r="102" spans="24:36" ht="1.5" hidden="1" customHeight="1" x14ac:dyDescent="0.2">
      <c r="AC102" s="233"/>
      <c r="AF102" s="233"/>
    </row>
    <row r="103" spans="24:36" ht="13.2" hidden="1" x14ac:dyDescent="0.2">
      <c r="AB103" s="233"/>
      <c r="AD103" s="233"/>
      <c r="AE103" s="233"/>
      <c r="AF103" s="233"/>
      <c r="AG103" s="233"/>
      <c r="AH103" s="233"/>
      <c r="AI103" s="233"/>
      <c r="AJ103" s="233"/>
    </row>
    <row r="104" spans="24:36" ht="13.2" hidden="1" x14ac:dyDescent="0.2">
      <c r="AD104" s="233"/>
      <c r="AE104" s="233"/>
      <c r="AG104" s="233"/>
      <c r="AH104" s="233"/>
      <c r="AI104" s="233"/>
      <c r="AJ104" s="23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4" orientation="landscape" horizontalDpi="4294967292"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T2" s="233"/>
    </row>
    <row r="3" spans="1:34" ht="13.2" x14ac:dyDescent="0.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row r="18" spans="34:34" ht="13.2" x14ac:dyDescent="0.2"/>
    <row r="19" spans="34:34" ht="13.2" x14ac:dyDescent="0.2"/>
    <row r="20" spans="34:34" ht="13.2" x14ac:dyDescent="0.2"/>
    <row r="21" spans="34:34" ht="13.2" x14ac:dyDescent="0.2">
      <c r="AH21" s="23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3"/>
      <c r="AC35" s="233"/>
      <c r="AD35" s="233"/>
      <c r="AE35" s="233"/>
      <c r="AF35" s="233"/>
      <c r="AG35" s="233"/>
      <c r="AH35" s="233"/>
    </row>
    <row r="36" spans="2:34" ht="13.2" x14ac:dyDescent="0.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row r="41" spans="2:34" ht="13.2" x14ac:dyDescent="0.2"/>
    <row r="42" spans="2:34" ht="13.2" x14ac:dyDescent="0.2">
      <c r="T42" s="233"/>
      <c r="U42" s="233"/>
    </row>
    <row r="43" spans="2:34" ht="13.2" x14ac:dyDescent="0.2">
      <c r="Q43" s="233"/>
      <c r="R43" s="233"/>
      <c r="S43" s="233"/>
      <c r="V43" s="233"/>
      <c r="W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row r="49" spans="29:34" ht="13.2" x14ac:dyDescent="0.2"/>
    <row r="50" spans="29:34" ht="13.2" x14ac:dyDescent="0.2">
      <c r="AC50" s="233"/>
      <c r="AD50" s="233"/>
      <c r="AE50" s="233"/>
      <c r="AF50" s="233"/>
      <c r="AG50" s="233"/>
      <c r="AH50" s="233"/>
    </row>
    <row r="51" spans="29:34" ht="13.2" x14ac:dyDescent="0.2"/>
    <row r="52" spans="29:34" ht="13.2" x14ac:dyDescent="0.2"/>
    <row r="53" spans="29:34" ht="13.2" x14ac:dyDescent="0.2">
      <c r="AH53" s="233"/>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3"/>
      <c r="AG67" s="233"/>
      <c r="AH67" s="233"/>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4294967293"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x14ac:dyDescent="0.2">
      <c r="O1" s="236"/>
      <c r="P1" s="236"/>
    </row>
    <row r="2" spans="1:16" ht="13.2" x14ac:dyDescent="0.2">
      <c r="O2" s="236"/>
      <c r="P2" s="236"/>
    </row>
    <row r="3" spans="1:16" ht="13.2" x14ac:dyDescent="0.2">
      <c r="O3" s="236"/>
      <c r="P3" s="236"/>
    </row>
    <row r="4" spans="1:16" ht="13.2" x14ac:dyDescent="0.2">
      <c r="O4" s="236"/>
      <c r="P4" s="236"/>
    </row>
    <row r="5" spans="1:16" ht="16.2" x14ac:dyDescent="0.2">
      <c r="A5" s="237" t="s">
        <v>438</v>
      </c>
      <c r="B5" s="238"/>
      <c r="C5" s="238"/>
      <c r="D5" s="238"/>
      <c r="E5" s="238"/>
      <c r="F5" s="238"/>
      <c r="G5" s="238"/>
      <c r="H5" s="238"/>
      <c r="I5" s="238"/>
      <c r="J5" s="238"/>
      <c r="K5" s="238"/>
      <c r="L5" s="238"/>
      <c r="M5" s="238"/>
      <c r="N5" s="238"/>
      <c r="O5" s="239"/>
    </row>
    <row r="6" spans="1:16" ht="13.2" x14ac:dyDescent="0.2">
      <c r="A6" s="240"/>
      <c r="B6" s="236"/>
      <c r="C6" s="236"/>
      <c r="D6" s="236"/>
      <c r="E6" s="236"/>
      <c r="F6" s="236"/>
      <c r="G6" s="241" t="s">
        <v>439</v>
      </c>
      <c r="H6" s="241"/>
      <c r="I6" s="241"/>
      <c r="J6" s="241"/>
      <c r="K6" s="236"/>
      <c r="L6" s="236"/>
      <c r="M6" s="236"/>
      <c r="N6" s="236"/>
    </row>
    <row r="7" spans="1:16" ht="13.2" x14ac:dyDescent="0.2">
      <c r="A7" s="240"/>
      <c r="B7" s="236"/>
      <c r="C7" s="236"/>
      <c r="D7" s="236"/>
      <c r="E7" s="236"/>
      <c r="F7" s="236"/>
      <c r="G7" s="243"/>
      <c r="H7" s="244"/>
      <c r="I7" s="244"/>
      <c r="J7" s="245"/>
      <c r="K7" s="1149" t="s">
        <v>440</v>
      </c>
      <c r="L7" s="246"/>
      <c r="M7" s="247" t="s">
        <v>441</v>
      </c>
      <c r="N7" s="248"/>
    </row>
    <row r="8" spans="1:16" ht="13.2" x14ac:dyDescent="0.2">
      <c r="A8" s="240"/>
      <c r="B8" s="236"/>
      <c r="C8" s="236"/>
      <c r="D8" s="236"/>
      <c r="E8" s="236"/>
      <c r="F8" s="236"/>
      <c r="G8" s="249"/>
      <c r="H8" s="250"/>
      <c r="I8" s="250"/>
      <c r="J8" s="251"/>
      <c r="K8" s="1150"/>
      <c r="L8" s="252" t="s">
        <v>442</v>
      </c>
      <c r="M8" s="253" t="s">
        <v>443</v>
      </c>
      <c r="N8" s="254" t="s">
        <v>444</v>
      </c>
    </row>
    <row r="9" spans="1:16" ht="13.2" x14ac:dyDescent="0.2">
      <c r="A9" s="240"/>
      <c r="B9" s="236"/>
      <c r="C9" s="236"/>
      <c r="D9" s="236"/>
      <c r="E9" s="236"/>
      <c r="F9" s="236"/>
      <c r="G9" s="1143" t="s">
        <v>445</v>
      </c>
      <c r="H9" s="1144"/>
      <c r="I9" s="1144"/>
      <c r="J9" s="1145"/>
      <c r="K9" s="255">
        <v>363273577</v>
      </c>
      <c r="L9" s="256">
        <v>96343</v>
      </c>
      <c r="M9" s="257">
        <v>96331</v>
      </c>
      <c r="N9" s="258">
        <v>0</v>
      </c>
    </row>
    <row r="10" spans="1:16" ht="13.2" x14ac:dyDescent="0.2">
      <c r="A10" s="240"/>
      <c r="B10" s="236"/>
      <c r="C10" s="236"/>
      <c r="D10" s="236"/>
      <c r="E10" s="236"/>
      <c r="F10" s="236"/>
      <c r="G10" s="1143" t="s">
        <v>446</v>
      </c>
      <c r="H10" s="1144"/>
      <c r="I10" s="1144"/>
      <c r="J10" s="1145"/>
      <c r="K10" s="255">
        <v>225270</v>
      </c>
      <c r="L10" s="256">
        <v>60</v>
      </c>
      <c r="M10" s="257">
        <v>170</v>
      </c>
      <c r="N10" s="258">
        <v>-64.7</v>
      </c>
    </row>
    <row r="11" spans="1:16" ht="13.5" customHeight="1" x14ac:dyDescent="0.2">
      <c r="A11" s="240"/>
      <c r="B11" s="236"/>
      <c r="C11" s="236"/>
      <c r="D11" s="236"/>
      <c r="E11" s="236"/>
      <c r="F11" s="236"/>
      <c r="G11" s="1143" t="s">
        <v>447</v>
      </c>
      <c r="H11" s="1144"/>
      <c r="I11" s="1144"/>
      <c r="J11" s="1145"/>
      <c r="K11" s="255">
        <v>2974480</v>
      </c>
      <c r="L11" s="256">
        <v>789</v>
      </c>
      <c r="M11" s="257">
        <v>486</v>
      </c>
      <c r="N11" s="258">
        <v>62.3</v>
      </c>
    </row>
    <row r="12" spans="1:16" ht="13.5" customHeight="1" x14ac:dyDescent="0.2">
      <c r="A12" s="240"/>
      <c r="B12" s="236"/>
      <c r="C12" s="236"/>
      <c r="D12" s="236"/>
      <c r="E12" s="236"/>
      <c r="F12" s="236"/>
      <c r="G12" s="1143" t="s">
        <v>448</v>
      </c>
      <c r="H12" s="1144"/>
      <c r="I12" s="1144"/>
      <c r="J12" s="1145"/>
      <c r="K12" s="255" t="s">
        <v>449</v>
      </c>
      <c r="L12" s="256" t="s">
        <v>449</v>
      </c>
      <c r="M12" s="257" t="s">
        <v>449</v>
      </c>
      <c r="N12" s="258" t="s">
        <v>449</v>
      </c>
    </row>
    <row r="13" spans="1:16" ht="13.5" customHeight="1" x14ac:dyDescent="0.2">
      <c r="A13" s="240"/>
      <c r="B13" s="236"/>
      <c r="C13" s="236"/>
      <c r="D13" s="236"/>
      <c r="E13" s="236"/>
      <c r="F13" s="236"/>
      <c r="G13" s="1143" t="s">
        <v>450</v>
      </c>
      <c r="H13" s="1144"/>
      <c r="I13" s="1144"/>
      <c r="J13" s="1145"/>
      <c r="K13" s="255" t="s">
        <v>449</v>
      </c>
      <c r="L13" s="256" t="s">
        <v>449</v>
      </c>
      <c r="M13" s="257">
        <v>36</v>
      </c>
      <c r="N13" s="258" t="s">
        <v>449</v>
      </c>
    </row>
    <row r="14" spans="1:16" ht="13.5" customHeight="1" x14ac:dyDescent="0.2">
      <c r="A14" s="240"/>
      <c r="B14" s="236"/>
      <c r="C14" s="236"/>
      <c r="D14" s="236"/>
      <c r="E14" s="236"/>
      <c r="F14" s="236"/>
      <c r="G14" s="1143" t="s">
        <v>451</v>
      </c>
      <c r="H14" s="1144"/>
      <c r="I14" s="1144"/>
      <c r="J14" s="1145"/>
      <c r="K14" s="255">
        <v>3414269</v>
      </c>
      <c r="L14" s="256">
        <v>905</v>
      </c>
      <c r="M14" s="257">
        <v>902</v>
      </c>
      <c r="N14" s="258">
        <v>0.3</v>
      </c>
    </row>
    <row r="15" spans="1:16" ht="13.2" x14ac:dyDescent="0.2">
      <c r="A15" s="240"/>
      <c r="B15" s="236"/>
      <c r="C15" s="236"/>
      <c r="D15" s="236"/>
      <c r="E15" s="236"/>
      <c r="F15" s="236"/>
      <c r="G15" s="1143" t="s">
        <v>452</v>
      </c>
      <c r="H15" s="1144"/>
      <c r="I15" s="1144"/>
      <c r="J15" s="1145"/>
      <c r="K15" s="255">
        <v>-30500743</v>
      </c>
      <c r="L15" s="256">
        <v>-8089</v>
      </c>
      <c r="M15" s="257">
        <v>-8715</v>
      </c>
      <c r="N15" s="258">
        <v>-7.2</v>
      </c>
    </row>
    <row r="16" spans="1:16" ht="13.2" x14ac:dyDescent="0.2">
      <c r="A16" s="240"/>
      <c r="B16" s="236"/>
      <c r="C16" s="236"/>
      <c r="D16" s="236"/>
      <c r="E16" s="236"/>
      <c r="F16" s="236"/>
      <c r="G16" s="1146" t="s">
        <v>134</v>
      </c>
      <c r="H16" s="1147"/>
      <c r="I16" s="1147"/>
      <c r="J16" s="1148"/>
      <c r="K16" s="256">
        <v>339386853</v>
      </c>
      <c r="L16" s="256">
        <v>90008</v>
      </c>
      <c r="M16" s="257">
        <v>89210</v>
      </c>
      <c r="N16" s="258">
        <v>0.9</v>
      </c>
    </row>
    <row r="17" spans="1:16" ht="13.2" x14ac:dyDescent="0.2">
      <c r="A17" s="240"/>
      <c r="B17" s="236"/>
      <c r="C17" s="236"/>
      <c r="D17" s="236"/>
      <c r="E17" s="236"/>
      <c r="F17" s="236"/>
      <c r="G17" s="259"/>
      <c r="H17" s="259"/>
      <c r="I17" s="259"/>
      <c r="J17" s="259"/>
      <c r="K17" s="260"/>
      <c r="L17" s="260"/>
      <c r="M17" s="260"/>
      <c r="N17" s="261"/>
    </row>
    <row r="18" spans="1:16" ht="13.2" x14ac:dyDescent="0.2">
      <c r="A18" s="240"/>
      <c r="B18" s="236"/>
      <c r="C18" s="236"/>
      <c r="D18" s="236"/>
      <c r="E18" s="236"/>
      <c r="F18" s="236"/>
      <c r="G18" s="236"/>
      <c r="H18" s="236"/>
      <c r="I18" s="236"/>
      <c r="J18" s="236"/>
      <c r="K18" s="236"/>
      <c r="L18" s="236"/>
      <c r="M18" s="262"/>
      <c r="N18" s="262"/>
    </row>
    <row r="19" spans="1:16" ht="13.2" x14ac:dyDescent="0.2">
      <c r="A19" s="240"/>
      <c r="B19" s="236"/>
      <c r="C19" s="236"/>
      <c r="D19" s="236"/>
      <c r="E19" s="236"/>
      <c r="F19" s="236"/>
      <c r="G19" s="236" t="s">
        <v>453</v>
      </c>
      <c r="H19" s="236"/>
      <c r="I19" s="236"/>
      <c r="J19" s="236"/>
      <c r="K19" s="236"/>
      <c r="L19" s="236"/>
      <c r="M19" s="236"/>
      <c r="N19" s="236"/>
    </row>
    <row r="20" spans="1:16" ht="13.2" x14ac:dyDescent="0.2">
      <c r="A20" s="240"/>
      <c r="B20" s="236"/>
      <c r="C20" s="236"/>
      <c r="D20" s="236"/>
      <c r="E20" s="236"/>
      <c r="F20" s="236"/>
      <c r="G20" s="263"/>
      <c r="H20" s="264"/>
      <c r="I20" s="264"/>
      <c r="J20" s="265"/>
      <c r="K20" s="266" t="s">
        <v>454</v>
      </c>
      <c r="L20" s="267" t="s">
        <v>455</v>
      </c>
      <c r="M20" s="268" t="s">
        <v>456</v>
      </c>
      <c r="N20" s="269"/>
    </row>
    <row r="21" spans="1:16" s="275" customFormat="1" ht="13.2" x14ac:dyDescent="0.2">
      <c r="A21" s="270"/>
      <c r="B21" s="241"/>
      <c r="C21" s="241"/>
      <c r="D21" s="241"/>
      <c r="E21" s="241"/>
      <c r="F21" s="241"/>
      <c r="G21" s="1137" t="s">
        <v>457</v>
      </c>
      <c r="H21" s="1138"/>
      <c r="I21" s="1138"/>
      <c r="J21" s="1139"/>
      <c r="K21" s="271">
        <v>995.59</v>
      </c>
      <c r="L21" s="272">
        <v>985.99</v>
      </c>
      <c r="M21" s="273">
        <v>9.6</v>
      </c>
      <c r="N21" s="241"/>
      <c r="O21" s="274"/>
      <c r="P21" s="270"/>
    </row>
    <row r="22" spans="1:16" s="275" customFormat="1" ht="13.2" x14ac:dyDescent="0.2">
      <c r="A22" s="270"/>
      <c r="B22" s="241"/>
      <c r="C22" s="241"/>
      <c r="D22" s="241"/>
      <c r="E22" s="241"/>
      <c r="F22" s="241"/>
      <c r="G22" s="1137" t="s">
        <v>458</v>
      </c>
      <c r="H22" s="1138"/>
      <c r="I22" s="1138"/>
      <c r="J22" s="1139"/>
      <c r="K22" s="276">
        <v>102.6</v>
      </c>
      <c r="L22" s="277">
        <v>101</v>
      </c>
      <c r="M22" s="278">
        <v>1.6</v>
      </c>
      <c r="N22" s="262"/>
      <c r="O22" s="274"/>
      <c r="P22" s="270"/>
    </row>
    <row r="23" spans="1:16" s="275" customFormat="1" ht="13.2" x14ac:dyDescent="0.2">
      <c r="A23" s="270"/>
      <c r="B23" s="241"/>
      <c r="C23" s="241"/>
      <c r="D23" s="241"/>
      <c r="E23" s="241"/>
      <c r="F23" s="241"/>
      <c r="G23" s="241"/>
      <c r="H23" s="241"/>
      <c r="I23" s="241"/>
      <c r="J23" s="241"/>
      <c r="K23" s="241"/>
      <c r="L23" s="262"/>
      <c r="M23" s="262"/>
      <c r="N23" s="262"/>
      <c r="O23" s="274"/>
      <c r="P23" s="270"/>
    </row>
    <row r="24" spans="1:16" s="275" customFormat="1" ht="13.2" x14ac:dyDescent="0.2">
      <c r="A24" s="270"/>
      <c r="B24" s="241"/>
      <c r="C24" s="241"/>
      <c r="D24" s="241"/>
      <c r="E24" s="241"/>
      <c r="F24" s="241"/>
      <c r="G24" s="241"/>
      <c r="H24" s="241"/>
      <c r="I24" s="241"/>
      <c r="J24" s="241"/>
      <c r="K24" s="241"/>
      <c r="L24" s="262"/>
      <c r="M24" s="262"/>
      <c r="N24" s="262"/>
      <c r="O24" s="274"/>
      <c r="P24" s="270"/>
    </row>
    <row r="25" spans="1:16" s="275" customFormat="1" ht="13.2" x14ac:dyDescent="0.2">
      <c r="A25" s="279"/>
      <c r="B25" s="280"/>
      <c r="C25" s="280"/>
      <c r="D25" s="280"/>
      <c r="E25" s="280"/>
      <c r="F25" s="280"/>
      <c r="G25" s="280"/>
      <c r="H25" s="280"/>
      <c r="I25" s="280"/>
      <c r="J25" s="280"/>
      <c r="K25" s="280"/>
      <c r="L25" s="281"/>
      <c r="M25" s="281"/>
      <c r="N25" s="281"/>
      <c r="O25" s="282"/>
      <c r="P25" s="270"/>
    </row>
    <row r="26" spans="1:16" s="275" customFormat="1" ht="13.2" x14ac:dyDescent="0.2">
      <c r="A26" s="241" t="s">
        <v>459</v>
      </c>
      <c r="B26" s="241"/>
      <c r="C26" s="241"/>
      <c r="D26" s="241"/>
      <c r="E26" s="241"/>
      <c r="F26" s="241"/>
      <c r="G26" s="241"/>
      <c r="H26" s="241"/>
      <c r="I26" s="241"/>
      <c r="J26" s="241"/>
      <c r="K26" s="241"/>
      <c r="L26" s="262"/>
      <c r="M26" s="262"/>
      <c r="N26" s="262"/>
      <c r="O26" s="241"/>
      <c r="P26" s="241"/>
    </row>
    <row r="27" spans="1:16" ht="13.2" x14ac:dyDescent="0.2">
      <c r="K27" s="236"/>
      <c r="L27" s="236"/>
      <c r="M27" s="236"/>
      <c r="N27" s="236"/>
      <c r="O27" s="236"/>
      <c r="P27" s="236"/>
    </row>
    <row r="28" spans="1:16" ht="16.2" x14ac:dyDescent="0.2">
      <c r="A28" s="237" t="s">
        <v>460</v>
      </c>
      <c r="B28" s="238"/>
      <c r="C28" s="238"/>
      <c r="D28" s="238"/>
      <c r="E28" s="238"/>
      <c r="F28" s="238"/>
      <c r="G28" s="238"/>
      <c r="H28" s="238"/>
      <c r="I28" s="238"/>
      <c r="J28" s="238"/>
      <c r="K28" s="238"/>
      <c r="L28" s="238"/>
      <c r="M28" s="238"/>
      <c r="N28" s="238"/>
      <c r="O28" s="283"/>
    </row>
    <row r="29" spans="1:16" ht="13.2" x14ac:dyDescent="0.2">
      <c r="A29" s="240"/>
      <c r="B29" s="236"/>
      <c r="C29" s="236"/>
      <c r="D29" s="236"/>
      <c r="E29" s="236"/>
      <c r="F29" s="236"/>
      <c r="G29" s="241" t="s">
        <v>461</v>
      </c>
      <c r="H29" s="241"/>
      <c r="I29" s="241"/>
      <c r="J29" s="241"/>
      <c r="K29" s="236"/>
      <c r="L29" s="236"/>
      <c r="M29" s="236"/>
      <c r="N29" s="236"/>
      <c r="O29" s="284"/>
    </row>
    <row r="30" spans="1:16" ht="13.2" x14ac:dyDescent="0.2">
      <c r="A30" s="240"/>
      <c r="B30" s="236"/>
      <c r="C30" s="236"/>
      <c r="D30" s="236"/>
      <c r="E30" s="236"/>
      <c r="F30" s="236"/>
      <c r="G30" s="243"/>
      <c r="H30" s="244"/>
      <c r="I30" s="244"/>
      <c r="J30" s="245"/>
      <c r="K30" s="1149" t="s">
        <v>440</v>
      </c>
      <c r="L30" s="246"/>
      <c r="M30" s="247" t="s">
        <v>441</v>
      </c>
      <c r="N30" s="248"/>
    </row>
    <row r="31" spans="1:16" ht="13.2" x14ac:dyDescent="0.2">
      <c r="A31" s="240"/>
      <c r="B31" s="236"/>
      <c r="C31" s="236"/>
      <c r="D31" s="236"/>
      <c r="E31" s="236"/>
      <c r="F31" s="236"/>
      <c r="G31" s="249"/>
      <c r="H31" s="250"/>
      <c r="I31" s="250"/>
      <c r="J31" s="251"/>
      <c r="K31" s="1150"/>
      <c r="L31" s="252" t="s">
        <v>442</v>
      </c>
      <c r="M31" s="253" t="s">
        <v>443</v>
      </c>
      <c r="N31" s="254" t="s">
        <v>444</v>
      </c>
    </row>
    <row r="32" spans="1:16" ht="27" customHeight="1" x14ac:dyDescent="0.2">
      <c r="A32" s="240"/>
      <c r="B32" s="236"/>
      <c r="C32" s="236"/>
      <c r="D32" s="236"/>
      <c r="E32" s="236"/>
      <c r="F32" s="236"/>
      <c r="G32" s="1140" t="s">
        <v>462</v>
      </c>
      <c r="H32" s="1141"/>
      <c r="I32" s="1141"/>
      <c r="J32" s="1142"/>
      <c r="K32" s="256">
        <v>77422346</v>
      </c>
      <c r="L32" s="256">
        <v>20533</v>
      </c>
      <c r="M32" s="257">
        <v>27245</v>
      </c>
      <c r="N32" s="258">
        <v>-24.6</v>
      </c>
    </row>
    <row r="33" spans="1:16" ht="13.5" customHeight="1" x14ac:dyDescent="0.2">
      <c r="A33" s="240"/>
      <c r="B33" s="236"/>
      <c r="C33" s="236"/>
      <c r="D33" s="236"/>
      <c r="E33" s="236"/>
      <c r="F33" s="236"/>
      <c r="G33" s="1140" t="s">
        <v>463</v>
      </c>
      <c r="H33" s="1141"/>
      <c r="I33" s="1141"/>
      <c r="J33" s="1142"/>
      <c r="K33" s="256">
        <v>14497878</v>
      </c>
      <c r="L33" s="256">
        <v>3845</v>
      </c>
      <c r="M33" s="257">
        <v>3918</v>
      </c>
      <c r="N33" s="258">
        <v>-1.9</v>
      </c>
    </row>
    <row r="34" spans="1:16" ht="27" customHeight="1" x14ac:dyDescent="0.2">
      <c r="A34" s="240"/>
      <c r="B34" s="236"/>
      <c r="C34" s="236"/>
      <c r="D34" s="236"/>
      <c r="E34" s="236"/>
      <c r="F34" s="236"/>
      <c r="G34" s="1140" t="s">
        <v>464</v>
      </c>
      <c r="H34" s="1141"/>
      <c r="I34" s="1141"/>
      <c r="J34" s="1142"/>
      <c r="K34" s="256">
        <v>116423303</v>
      </c>
      <c r="L34" s="256">
        <v>30876</v>
      </c>
      <c r="M34" s="257">
        <v>17631</v>
      </c>
      <c r="N34" s="258">
        <v>75.099999999999994</v>
      </c>
    </row>
    <row r="35" spans="1:16" ht="27" customHeight="1" x14ac:dyDescent="0.2">
      <c r="A35" s="240"/>
      <c r="B35" s="236"/>
      <c r="C35" s="236"/>
      <c r="D35" s="236"/>
      <c r="E35" s="236"/>
      <c r="F35" s="236"/>
      <c r="G35" s="1140" t="s">
        <v>465</v>
      </c>
      <c r="H35" s="1141"/>
      <c r="I35" s="1141"/>
      <c r="J35" s="1142"/>
      <c r="K35" s="256">
        <v>2741763</v>
      </c>
      <c r="L35" s="256">
        <v>727</v>
      </c>
      <c r="M35" s="257">
        <v>1058</v>
      </c>
      <c r="N35" s="258">
        <v>-31.3</v>
      </c>
    </row>
    <row r="36" spans="1:16" ht="27" customHeight="1" x14ac:dyDescent="0.2">
      <c r="A36" s="240"/>
      <c r="B36" s="236"/>
      <c r="C36" s="236"/>
      <c r="D36" s="236"/>
      <c r="E36" s="236"/>
      <c r="F36" s="236"/>
      <c r="G36" s="1140" t="s">
        <v>466</v>
      </c>
      <c r="H36" s="1141"/>
      <c r="I36" s="1141"/>
      <c r="J36" s="1142"/>
      <c r="K36" s="256" t="s">
        <v>449</v>
      </c>
      <c r="L36" s="256" t="s">
        <v>449</v>
      </c>
      <c r="M36" s="257">
        <v>76</v>
      </c>
      <c r="N36" s="258" t="s">
        <v>449</v>
      </c>
    </row>
    <row r="37" spans="1:16" ht="13.5" customHeight="1" x14ac:dyDescent="0.2">
      <c r="A37" s="240"/>
      <c r="B37" s="236"/>
      <c r="C37" s="236"/>
      <c r="D37" s="236"/>
      <c r="E37" s="236"/>
      <c r="F37" s="236"/>
      <c r="G37" s="1140" t="s">
        <v>467</v>
      </c>
      <c r="H37" s="1141"/>
      <c r="I37" s="1141"/>
      <c r="J37" s="1142"/>
      <c r="K37" s="256">
        <v>1662452</v>
      </c>
      <c r="L37" s="256">
        <v>441</v>
      </c>
      <c r="M37" s="257">
        <v>712</v>
      </c>
      <c r="N37" s="258">
        <v>-38.1</v>
      </c>
    </row>
    <row r="38" spans="1:16" ht="27" customHeight="1" x14ac:dyDescent="0.2">
      <c r="A38" s="240"/>
      <c r="B38" s="236"/>
      <c r="C38" s="236"/>
      <c r="D38" s="236"/>
      <c r="E38" s="236"/>
      <c r="F38" s="236"/>
      <c r="G38" s="1156" t="s">
        <v>468</v>
      </c>
      <c r="H38" s="1157"/>
      <c r="I38" s="1157"/>
      <c r="J38" s="1158"/>
      <c r="K38" s="285" t="s">
        <v>449</v>
      </c>
      <c r="L38" s="285" t="s">
        <v>449</v>
      </c>
      <c r="M38" s="286">
        <v>2</v>
      </c>
      <c r="N38" s="287" t="s">
        <v>449</v>
      </c>
      <c r="O38" s="284"/>
    </row>
    <row r="39" spans="1:16" ht="13.2" x14ac:dyDescent="0.2">
      <c r="A39" s="240"/>
      <c r="B39" s="236"/>
      <c r="C39" s="236"/>
      <c r="D39" s="236"/>
      <c r="E39" s="236"/>
      <c r="F39" s="236"/>
      <c r="G39" s="1156" t="s">
        <v>469</v>
      </c>
      <c r="H39" s="1157"/>
      <c r="I39" s="1157"/>
      <c r="J39" s="1158"/>
      <c r="K39" s="255">
        <v>-6279160</v>
      </c>
      <c r="L39" s="255">
        <v>-1665</v>
      </c>
      <c r="M39" s="288">
        <v>-2026</v>
      </c>
      <c r="N39" s="289">
        <v>-17.8</v>
      </c>
      <c r="O39" s="284"/>
    </row>
    <row r="40" spans="1:16" ht="27" customHeight="1" x14ac:dyDescent="0.2">
      <c r="A40" s="240"/>
      <c r="B40" s="236"/>
      <c r="C40" s="236"/>
      <c r="D40" s="236"/>
      <c r="E40" s="236"/>
      <c r="F40" s="236"/>
      <c r="G40" s="1140" t="s">
        <v>470</v>
      </c>
      <c r="H40" s="1141"/>
      <c r="I40" s="1141"/>
      <c r="J40" s="1142"/>
      <c r="K40" s="255">
        <v>-121513235</v>
      </c>
      <c r="L40" s="255">
        <v>-32226</v>
      </c>
      <c r="M40" s="288">
        <v>-26530</v>
      </c>
      <c r="N40" s="289">
        <v>21.5</v>
      </c>
      <c r="O40" s="284"/>
    </row>
    <row r="41" spans="1:16" ht="13.2" x14ac:dyDescent="0.2">
      <c r="A41" s="240"/>
      <c r="B41" s="236"/>
      <c r="C41" s="236"/>
      <c r="D41" s="236"/>
      <c r="E41" s="236"/>
      <c r="F41" s="236"/>
      <c r="G41" s="1146" t="s">
        <v>471</v>
      </c>
      <c r="H41" s="1147"/>
      <c r="I41" s="1147"/>
      <c r="J41" s="1148"/>
      <c r="K41" s="256">
        <v>84955347</v>
      </c>
      <c r="L41" s="255">
        <v>22531</v>
      </c>
      <c r="M41" s="288">
        <v>22087</v>
      </c>
      <c r="N41" s="289">
        <v>2</v>
      </c>
      <c r="O41" s="284"/>
    </row>
    <row r="42" spans="1:16" ht="13.2" x14ac:dyDescent="0.2">
      <c r="A42" s="240"/>
      <c r="B42" s="236"/>
      <c r="C42" s="236"/>
      <c r="D42" s="236"/>
      <c r="E42" s="236"/>
      <c r="F42" s="236"/>
      <c r="G42" s="236"/>
      <c r="H42" s="236"/>
      <c r="I42" s="236"/>
      <c r="J42" s="236"/>
      <c r="K42" s="236"/>
      <c r="L42" s="236"/>
      <c r="M42" s="262"/>
      <c r="N42" s="262"/>
      <c r="O42" s="284"/>
    </row>
    <row r="43" spans="1:16" ht="13.2" x14ac:dyDescent="0.2">
      <c r="A43" s="240"/>
      <c r="B43" s="236"/>
      <c r="C43" s="236"/>
      <c r="D43" s="236"/>
      <c r="E43" s="236"/>
      <c r="F43" s="236"/>
      <c r="G43" s="236"/>
      <c r="H43" s="236"/>
      <c r="I43" s="236"/>
      <c r="J43" s="236"/>
      <c r="K43" s="236"/>
      <c r="L43" s="290"/>
      <c r="M43" s="262"/>
      <c r="N43" s="236"/>
      <c r="O43" s="284"/>
    </row>
    <row r="44" spans="1:16" ht="13.2" x14ac:dyDescent="0.2">
      <c r="A44" s="240"/>
      <c r="B44" s="236"/>
      <c r="C44" s="236"/>
      <c r="D44" s="236"/>
      <c r="E44" s="236"/>
      <c r="F44" s="236"/>
      <c r="G44" s="236"/>
      <c r="H44" s="236"/>
      <c r="I44" s="236"/>
      <c r="J44" s="236"/>
      <c r="K44" s="236"/>
      <c r="L44" s="236"/>
      <c r="M44" s="262"/>
      <c r="N44" s="236"/>
    </row>
    <row r="45" spans="1:16" ht="13.2" x14ac:dyDescent="0.2">
      <c r="A45" s="238"/>
      <c r="B45" s="238"/>
      <c r="C45" s="238"/>
      <c r="D45" s="238"/>
      <c r="E45" s="238"/>
      <c r="F45" s="238"/>
      <c r="G45" s="238"/>
      <c r="H45" s="238"/>
      <c r="I45" s="238"/>
      <c r="J45" s="238"/>
      <c r="K45" s="238"/>
      <c r="L45" s="238"/>
      <c r="M45" s="291"/>
      <c r="N45" s="238"/>
      <c r="O45" s="238"/>
      <c r="P45" s="236"/>
    </row>
    <row r="46" spans="1:16" ht="13.2" x14ac:dyDescent="0.2">
      <c r="A46" s="292"/>
      <c r="B46" s="292"/>
      <c r="C46" s="292"/>
      <c r="D46" s="292"/>
      <c r="E46" s="292"/>
      <c r="F46" s="292"/>
      <c r="G46" s="292"/>
      <c r="H46" s="292"/>
      <c r="I46" s="292"/>
      <c r="J46" s="292"/>
      <c r="K46" s="292"/>
      <c r="L46" s="292"/>
      <c r="M46" s="292"/>
      <c r="N46" s="292"/>
      <c r="O46" s="292"/>
      <c r="P46" s="236"/>
    </row>
    <row r="47" spans="1:16" ht="17.25" customHeight="1" x14ac:dyDescent="0.2">
      <c r="A47" s="293" t="s">
        <v>472</v>
      </c>
      <c r="B47" s="236"/>
      <c r="C47" s="236"/>
      <c r="D47" s="236"/>
      <c r="E47" s="236"/>
      <c r="F47" s="236"/>
      <c r="G47" s="236"/>
      <c r="H47" s="236"/>
      <c r="I47" s="236"/>
      <c r="J47" s="236"/>
      <c r="K47" s="236"/>
      <c r="L47" s="236"/>
      <c r="M47" s="236"/>
      <c r="N47" s="236"/>
    </row>
    <row r="48" spans="1:16" ht="13.2" x14ac:dyDescent="0.2">
      <c r="A48" s="240"/>
      <c r="B48" s="236"/>
      <c r="C48" s="236"/>
      <c r="D48" s="236"/>
      <c r="E48" s="236"/>
      <c r="F48" s="236"/>
      <c r="G48" s="294" t="s">
        <v>473</v>
      </c>
      <c r="H48" s="294"/>
      <c r="I48" s="294"/>
      <c r="J48" s="294"/>
      <c r="K48" s="294"/>
      <c r="L48" s="294"/>
      <c r="M48" s="295"/>
      <c r="N48" s="294"/>
    </row>
    <row r="49" spans="1:14" ht="13.5" customHeight="1" x14ac:dyDescent="0.2">
      <c r="A49" s="240"/>
      <c r="B49" s="236"/>
      <c r="C49" s="236"/>
      <c r="D49" s="236"/>
      <c r="E49" s="236"/>
      <c r="F49" s="236"/>
      <c r="G49" s="296"/>
      <c r="H49" s="297"/>
      <c r="I49" s="1151" t="s">
        <v>440</v>
      </c>
      <c r="J49" s="1153" t="s">
        <v>474</v>
      </c>
      <c r="K49" s="1154"/>
      <c r="L49" s="1154"/>
      <c r="M49" s="1154"/>
      <c r="N49" s="1155"/>
    </row>
    <row r="50" spans="1:14" ht="13.2" x14ac:dyDescent="0.2">
      <c r="A50" s="240"/>
      <c r="B50" s="236"/>
      <c r="C50" s="236"/>
      <c r="D50" s="236"/>
      <c r="E50" s="236"/>
      <c r="F50" s="236"/>
      <c r="G50" s="298"/>
      <c r="H50" s="299"/>
      <c r="I50" s="1152"/>
      <c r="J50" s="300" t="s">
        <v>475</v>
      </c>
      <c r="K50" s="301" t="s">
        <v>476</v>
      </c>
      <c r="L50" s="302" t="s">
        <v>477</v>
      </c>
      <c r="M50" s="303" t="s">
        <v>478</v>
      </c>
      <c r="N50" s="304" t="s">
        <v>479</v>
      </c>
    </row>
    <row r="51" spans="1:14" ht="13.2" x14ac:dyDescent="0.2">
      <c r="A51" s="240"/>
      <c r="B51" s="236"/>
      <c r="C51" s="236"/>
      <c r="D51" s="236"/>
      <c r="E51" s="236"/>
      <c r="F51" s="236"/>
      <c r="G51" s="296" t="s">
        <v>480</v>
      </c>
      <c r="H51" s="297"/>
      <c r="I51" s="305">
        <v>155297991</v>
      </c>
      <c r="J51" s="306">
        <v>41406</v>
      </c>
      <c r="K51" s="307">
        <v>-5.0999999999999996</v>
      </c>
      <c r="L51" s="308">
        <v>33848</v>
      </c>
      <c r="M51" s="309">
        <v>-3.5</v>
      </c>
      <c r="N51" s="310">
        <v>-1.6</v>
      </c>
    </row>
    <row r="52" spans="1:14" ht="13.2" x14ac:dyDescent="0.2">
      <c r="A52" s="240"/>
      <c r="B52" s="236"/>
      <c r="C52" s="236"/>
      <c r="D52" s="236"/>
      <c r="E52" s="236"/>
      <c r="F52" s="236"/>
      <c r="G52" s="311"/>
      <c r="H52" s="312" t="s">
        <v>481</v>
      </c>
      <c r="I52" s="313">
        <v>59901981</v>
      </c>
      <c r="J52" s="314">
        <v>15971</v>
      </c>
      <c r="K52" s="315">
        <v>-21</v>
      </c>
      <c r="L52" s="316">
        <v>12489</v>
      </c>
      <c r="M52" s="317">
        <v>-25.2</v>
      </c>
      <c r="N52" s="318">
        <v>4.2</v>
      </c>
    </row>
    <row r="53" spans="1:14" ht="13.2" x14ac:dyDescent="0.2">
      <c r="A53" s="240"/>
      <c r="B53" s="236"/>
      <c r="C53" s="236"/>
      <c r="D53" s="236"/>
      <c r="E53" s="236"/>
      <c r="F53" s="236"/>
      <c r="G53" s="296" t="s">
        <v>482</v>
      </c>
      <c r="H53" s="297"/>
      <c r="I53" s="305">
        <v>161934362</v>
      </c>
      <c r="J53" s="306">
        <v>42508</v>
      </c>
      <c r="K53" s="307">
        <v>2.7</v>
      </c>
      <c r="L53" s="308">
        <v>31502</v>
      </c>
      <c r="M53" s="309">
        <v>-6.9</v>
      </c>
      <c r="N53" s="310">
        <v>9.6</v>
      </c>
    </row>
    <row r="54" spans="1:14" ht="13.2" x14ac:dyDescent="0.2">
      <c r="A54" s="240"/>
      <c r="B54" s="236"/>
      <c r="C54" s="236"/>
      <c r="D54" s="236"/>
      <c r="E54" s="236"/>
      <c r="F54" s="236"/>
      <c r="G54" s="311"/>
      <c r="H54" s="312" t="s">
        <v>481</v>
      </c>
      <c r="I54" s="313">
        <v>65155555</v>
      </c>
      <c r="J54" s="314">
        <v>17104</v>
      </c>
      <c r="K54" s="315">
        <v>7.1</v>
      </c>
      <c r="L54" s="316">
        <v>11020</v>
      </c>
      <c r="M54" s="317">
        <v>-11.8</v>
      </c>
      <c r="N54" s="318">
        <v>18.899999999999999</v>
      </c>
    </row>
    <row r="55" spans="1:14" ht="13.2" x14ac:dyDescent="0.2">
      <c r="A55" s="240"/>
      <c r="B55" s="236"/>
      <c r="C55" s="236"/>
      <c r="D55" s="236"/>
      <c r="E55" s="236"/>
      <c r="F55" s="236"/>
      <c r="G55" s="296" t="s">
        <v>483</v>
      </c>
      <c r="H55" s="297"/>
      <c r="I55" s="305">
        <v>189980866</v>
      </c>
      <c r="J55" s="306">
        <v>49949</v>
      </c>
      <c r="K55" s="307">
        <v>17.5</v>
      </c>
      <c r="L55" s="308">
        <v>34374</v>
      </c>
      <c r="M55" s="309">
        <v>9.1</v>
      </c>
      <c r="N55" s="310">
        <v>8.4</v>
      </c>
    </row>
    <row r="56" spans="1:14" ht="13.2" x14ac:dyDescent="0.2">
      <c r="A56" s="240"/>
      <c r="B56" s="236"/>
      <c r="C56" s="236"/>
      <c r="D56" s="236"/>
      <c r="E56" s="236"/>
      <c r="F56" s="236"/>
      <c r="G56" s="311"/>
      <c r="H56" s="312" t="s">
        <v>481</v>
      </c>
      <c r="I56" s="313">
        <v>77986823</v>
      </c>
      <c r="J56" s="314">
        <v>20504</v>
      </c>
      <c r="K56" s="315">
        <v>19.899999999999999</v>
      </c>
      <c r="L56" s="316">
        <v>10917</v>
      </c>
      <c r="M56" s="317">
        <v>-0.9</v>
      </c>
      <c r="N56" s="318">
        <v>20.8</v>
      </c>
    </row>
    <row r="57" spans="1:14" ht="13.2" x14ac:dyDescent="0.2">
      <c r="A57" s="240"/>
      <c r="B57" s="236"/>
      <c r="C57" s="236"/>
      <c r="D57" s="236"/>
      <c r="E57" s="236"/>
      <c r="F57" s="236"/>
      <c r="G57" s="296" t="s">
        <v>484</v>
      </c>
      <c r="H57" s="297"/>
      <c r="I57" s="305">
        <v>165692735</v>
      </c>
      <c r="J57" s="306">
        <v>43763</v>
      </c>
      <c r="K57" s="307">
        <v>-12.4</v>
      </c>
      <c r="L57" s="308">
        <v>35216</v>
      </c>
      <c r="M57" s="309">
        <v>2.4</v>
      </c>
      <c r="N57" s="310">
        <v>-14.8</v>
      </c>
    </row>
    <row r="58" spans="1:14" ht="13.2" x14ac:dyDescent="0.2">
      <c r="A58" s="240"/>
      <c r="B58" s="236"/>
      <c r="C58" s="236"/>
      <c r="D58" s="236"/>
      <c r="E58" s="236"/>
      <c r="F58" s="236"/>
      <c r="G58" s="311"/>
      <c r="H58" s="312" t="s">
        <v>481</v>
      </c>
      <c r="I58" s="313">
        <v>68025772</v>
      </c>
      <c r="J58" s="314">
        <v>17967</v>
      </c>
      <c r="K58" s="315">
        <v>-12.4</v>
      </c>
      <c r="L58" s="316">
        <v>12644</v>
      </c>
      <c r="M58" s="317">
        <v>15.8</v>
      </c>
      <c r="N58" s="318">
        <v>-28.2</v>
      </c>
    </row>
    <row r="59" spans="1:14" ht="13.2" x14ac:dyDescent="0.2">
      <c r="A59" s="240"/>
      <c r="B59" s="236"/>
      <c r="C59" s="236"/>
      <c r="D59" s="236"/>
      <c r="E59" s="236"/>
      <c r="F59" s="236"/>
      <c r="G59" s="296" t="s">
        <v>485</v>
      </c>
      <c r="H59" s="297"/>
      <c r="I59" s="305">
        <v>151350936</v>
      </c>
      <c r="J59" s="306">
        <v>40140</v>
      </c>
      <c r="K59" s="307">
        <v>-8.3000000000000007</v>
      </c>
      <c r="L59" s="308">
        <v>36736</v>
      </c>
      <c r="M59" s="309">
        <v>4.3</v>
      </c>
      <c r="N59" s="310">
        <v>-12.6</v>
      </c>
    </row>
    <row r="60" spans="1:14" ht="13.2" x14ac:dyDescent="0.2">
      <c r="A60" s="240"/>
      <c r="B60" s="236"/>
      <c r="C60" s="236"/>
      <c r="D60" s="236"/>
      <c r="E60" s="236"/>
      <c r="F60" s="236"/>
      <c r="G60" s="311"/>
      <c r="H60" s="312" t="s">
        <v>481</v>
      </c>
      <c r="I60" s="319">
        <v>67289982</v>
      </c>
      <c r="J60" s="314">
        <v>17846</v>
      </c>
      <c r="K60" s="315">
        <v>-0.7</v>
      </c>
      <c r="L60" s="316">
        <v>13410</v>
      </c>
      <c r="M60" s="317">
        <v>6.1</v>
      </c>
      <c r="N60" s="318">
        <v>-6.8</v>
      </c>
    </row>
    <row r="61" spans="1:14" ht="13.2" x14ac:dyDescent="0.2">
      <c r="A61" s="240"/>
      <c r="B61" s="236"/>
      <c r="C61" s="236"/>
      <c r="D61" s="236"/>
      <c r="E61" s="236"/>
      <c r="F61" s="236"/>
      <c r="G61" s="296" t="s">
        <v>486</v>
      </c>
      <c r="H61" s="320"/>
      <c r="I61" s="321">
        <v>164851378</v>
      </c>
      <c r="J61" s="322">
        <v>43553</v>
      </c>
      <c r="K61" s="323">
        <v>-1.1000000000000001</v>
      </c>
      <c r="L61" s="324">
        <v>34335</v>
      </c>
      <c r="M61" s="325">
        <v>1.1000000000000001</v>
      </c>
      <c r="N61" s="310">
        <v>-2.2000000000000002</v>
      </c>
    </row>
    <row r="62" spans="1:14" ht="13.2" x14ac:dyDescent="0.2">
      <c r="A62" s="240"/>
      <c r="B62" s="236"/>
      <c r="C62" s="236"/>
      <c r="D62" s="236"/>
      <c r="E62" s="236"/>
      <c r="F62" s="236"/>
      <c r="G62" s="311"/>
      <c r="H62" s="312" t="s">
        <v>481</v>
      </c>
      <c r="I62" s="313">
        <v>67672023</v>
      </c>
      <c r="J62" s="314">
        <v>17878</v>
      </c>
      <c r="K62" s="315">
        <v>-1.4</v>
      </c>
      <c r="L62" s="316">
        <v>12096</v>
      </c>
      <c r="M62" s="317">
        <v>-3.2</v>
      </c>
      <c r="N62" s="318">
        <v>1.8</v>
      </c>
    </row>
    <row r="63" spans="1:14" ht="13.2" x14ac:dyDescent="0.2">
      <c r="A63" s="240"/>
      <c r="B63" s="236"/>
      <c r="C63" s="236"/>
      <c r="D63" s="236"/>
      <c r="E63" s="236"/>
      <c r="F63" s="236"/>
      <c r="G63" s="236"/>
      <c r="H63" s="236"/>
      <c r="I63" s="236"/>
      <c r="J63" s="236"/>
      <c r="K63" s="236"/>
      <c r="L63" s="236"/>
      <c r="M63" s="236"/>
      <c r="N63" s="236"/>
    </row>
    <row r="64" spans="1:14" ht="13.2" x14ac:dyDescent="0.2">
      <c r="A64" s="240"/>
      <c r="B64" s="236"/>
      <c r="C64" s="236"/>
      <c r="D64" s="236"/>
      <c r="E64" s="236"/>
      <c r="F64" s="236"/>
      <c r="G64" s="236"/>
      <c r="H64" s="236"/>
      <c r="I64" s="236"/>
      <c r="J64" s="236"/>
      <c r="K64" s="236"/>
      <c r="L64" s="236"/>
      <c r="M64" s="236"/>
      <c r="N64" s="236"/>
    </row>
    <row r="65" spans="1:16" ht="13.2" x14ac:dyDescent="0.2">
      <c r="A65" s="240"/>
      <c r="B65" s="236"/>
      <c r="C65" s="236"/>
      <c r="D65" s="236"/>
      <c r="E65" s="236"/>
      <c r="F65" s="236"/>
      <c r="G65" s="236"/>
      <c r="H65" s="236"/>
      <c r="I65" s="236"/>
      <c r="J65" s="236"/>
      <c r="K65" s="236"/>
      <c r="L65" s="236"/>
      <c r="M65" s="236"/>
      <c r="N65" s="236"/>
    </row>
    <row r="66" spans="1:16" ht="13.2" x14ac:dyDescent="0.2">
      <c r="A66" s="326"/>
      <c r="B66" s="292"/>
      <c r="C66" s="292"/>
      <c r="D66" s="292"/>
      <c r="E66" s="292"/>
      <c r="F66" s="292"/>
      <c r="G66" s="292"/>
      <c r="H66" s="292"/>
      <c r="I66" s="292"/>
      <c r="J66" s="292"/>
      <c r="K66" s="292"/>
      <c r="L66" s="292"/>
      <c r="M66" s="292"/>
      <c r="N66" s="292"/>
      <c r="O66" s="327"/>
    </row>
    <row r="67" spans="1:16" ht="13.5" hidden="1" customHeight="1" x14ac:dyDescent="0.2">
      <c r="G67" s="236"/>
      <c r="H67" s="236"/>
      <c r="I67" s="236"/>
      <c r="J67" s="236"/>
      <c r="K67" s="236"/>
      <c r="L67" s="236"/>
      <c r="M67" s="236"/>
      <c r="N67" s="236"/>
      <c r="O67" s="236"/>
      <c r="P67" s="236"/>
    </row>
    <row r="68" spans="1:16" ht="13.5" hidden="1" customHeight="1" x14ac:dyDescent="0.2">
      <c r="G68" s="236"/>
      <c r="H68" s="236"/>
      <c r="I68" s="236"/>
      <c r="J68" s="236"/>
      <c r="K68" s="236"/>
      <c r="L68" s="236"/>
      <c r="M68" s="236"/>
      <c r="N68" s="236"/>
    </row>
    <row r="69" spans="1:16" ht="13.5" hidden="1" customHeight="1" x14ac:dyDescent="0.2">
      <c r="G69" s="236"/>
      <c r="H69" s="236"/>
      <c r="I69" s="236"/>
      <c r="J69" s="236"/>
      <c r="K69" s="236"/>
      <c r="L69" s="236"/>
      <c r="M69" s="236"/>
      <c r="N69" s="236"/>
    </row>
    <row r="70" spans="1:16" ht="13.2" hidden="1" x14ac:dyDescent="0.2">
      <c r="G70" s="236"/>
      <c r="H70" s="236"/>
      <c r="I70" s="236"/>
      <c r="J70" s="236"/>
      <c r="K70" s="236"/>
      <c r="L70" s="236"/>
      <c r="M70" s="236"/>
      <c r="N70" s="236"/>
    </row>
    <row r="71" spans="1:16" ht="13.2" hidden="1" x14ac:dyDescent="0.2">
      <c r="G71" s="236"/>
      <c r="H71" s="236"/>
      <c r="I71" s="236"/>
      <c r="J71" s="236"/>
      <c r="K71" s="236"/>
      <c r="L71" s="236"/>
      <c r="M71" s="236"/>
      <c r="N71" s="236"/>
    </row>
    <row r="72" spans="1:16" ht="13.2" hidden="1" x14ac:dyDescent="0.2">
      <c r="G72" s="236"/>
      <c r="H72" s="236"/>
      <c r="I72" s="236"/>
      <c r="J72" s="236"/>
      <c r="K72" s="236"/>
      <c r="L72" s="236"/>
      <c r="M72" s="236"/>
      <c r="N72" s="236"/>
    </row>
    <row r="73" spans="1:16" ht="13.2" hidden="1" x14ac:dyDescent="0.2">
      <c r="G73" s="236"/>
      <c r="H73" s="236"/>
      <c r="I73" s="236"/>
      <c r="J73" s="236"/>
      <c r="K73" s="236"/>
      <c r="L73" s="236"/>
      <c r="M73" s="236"/>
      <c r="N73" s="236"/>
    </row>
    <row r="74" spans="1:16" ht="13.2" hidden="1" x14ac:dyDescent="0.2"/>
  </sheetData>
  <sheetProtection password="A7FD" sheet="1" objects="1" scenarios="1"/>
  <mergeCells count="24">
    <mergeCell ref="G12:J12"/>
    <mergeCell ref="G13:J13"/>
    <mergeCell ref="K7:K8"/>
    <mergeCell ref="G9:J9"/>
    <mergeCell ref="G10:J10"/>
    <mergeCell ref="G11:J11"/>
    <mergeCell ref="K30:K31"/>
    <mergeCell ref="I49:I50"/>
    <mergeCell ref="J49:N49"/>
    <mergeCell ref="G37:J37"/>
    <mergeCell ref="G33:J33"/>
    <mergeCell ref="G38:J38"/>
    <mergeCell ref="G39:J39"/>
    <mergeCell ref="G40:J40"/>
    <mergeCell ref="G41:J41"/>
    <mergeCell ref="G36:J36"/>
    <mergeCell ref="G22:J22"/>
    <mergeCell ref="G32:J32"/>
    <mergeCell ref="G34:J34"/>
    <mergeCell ref="G35:J35"/>
    <mergeCell ref="G14:J14"/>
    <mergeCell ref="G15:J15"/>
    <mergeCell ref="G16:J16"/>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B2" s="233"/>
      <c r="T2" s="233"/>
    </row>
    <row r="3" spans="1: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c r="AH9" s="23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2:34" ht="13.2" x14ac:dyDescent="0.2">
      <c r="AH17" s="233"/>
    </row>
    <row r="18" spans="2:34" ht="13.2" x14ac:dyDescent="0.2"/>
    <row r="19" spans="2:34" ht="13.2" x14ac:dyDescent="0.2"/>
    <row r="20" spans="2:34" ht="13.2" x14ac:dyDescent="0.2">
      <c r="AH20" s="233"/>
    </row>
    <row r="21" spans="2:34" ht="13.2" x14ac:dyDescent="0.2">
      <c r="AH21" s="233"/>
    </row>
    <row r="22" spans="2:34" ht="13.2" x14ac:dyDescent="0.2"/>
    <row r="23" spans="2:34" ht="13.2" x14ac:dyDescent="0.2"/>
    <row r="24" spans="2:34" ht="13.2" x14ac:dyDescent="0.2"/>
    <row r="25" spans="2:34" ht="13.2" x14ac:dyDescent="0.2"/>
    <row r="26" spans="2:34" ht="13.2" x14ac:dyDescent="0.2"/>
    <row r="27" spans="2:34" ht="13.2" x14ac:dyDescent="0.2"/>
    <row r="28" spans="2:34" ht="13.2" x14ac:dyDescent="0.2">
      <c r="AH28" s="233"/>
    </row>
    <row r="29" spans="2:34" ht="13.2" x14ac:dyDescent="0.2"/>
    <row r="30" spans="2:34" ht="13.2" x14ac:dyDescent="0.2">
      <c r="B30" s="233"/>
    </row>
    <row r="31" spans="2:34" ht="13.2" x14ac:dyDescent="0.2"/>
    <row r="32" spans="2:34" ht="13.2" x14ac:dyDescent="0.2"/>
    <row r="33" spans="3:34" ht="13.2" x14ac:dyDescent="0.2">
      <c r="G33" s="233"/>
      <c r="I33" s="233"/>
    </row>
    <row r="34" spans="3:34" ht="13.2" x14ac:dyDescent="0.2">
      <c r="C34" s="233"/>
      <c r="P34" s="233"/>
      <c r="R34" s="233"/>
      <c r="U34" s="233"/>
    </row>
    <row r="35" spans="3:34" ht="13.2" x14ac:dyDescent="0.2">
      <c r="D35" s="233"/>
      <c r="E35" s="233"/>
      <c r="T35" s="233"/>
      <c r="W35" s="233"/>
      <c r="AC35" s="233"/>
      <c r="AD35" s="233"/>
      <c r="AE35" s="233"/>
      <c r="AF35" s="233"/>
      <c r="AG35" s="233"/>
      <c r="AH35" s="233"/>
    </row>
    <row r="36" spans="3:34" ht="13.2" x14ac:dyDescent="0.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ht="13.2" x14ac:dyDescent="0.2">
      <c r="AH37" s="233"/>
    </row>
    <row r="38" spans="3:34" ht="13.2" x14ac:dyDescent="0.2">
      <c r="AG38" s="233"/>
      <c r="AH38" s="233"/>
    </row>
    <row r="39" spans="3:34" ht="13.2" x14ac:dyDescent="0.2"/>
    <row r="40" spans="3:34" ht="13.2" x14ac:dyDescent="0.2">
      <c r="U40" s="233"/>
    </row>
    <row r="41" spans="3:34" ht="13.2" x14ac:dyDescent="0.2">
      <c r="R41" s="233"/>
    </row>
    <row r="42" spans="3:34" ht="13.2" x14ac:dyDescent="0.2">
      <c r="T42" s="233"/>
      <c r="W42" s="233"/>
    </row>
    <row r="43" spans="3:34" ht="13.2" x14ac:dyDescent="0.2">
      <c r="Q43" s="233"/>
      <c r="S43" s="233"/>
      <c r="V43" s="233"/>
      <c r="X43" s="233"/>
      <c r="Y43" s="233"/>
      <c r="Z43" s="233"/>
      <c r="AA43" s="233"/>
      <c r="AB43" s="233"/>
      <c r="AC43" s="233"/>
      <c r="AD43" s="233"/>
      <c r="AE43" s="233"/>
      <c r="AF43" s="233"/>
      <c r="AG43" s="233"/>
      <c r="AH43" s="233"/>
    </row>
    <row r="44" spans="3:34" ht="13.2" x14ac:dyDescent="0.2">
      <c r="AH44" s="233"/>
    </row>
    <row r="45" spans="3:34" ht="13.2" x14ac:dyDescent="0.2"/>
    <row r="46" spans="3:34" ht="13.2" x14ac:dyDescent="0.2"/>
    <row r="47" spans="3:34" ht="13.2" x14ac:dyDescent="0.2"/>
    <row r="48" spans="3:34" ht="13.2" x14ac:dyDescent="0.2">
      <c r="AG48" s="233"/>
      <c r="AH48" s="233"/>
    </row>
    <row r="49" spans="29:34" ht="13.2" x14ac:dyDescent="0.2"/>
    <row r="50" spans="29:34" ht="13.2" x14ac:dyDescent="0.2">
      <c r="AH50" s="233"/>
    </row>
    <row r="51" spans="29:34" ht="13.2" x14ac:dyDescent="0.2">
      <c r="AC51" s="233"/>
      <c r="AD51" s="233"/>
      <c r="AE51" s="233"/>
      <c r="AF51" s="233"/>
      <c r="AG51" s="233"/>
      <c r="AH51" s="233"/>
    </row>
    <row r="52" spans="29:34" ht="13.2" x14ac:dyDescent="0.2"/>
    <row r="53" spans="29:34" ht="13.2" x14ac:dyDescent="0.2"/>
    <row r="54" spans="29:34" ht="13.2" x14ac:dyDescent="0.2">
      <c r="AH54" s="233"/>
    </row>
    <row r="55" spans="29:34" ht="13.2" x14ac:dyDescent="0.2"/>
    <row r="56" spans="29:34" ht="13.2" x14ac:dyDescent="0.2"/>
    <row r="57" spans="29:34" ht="13.2" x14ac:dyDescent="0.2"/>
    <row r="58" spans="29:34" ht="13.2" x14ac:dyDescent="0.2">
      <c r="AH58" s="233"/>
    </row>
    <row r="59" spans="29:34" ht="13.2" x14ac:dyDescent="0.2"/>
    <row r="60" spans="29:34" ht="13.2" x14ac:dyDescent="0.2"/>
    <row r="61" spans="29:34" ht="13.2" x14ac:dyDescent="0.2"/>
    <row r="62" spans="29:34" ht="13.2" x14ac:dyDescent="0.2"/>
    <row r="63" spans="29:34" ht="13.2" x14ac:dyDescent="0.2">
      <c r="AH63" s="233"/>
    </row>
    <row r="64" spans="29:34" ht="13.2" x14ac:dyDescent="0.2">
      <c r="AG64" s="233"/>
      <c r="AH64" s="233"/>
    </row>
    <row r="65" spans="32:34" ht="13.2" x14ac:dyDescent="0.2"/>
    <row r="66" spans="32:34" ht="13.2" x14ac:dyDescent="0.2"/>
    <row r="67" spans="32:34" ht="13.2" x14ac:dyDescent="0.2"/>
    <row r="68" spans="32:34" ht="13.2" x14ac:dyDescent="0.2"/>
    <row r="69" spans="32:34" ht="13.2" x14ac:dyDescent="0.2">
      <c r="AF69" s="233"/>
      <c r="AG69" s="233"/>
      <c r="AH69" s="23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33"/>
    </row>
    <row r="83" spans="25:34" ht="13.2" x14ac:dyDescent="0.2">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3"/>
      <c r="AG94" s="233"/>
      <c r="AH94" s="233"/>
    </row>
    <row r="95" spans="25:34" ht="13.5" customHeight="1" x14ac:dyDescent="0.2">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3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4294967293"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5" customHeight="1" x14ac:dyDescent="0.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x14ac:dyDescent="0.2">
      <c r="B2" s="233"/>
      <c r="T2" s="233"/>
    </row>
    <row r="3" spans="2: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x14ac:dyDescent="0.2"/>
    <row r="5" spans="2:34" ht="13.2" x14ac:dyDescent="0.2"/>
    <row r="6" spans="2:34" ht="13.2" x14ac:dyDescent="0.2"/>
    <row r="7" spans="2:34" ht="13.2" x14ac:dyDescent="0.2"/>
    <row r="8" spans="2:34" ht="13.2" x14ac:dyDescent="0.2"/>
    <row r="9" spans="2:34" ht="13.2" x14ac:dyDescent="0.2">
      <c r="AH9" s="23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c r="AH17" s="233"/>
    </row>
    <row r="18" spans="9:34" ht="13.2" x14ac:dyDescent="0.2"/>
    <row r="19" spans="9:34" ht="13.2" x14ac:dyDescent="0.2"/>
    <row r="20" spans="9:34" ht="13.2" x14ac:dyDescent="0.2">
      <c r="AH20" s="233"/>
    </row>
    <row r="21" spans="9:34" ht="13.2" x14ac:dyDescent="0.2">
      <c r="AH21" s="233"/>
    </row>
    <row r="22" spans="9:34" ht="13.2" x14ac:dyDescent="0.2"/>
    <row r="23" spans="9:34" ht="13.2" x14ac:dyDescent="0.2"/>
    <row r="24" spans="9:34" ht="13.2" x14ac:dyDescent="0.2"/>
    <row r="25" spans="9:34" ht="13.2" x14ac:dyDescent="0.2"/>
    <row r="26" spans="9:34" ht="13.2" x14ac:dyDescent="0.2"/>
    <row r="27" spans="9:34" ht="13.2" x14ac:dyDescent="0.2"/>
    <row r="28" spans="9:34" ht="13.2" x14ac:dyDescent="0.2">
      <c r="AH28" s="233"/>
    </row>
    <row r="29" spans="9:34" ht="13.2" x14ac:dyDescent="0.2"/>
    <row r="30" spans="9:34" ht="13.2" x14ac:dyDescent="0.2"/>
    <row r="31" spans="9:34" ht="13.2" x14ac:dyDescent="0.2">
      <c r="I31" s="233"/>
    </row>
    <row r="32" spans="9:34" ht="13.2" x14ac:dyDescent="0.2"/>
    <row r="33" spans="2:34" ht="13.2" x14ac:dyDescent="0.2">
      <c r="G33" s="233"/>
    </row>
    <row r="34" spans="2:34" ht="13.2" x14ac:dyDescent="0.2">
      <c r="C34" s="233"/>
      <c r="P34" s="233"/>
      <c r="R34" s="233"/>
      <c r="U34" s="233"/>
    </row>
    <row r="35" spans="2:34" ht="13.2" x14ac:dyDescent="0.2">
      <c r="B35" s="233"/>
      <c r="D35" s="233"/>
      <c r="E35" s="233"/>
      <c r="T35" s="233"/>
      <c r="W35" s="233"/>
      <c r="AC35" s="233"/>
      <c r="AD35" s="233"/>
      <c r="AE35" s="233"/>
      <c r="AF35" s="233"/>
      <c r="AG35" s="233"/>
      <c r="AH35" s="233"/>
    </row>
    <row r="36" spans="2:34" ht="13.2" x14ac:dyDescent="0.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c r="U40" s="233"/>
    </row>
    <row r="41" spans="2:34" ht="13.2" x14ac:dyDescent="0.2">
      <c r="R41" s="233"/>
    </row>
    <row r="42" spans="2:34" ht="13.2" x14ac:dyDescent="0.2">
      <c r="T42" s="233"/>
      <c r="W42" s="233"/>
    </row>
    <row r="43" spans="2:34" ht="13.2" x14ac:dyDescent="0.2">
      <c r="Q43" s="233"/>
      <c r="S43" s="233"/>
      <c r="V43" s="233"/>
      <c r="X43" s="233"/>
      <c r="Y43" s="233"/>
      <c r="Z43" s="233"/>
      <c r="AA43" s="233"/>
      <c r="AB43" s="233"/>
      <c r="AC43" s="233"/>
      <c r="AD43" s="233"/>
      <c r="AE43" s="233"/>
      <c r="AF43" s="233"/>
      <c r="AG43" s="233"/>
      <c r="AH43" s="233"/>
    </row>
    <row r="44" spans="2:34" ht="13.2" x14ac:dyDescent="0.2">
      <c r="AG44" s="233"/>
      <c r="AH44" s="233"/>
    </row>
    <row r="45" spans="2:34" ht="13.2" x14ac:dyDescent="0.2"/>
    <row r="46" spans="2:34" ht="13.2" x14ac:dyDescent="0.2"/>
    <row r="47" spans="2:34" ht="13.2" x14ac:dyDescent="0.2"/>
    <row r="48" spans="2:34" ht="13.2" x14ac:dyDescent="0.2">
      <c r="AG48" s="233"/>
      <c r="AH48" s="233"/>
    </row>
    <row r="49" spans="29:34" ht="13.2" x14ac:dyDescent="0.2"/>
    <row r="50" spans="29:34" ht="13.2" x14ac:dyDescent="0.2"/>
    <row r="51" spans="29:34" ht="13.2" x14ac:dyDescent="0.2">
      <c r="AC51" s="233"/>
      <c r="AD51" s="233"/>
      <c r="AE51" s="233"/>
      <c r="AF51" s="233"/>
      <c r="AG51" s="233"/>
      <c r="AH51" s="233"/>
    </row>
    <row r="52" spans="29:34" ht="13.2" x14ac:dyDescent="0.2"/>
    <row r="53" spans="29:34" ht="13.2" x14ac:dyDescent="0.2"/>
    <row r="54" spans="29:34" ht="13.2" x14ac:dyDescent="0.2">
      <c r="AH54" s="233"/>
    </row>
    <row r="55" spans="29:34" ht="13.2" x14ac:dyDescent="0.2"/>
    <row r="56" spans="29:34" ht="13.2" x14ac:dyDescent="0.2"/>
    <row r="57" spans="29:34" ht="13.2" x14ac:dyDescent="0.2"/>
    <row r="58" spans="29:34" ht="13.2" x14ac:dyDescent="0.2">
      <c r="AH58" s="233"/>
    </row>
    <row r="59" spans="29:34" ht="13.2" x14ac:dyDescent="0.2"/>
    <row r="60" spans="29:34" ht="13.2" x14ac:dyDescent="0.2"/>
    <row r="61" spans="29:34" ht="13.2" x14ac:dyDescent="0.2"/>
    <row r="62" spans="29:34" ht="13.2" x14ac:dyDescent="0.2"/>
    <row r="63" spans="29:34" ht="13.2" x14ac:dyDescent="0.2">
      <c r="AH63" s="233"/>
    </row>
    <row r="64" spans="29:34" ht="13.2" x14ac:dyDescent="0.2">
      <c r="AG64" s="233"/>
      <c r="AH64" s="233"/>
    </row>
    <row r="65" spans="32:34" ht="13.2" x14ac:dyDescent="0.2"/>
    <row r="66" spans="32:34" ht="13.2" x14ac:dyDescent="0.2"/>
    <row r="67" spans="32:34" ht="13.2" x14ac:dyDescent="0.2"/>
    <row r="68" spans="32:34" ht="13.2" x14ac:dyDescent="0.2"/>
    <row r="69" spans="32:34" ht="13.2" x14ac:dyDescent="0.2">
      <c r="AF69" s="233"/>
      <c r="AG69" s="233"/>
      <c r="AH69" s="23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33"/>
    </row>
    <row r="83" spans="25:34" ht="13.2" x14ac:dyDescent="0.2">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G94" s="233"/>
      <c r="AH94" s="233"/>
    </row>
    <row r="95" spans="25:34" ht="13.5" customHeight="1" x14ac:dyDescent="0.2">
      <c r="AG95" s="233"/>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4294967293"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28" t="s">
        <v>487</v>
      </c>
      <c r="G46" s="329" t="s">
        <v>488</v>
      </c>
      <c r="H46" s="329" t="s">
        <v>489</v>
      </c>
      <c r="I46" s="329" t="s">
        <v>490</v>
      </c>
      <c r="J46" s="330" t="s">
        <v>491</v>
      </c>
    </row>
    <row r="47" spans="2:10" ht="57.75" customHeight="1" x14ac:dyDescent="0.2">
      <c r="B47" s="7"/>
      <c r="C47" s="1159" t="s">
        <v>3</v>
      </c>
      <c r="D47" s="1159"/>
      <c r="E47" s="1160"/>
      <c r="F47" s="331">
        <v>1.26</v>
      </c>
      <c r="G47" s="332">
        <v>1.24</v>
      </c>
      <c r="H47" s="332">
        <v>1.24</v>
      </c>
      <c r="I47" s="332">
        <v>1.22</v>
      </c>
      <c r="J47" s="333">
        <v>1.18</v>
      </c>
    </row>
    <row r="48" spans="2:10" ht="57.75" customHeight="1" x14ac:dyDescent="0.2">
      <c r="B48" s="8"/>
      <c r="C48" s="1161" t="s">
        <v>4</v>
      </c>
      <c r="D48" s="1161"/>
      <c r="E48" s="1162"/>
      <c r="F48" s="334">
        <v>0.94</v>
      </c>
      <c r="G48" s="335">
        <v>0.95</v>
      </c>
      <c r="H48" s="335">
        <v>1.73</v>
      </c>
      <c r="I48" s="335">
        <v>0.91</v>
      </c>
      <c r="J48" s="336">
        <v>0.81</v>
      </c>
    </row>
    <row r="49" spans="2:10" ht="57.75" customHeight="1" thickBot="1" x14ac:dyDescent="0.25">
      <c r="B49" s="9"/>
      <c r="C49" s="1163" t="s">
        <v>5</v>
      </c>
      <c r="D49" s="1163"/>
      <c r="E49" s="1164"/>
      <c r="F49" s="337" t="s">
        <v>492</v>
      </c>
      <c r="G49" s="338">
        <v>0.03</v>
      </c>
      <c r="H49" s="338">
        <v>0.78</v>
      </c>
      <c r="I49" s="338" t="s">
        <v>493</v>
      </c>
      <c r="J49" s="339" t="s">
        <v>494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4294967293"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487</v>
      </c>
      <c r="G33" s="17" t="s">
        <v>488</v>
      </c>
      <c r="H33" s="17" t="s">
        <v>489</v>
      </c>
      <c r="I33" s="17" t="s">
        <v>490</v>
      </c>
      <c r="J33" s="18" t="s">
        <v>491</v>
      </c>
      <c r="K33" s="10"/>
      <c r="L33" s="10"/>
      <c r="M33" s="10"/>
      <c r="N33" s="10"/>
      <c r="O33" s="10"/>
      <c r="P33" s="10"/>
    </row>
    <row r="34" spans="1:16" ht="39" customHeight="1" x14ac:dyDescent="0.2">
      <c r="A34" s="10"/>
      <c r="B34" s="19"/>
      <c r="C34" s="1171" t="s">
        <v>495</v>
      </c>
      <c r="D34" s="1171"/>
      <c r="E34" s="1172"/>
      <c r="F34" s="20">
        <v>1.84</v>
      </c>
      <c r="G34" s="21">
        <v>2.0099999999999998</v>
      </c>
      <c r="H34" s="21">
        <v>2.2599999999999998</v>
      </c>
      <c r="I34" s="21">
        <v>1.67</v>
      </c>
      <c r="J34" s="22">
        <v>1.65</v>
      </c>
      <c r="K34" s="10"/>
      <c r="L34" s="10"/>
      <c r="M34" s="10"/>
      <c r="N34" s="10"/>
      <c r="O34" s="10"/>
      <c r="P34" s="10"/>
    </row>
    <row r="35" spans="1:16" ht="39" customHeight="1" x14ac:dyDescent="0.2">
      <c r="A35" s="10"/>
      <c r="B35" s="23"/>
      <c r="C35" s="1165" t="s">
        <v>496</v>
      </c>
      <c r="D35" s="1166"/>
      <c r="E35" s="1167"/>
      <c r="F35" s="24">
        <v>1.23</v>
      </c>
      <c r="G35" s="25">
        <v>1.23</v>
      </c>
      <c r="H35" s="25">
        <v>1.27</v>
      </c>
      <c r="I35" s="25">
        <v>1.3</v>
      </c>
      <c r="J35" s="26">
        <v>1.27</v>
      </c>
      <c r="K35" s="10"/>
      <c r="L35" s="10"/>
      <c r="M35" s="10"/>
      <c r="N35" s="10"/>
      <c r="O35" s="10"/>
      <c r="P35" s="10"/>
    </row>
    <row r="36" spans="1:16" ht="39" customHeight="1" x14ac:dyDescent="0.2">
      <c r="A36" s="10"/>
      <c r="B36" s="23"/>
      <c r="C36" s="1165" t="s">
        <v>497</v>
      </c>
      <c r="D36" s="1166"/>
      <c r="E36" s="1167"/>
      <c r="F36" s="24">
        <v>1.59</v>
      </c>
      <c r="G36" s="25">
        <v>1.49</v>
      </c>
      <c r="H36" s="25">
        <v>1.4</v>
      </c>
      <c r="I36" s="25">
        <v>1.34</v>
      </c>
      <c r="J36" s="26">
        <v>1.26</v>
      </c>
      <c r="K36" s="10"/>
      <c r="L36" s="10"/>
      <c r="M36" s="10"/>
      <c r="N36" s="10"/>
      <c r="O36" s="10"/>
      <c r="P36" s="10"/>
    </row>
    <row r="37" spans="1:16" ht="39" customHeight="1" x14ac:dyDescent="0.2">
      <c r="A37" s="10"/>
      <c r="B37" s="23"/>
      <c r="C37" s="1165" t="s">
        <v>498</v>
      </c>
      <c r="D37" s="1166"/>
      <c r="E37" s="1167"/>
      <c r="F37" s="24">
        <v>0.79</v>
      </c>
      <c r="G37" s="25">
        <v>0.83</v>
      </c>
      <c r="H37" s="25">
        <v>1.56</v>
      </c>
      <c r="I37" s="25">
        <v>0.79</v>
      </c>
      <c r="J37" s="26">
        <v>0.74</v>
      </c>
      <c r="K37" s="10"/>
      <c r="L37" s="10"/>
      <c r="M37" s="10"/>
      <c r="N37" s="10"/>
      <c r="O37" s="10"/>
      <c r="P37" s="10"/>
    </row>
    <row r="38" spans="1:16" ht="39" customHeight="1" x14ac:dyDescent="0.2">
      <c r="A38" s="10"/>
      <c r="B38" s="23"/>
      <c r="C38" s="1165" t="s">
        <v>499</v>
      </c>
      <c r="D38" s="1166"/>
      <c r="E38" s="1167"/>
      <c r="F38" s="24">
        <v>1.07</v>
      </c>
      <c r="G38" s="25">
        <v>0.92</v>
      </c>
      <c r="H38" s="25">
        <v>0.9</v>
      </c>
      <c r="I38" s="25">
        <v>0.74</v>
      </c>
      <c r="J38" s="26">
        <v>0.67</v>
      </c>
      <c r="K38" s="10"/>
      <c r="L38" s="10"/>
      <c r="M38" s="10"/>
      <c r="N38" s="10"/>
      <c r="O38" s="10"/>
      <c r="P38" s="10"/>
    </row>
    <row r="39" spans="1:16" ht="39" customHeight="1" x14ac:dyDescent="0.2">
      <c r="A39" s="10"/>
      <c r="B39" s="23"/>
      <c r="C39" s="1165" t="s">
        <v>500</v>
      </c>
      <c r="D39" s="1166"/>
      <c r="E39" s="1167"/>
      <c r="F39" s="24">
        <v>0.03</v>
      </c>
      <c r="G39" s="25">
        <v>0.03</v>
      </c>
      <c r="H39" s="25">
        <v>0.03</v>
      </c>
      <c r="I39" s="25">
        <v>0.03</v>
      </c>
      <c r="J39" s="26">
        <v>0.03</v>
      </c>
      <c r="K39" s="10"/>
      <c r="L39" s="10"/>
      <c r="M39" s="10"/>
      <c r="N39" s="10"/>
      <c r="O39" s="10"/>
      <c r="P39" s="10"/>
    </row>
    <row r="40" spans="1:16" ht="39" customHeight="1" x14ac:dyDescent="0.2">
      <c r="A40" s="10"/>
      <c r="B40" s="23"/>
      <c r="C40" s="1165" t="s">
        <v>501</v>
      </c>
      <c r="D40" s="1166"/>
      <c r="E40" s="1167"/>
      <c r="F40" s="24">
        <v>0.03</v>
      </c>
      <c r="G40" s="25">
        <v>0.01</v>
      </c>
      <c r="H40" s="25">
        <v>0.03</v>
      </c>
      <c r="I40" s="25">
        <v>0.05</v>
      </c>
      <c r="J40" s="26">
        <v>0.01</v>
      </c>
      <c r="K40" s="10"/>
      <c r="L40" s="10"/>
      <c r="M40" s="10"/>
      <c r="N40" s="10"/>
      <c r="O40" s="10"/>
      <c r="P40" s="10"/>
    </row>
    <row r="41" spans="1:16" ht="39" customHeight="1" x14ac:dyDescent="0.2">
      <c r="A41" s="10"/>
      <c r="B41" s="23"/>
      <c r="C41" s="1165" t="s">
        <v>502</v>
      </c>
      <c r="D41" s="1166"/>
      <c r="E41" s="1167"/>
      <c r="F41" s="24">
        <v>0.01</v>
      </c>
      <c r="G41" s="25">
        <v>0.01</v>
      </c>
      <c r="H41" s="25">
        <v>0</v>
      </c>
      <c r="I41" s="25">
        <v>0.01</v>
      </c>
      <c r="J41" s="26">
        <v>0.01</v>
      </c>
      <c r="K41" s="10"/>
      <c r="L41" s="10"/>
      <c r="M41" s="10"/>
      <c r="N41" s="10"/>
      <c r="O41" s="10"/>
      <c r="P41" s="10"/>
    </row>
    <row r="42" spans="1:16" ht="39" customHeight="1" x14ac:dyDescent="0.2">
      <c r="A42" s="10"/>
      <c r="B42" s="27"/>
      <c r="C42" s="1165" t="s">
        <v>503</v>
      </c>
      <c r="D42" s="1166"/>
      <c r="E42" s="1167"/>
      <c r="F42" s="24" t="s">
        <v>449</v>
      </c>
      <c r="G42" s="25" t="s">
        <v>449</v>
      </c>
      <c r="H42" s="25" t="s">
        <v>449</v>
      </c>
      <c r="I42" s="25" t="s">
        <v>449</v>
      </c>
      <c r="J42" s="26" t="s">
        <v>449</v>
      </c>
      <c r="K42" s="10"/>
      <c r="L42" s="10"/>
      <c r="M42" s="10"/>
      <c r="N42" s="10"/>
      <c r="O42" s="10"/>
      <c r="P42" s="10"/>
    </row>
    <row r="43" spans="1:16" ht="39" customHeight="1" thickBot="1" x14ac:dyDescent="0.25">
      <c r="A43" s="10"/>
      <c r="B43" s="28"/>
      <c r="C43" s="1168" t="s">
        <v>504</v>
      </c>
      <c r="D43" s="1169"/>
      <c r="E43" s="1170"/>
      <c r="F43" s="29">
        <v>0.05</v>
      </c>
      <c r="G43" s="30">
        <v>0.04</v>
      </c>
      <c r="H43" s="30">
        <v>0.08</v>
      </c>
      <c r="I43" s="30">
        <v>0.01</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x14ac:dyDescent="0.2">
      <c r="A45" s="36"/>
      <c r="B45" s="1181" t="s">
        <v>9</v>
      </c>
      <c r="C45" s="1182"/>
      <c r="D45" s="46"/>
      <c r="E45" s="1187" t="s">
        <v>10</v>
      </c>
      <c r="F45" s="1187"/>
      <c r="G45" s="1187"/>
      <c r="H45" s="1187"/>
      <c r="I45" s="1187"/>
      <c r="J45" s="1188"/>
      <c r="K45" s="47">
        <v>94286</v>
      </c>
      <c r="L45" s="48">
        <v>87494</v>
      </c>
      <c r="M45" s="48">
        <v>86938</v>
      </c>
      <c r="N45" s="48">
        <v>82538</v>
      </c>
      <c r="O45" s="49">
        <v>77422</v>
      </c>
      <c r="P45" s="36"/>
      <c r="Q45" s="36"/>
      <c r="R45" s="36"/>
      <c r="S45" s="36"/>
      <c r="T45" s="36"/>
      <c r="U45" s="36"/>
    </row>
    <row r="46" spans="1:21" ht="30.75" customHeight="1" x14ac:dyDescent="0.2">
      <c r="A46" s="36"/>
      <c r="B46" s="1183"/>
      <c r="C46" s="1184"/>
      <c r="D46" s="50"/>
      <c r="E46" s="1175" t="s">
        <v>11</v>
      </c>
      <c r="F46" s="1175"/>
      <c r="G46" s="1175"/>
      <c r="H46" s="1175"/>
      <c r="I46" s="1175"/>
      <c r="J46" s="1176"/>
      <c r="K46" s="51">
        <v>10788</v>
      </c>
      <c r="L46" s="52">
        <v>13637</v>
      </c>
      <c r="M46" s="52">
        <v>13140</v>
      </c>
      <c r="N46" s="52">
        <v>15315</v>
      </c>
      <c r="O46" s="53">
        <v>14498</v>
      </c>
      <c r="P46" s="36"/>
      <c r="Q46" s="36"/>
      <c r="R46" s="36"/>
      <c r="S46" s="36"/>
      <c r="T46" s="36"/>
      <c r="U46" s="36"/>
    </row>
    <row r="47" spans="1:21" ht="30.75" customHeight="1" x14ac:dyDescent="0.2">
      <c r="A47" s="36"/>
      <c r="B47" s="1183"/>
      <c r="C47" s="1184"/>
      <c r="D47" s="50"/>
      <c r="E47" s="1175" t="s">
        <v>12</v>
      </c>
      <c r="F47" s="1175"/>
      <c r="G47" s="1175"/>
      <c r="H47" s="1175"/>
      <c r="I47" s="1175"/>
      <c r="J47" s="1176"/>
      <c r="K47" s="51">
        <v>95908</v>
      </c>
      <c r="L47" s="52">
        <v>100776</v>
      </c>
      <c r="M47" s="52">
        <v>107474</v>
      </c>
      <c r="N47" s="52">
        <v>109649</v>
      </c>
      <c r="O47" s="53">
        <v>116423</v>
      </c>
      <c r="P47" s="36"/>
      <c r="Q47" s="36"/>
      <c r="R47" s="36"/>
      <c r="S47" s="36"/>
      <c r="T47" s="36"/>
      <c r="U47" s="36"/>
    </row>
    <row r="48" spans="1:21" ht="30.75" customHeight="1" x14ac:dyDescent="0.2">
      <c r="A48" s="36"/>
      <c r="B48" s="1183"/>
      <c r="C48" s="1184"/>
      <c r="D48" s="50"/>
      <c r="E48" s="1175" t="s">
        <v>13</v>
      </c>
      <c r="F48" s="1175"/>
      <c r="G48" s="1175"/>
      <c r="H48" s="1175"/>
      <c r="I48" s="1175"/>
      <c r="J48" s="1176"/>
      <c r="K48" s="51">
        <v>3622</v>
      </c>
      <c r="L48" s="52">
        <v>3802</v>
      </c>
      <c r="M48" s="52">
        <v>2932</v>
      </c>
      <c r="N48" s="52">
        <v>2899</v>
      </c>
      <c r="O48" s="53">
        <v>2742</v>
      </c>
      <c r="P48" s="36"/>
      <c r="Q48" s="36"/>
      <c r="R48" s="36"/>
      <c r="S48" s="36"/>
      <c r="T48" s="36"/>
      <c r="U48" s="36"/>
    </row>
    <row r="49" spans="1:21" ht="30.75" customHeight="1" x14ac:dyDescent="0.2">
      <c r="A49" s="36"/>
      <c r="B49" s="1183"/>
      <c r="C49" s="1184"/>
      <c r="D49" s="50"/>
      <c r="E49" s="1175" t="s">
        <v>14</v>
      </c>
      <c r="F49" s="1175"/>
      <c r="G49" s="1175"/>
      <c r="H49" s="1175"/>
      <c r="I49" s="1175"/>
      <c r="J49" s="1176"/>
      <c r="K49" s="51" t="s">
        <v>449</v>
      </c>
      <c r="L49" s="52" t="s">
        <v>449</v>
      </c>
      <c r="M49" s="52" t="s">
        <v>449</v>
      </c>
      <c r="N49" s="52" t="s">
        <v>449</v>
      </c>
      <c r="O49" s="53" t="s">
        <v>449</v>
      </c>
      <c r="P49" s="36"/>
      <c r="Q49" s="36"/>
      <c r="R49" s="36"/>
      <c r="S49" s="36"/>
      <c r="T49" s="36"/>
      <c r="U49" s="36"/>
    </row>
    <row r="50" spans="1:21" ht="30.75" customHeight="1" x14ac:dyDescent="0.2">
      <c r="A50" s="36"/>
      <c r="B50" s="1183"/>
      <c r="C50" s="1184"/>
      <c r="D50" s="50"/>
      <c r="E50" s="1175" t="s">
        <v>15</v>
      </c>
      <c r="F50" s="1175"/>
      <c r="G50" s="1175"/>
      <c r="H50" s="1175"/>
      <c r="I50" s="1175"/>
      <c r="J50" s="1176"/>
      <c r="K50" s="51">
        <v>2499</v>
      </c>
      <c r="L50" s="52">
        <v>2109</v>
      </c>
      <c r="M50" s="52">
        <v>2016</v>
      </c>
      <c r="N50" s="52">
        <v>1833</v>
      </c>
      <c r="O50" s="53">
        <v>1662</v>
      </c>
      <c r="P50" s="36"/>
      <c r="Q50" s="36"/>
      <c r="R50" s="36"/>
      <c r="S50" s="36"/>
      <c r="T50" s="36"/>
      <c r="U50" s="36"/>
    </row>
    <row r="51" spans="1:21" ht="30.75" customHeight="1" x14ac:dyDescent="0.2">
      <c r="A51" s="36"/>
      <c r="B51" s="1185"/>
      <c r="C51" s="1186"/>
      <c r="D51" s="54"/>
      <c r="E51" s="1175" t="s">
        <v>16</v>
      </c>
      <c r="F51" s="1175"/>
      <c r="G51" s="1175"/>
      <c r="H51" s="1175"/>
      <c r="I51" s="1175"/>
      <c r="J51" s="1176"/>
      <c r="K51" s="51" t="s">
        <v>449</v>
      </c>
      <c r="L51" s="52" t="s">
        <v>449</v>
      </c>
      <c r="M51" s="52" t="s">
        <v>449</v>
      </c>
      <c r="N51" s="52" t="s">
        <v>449</v>
      </c>
      <c r="O51" s="53" t="s">
        <v>449</v>
      </c>
      <c r="P51" s="36"/>
      <c r="Q51" s="36"/>
      <c r="R51" s="36"/>
      <c r="S51" s="36"/>
      <c r="T51" s="36"/>
      <c r="U51" s="36"/>
    </row>
    <row r="52" spans="1:21" ht="30.75" customHeight="1" x14ac:dyDescent="0.2">
      <c r="A52" s="36"/>
      <c r="B52" s="1173" t="s">
        <v>17</v>
      </c>
      <c r="C52" s="1174"/>
      <c r="D52" s="54"/>
      <c r="E52" s="1175" t="s">
        <v>18</v>
      </c>
      <c r="F52" s="1175"/>
      <c r="G52" s="1175"/>
      <c r="H52" s="1175"/>
      <c r="I52" s="1175"/>
      <c r="J52" s="1176"/>
      <c r="K52" s="51">
        <v>115819</v>
      </c>
      <c r="L52" s="52">
        <v>117296</v>
      </c>
      <c r="M52" s="52">
        <v>123681</v>
      </c>
      <c r="N52" s="52">
        <v>126376</v>
      </c>
      <c r="O52" s="53">
        <v>127792</v>
      </c>
      <c r="P52" s="36"/>
      <c r="Q52" s="36"/>
      <c r="R52" s="36"/>
      <c r="S52" s="36"/>
      <c r="T52" s="36"/>
      <c r="U52" s="36"/>
    </row>
    <row r="53" spans="1:21" ht="30.75" customHeight="1" thickBot="1" x14ac:dyDescent="0.25">
      <c r="A53" s="36"/>
      <c r="B53" s="1177" t="s">
        <v>19</v>
      </c>
      <c r="C53" s="1178"/>
      <c r="D53" s="55"/>
      <c r="E53" s="1179" t="s">
        <v>20</v>
      </c>
      <c r="F53" s="1179"/>
      <c r="G53" s="1179"/>
      <c r="H53" s="1179"/>
      <c r="I53" s="1179"/>
      <c r="J53" s="1180"/>
      <c r="K53" s="56">
        <v>91284</v>
      </c>
      <c r="L53" s="57">
        <v>90522</v>
      </c>
      <c r="M53" s="57">
        <v>88819</v>
      </c>
      <c r="N53" s="57">
        <v>85858</v>
      </c>
      <c r="O53" s="58">
        <v>84955</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40" t="s">
        <v>487</v>
      </c>
      <c r="J40" s="341" t="s">
        <v>488</v>
      </c>
      <c r="K40" s="341" t="s">
        <v>489</v>
      </c>
      <c r="L40" s="341" t="s">
        <v>490</v>
      </c>
      <c r="M40" s="342" t="s">
        <v>491</v>
      </c>
    </row>
    <row r="41" spans="2:13" ht="27.75" customHeight="1" x14ac:dyDescent="0.2">
      <c r="B41" s="1193" t="s">
        <v>21</v>
      </c>
      <c r="C41" s="1194"/>
      <c r="D41" s="66"/>
      <c r="E41" s="1199" t="s">
        <v>22</v>
      </c>
      <c r="F41" s="1199"/>
      <c r="G41" s="1199"/>
      <c r="H41" s="1200"/>
      <c r="I41" s="343">
        <v>2856119</v>
      </c>
      <c r="J41" s="344">
        <v>2963707</v>
      </c>
      <c r="K41" s="344">
        <v>3048537</v>
      </c>
      <c r="L41" s="344">
        <v>3121693</v>
      </c>
      <c r="M41" s="345">
        <v>3141739</v>
      </c>
    </row>
    <row r="42" spans="2:13" ht="27.75" customHeight="1" x14ac:dyDescent="0.2">
      <c r="B42" s="1195"/>
      <c r="C42" s="1196"/>
      <c r="D42" s="67"/>
      <c r="E42" s="1201" t="s">
        <v>23</v>
      </c>
      <c r="F42" s="1201"/>
      <c r="G42" s="1201"/>
      <c r="H42" s="1202"/>
      <c r="I42" s="346">
        <v>24956</v>
      </c>
      <c r="J42" s="347">
        <v>19882</v>
      </c>
      <c r="K42" s="347">
        <v>15405</v>
      </c>
      <c r="L42" s="347">
        <v>13617</v>
      </c>
      <c r="M42" s="348">
        <v>11548</v>
      </c>
    </row>
    <row r="43" spans="2:13" ht="27.75" customHeight="1" x14ac:dyDescent="0.2">
      <c r="B43" s="1195"/>
      <c r="C43" s="1196"/>
      <c r="D43" s="67"/>
      <c r="E43" s="1201" t="s">
        <v>24</v>
      </c>
      <c r="F43" s="1201"/>
      <c r="G43" s="1201"/>
      <c r="H43" s="1202"/>
      <c r="I43" s="346">
        <v>48220</v>
      </c>
      <c r="J43" s="347">
        <v>46531</v>
      </c>
      <c r="K43" s="347">
        <v>39264</v>
      </c>
      <c r="L43" s="347">
        <v>48936</v>
      </c>
      <c r="M43" s="348">
        <v>45707</v>
      </c>
    </row>
    <row r="44" spans="2:13" ht="27.75" customHeight="1" x14ac:dyDescent="0.2">
      <c r="B44" s="1195"/>
      <c r="C44" s="1196"/>
      <c r="D44" s="67"/>
      <c r="E44" s="1201" t="s">
        <v>25</v>
      </c>
      <c r="F44" s="1201"/>
      <c r="G44" s="1201"/>
      <c r="H44" s="1202"/>
      <c r="I44" s="346" t="s">
        <v>449</v>
      </c>
      <c r="J44" s="347" t="s">
        <v>449</v>
      </c>
      <c r="K44" s="347" t="s">
        <v>449</v>
      </c>
      <c r="L44" s="347" t="s">
        <v>449</v>
      </c>
      <c r="M44" s="348" t="s">
        <v>449</v>
      </c>
    </row>
    <row r="45" spans="2:13" ht="27.75" customHeight="1" x14ac:dyDescent="0.2">
      <c r="B45" s="1195"/>
      <c r="C45" s="1196"/>
      <c r="D45" s="67"/>
      <c r="E45" s="1201" t="s">
        <v>26</v>
      </c>
      <c r="F45" s="1201"/>
      <c r="G45" s="1201"/>
      <c r="H45" s="1202"/>
      <c r="I45" s="346">
        <v>372413</v>
      </c>
      <c r="J45" s="347">
        <v>360960</v>
      </c>
      <c r="K45" s="347">
        <v>337480</v>
      </c>
      <c r="L45" s="347">
        <v>315372</v>
      </c>
      <c r="M45" s="348">
        <v>313697</v>
      </c>
    </row>
    <row r="46" spans="2:13" ht="27.75" customHeight="1" x14ac:dyDescent="0.2">
      <c r="B46" s="1195"/>
      <c r="C46" s="1196"/>
      <c r="D46" s="67"/>
      <c r="E46" s="1201" t="s">
        <v>27</v>
      </c>
      <c r="F46" s="1201"/>
      <c r="G46" s="1201"/>
      <c r="H46" s="1202"/>
      <c r="I46" s="346">
        <v>1638</v>
      </c>
      <c r="J46" s="347">
        <v>1789</v>
      </c>
      <c r="K46" s="347">
        <v>1912</v>
      </c>
      <c r="L46" s="347">
        <v>1523</v>
      </c>
      <c r="M46" s="348">
        <v>1740</v>
      </c>
    </row>
    <row r="47" spans="2:13" ht="27.75" customHeight="1" x14ac:dyDescent="0.2">
      <c r="B47" s="1195"/>
      <c r="C47" s="1196"/>
      <c r="D47" s="67"/>
      <c r="E47" s="1201" t="s">
        <v>28</v>
      </c>
      <c r="F47" s="1201"/>
      <c r="G47" s="1201"/>
      <c r="H47" s="1202"/>
      <c r="I47" s="346" t="s">
        <v>449</v>
      </c>
      <c r="J47" s="347" t="s">
        <v>449</v>
      </c>
      <c r="K47" s="347" t="s">
        <v>449</v>
      </c>
      <c r="L47" s="347" t="s">
        <v>449</v>
      </c>
      <c r="M47" s="348" t="s">
        <v>449</v>
      </c>
    </row>
    <row r="48" spans="2:13" ht="27.75" customHeight="1" x14ac:dyDescent="0.2">
      <c r="B48" s="1197"/>
      <c r="C48" s="1198"/>
      <c r="D48" s="67"/>
      <c r="E48" s="1201" t="s">
        <v>29</v>
      </c>
      <c r="F48" s="1201"/>
      <c r="G48" s="1201"/>
      <c r="H48" s="1202"/>
      <c r="I48" s="346" t="s">
        <v>449</v>
      </c>
      <c r="J48" s="347" t="s">
        <v>449</v>
      </c>
      <c r="K48" s="347" t="s">
        <v>449</v>
      </c>
      <c r="L48" s="347" t="s">
        <v>449</v>
      </c>
      <c r="M48" s="348" t="s">
        <v>449</v>
      </c>
    </row>
    <row r="49" spans="2:13" ht="27.75" customHeight="1" x14ac:dyDescent="0.2">
      <c r="B49" s="1203" t="s">
        <v>30</v>
      </c>
      <c r="C49" s="1204"/>
      <c r="D49" s="68"/>
      <c r="E49" s="1201" t="s">
        <v>31</v>
      </c>
      <c r="F49" s="1201"/>
      <c r="G49" s="1201"/>
      <c r="H49" s="1202"/>
      <c r="I49" s="346">
        <v>372510</v>
      </c>
      <c r="J49" s="347">
        <v>412901</v>
      </c>
      <c r="K49" s="347">
        <v>444917</v>
      </c>
      <c r="L49" s="347">
        <v>503884</v>
      </c>
      <c r="M49" s="348">
        <v>514058</v>
      </c>
    </row>
    <row r="50" spans="2:13" ht="27.75" customHeight="1" x14ac:dyDescent="0.2">
      <c r="B50" s="1195"/>
      <c r="C50" s="1196"/>
      <c r="D50" s="67"/>
      <c r="E50" s="1201" t="s">
        <v>32</v>
      </c>
      <c r="F50" s="1201"/>
      <c r="G50" s="1201"/>
      <c r="H50" s="1202"/>
      <c r="I50" s="346">
        <v>73342</v>
      </c>
      <c r="J50" s="347">
        <v>68764</v>
      </c>
      <c r="K50" s="347">
        <v>60639</v>
      </c>
      <c r="L50" s="347">
        <v>54932</v>
      </c>
      <c r="M50" s="348">
        <v>52979</v>
      </c>
    </row>
    <row r="51" spans="2:13" ht="27.75" customHeight="1" x14ac:dyDescent="0.2">
      <c r="B51" s="1197"/>
      <c r="C51" s="1198"/>
      <c r="D51" s="67"/>
      <c r="E51" s="1201" t="s">
        <v>33</v>
      </c>
      <c r="F51" s="1201"/>
      <c r="G51" s="1201"/>
      <c r="H51" s="1202"/>
      <c r="I51" s="346">
        <v>1378056</v>
      </c>
      <c r="J51" s="347">
        <v>1444806</v>
      </c>
      <c r="K51" s="347">
        <v>1494973</v>
      </c>
      <c r="L51" s="347">
        <v>1541038</v>
      </c>
      <c r="M51" s="348">
        <v>1534375</v>
      </c>
    </row>
    <row r="52" spans="2:13" ht="27.75" customHeight="1" thickBot="1" x14ac:dyDescent="0.25">
      <c r="B52" s="1189" t="s">
        <v>34</v>
      </c>
      <c r="C52" s="1190"/>
      <c r="D52" s="69"/>
      <c r="E52" s="1191" t="s">
        <v>35</v>
      </c>
      <c r="F52" s="1191"/>
      <c r="G52" s="1191"/>
      <c r="H52" s="1192"/>
      <c r="I52" s="349">
        <v>1479438</v>
      </c>
      <c r="J52" s="350">
        <v>1466399</v>
      </c>
      <c r="K52" s="350">
        <v>1442068</v>
      </c>
      <c r="L52" s="350">
        <v>1401286</v>
      </c>
      <c r="M52" s="351">
        <v>1413019</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52:C52"/>
    <mergeCell ref="E52:H52"/>
    <mergeCell ref="B41:C48"/>
    <mergeCell ref="E41:H41"/>
    <mergeCell ref="E42:H42"/>
    <mergeCell ref="E48:H48"/>
    <mergeCell ref="B49:C51"/>
    <mergeCell ref="E49:H49"/>
    <mergeCell ref="E50:H50"/>
    <mergeCell ref="E51:H51"/>
    <mergeCell ref="E43:H43"/>
    <mergeCell ref="E44:H44"/>
    <mergeCell ref="E45:H45"/>
    <mergeCell ref="E46:H46"/>
    <mergeCell ref="E47:H47"/>
  </mergeCells>
  <phoneticPr fontId="2"/>
  <printOptions horizontalCentered="1"/>
  <pageMargins left="0" right="0" top="0.19685039370078741" bottom="0" header="0" footer="0"/>
  <pageSetup paperSize="9" scale="60" orientation="landscape" horizontalDpi="4294967293"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3203125" style="235" customWidth="1"/>
    <col min="2" max="2" width="18.109375" style="235" customWidth="1"/>
    <col min="3" max="3" width="22.6640625" style="235" customWidth="1"/>
    <col min="4" max="9" width="18.109375" style="235" customWidth="1"/>
    <col min="10" max="10" width="22.6640625" style="235" customWidth="1"/>
    <col min="11" max="15" width="18.109375" style="235" customWidth="1"/>
    <col min="16" max="16" width="6.109375" style="242" customWidth="1"/>
    <col min="17" max="17" width="5.88671875" style="240" customWidth="1"/>
    <col min="18" max="18" width="19.109375" style="235" hidden="1"/>
    <col min="19" max="23" width="12.6640625" style="235" hidden="1"/>
    <col min="24" max="257" width="8.6640625" style="235" hidden="1"/>
    <col min="258" max="263" width="14.88671875" style="235" hidden="1"/>
    <col min="264" max="265" width="15.88671875" style="235" hidden="1"/>
    <col min="266" max="271" width="16.109375" style="235" hidden="1"/>
    <col min="272" max="272" width="6.109375" style="235" hidden="1"/>
    <col min="273" max="273" width="3" style="235" hidden="1"/>
    <col min="274" max="513" width="8.6640625" style="235" hidden="1"/>
    <col min="514" max="519" width="14.88671875" style="235" hidden="1"/>
    <col min="520" max="521" width="15.88671875" style="235" hidden="1"/>
    <col min="522" max="527" width="16.109375" style="235" hidden="1"/>
    <col min="528" max="528" width="6.109375" style="235" hidden="1"/>
    <col min="529" max="529" width="3" style="235" hidden="1"/>
    <col min="530" max="769" width="8.6640625" style="235" hidden="1"/>
    <col min="770" max="775" width="14.88671875" style="235" hidden="1"/>
    <col min="776" max="777" width="15.88671875" style="235" hidden="1"/>
    <col min="778" max="783" width="16.109375" style="235" hidden="1"/>
    <col min="784" max="784" width="6.109375" style="235" hidden="1"/>
    <col min="785" max="785" width="3" style="235" hidden="1"/>
    <col min="786" max="1025" width="8.6640625" style="235" hidden="1"/>
    <col min="1026" max="1031" width="14.88671875" style="235" hidden="1"/>
    <col min="1032" max="1033" width="15.88671875" style="235" hidden="1"/>
    <col min="1034" max="1039" width="16.109375" style="235" hidden="1"/>
    <col min="1040" max="1040" width="6.109375" style="235" hidden="1"/>
    <col min="1041" max="1041" width="3" style="235" hidden="1"/>
    <col min="1042" max="1281" width="8.6640625" style="235" hidden="1"/>
    <col min="1282" max="1287" width="14.88671875" style="235" hidden="1"/>
    <col min="1288" max="1289" width="15.88671875" style="235" hidden="1"/>
    <col min="1290" max="1295" width="16.109375" style="235" hidden="1"/>
    <col min="1296" max="1296" width="6.109375" style="235" hidden="1"/>
    <col min="1297" max="1297" width="3" style="235" hidden="1"/>
    <col min="1298" max="1537" width="8.6640625" style="235" hidden="1"/>
    <col min="1538" max="1543" width="14.88671875" style="235" hidden="1"/>
    <col min="1544" max="1545" width="15.88671875" style="235" hidden="1"/>
    <col min="1546" max="1551" width="16.109375" style="235" hidden="1"/>
    <col min="1552" max="1552" width="6.109375" style="235" hidden="1"/>
    <col min="1553" max="1553" width="3" style="235" hidden="1"/>
    <col min="1554" max="1793" width="8.6640625" style="235" hidden="1"/>
    <col min="1794" max="1799" width="14.88671875" style="235" hidden="1"/>
    <col min="1800" max="1801" width="15.88671875" style="235" hidden="1"/>
    <col min="1802" max="1807" width="16.109375" style="235" hidden="1"/>
    <col min="1808" max="1808" width="6.109375" style="235" hidden="1"/>
    <col min="1809" max="1809" width="3" style="235" hidden="1"/>
    <col min="1810" max="2049" width="8.6640625" style="235" hidden="1"/>
    <col min="2050" max="2055" width="14.88671875" style="235" hidden="1"/>
    <col min="2056" max="2057" width="15.88671875" style="235" hidden="1"/>
    <col min="2058" max="2063" width="16.109375" style="235" hidden="1"/>
    <col min="2064" max="2064" width="6.109375" style="235" hidden="1"/>
    <col min="2065" max="2065" width="3" style="235" hidden="1"/>
    <col min="2066" max="2305" width="8.6640625" style="235" hidden="1"/>
    <col min="2306" max="2311" width="14.88671875" style="235" hidden="1"/>
    <col min="2312" max="2313" width="15.88671875" style="235" hidden="1"/>
    <col min="2314" max="2319" width="16.109375" style="235" hidden="1"/>
    <col min="2320" max="2320" width="6.109375" style="235" hidden="1"/>
    <col min="2321" max="2321" width="3" style="235" hidden="1"/>
    <col min="2322" max="2561" width="8.6640625" style="235" hidden="1"/>
    <col min="2562" max="2567" width="14.88671875" style="235" hidden="1"/>
    <col min="2568" max="2569" width="15.88671875" style="235" hidden="1"/>
    <col min="2570" max="2575" width="16.109375" style="235" hidden="1"/>
    <col min="2576" max="2576" width="6.109375" style="235" hidden="1"/>
    <col min="2577" max="2577" width="3" style="235" hidden="1"/>
    <col min="2578" max="2817" width="8.6640625" style="235" hidden="1"/>
    <col min="2818" max="2823" width="14.88671875" style="235" hidden="1"/>
    <col min="2824" max="2825" width="15.88671875" style="235" hidden="1"/>
    <col min="2826" max="2831" width="16.109375" style="235" hidden="1"/>
    <col min="2832" max="2832" width="6.109375" style="235" hidden="1"/>
    <col min="2833" max="2833" width="3" style="235" hidden="1"/>
    <col min="2834" max="3073" width="8.6640625" style="235" hidden="1"/>
    <col min="3074" max="3079" width="14.88671875" style="235" hidden="1"/>
    <col min="3080" max="3081" width="15.88671875" style="235" hidden="1"/>
    <col min="3082" max="3087" width="16.109375" style="235" hidden="1"/>
    <col min="3088" max="3088" width="6.109375" style="235" hidden="1"/>
    <col min="3089" max="3089" width="3" style="235" hidden="1"/>
    <col min="3090" max="3329" width="8.6640625" style="235" hidden="1"/>
    <col min="3330" max="3335" width="14.88671875" style="235" hidden="1"/>
    <col min="3336" max="3337" width="15.88671875" style="235" hidden="1"/>
    <col min="3338" max="3343" width="16.109375" style="235" hidden="1"/>
    <col min="3344" max="3344" width="6.109375" style="235" hidden="1"/>
    <col min="3345" max="3345" width="3" style="235" hidden="1"/>
    <col min="3346" max="3585" width="8.6640625" style="235" hidden="1"/>
    <col min="3586" max="3591" width="14.88671875" style="235" hidden="1"/>
    <col min="3592" max="3593" width="15.88671875" style="235" hidden="1"/>
    <col min="3594" max="3599" width="16.109375" style="235" hidden="1"/>
    <col min="3600" max="3600" width="6.109375" style="235" hidden="1"/>
    <col min="3601" max="3601" width="3" style="235" hidden="1"/>
    <col min="3602" max="3841" width="8.6640625" style="235" hidden="1"/>
    <col min="3842" max="3847" width="14.88671875" style="235" hidden="1"/>
    <col min="3848" max="3849" width="15.88671875" style="235" hidden="1"/>
    <col min="3850" max="3855" width="16.109375" style="235" hidden="1"/>
    <col min="3856" max="3856" width="6.109375" style="235" hidden="1"/>
    <col min="3857" max="3857" width="3" style="235" hidden="1"/>
    <col min="3858" max="4097" width="8.6640625" style="235" hidden="1"/>
    <col min="4098" max="4103" width="14.88671875" style="235" hidden="1"/>
    <col min="4104" max="4105" width="15.88671875" style="235" hidden="1"/>
    <col min="4106" max="4111" width="16.109375" style="235" hidden="1"/>
    <col min="4112" max="4112" width="6.109375" style="235" hidden="1"/>
    <col min="4113" max="4113" width="3" style="235" hidden="1"/>
    <col min="4114" max="4353" width="8.6640625" style="235" hidden="1"/>
    <col min="4354" max="4359" width="14.88671875" style="235" hidden="1"/>
    <col min="4360" max="4361" width="15.88671875" style="235" hidden="1"/>
    <col min="4362" max="4367" width="16.109375" style="235" hidden="1"/>
    <col min="4368" max="4368" width="6.109375" style="235" hidden="1"/>
    <col min="4369" max="4369" width="3" style="235" hidden="1"/>
    <col min="4370" max="4609" width="8.6640625" style="235" hidden="1"/>
    <col min="4610" max="4615" width="14.88671875" style="235" hidden="1"/>
    <col min="4616" max="4617" width="15.88671875" style="235" hidden="1"/>
    <col min="4618" max="4623" width="16.109375" style="235" hidden="1"/>
    <col min="4624" max="4624" width="6.109375" style="235" hidden="1"/>
    <col min="4625" max="4625" width="3" style="235" hidden="1"/>
    <col min="4626" max="4865" width="8.6640625" style="235" hidden="1"/>
    <col min="4866" max="4871" width="14.88671875" style="235" hidden="1"/>
    <col min="4872" max="4873" width="15.88671875" style="235" hidden="1"/>
    <col min="4874" max="4879" width="16.109375" style="235" hidden="1"/>
    <col min="4880" max="4880" width="6.109375" style="235" hidden="1"/>
    <col min="4881" max="4881" width="3" style="235" hidden="1"/>
    <col min="4882" max="5121" width="8.6640625" style="235" hidden="1"/>
    <col min="5122" max="5127" width="14.88671875" style="235" hidden="1"/>
    <col min="5128" max="5129" width="15.88671875" style="235" hidden="1"/>
    <col min="5130" max="5135" width="16.109375" style="235" hidden="1"/>
    <col min="5136" max="5136" width="6.109375" style="235" hidden="1"/>
    <col min="5137" max="5137" width="3" style="235" hidden="1"/>
    <col min="5138" max="5377" width="8.6640625" style="235" hidden="1"/>
    <col min="5378" max="5383" width="14.88671875" style="235" hidden="1"/>
    <col min="5384" max="5385" width="15.88671875" style="235" hidden="1"/>
    <col min="5386" max="5391" width="16.109375" style="235" hidden="1"/>
    <col min="5392" max="5392" width="6.109375" style="235" hidden="1"/>
    <col min="5393" max="5393" width="3" style="235" hidden="1"/>
    <col min="5394" max="5633" width="8.6640625" style="235" hidden="1"/>
    <col min="5634" max="5639" width="14.88671875" style="235" hidden="1"/>
    <col min="5640" max="5641" width="15.88671875" style="235" hidden="1"/>
    <col min="5642" max="5647" width="16.109375" style="235" hidden="1"/>
    <col min="5648" max="5648" width="6.109375" style="235" hidden="1"/>
    <col min="5649" max="5649" width="3" style="235" hidden="1"/>
    <col min="5650" max="5889" width="8.6640625" style="235" hidden="1"/>
    <col min="5890" max="5895" width="14.88671875" style="235" hidden="1"/>
    <col min="5896" max="5897" width="15.88671875" style="235" hidden="1"/>
    <col min="5898" max="5903" width="16.109375" style="235" hidden="1"/>
    <col min="5904" max="5904" width="6.109375" style="235" hidden="1"/>
    <col min="5905" max="5905" width="3" style="235" hidden="1"/>
    <col min="5906" max="6145" width="8.6640625" style="235" hidden="1"/>
    <col min="6146" max="6151" width="14.88671875" style="235" hidden="1"/>
    <col min="6152" max="6153" width="15.88671875" style="235" hidden="1"/>
    <col min="6154" max="6159" width="16.109375" style="235" hidden="1"/>
    <col min="6160" max="6160" width="6.109375" style="235" hidden="1"/>
    <col min="6161" max="6161" width="3" style="235" hidden="1"/>
    <col min="6162" max="6401" width="8.6640625" style="235" hidden="1"/>
    <col min="6402" max="6407" width="14.88671875" style="235" hidden="1"/>
    <col min="6408" max="6409" width="15.88671875" style="235" hidden="1"/>
    <col min="6410" max="6415" width="16.109375" style="235" hidden="1"/>
    <col min="6416" max="6416" width="6.109375" style="235" hidden="1"/>
    <col min="6417" max="6417" width="3" style="235" hidden="1"/>
    <col min="6418" max="6657" width="8.6640625" style="235" hidden="1"/>
    <col min="6658" max="6663" width="14.88671875" style="235" hidden="1"/>
    <col min="6664" max="6665" width="15.88671875" style="235" hidden="1"/>
    <col min="6666" max="6671" width="16.109375" style="235" hidden="1"/>
    <col min="6672" max="6672" width="6.109375" style="235" hidden="1"/>
    <col min="6673" max="6673" width="3" style="235" hidden="1"/>
    <col min="6674" max="6913" width="8.6640625" style="235" hidden="1"/>
    <col min="6914" max="6919" width="14.88671875" style="235" hidden="1"/>
    <col min="6920" max="6921" width="15.88671875" style="235" hidden="1"/>
    <col min="6922" max="6927" width="16.109375" style="235" hidden="1"/>
    <col min="6928" max="6928" width="6.109375" style="235" hidden="1"/>
    <col min="6929" max="6929" width="3" style="235" hidden="1"/>
    <col min="6930" max="7169" width="8.6640625" style="235" hidden="1"/>
    <col min="7170" max="7175" width="14.88671875" style="235" hidden="1"/>
    <col min="7176" max="7177" width="15.88671875" style="235" hidden="1"/>
    <col min="7178" max="7183" width="16.109375" style="235" hidden="1"/>
    <col min="7184" max="7184" width="6.109375" style="235" hidden="1"/>
    <col min="7185" max="7185" width="3" style="235" hidden="1"/>
    <col min="7186" max="7425" width="8.6640625" style="235" hidden="1"/>
    <col min="7426" max="7431" width="14.88671875" style="235" hidden="1"/>
    <col min="7432" max="7433" width="15.88671875" style="235" hidden="1"/>
    <col min="7434" max="7439" width="16.109375" style="235" hidden="1"/>
    <col min="7440" max="7440" width="6.109375" style="235" hidden="1"/>
    <col min="7441" max="7441" width="3" style="235" hidden="1"/>
    <col min="7442" max="7681" width="8.6640625" style="235" hidden="1"/>
    <col min="7682" max="7687" width="14.88671875" style="235" hidden="1"/>
    <col min="7688" max="7689" width="15.88671875" style="235" hidden="1"/>
    <col min="7690" max="7695" width="16.109375" style="235" hidden="1"/>
    <col min="7696" max="7696" width="6.109375" style="235" hidden="1"/>
    <col min="7697" max="7697" width="3" style="235" hidden="1"/>
    <col min="7698" max="7937" width="8.6640625" style="235" hidden="1"/>
    <col min="7938" max="7943" width="14.88671875" style="235" hidden="1"/>
    <col min="7944" max="7945" width="15.88671875" style="235" hidden="1"/>
    <col min="7946" max="7951" width="16.109375" style="235" hidden="1"/>
    <col min="7952" max="7952" width="6.109375" style="235" hidden="1"/>
    <col min="7953" max="7953" width="3" style="235" hidden="1"/>
    <col min="7954" max="8193" width="8.6640625" style="235" hidden="1"/>
    <col min="8194" max="8199" width="14.88671875" style="235" hidden="1"/>
    <col min="8200" max="8201" width="15.88671875" style="235" hidden="1"/>
    <col min="8202" max="8207" width="16.109375" style="235" hidden="1"/>
    <col min="8208" max="8208" width="6.109375" style="235" hidden="1"/>
    <col min="8209" max="8209" width="3" style="235" hidden="1"/>
    <col min="8210" max="8449" width="8.6640625" style="235" hidden="1"/>
    <col min="8450" max="8455" width="14.88671875" style="235" hidden="1"/>
    <col min="8456" max="8457" width="15.88671875" style="235" hidden="1"/>
    <col min="8458" max="8463" width="16.109375" style="235" hidden="1"/>
    <col min="8464" max="8464" width="6.109375" style="235" hidden="1"/>
    <col min="8465" max="8465" width="3" style="235" hidden="1"/>
    <col min="8466" max="8705" width="8.6640625" style="235" hidden="1"/>
    <col min="8706" max="8711" width="14.88671875" style="235" hidden="1"/>
    <col min="8712" max="8713" width="15.88671875" style="235" hidden="1"/>
    <col min="8714" max="8719" width="16.109375" style="235" hidden="1"/>
    <col min="8720" max="8720" width="6.109375" style="235" hidden="1"/>
    <col min="8721" max="8721" width="3" style="235" hidden="1"/>
    <col min="8722" max="8961" width="8.6640625" style="235" hidden="1"/>
    <col min="8962" max="8967" width="14.88671875" style="235" hidden="1"/>
    <col min="8968" max="8969" width="15.88671875" style="235" hidden="1"/>
    <col min="8970" max="8975" width="16.109375" style="235" hidden="1"/>
    <col min="8976" max="8976" width="6.109375" style="235" hidden="1"/>
    <col min="8977" max="8977" width="3" style="235" hidden="1"/>
    <col min="8978" max="9217" width="8.6640625" style="235" hidden="1"/>
    <col min="9218" max="9223" width="14.88671875" style="235" hidden="1"/>
    <col min="9224" max="9225" width="15.88671875" style="235" hidden="1"/>
    <col min="9226" max="9231" width="16.109375" style="235" hidden="1"/>
    <col min="9232" max="9232" width="6.109375" style="235" hidden="1"/>
    <col min="9233" max="9233" width="3" style="235" hidden="1"/>
    <col min="9234" max="9473" width="8.6640625" style="235" hidden="1"/>
    <col min="9474" max="9479" width="14.88671875" style="235" hidden="1"/>
    <col min="9480" max="9481" width="15.88671875" style="235" hidden="1"/>
    <col min="9482" max="9487" width="16.109375" style="235" hidden="1"/>
    <col min="9488" max="9488" width="6.109375" style="235" hidden="1"/>
    <col min="9489" max="9489" width="3" style="235" hidden="1"/>
    <col min="9490" max="9729" width="8.6640625" style="235" hidden="1"/>
    <col min="9730" max="9735" width="14.88671875" style="235" hidden="1"/>
    <col min="9736" max="9737" width="15.88671875" style="235" hidden="1"/>
    <col min="9738" max="9743" width="16.109375" style="235" hidden="1"/>
    <col min="9744" max="9744" width="6.109375" style="235" hidden="1"/>
    <col min="9745" max="9745" width="3" style="235" hidden="1"/>
    <col min="9746" max="9985" width="8.6640625" style="235" hidden="1"/>
    <col min="9986" max="9991" width="14.88671875" style="235" hidden="1"/>
    <col min="9992" max="9993" width="15.88671875" style="235" hidden="1"/>
    <col min="9994" max="9999" width="16.109375" style="235" hidden="1"/>
    <col min="10000" max="10000" width="6.109375" style="235" hidden="1"/>
    <col min="10001" max="10001" width="3" style="235" hidden="1"/>
    <col min="10002" max="10241" width="8.6640625" style="235" hidden="1"/>
    <col min="10242" max="10247" width="14.88671875" style="235" hidden="1"/>
    <col min="10248" max="10249" width="15.88671875" style="235" hidden="1"/>
    <col min="10250" max="10255" width="16.109375" style="235" hidden="1"/>
    <col min="10256" max="10256" width="6.109375" style="235" hidden="1"/>
    <col min="10257" max="10257" width="3" style="235" hidden="1"/>
    <col min="10258" max="10497" width="8.6640625" style="235" hidden="1"/>
    <col min="10498" max="10503" width="14.88671875" style="235" hidden="1"/>
    <col min="10504" max="10505" width="15.88671875" style="235" hidden="1"/>
    <col min="10506" max="10511" width="16.109375" style="235" hidden="1"/>
    <col min="10512" max="10512" width="6.109375" style="235" hidden="1"/>
    <col min="10513" max="10513" width="3" style="235" hidden="1"/>
    <col min="10514" max="10753" width="8.6640625" style="235" hidden="1"/>
    <col min="10754" max="10759" width="14.88671875" style="235" hidden="1"/>
    <col min="10760" max="10761" width="15.88671875" style="235" hidden="1"/>
    <col min="10762" max="10767" width="16.109375" style="235" hidden="1"/>
    <col min="10768" max="10768" width="6.109375" style="235" hidden="1"/>
    <col min="10769" max="10769" width="3" style="235" hidden="1"/>
    <col min="10770" max="11009" width="8.6640625" style="235" hidden="1"/>
    <col min="11010" max="11015" width="14.88671875" style="235" hidden="1"/>
    <col min="11016" max="11017" width="15.88671875" style="235" hidden="1"/>
    <col min="11018" max="11023" width="16.109375" style="235" hidden="1"/>
    <col min="11024" max="11024" width="6.109375" style="235" hidden="1"/>
    <col min="11025" max="11025" width="3" style="235" hidden="1"/>
    <col min="11026" max="11265" width="8.6640625" style="235" hidden="1"/>
    <col min="11266" max="11271" width="14.88671875" style="235" hidden="1"/>
    <col min="11272" max="11273" width="15.88671875" style="235" hidden="1"/>
    <col min="11274" max="11279" width="16.109375" style="235" hidden="1"/>
    <col min="11280" max="11280" width="6.109375" style="235" hidden="1"/>
    <col min="11281" max="11281" width="3" style="235" hidden="1"/>
    <col min="11282" max="11521" width="8.6640625" style="235" hidden="1"/>
    <col min="11522" max="11527" width="14.88671875" style="235" hidden="1"/>
    <col min="11528" max="11529" width="15.88671875" style="235" hidden="1"/>
    <col min="11530" max="11535" width="16.109375" style="235" hidden="1"/>
    <col min="11536" max="11536" width="6.109375" style="235" hidden="1"/>
    <col min="11537" max="11537" width="3" style="235" hidden="1"/>
    <col min="11538" max="11777" width="8.6640625" style="235" hidden="1"/>
    <col min="11778" max="11783" width="14.88671875" style="235" hidden="1"/>
    <col min="11784" max="11785" width="15.88671875" style="235" hidden="1"/>
    <col min="11786" max="11791" width="16.109375" style="235" hidden="1"/>
    <col min="11792" max="11792" width="6.109375" style="235" hidden="1"/>
    <col min="11793" max="11793" width="3" style="235" hidden="1"/>
    <col min="11794" max="12033" width="8.6640625" style="235" hidden="1"/>
    <col min="12034" max="12039" width="14.88671875" style="235" hidden="1"/>
    <col min="12040" max="12041" width="15.88671875" style="235" hidden="1"/>
    <col min="12042" max="12047" width="16.109375" style="235" hidden="1"/>
    <col min="12048" max="12048" width="6.109375" style="235" hidden="1"/>
    <col min="12049" max="12049" width="3" style="235" hidden="1"/>
    <col min="12050" max="12289" width="8.6640625" style="235" hidden="1"/>
    <col min="12290" max="12295" width="14.88671875" style="235" hidden="1"/>
    <col min="12296" max="12297" width="15.88671875" style="235" hidden="1"/>
    <col min="12298" max="12303" width="16.109375" style="235" hidden="1"/>
    <col min="12304" max="12304" width="6.109375" style="235" hidden="1"/>
    <col min="12305" max="12305" width="3" style="235" hidden="1"/>
    <col min="12306" max="12545" width="8.6640625" style="235" hidden="1"/>
    <col min="12546" max="12551" width="14.88671875" style="235" hidden="1"/>
    <col min="12552" max="12553" width="15.88671875" style="235" hidden="1"/>
    <col min="12554" max="12559" width="16.109375" style="235" hidden="1"/>
    <col min="12560" max="12560" width="6.109375" style="235" hidden="1"/>
    <col min="12561" max="12561" width="3" style="235" hidden="1"/>
    <col min="12562" max="12801" width="8.6640625" style="235" hidden="1"/>
    <col min="12802" max="12807" width="14.88671875" style="235" hidden="1"/>
    <col min="12808" max="12809" width="15.88671875" style="235" hidden="1"/>
    <col min="12810" max="12815" width="16.109375" style="235" hidden="1"/>
    <col min="12816" max="12816" width="6.109375" style="235" hidden="1"/>
    <col min="12817" max="12817" width="3" style="235" hidden="1"/>
    <col min="12818" max="13057" width="8.6640625" style="235" hidden="1"/>
    <col min="13058" max="13063" width="14.88671875" style="235" hidden="1"/>
    <col min="13064" max="13065" width="15.88671875" style="235" hidden="1"/>
    <col min="13066" max="13071" width="16.109375" style="235" hidden="1"/>
    <col min="13072" max="13072" width="6.109375" style="235" hidden="1"/>
    <col min="13073" max="13073" width="3" style="235" hidden="1"/>
    <col min="13074" max="13313" width="8.6640625" style="235" hidden="1"/>
    <col min="13314" max="13319" width="14.88671875" style="235" hidden="1"/>
    <col min="13320" max="13321" width="15.88671875" style="235" hidden="1"/>
    <col min="13322" max="13327" width="16.109375" style="235" hidden="1"/>
    <col min="13328" max="13328" width="6.109375" style="235" hidden="1"/>
    <col min="13329" max="13329" width="3" style="235" hidden="1"/>
    <col min="13330" max="13569" width="8.6640625" style="235" hidden="1"/>
    <col min="13570" max="13575" width="14.88671875" style="235" hidden="1"/>
    <col min="13576" max="13577" width="15.88671875" style="235" hidden="1"/>
    <col min="13578" max="13583" width="16.109375" style="235" hidden="1"/>
    <col min="13584" max="13584" width="6.109375" style="235" hidden="1"/>
    <col min="13585" max="13585" width="3" style="235" hidden="1"/>
    <col min="13586" max="13825" width="8.6640625" style="235" hidden="1"/>
    <col min="13826" max="13831" width="14.88671875" style="235" hidden="1"/>
    <col min="13832" max="13833" width="15.88671875" style="235" hidden="1"/>
    <col min="13834" max="13839" width="16.109375" style="235" hidden="1"/>
    <col min="13840" max="13840" width="6.109375" style="235" hidden="1"/>
    <col min="13841" max="13841" width="3" style="235" hidden="1"/>
    <col min="13842" max="14081" width="8.6640625" style="235" hidden="1"/>
    <col min="14082" max="14087" width="14.88671875" style="235" hidden="1"/>
    <col min="14088" max="14089" width="15.88671875" style="235" hidden="1"/>
    <col min="14090" max="14095" width="16.109375" style="235" hidden="1"/>
    <col min="14096" max="14096" width="6.109375" style="235" hidden="1"/>
    <col min="14097" max="14097" width="3" style="235" hidden="1"/>
    <col min="14098" max="14337" width="8.6640625" style="235" hidden="1"/>
    <col min="14338" max="14343" width="14.88671875" style="235" hidden="1"/>
    <col min="14344" max="14345" width="15.88671875" style="235" hidden="1"/>
    <col min="14346" max="14351" width="16.109375" style="235" hidden="1"/>
    <col min="14352" max="14352" width="6.109375" style="235" hidden="1"/>
    <col min="14353" max="14353" width="3" style="235" hidden="1"/>
    <col min="14354" max="14593" width="8.6640625" style="235" hidden="1"/>
    <col min="14594" max="14599" width="14.88671875" style="235" hidden="1"/>
    <col min="14600" max="14601" width="15.88671875" style="235" hidden="1"/>
    <col min="14602" max="14607" width="16.109375" style="235" hidden="1"/>
    <col min="14608" max="14608" width="6.109375" style="235" hidden="1"/>
    <col min="14609" max="14609" width="3" style="235" hidden="1"/>
    <col min="14610" max="14849" width="8.6640625" style="235" hidden="1"/>
    <col min="14850" max="14855" width="14.88671875" style="235" hidden="1"/>
    <col min="14856" max="14857" width="15.88671875" style="235" hidden="1"/>
    <col min="14858" max="14863" width="16.109375" style="235" hidden="1"/>
    <col min="14864" max="14864" width="6.109375" style="235" hidden="1"/>
    <col min="14865" max="14865" width="3" style="235" hidden="1"/>
    <col min="14866" max="15105" width="8.6640625" style="235" hidden="1"/>
    <col min="15106" max="15111" width="14.88671875" style="235" hidden="1"/>
    <col min="15112" max="15113" width="15.88671875" style="235" hidden="1"/>
    <col min="15114" max="15119" width="16.109375" style="235" hidden="1"/>
    <col min="15120" max="15120" width="6.109375" style="235" hidden="1"/>
    <col min="15121" max="15121" width="3" style="235" hidden="1"/>
    <col min="15122" max="15361" width="8.6640625" style="235" hidden="1"/>
    <col min="15362" max="15367" width="14.88671875" style="235" hidden="1"/>
    <col min="15368" max="15369" width="15.88671875" style="235" hidden="1"/>
    <col min="15370" max="15375" width="16.109375" style="235" hidden="1"/>
    <col min="15376" max="15376" width="6.109375" style="235" hidden="1"/>
    <col min="15377" max="15377" width="3" style="235" hidden="1"/>
    <col min="15378" max="15617" width="8.6640625" style="235" hidden="1"/>
    <col min="15618" max="15623" width="14.88671875" style="235" hidden="1"/>
    <col min="15624" max="15625" width="15.88671875" style="235" hidden="1"/>
    <col min="15626" max="15631" width="16.109375" style="235" hidden="1"/>
    <col min="15632" max="15632" width="6.109375" style="235" hidden="1"/>
    <col min="15633" max="15633" width="3" style="235" hidden="1"/>
    <col min="15634" max="15873" width="8.6640625" style="235" hidden="1"/>
    <col min="15874" max="15879" width="14.88671875" style="235" hidden="1"/>
    <col min="15880" max="15881" width="15.88671875" style="235" hidden="1"/>
    <col min="15882" max="15887" width="16.109375" style="235" hidden="1"/>
    <col min="15888" max="15888" width="6.109375" style="235" hidden="1"/>
    <col min="15889" max="15889" width="3" style="235" hidden="1"/>
    <col min="15890" max="16129" width="8.6640625" style="235" hidden="1"/>
    <col min="16130" max="16135" width="14.88671875" style="235" hidden="1"/>
    <col min="16136" max="16137" width="15.88671875" style="235" hidden="1"/>
    <col min="16138" max="16143" width="16.109375" style="235" hidden="1"/>
    <col min="16144" max="16144" width="6.109375" style="235" hidden="1"/>
    <col min="16145" max="16145" width="3" style="235" hidden="1"/>
    <col min="16146" max="16384" width="8.6640625" style="235" hidden="1"/>
  </cols>
  <sheetData>
    <row r="1" spans="1:51" ht="42.75" customHeight="1" x14ac:dyDescent="0.2">
      <c r="A1" s="352"/>
      <c r="B1" s="353"/>
      <c r="C1" s="354"/>
      <c r="D1" s="354"/>
      <c r="E1" s="354"/>
      <c r="F1" s="354"/>
      <c r="G1" s="354"/>
      <c r="H1" s="354"/>
      <c r="I1" s="354"/>
      <c r="J1" s="354"/>
      <c r="K1" s="354"/>
      <c r="L1" s="354"/>
      <c r="M1" s="354"/>
      <c r="N1" s="354"/>
      <c r="O1" s="354"/>
      <c r="P1" s="355"/>
      <c r="Q1" s="355"/>
    </row>
    <row r="2" spans="1:51" ht="25.5" customHeight="1" x14ac:dyDescent="0.2">
      <c r="A2" s="356"/>
      <c r="B2" s="354"/>
      <c r="C2" s="356"/>
      <c r="D2" s="354"/>
      <c r="E2" s="354"/>
      <c r="F2" s="354"/>
      <c r="G2" s="354"/>
      <c r="H2" s="354"/>
      <c r="I2" s="354"/>
      <c r="J2" s="354"/>
      <c r="K2" s="354"/>
      <c r="L2" s="354"/>
      <c r="M2" s="354"/>
      <c r="N2" s="354"/>
      <c r="O2" s="354"/>
      <c r="P2" s="355"/>
      <c r="Q2" s="355"/>
    </row>
    <row r="3" spans="1:51" ht="25.5" customHeight="1" x14ac:dyDescent="0.2">
      <c r="A3" s="356"/>
      <c r="B3" s="354"/>
      <c r="C3" s="356"/>
      <c r="D3" s="354"/>
      <c r="E3" s="354"/>
      <c r="F3" s="354"/>
      <c r="G3" s="354"/>
      <c r="H3" s="354"/>
      <c r="I3" s="354"/>
      <c r="J3" s="354"/>
      <c r="K3" s="354"/>
      <c r="L3" s="354"/>
      <c r="M3" s="354"/>
      <c r="N3" s="354"/>
      <c r="O3" s="354"/>
      <c r="P3" s="355"/>
      <c r="Q3" s="355"/>
    </row>
    <row r="4" spans="1:51" s="358" customFormat="1" ht="13.2" x14ac:dyDescent="0.2">
      <c r="A4" s="356"/>
      <c r="B4" s="356"/>
      <c r="C4" s="356"/>
      <c r="D4" s="356"/>
      <c r="E4" s="356"/>
      <c r="F4" s="356"/>
      <c r="G4" s="356"/>
      <c r="H4" s="356"/>
      <c r="I4" s="356"/>
      <c r="J4" s="356"/>
      <c r="K4" s="356"/>
      <c r="L4" s="356"/>
      <c r="M4" s="356"/>
      <c r="N4" s="356"/>
      <c r="O4" s="356"/>
      <c r="P4" s="356"/>
      <c r="Q4" s="356"/>
      <c r="R4" s="357"/>
      <c r="S4" s="357"/>
      <c r="T4" s="357"/>
      <c r="U4" s="357"/>
      <c r="V4" s="357"/>
      <c r="W4" s="357"/>
      <c r="X4" s="357"/>
      <c r="Y4" s="357"/>
      <c r="Z4" s="357"/>
      <c r="AA4" s="357"/>
      <c r="AB4" s="357"/>
      <c r="AC4" s="357"/>
      <c r="AD4" s="357"/>
      <c r="AE4" s="357"/>
      <c r="AF4" s="357"/>
      <c r="AG4" s="357"/>
      <c r="AH4" s="357"/>
      <c r="AI4" s="357"/>
    </row>
    <row r="5" spans="1:51" s="358" customFormat="1" ht="13.2" x14ac:dyDescent="0.2">
      <c r="A5" s="356"/>
      <c r="B5" s="356"/>
      <c r="C5" s="356"/>
      <c r="D5" s="356"/>
      <c r="E5" s="356"/>
      <c r="F5" s="359"/>
      <c r="G5" s="356"/>
      <c r="H5" s="356"/>
      <c r="I5" s="356"/>
      <c r="J5" s="356"/>
      <c r="K5" s="356"/>
      <c r="L5" s="356"/>
      <c r="M5" s="356"/>
      <c r="N5" s="356"/>
      <c r="O5" s="356"/>
      <c r="P5" s="356"/>
      <c r="Q5" s="356"/>
      <c r="R5" s="357"/>
      <c r="S5" s="357"/>
      <c r="T5" s="357"/>
      <c r="U5" s="357"/>
      <c r="V5" s="357"/>
      <c r="W5" s="357"/>
      <c r="X5" s="357"/>
      <c r="Y5" s="357"/>
      <c r="Z5" s="357"/>
      <c r="AA5" s="357"/>
      <c r="AB5" s="357"/>
      <c r="AC5" s="357"/>
      <c r="AD5" s="357"/>
      <c r="AE5" s="357"/>
      <c r="AF5" s="357"/>
      <c r="AG5" s="357"/>
      <c r="AH5" s="357"/>
      <c r="AI5" s="357"/>
    </row>
    <row r="6" spans="1:51" s="358" customFormat="1" ht="13.2" x14ac:dyDescent="0.2">
      <c r="A6" s="356"/>
      <c r="B6" s="356"/>
      <c r="C6" s="356"/>
      <c r="D6" s="356"/>
      <c r="E6" s="356"/>
      <c r="F6" s="356"/>
      <c r="G6" s="356"/>
      <c r="H6" s="356"/>
      <c r="I6" s="356"/>
      <c r="J6" s="356"/>
      <c r="K6" s="356"/>
      <c r="L6" s="356"/>
      <c r="M6" s="356"/>
      <c r="N6" s="356"/>
      <c r="O6" s="356"/>
      <c r="P6" s="356"/>
      <c r="Q6" s="356"/>
      <c r="R6" s="357"/>
      <c r="S6" s="357"/>
      <c r="T6" s="357"/>
      <c r="U6" s="357"/>
      <c r="V6" s="357"/>
      <c r="W6" s="357"/>
      <c r="X6" s="357"/>
      <c r="Y6" s="357"/>
      <c r="Z6" s="357"/>
      <c r="AA6" s="357"/>
      <c r="AB6" s="357"/>
      <c r="AC6" s="357"/>
      <c r="AD6" s="357"/>
      <c r="AE6" s="357"/>
      <c r="AF6" s="357"/>
      <c r="AG6" s="357"/>
      <c r="AH6" s="357"/>
      <c r="AI6" s="357"/>
    </row>
    <row r="7" spans="1:51" s="358" customFormat="1" ht="13.2" x14ac:dyDescent="0.2">
      <c r="A7" s="356"/>
      <c r="B7" s="356"/>
      <c r="C7" s="356"/>
      <c r="D7" s="356"/>
      <c r="E7" s="356"/>
      <c r="F7" s="356"/>
      <c r="G7" s="356"/>
      <c r="H7" s="356"/>
      <c r="I7" s="356"/>
      <c r="J7" s="356"/>
      <c r="K7" s="356"/>
      <c r="L7" s="356"/>
      <c r="M7" s="356"/>
      <c r="N7" s="356"/>
      <c r="O7" s="356"/>
      <c r="P7" s="356"/>
      <c r="Q7" s="356"/>
      <c r="R7" s="357"/>
      <c r="S7" s="357"/>
      <c r="T7" s="357"/>
      <c r="U7" s="357"/>
      <c r="V7" s="357"/>
      <c r="W7" s="357"/>
      <c r="X7" s="357"/>
      <c r="Y7" s="357"/>
      <c r="Z7" s="357"/>
      <c r="AA7" s="357"/>
      <c r="AB7" s="357"/>
      <c r="AC7" s="357"/>
      <c r="AD7" s="357"/>
      <c r="AE7" s="357"/>
      <c r="AF7" s="357"/>
      <c r="AG7" s="357"/>
      <c r="AH7" s="357"/>
      <c r="AI7" s="357"/>
    </row>
    <row r="8" spans="1:51" s="358" customFormat="1" ht="13.2" x14ac:dyDescent="0.2">
      <c r="A8" s="356"/>
      <c r="B8" s="356"/>
      <c r="C8" s="356"/>
      <c r="D8" s="356"/>
      <c r="E8" s="356"/>
      <c r="F8" s="356"/>
      <c r="G8" s="356"/>
      <c r="H8" s="356"/>
      <c r="I8" s="356"/>
      <c r="J8" s="356"/>
      <c r="K8" s="356"/>
      <c r="L8" s="356"/>
      <c r="M8" s="356"/>
      <c r="N8" s="356"/>
      <c r="O8" s="356"/>
      <c r="P8" s="356"/>
      <c r="Q8" s="356"/>
      <c r="R8" s="357"/>
      <c r="S8" s="357"/>
      <c r="T8" s="357"/>
      <c r="U8" s="357"/>
      <c r="V8" s="357"/>
      <c r="W8" s="357"/>
      <c r="X8" s="357"/>
      <c r="Y8" s="357"/>
      <c r="Z8" s="357"/>
      <c r="AA8" s="357"/>
      <c r="AB8" s="357"/>
      <c r="AC8" s="357"/>
      <c r="AD8" s="357"/>
      <c r="AE8" s="357"/>
      <c r="AF8" s="357"/>
      <c r="AG8" s="357"/>
      <c r="AH8" s="357"/>
      <c r="AI8" s="357"/>
    </row>
    <row r="9" spans="1:51" s="358" customFormat="1" ht="13.2" x14ac:dyDescent="0.2">
      <c r="A9" s="356"/>
      <c r="B9" s="356"/>
      <c r="C9" s="356"/>
      <c r="D9" s="356"/>
      <c r="E9" s="356"/>
      <c r="F9" s="356"/>
      <c r="G9" s="356"/>
      <c r="H9" s="356"/>
      <c r="I9" s="356"/>
      <c r="J9" s="356"/>
      <c r="K9" s="356"/>
      <c r="L9" s="356"/>
      <c r="M9" s="356"/>
      <c r="N9" s="356"/>
      <c r="O9" s="356"/>
      <c r="P9" s="356"/>
      <c r="Q9" s="356"/>
      <c r="R9" s="357"/>
      <c r="S9" s="357"/>
      <c r="T9" s="357"/>
      <c r="U9" s="357"/>
      <c r="V9" s="357"/>
      <c r="W9" s="357"/>
      <c r="X9" s="357"/>
      <c r="Y9" s="357"/>
      <c r="Z9" s="357"/>
      <c r="AA9" s="357"/>
      <c r="AB9" s="357"/>
      <c r="AC9" s="357"/>
      <c r="AD9" s="357"/>
      <c r="AE9" s="357"/>
      <c r="AF9" s="357"/>
      <c r="AG9" s="357"/>
      <c r="AH9" s="357"/>
      <c r="AI9" s="357"/>
    </row>
    <row r="10" spans="1:51" s="358" customFormat="1" ht="13.2" x14ac:dyDescent="0.2">
      <c r="A10" s="356"/>
      <c r="B10" s="356"/>
      <c r="C10" s="356"/>
      <c r="D10" s="356"/>
      <c r="E10" s="356"/>
      <c r="F10" s="356"/>
      <c r="G10" s="356"/>
      <c r="H10" s="356"/>
      <c r="I10" s="356"/>
      <c r="J10" s="356"/>
      <c r="K10" s="356"/>
      <c r="L10" s="356"/>
      <c r="M10" s="356"/>
      <c r="N10" s="356"/>
      <c r="O10" s="356"/>
      <c r="P10" s="356"/>
      <c r="Q10" s="356"/>
      <c r="R10" s="357"/>
      <c r="S10" s="357"/>
      <c r="T10" s="357"/>
      <c r="U10" s="357"/>
      <c r="V10" s="357"/>
      <c r="W10" s="357"/>
      <c r="X10" s="357"/>
      <c r="Y10" s="357"/>
      <c r="Z10" s="357"/>
      <c r="AA10" s="357"/>
      <c r="AB10" s="357"/>
      <c r="AC10" s="357"/>
      <c r="AD10" s="357"/>
      <c r="AE10" s="357"/>
      <c r="AF10" s="357"/>
      <c r="AG10" s="357"/>
      <c r="AH10" s="357"/>
      <c r="AI10" s="357"/>
      <c r="AY10" s="358" t="s">
        <v>546</v>
      </c>
    </row>
    <row r="11" spans="1:51" s="358" customFormat="1" ht="13.2" x14ac:dyDescent="0.2">
      <c r="A11" s="356"/>
      <c r="B11" s="356"/>
      <c r="C11" s="356"/>
      <c r="D11" s="356"/>
      <c r="E11" s="356"/>
      <c r="F11" s="356"/>
      <c r="G11" s="356"/>
      <c r="H11" s="356"/>
      <c r="I11" s="356"/>
      <c r="J11" s="356"/>
      <c r="K11" s="356"/>
      <c r="L11" s="356"/>
      <c r="M11" s="356"/>
      <c r="N11" s="356"/>
      <c r="O11" s="356"/>
      <c r="P11" s="356"/>
      <c r="Q11" s="356"/>
      <c r="R11" s="357"/>
      <c r="S11" s="357"/>
      <c r="T11" s="357"/>
      <c r="U11" s="357"/>
      <c r="V11" s="357"/>
      <c r="W11" s="357"/>
      <c r="X11" s="357"/>
      <c r="Y11" s="357"/>
      <c r="Z11" s="357"/>
      <c r="AA11" s="357"/>
      <c r="AB11" s="357"/>
      <c r="AC11" s="357"/>
      <c r="AD11" s="357"/>
      <c r="AE11" s="357"/>
      <c r="AF11" s="357"/>
      <c r="AG11" s="357"/>
      <c r="AH11" s="357"/>
      <c r="AI11" s="357"/>
    </row>
    <row r="12" spans="1:51" s="358" customFormat="1" ht="13.2" x14ac:dyDescent="0.2">
      <c r="A12" s="356"/>
      <c r="B12" s="356"/>
      <c r="C12" s="356"/>
      <c r="D12" s="356"/>
      <c r="E12" s="356"/>
      <c r="F12" s="356"/>
      <c r="G12" s="356"/>
      <c r="H12" s="356"/>
      <c r="I12" s="356"/>
      <c r="J12" s="356"/>
      <c r="K12" s="356"/>
      <c r="L12" s="356"/>
      <c r="M12" s="356"/>
      <c r="N12" s="356"/>
      <c r="O12" s="356"/>
      <c r="P12" s="356"/>
      <c r="Q12" s="356"/>
      <c r="R12" s="357"/>
      <c r="S12" s="357"/>
      <c r="T12" s="357"/>
      <c r="U12" s="357"/>
      <c r="V12" s="357"/>
      <c r="W12" s="357"/>
      <c r="X12" s="357"/>
      <c r="Y12" s="357"/>
      <c r="Z12" s="357"/>
      <c r="AA12" s="357"/>
      <c r="AB12" s="357"/>
      <c r="AC12" s="357"/>
      <c r="AD12" s="357"/>
      <c r="AE12" s="357"/>
      <c r="AF12" s="357"/>
      <c r="AG12" s="357"/>
      <c r="AH12" s="357"/>
      <c r="AI12" s="357"/>
      <c r="AY12" s="358" t="s">
        <v>546</v>
      </c>
    </row>
    <row r="13" spans="1:51" s="358" customFormat="1" ht="13.2" x14ac:dyDescent="0.2">
      <c r="A13" s="356"/>
      <c r="B13" s="356"/>
      <c r="C13" s="356"/>
      <c r="D13" s="356"/>
      <c r="E13" s="356"/>
      <c r="F13" s="356"/>
      <c r="G13" s="356"/>
      <c r="H13" s="356"/>
      <c r="I13" s="356"/>
      <c r="J13" s="356"/>
      <c r="K13" s="356"/>
      <c r="L13" s="356"/>
      <c r="M13" s="356"/>
      <c r="N13" s="356"/>
      <c r="O13" s="356"/>
      <c r="P13" s="356"/>
      <c r="Q13" s="356"/>
      <c r="R13" s="357"/>
      <c r="S13" s="357"/>
      <c r="T13" s="357"/>
      <c r="U13" s="357"/>
      <c r="V13" s="357"/>
      <c r="W13" s="357"/>
      <c r="X13" s="357"/>
      <c r="Y13" s="357"/>
      <c r="Z13" s="357"/>
      <c r="AA13" s="357"/>
      <c r="AB13" s="357"/>
      <c r="AC13" s="357"/>
      <c r="AD13" s="357"/>
      <c r="AE13" s="357"/>
      <c r="AF13" s="357"/>
      <c r="AG13" s="357"/>
      <c r="AH13" s="357"/>
      <c r="AI13" s="357"/>
    </row>
    <row r="14" spans="1:51" s="358" customFormat="1" ht="13.2" x14ac:dyDescent="0.2">
      <c r="A14" s="356"/>
      <c r="B14" s="356"/>
      <c r="C14" s="356"/>
      <c r="D14" s="356"/>
      <c r="E14" s="356"/>
      <c r="F14" s="356"/>
      <c r="G14" s="356"/>
      <c r="H14" s="356"/>
      <c r="I14" s="356"/>
      <c r="J14" s="356"/>
      <c r="K14" s="356"/>
      <c r="L14" s="356"/>
      <c r="M14" s="356"/>
      <c r="N14" s="356"/>
      <c r="O14" s="356"/>
      <c r="P14" s="356"/>
      <c r="Q14" s="356"/>
      <c r="R14" s="357"/>
      <c r="S14" s="357"/>
      <c r="T14" s="357"/>
      <c r="U14" s="357"/>
      <c r="V14" s="357"/>
      <c r="W14" s="357"/>
      <c r="X14" s="357"/>
      <c r="Y14" s="357"/>
      <c r="Z14" s="357"/>
      <c r="AA14" s="357"/>
      <c r="AB14" s="357"/>
      <c r="AC14" s="357"/>
      <c r="AD14" s="357"/>
      <c r="AE14" s="357"/>
      <c r="AF14" s="357"/>
      <c r="AG14" s="357"/>
      <c r="AH14" s="357"/>
      <c r="AI14" s="357"/>
    </row>
    <row r="15" spans="1:51" s="358" customFormat="1" ht="13.2" x14ac:dyDescent="0.2">
      <c r="A15" s="354"/>
      <c r="B15" s="356"/>
      <c r="C15" s="356"/>
      <c r="D15" s="356"/>
      <c r="E15" s="356"/>
      <c r="F15" s="356"/>
      <c r="G15" s="356"/>
      <c r="H15" s="356"/>
      <c r="I15" s="356"/>
      <c r="J15" s="356"/>
      <c r="K15" s="356"/>
      <c r="L15" s="356"/>
      <c r="M15" s="356"/>
      <c r="N15" s="356"/>
      <c r="O15" s="356"/>
      <c r="P15" s="356"/>
      <c r="Q15" s="356"/>
      <c r="R15" s="357"/>
      <c r="S15" s="357"/>
      <c r="T15" s="357"/>
      <c r="U15" s="357"/>
      <c r="V15" s="357"/>
      <c r="W15" s="357"/>
      <c r="X15" s="357"/>
      <c r="Y15" s="357"/>
      <c r="Z15" s="357"/>
      <c r="AA15" s="357"/>
      <c r="AB15" s="357"/>
      <c r="AC15" s="357"/>
      <c r="AD15" s="357"/>
      <c r="AE15" s="357"/>
      <c r="AF15" s="357"/>
      <c r="AG15" s="357"/>
      <c r="AH15" s="357"/>
      <c r="AI15" s="357"/>
    </row>
    <row r="16" spans="1:51" s="358" customFormat="1" ht="13.2" x14ac:dyDescent="0.2">
      <c r="A16" s="354"/>
      <c r="B16" s="356"/>
      <c r="C16" s="356"/>
      <c r="D16" s="356"/>
      <c r="E16" s="356"/>
      <c r="F16" s="356"/>
      <c r="G16" s="356"/>
      <c r="H16" s="356"/>
      <c r="I16" s="356"/>
      <c r="J16" s="356"/>
      <c r="K16" s="356"/>
      <c r="L16" s="356"/>
      <c r="M16" s="356"/>
      <c r="N16" s="356"/>
      <c r="O16" s="356"/>
      <c r="P16" s="356"/>
      <c r="Q16" s="356"/>
      <c r="R16" s="357"/>
      <c r="S16" s="357"/>
      <c r="T16" s="357"/>
      <c r="U16" s="357"/>
      <c r="V16" s="357"/>
      <c r="W16" s="357"/>
      <c r="X16" s="357"/>
      <c r="Y16" s="357"/>
      <c r="Z16" s="357"/>
      <c r="AA16" s="357"/>
      <c r="AB16" s="357"/>
      <c r="AC16" s="357"/>
      <c r="AD16" s="357"/>
      <c r="AE16" s="357"/>
      <c r="AF16" s="357"/>
      <c r="AG16" s="357"/>
      <c r="AH16" s="357"/>
      <c r="AI16" s="357"/>
    </row>
    <row r="17" spans="1:259" s="358" customFormat="1" ht="13.2" x14ac:dyDescent="0.2">
      <c r="A17" s="354"/>
      <c r="B17" s="356"/>
      <c r="C17" s="356"/>
      <c r="D17" s="356"/>
      <c r="E17" s="356"/>
      <c r="F17" s="356"/>
      <c r="G17" s="356"/>
      <c r="H17" s="356"/>
      <c r="I17" s="356"/>
      <c r="J17" s="356"/>
      <c r="K17" s="356"/>
      <c r="L17" s="356"/>
      <c r="M17" s="356"/>
      <c r="N17" s="356"/>
      <c r="O17" s="356"/>
      <c r="P17" s="356"/>
      <c r="Q17" s="356"/>
      <c r="R17" s="357"/>
      <c r="S17" s="357"/>
      <c r="T17" s="357"/>
      <c r="U17" s="357"/>
      <c r="V17" s="357"/>
      <c r="W17" s="357"/>
      <c r="X17" s="357"/>
      <c r="Y17" s="357"/>
      <c r="Z17" s="357"/>
      <c r="AA17" s="357"/>
      <c r="AB17" s="357"/>
      <c r="AC17" s="357"/>
      <c r="AD17" s="357"/>
      <c r="AE17" s="357"/>
      <c r="AF17" s="357"/>
      <c r="AG17" s="357"/>
      <c r="AH17" s="357"/>
      <c r="AI17" s="357"/>
    </row>
    <row r="18" spans="1:259" s="358" customFormat="1" ht="13.2" x14ac:dyDescent="0.2">
      <c r="A18" s="354"/>
      <c r="B18" s="356"/>
      <c r="C18" s="356"/>
      <c r="D18" s="356"/>
      <c r="E18" s="356"/>
      <c r="F18" s="356"/>
      <c r="G18" s="356"/>
      <c r="H18" s="356"/>
      <c r="I18" s="356"/>
      <c r="J18" s="356"/>
      <c r="K18" s="356"/>
      <c r="L18" s="356"/>
      <c r="M18" s="356"/>
      <c r="N18" s="356"/>
      <c r="O18" s="356"/>
      <c r="P18" s="356"/>
      <c r="Q18" s="356"/>
      <c r="R18" s="357"/>
      <c r="S18" s="357"/>
      <c r="T18" s="357"/>
      <c r="U18" s="357"/>
      <c r="V18" s="357"/>
      <c r="W18" s="357"/>
      <c r="X18" s="357"/>
      <c r="Y18" s="357"/>
      <c r="Z18" s="357"/>
      <c r="AA18" s="357"/>
      <c r="AB18" s="357"/>
      <c r="AC18" s="357"/>
      <c r="AD18" s="357"/>
      <c r="AE18" s="357"/>
      <c r="AF18" s="357"/>
      <c r="AG18" s="357"/>
      <c r="AH18" s="357"/>
      <c r="AI18" s="357"/>
    </row>
    <row r="19" spans="1:259" ht="13.2" x14ac:dyDescent="0.2">
      <c r="A19" s="354"/>
      <c r="B19" s="354"/>
      <c r="C19" s="354"/>
      <c r="D19" s="354"/>
      <c r="E19" s="354"/>
      <c r="F19" s="354"/>
      <c r="G19" s="354"/>
      <c r="H19" s="354"/>
      <c r="I19" s="354"/>
      <c r="J19" s="354"/>
      <c r="K19" s="354"/>
      <c r="L19" s="354"/>
      <c r="M19" s="354"/>
      <c r="N19" s="354"/>
      <c r="O19" s="354"/>
      <c r="P19" s="355"/>
      <c r="Q19" s="355"/>
    </row>
    <row r="20" spans="1:259" ht="13.2" x14ac:dyDescent="0.2">
      <c r="A20" s="354"/>
      <c r="B20" s="354"/>
      <c r="C20" s="354"/>
      <c r="D20" s="354"/>
      <c r="E20" s="354"/>
      <c r="F20" s="354"/>
      <c r="G20" s="354"/>
      <c r="H20" s="354"/>
      <c r="I20" s="354"/>
      <c r="J20" s="354"/>
      <c r="K20" s="354"/>
      <c r="L20" s="354"/>
      <c r="M20" s="354"/>
      <c r="N20" s="354"/>
      <c r="O20" s="354"/>
      <c r="P20" s="355"/>
      <c r="Q20" s="355"/>
    </row>
    <row r="21" spans="1:259" ht="16.2" x14ac:dyDescent="0.2">
      <c r="A21" s="354"/>
      <c r="B21" s="360"/>
      <c r="C21" s="361"/>
      <c r="D21" s="361"/>
      <c r="E21" s="361"/>
      <c r="F21" s="361"/>
      <c r="G21" s="361"/>
      <c r="H21" s="361"/>
      <c r="I21" s="361"/>
      <c r="J21" s="361"/>
      <c r="K21" s="361"/>
      <c r="L21" s="361"/>
      <c r="M21" s="361"/>
      <c r="N21" s="362"/>
      <c r="O21" s="361"/>
      <c r="P21" s="363"/>
      <c r="Q21" s="355"/>
      <c r="IY21" s="364"/>
    </row>
    <row r="22" spans="1:259" ht="16.2" x14ac:dyDescent="0.2">
      <c r="A22" s="354"/>
      <c r="B22" s="365"/>
      <c r="C22" s="354"/>
      <c r="D22" s="354"/>
      <c r="E22" s="354"/>
      <c r="F22" s="354"/>
      <c r="G22" s="354"/>
      <c r="H22" s="354"/>
      <c r="I22" s="354"/>
      <c r="J22" s="354"/>
      <c r="K22" s="354"/>
      <c r="L22" s="354"/>
      <c r="M22" s="354"/>
      <c r="N22" s="354"/>
      <c r="O22" s="354"/>
      <c r="P22" s="366"/>
      <c r="Q22" s="365"/>
      <c r="IY22" s="367"/>
    </row>
    <row r="23" spans="1:259" ht="13.2" x14ac:dyDescent="0.2">
      <c r="A23" s="354"/>
      <c r="B23" s="365"/>
      <c r="C23" s="354"/>
      <c r="D23" s="354"/>
      <c r="E23" s="354"/>
      <c r="F23" s="354"/>
      <c r="G23" s="354"/>
      <c r="H23" s="354"/>
      <c r="I23" s="354"/>
      <c r="J23" s="354"/>
      <c r="K23" s="354"/>
      <c r="L23" s="354"/>
      <c r="M23" s="354"/>
      <c r="N23" s="354"/>
      <c r="O23" s="354"/>
      <c r="P23" s="366"/>
      <c r="Q23" s="365"/>
    </row>
    <row r="24" spans="1:259" ht="13.2" x14ac:dyDescent="0.2">
      <c r="A24" s="354"/>
      <c r="B24" s="365"/>
      <c r="C24" s="354"/>
      <c r="D24" s="354"/>
      <c r="E24" s="354"/>
      <c r="F24" s="354"/>
      <c r="G24" s="354"/>
      <c r="H24" s="354"/>
      <c r="I24" s="354"/>
      <c r="J24" s="354"/>
      <c r="K24" s="354"/>
      <c r="L24" s="354"/>
      <c r="M24" s="354"/>
      <c r="N24" s="354"/>
      <c r="O24" s="354"/>
      <c r="P24" s="366"/>
      <c r="Q24" s="365"/>
    </row>
    <row r="25" spans="1:259" ht="13.2" x14ac:dyDescent="0.2">
      <c r="A25" s="354"/>
      <c r="B25" s="365"/>
      <c r="C25" s="354"/>
      <c r="D25" s="354"/>
      <c r="E25" s="354"/>
      <c r="F25" s="354"/>
      <c r="G25" s="354"/>
      <c r="H25" s="354"/>
      <c r="I25" s="354"/>
      <c r="J25" s="354"/>
      <c r="K25" s="354"/>
      <c r="L25" s="354"/>
      <c r="M25" s="354"/>
      <c r="N25" s="354"/>
      <c r="O25" s="354"/>
      <c r="P25" s="366"/>
      <c r="Q25" s="365"/>
    </row>
    <row r="26" spans="1:259" ht="13.2" x14ac:dyDescent="0.2">
      <c r="A26" s="354"/>
      <c r="B26" s="365"/>
      <c r="C26" s="354"/>
      <c r="D26" s="354"/>
      <c r="E26" s="354"/>
      <c r="F26" s="354"/>
      <c r="G26" s="354"/>
      <c r="H26" s="354"/>
      <c r="I26" s="354"/>
      <c r="J26" s="354"/>
      <c r="K26" s="354"/>
      <c r="L26" s="354"/>
      <c r="M26" s="354"/>
      <c r="N26" s="354"/>
      <c r="O26" s="354"/>
      <c r="P26" s="366"/>
      <c r="Q26" s="365"/>
    </row>
    <row r="27" spans="1:259" ht="13.2" x14ac:dyDescent="0.2">
      <c r="A27" s="354"/>
      <c r="B27" s="365"/>
      <c r="C27" s="354"/>
      <c r="D27" s="354"/>
      <c r="E27" s="354"/>
      <c r="F27" s="354"/>
      <c r="G27" s="354"/>
      <c r="H27" s="354"/>
      <c r="I27" s="354"/>
      <c r="J27" s="354"/>
      <c r="K27" s="354"/>
      <c r="L27" s="354"/>
      <c r="M27" s="354"/>
      <c r="N27" s="354"/>
      <c r="O27" s="354"/>
      <c r="P27" s="366"/>
      <c r="Q27" s="365"/>
    </row>
    <row r="28" spans="1:259" ht="13.2" x14ac:dyDescent="0.2">
      <c r="A28" s="354"/>
      <c r="B28" s="365"/>
      <c r="C28" s="354"/>
      <c r="D28" s="354"/>
      <c r="E28" s="354"/>
      <c r="F28" s="354"/>
      <c r="G28" s="354"/>
      <c r="H28" s="354"/>
      <c r="I28" s="354"/>
      <c r="J28" s="354"/>
      <c r="K28" s="354"/>
      <c r="L28" s="354"/>
      <c r="M28" s="354"/>
      <c r="N28" s="354"/>
      <c r="O28" s="354"/>
      <c r="P28" s="366"/>
      <c r="Q28" s="365"/>
    </row>
    <row r="29" spans="1:259" ht="13.2" x14ac:dyDescent="0.2">
      <c r="A29" s="354"/>
      <c r="B29" s="365"/>
      <c r="C29" s="354"/>
      <c r="D29" s="354"/>
      <c r="E29" s="354"/>
      <c r="F29" s="354"/>
      <c r="G29" s="354"/>
      <c r="H29" s="354"/>
      <c r="I29" s="354"/>
      <c r="J29" s="354"/>
      <c r="K29" s="354"/>
      <c r="L29" s="354"/>
      <c r="M29" s="354"/>
      <c r="N29" s="354"/>
      <c r="O29" s="354"/>
      <c r="P29" s="366"/>
      <c r="Q29" s="365"/>
    </row>
    <row r="30" spans="1:259" ht="13.2" x14ac:dyDescent="0.2">
      <c r="A30" s="354"/>
      <c r="B30" s="365"/>
      <c r="C30" s="354"/>
      <c r="D30" s="354"/>
      <c r="E30" s="354"/>
      <c r="F30" s="354"/>
      <c r="G30" s="354"/>
      <c r="H30" s="354"/>
      <c r="I30" s="354"/>
      <c r="J30" s="354"/>
      <c r="K30" s="354"/>
      <c r="L30" s="354"/>
      <c r="M30" s="354"/>
      <c r="N30" s="354"/>
      <c r="O30" s="354"/>
      <c r="P30" s="366"/>
      <c r="Q30" s="365"/>
    </row>
    <row r="31" spans="1:259" ht="13.2" x14ac:dyDescent="0.2">
      <c r="A31" s="354"/>
      <c r="B31" s="365"/>
      <c r="C31" s="354"/>
      <c r="D31" s="354"/>
      <c r="E31" s="354"/>
      <c r="F31" s="354"/>
      <c r="G31" s="354"/>
      <c r="H31" s="354"/>
      <c r="I31" s="354"/>
      <c r="J31" s="354"/>
      <c r="K31" s="354"/>
      <c r="L31" s="354"/>
      <c r="M31" s="354"/>
      <c r="N31" s="354"/>
      <c r="O31" s="354"/>
      <c r="P31" s="366"/>
      <c r="Q31" s="365"/>
    </row>
    <row r="32" spans="1:259" ht="13.2" x14ac:dyDescent="0.2">
      <c r="A32" s="354"/>
      <c r="B32" s="365"/>
      <c r="C32" s="354"/>
      <c r="D32" s="354"/>
      <c r="E32" s="354"/>
      <c r="F32" s="354"/>
      <c r="G32" s="354"/>
      <c r="H32" s="354"/>
      <c r="I32" s="354"/>
      <c r="J32" s="354"/>
      <c r="K32" s="354"/>
      <c r="L32" s="354"/>
      <c r="M32" s="354"/>
      <c r="N32" s="354"/>
      <c r="O32" s="354"/>
      <c r="P32" s="366"/>
      <c r="Q32" s="365"/>
    </row>
    <row r="33" spans="1:17" ht="13.2" x14ac:dyDescent="0.2">
      <c r="A33" s="354"/>
      <c r="B33" s="365"/>
      <c r="C33" s="354"/>
      <c r="D33" s="354"/>
      <c r="E33" s="354"/>
      <c r="F33" s="354"/>
      <c r="G33" s="354"/>
      <c r="H33" s="354"/>
      <c r="I33" s="354"/>
      <c r="J33" s="354"/>
      <c r="K33" s="354"/>
      <c r="L33" s="354"/>
      <c r="M33" s="354"/>
      <c r="N33" s="354"/>
      <c r="O33" s="354"/>
      <c r="P33" s="366"/>
      <c r="Q33" s="365"/>
    </row>
    <row r="34" spans="1:17" ht="13.2" x14ac:dyDescent="0.2">
      <c r="A34" s="354"/>
      <c r="B34" s="365"/>
      <c r="C34" s="354"/>
      <c r="D34" s="354"/>
      <c r="E34" s="354"/>
      <c r="F34" s="354"/>
      <c r="G34" s="354"/>
      <c r="H34" s="354"/>
      <c r="I34" s="354"/>
      <c r="J34" s="354"/>
      <c r="K34" s="354"/>
      <c r="L34" s="354"/>
      <c r="M34" s="354"/>
      <c r="N34" s="354"/>
      <c r="O34" s="354"/>
      <c r="P34" s="366"/>
      <c r="Q34" s="365"/>
    </row>
    <row r="35" spans="1:17" ht="13.2" x14ac:dyDescent="0.2">
      <c r="A35" s="354"/>
      <c r="B35" s="365"/>
      <c r="C35" s="354"/>
      <c r="D35" s="354"/>
      <c r="E35" s="354"/>
      <c r="F35" s="354"/>
      <c r="G35" s="354"/>
      <c r="H35" s="354"/>
      <c r="I35" s="354"/>
      <c r="J35" s="354"/>
      <c r="K35" s="354"/>
      <c r="L35" s="354"/>
      <c r="M35" s="354"/>
      <c r="N35" s="354"/>
      <c r="O35" s="354"/>
      <c r="P35" s="366"/>
      <c r="Q35" s="365"/>
    </row>
    <row r="36" spans="1:17" ht="13.2" x14ac:dyDescent="0.2">
      <c r="A36" s="354"/>
      <c r="B36" s="365"/>
      <c r="C36" s="354"/>
      <c r="D36" s="354"/>
      <c r="E36" s="354"/>
      <c r="F36" s="354"/>
      <c r="G36" s="354"/>
      <c r="H36" s="354"/>
      <c r="I36" s="354"/>
      <c r="J36" s="354"/>
      <c r="K36" s="354"/>
      <c r="L36" s="354"/>
      <c r="M36" s="354"/>
      <c r="N36" s="354"/>
      <c r="O36" s="354"/>
      <c r="P36" s="366"/>
      <c r="Q36" s="365"/>
    </row>
    <row r="37" spans="1:17" ht="13.2" x14ac:dyDescent="0.2">
      <c r="A37" s="354"/>
      <c r="B37" s="365"/>
      <c r="C37" s="354"/>
      <c r="D37" s="354"/>
      <c r="E37" s="354"/>
      <c r="F37" s="354"/>
      <c r="G37" s="354"/>
      <c r="H37" s="354"/>
      <c r="I37" s="354"/>
      <c r="J37" s="354"/>
      <c r="K37" s="354"/>
      <c r="L37" s="354"/>
      <c r="M37" s="354"/>
      <c r="N37" s="354"/>
      <c r="O37" s="354"/>
      <c r="P37" s="366"/>
      <c r="Q37" s="365"/>
    </row>
    <row r="38" spans="1:17" ht="13.2" x14ac:dyDescent="0.2">
      <c r="A38" s="354"/>
      <c r="B38" s="365"/>
      <c r="C38" s="354"/>
      <c r="D38" s="354"/>
      <c r="E38" s="354"/>
      <c r="F38" s="354"/>
      <c r="G38" s="354"/>
      <c r="H38" s="354"/>
      <c r="I38" s="354"/>
      <c r="J38" s="354"/>
      <c r="K38" s="354"/>
      <c r="L38" s="354"/>
      <c r="M38" s="354"/>
      <c r="N38" s="354"/>
      <c r="O38" s="354"/>
      <c r="P38" s="366"/>
      <c r="Q38" s="365"/>
    </row>
    <row r="39" spans="1:17" ht="13.2" x14ac:dyDescent="0.2">
      <c r="A39" s="354"/>
      <c r="B39" s="368"/>
      <c r="C39" s="369"/>
      <c r="D39" s="369"/>
      <c r="E39" s="369"/>
      <c r="F39" s="369"/>
      <c r="G39" s="369"/>
      <c r="H39" s="369"/>
      <c r="I39" s="369"/>
      <c r="J39" s="369"/>
      <c r="K39" s="369"/>
      <c r="L39" s="369"/>
      <c r="M39" s="369"/>
      <c r="N39" s="369"/>
      <c r="O39" s="369"/>
      <c r="P39" s="370"/>
      <c r="Q39" s="365"/>
    </row>
    <row r="40" spans="1:17" ht="13.2" x14ac:dyDescent="0.2">
      <c r="A40" s="354"/>
      <c r="B40" s="371"/>
      <c r="C40" s="355"/>
      <c r="D40" s="355"/>
      <c r="E40" s="355"/>
      <c r="F40" s="355"/>
      <c r="G40" s="355"/>
      <c r="H40" s="355"/>
      <c r="I40" s="355"/>
      <c r="J40" s="355"/>
      <c r="K40" s="355"/>
      <c r="L40" s="355"/>
      <c r="M40" s="355"/>
      <c r="N40" s="355"/>
      <c r="O40" s="355"/>
      <c r="P40" s="371"/>
      <c r="Q40" s="355"/>
    </row>
    <row r="41" spans="1:17" ht="16.2" x14ac:dyDescent="0.2">
      <c r="B41" s="237" t="s">
        <v>547</v>
      </c>
      <c r="C41" s="238"/>
      <c r="D41" s="238"/>
      <c r="E41" s="238"/>
      <c r="F41" s="238"/>
      <c r="G41" s="238"/>
      <c r="H41" s="238"/>
      <c r="I41" s="238"/>
      <c r="J41" s="238"/>
      <c r="K41" s="238"/>
      <c r="L41" s="238"/>
      <c r="M41" s="238"/>
      <c r="N41" s="238"/>
      <c r="O41" s="238"/>
      <c r="P41" s="239"/>
    </row>
    <row r="42" spans="1:17" ht="13.2" x14ac:dyDescent="0.2">
      <c r="B42" s="240"/>
      <c r="C42" s="236"/>
      <c r="D42" s="236"/>
      <c r="E42" s="236"/>
      <c r="F42" s="236"/>
      <c r="G42" s="372" t="s">
        <v>548</v>
      </c>
      <c r="H42" s="373"/>
      <c r="I42" s="374"/>
      <c r="J42" s="374"/>
      <c r="K42" s="374"/>
      <c r="L42" s="375"/>
      <c r="M42" s="375"/>
      <c r="N42" s="375"/>
      <c r="O42" s="375"/>
    </row>
    <row r="43" spans="1:17" ht="13.2" x14ac:dyDescent="0.2">
      <c r="B43" s="240"/>
      <c r="C43" s="236"/>
      <c r="D43" s="236"/>
      <c r="E43" s="236"/>
      <c r="F43" s="236"/>
      <c r="G43" s="1205"/>
      <c r="H43" s="1205"/>
      <c r="I43" s="1205"/>
      <c r="J43" s="1205"/>
      <c r="K43" s="1205"/>
      <c r="L43" s="1205"/>
      <c r="M43" s="1205"/>
      <c r="N43" s="1205"/>
      <c r="O43" s="1205"/>
    </row>
    <row r="44" spans="1:17" ht="13.2" x14ac:dyDescent="0.2">
      <c r="B44" s="240"/>
      <c r="C44" s="236"/>
      <c r="D44" s="236"/>
      <c r="E44" s="236"/>
      <c r="F44" s="236"/>
      <c r="G44" s="1205"/>
      <c r="H44" s="1205"/>
      <c r="I44" s="1205"/>
      <c r="J44" s="1205"/>
      <c r="K44" s="1205"/>
      <c r="L44" s="1205"/>
      <c r="M44" s="1205"/>
      <c r="N44" s="1205"/>
      <c r="O44" s="1205"/>
    </row>
    <row r="45" spans="1:17" ht="13.2" x14ac:dyDescent="0.2">
      <c r="B45" s="240"/>
      <c r="C45" s="236"/>
      <c r="D45" s="236"/>
      <c r="E45" s="236"/>
      <c r="F45" s="236"/>
      <c r="G45" s="1205"/>
      <c r="H45" s="1205"/>
      <c r="I45" s="1205"/>
      <c r="J45" s="1205"/>
      <c r="K45" s="1205"/>
      <c r="L45" s="1205"/>
      <c r="M45" s="1205"/>
      <c r="N45" s="1205"/>
      <c r="O45" s="1205"/>
    </row>
    <row r="46" spans="1:17" ht="13.2" x14ac:dyDescent="0.2">
      <c r="B46" s="240"/>
      <c r="C46" s="236"/>
      <c r="D46" s="236"/>
      <c r="E46" s="236"/>
      <c r="F46" s="236"/>
      <c r="G46" s="1205"/>
      <c r="H46" s="1205"/>
      <c r="I46" s="1205"/>
      <c r="J46" s="1205"/>
      <c r="K46" s="1205"/>
      <c r="L46" s="1205"/>
      <c r="M46" s="1205"/>
      <c r="N46" s="1205"/>
      <c r="O46" s="1205"/>
    </row>
    <row r="47" spans="1:17" ht="13.2" x14ac:dyDescent="0.2">
      <c r="B47" s="240"/>
      <c r="C47" s="236"/>
      <c r="D47" s="236"/>
      <c r="E47" s="236"/>
      <c r="F47" s="236"/>
      <c r="G47" s="1205"/>
      <c r="H47" s="1205"/>
      <c r="I47" s="1205"/>
      <c r="J47" s="1205"/>
      <c r="K47" s="1205"/>
      <c r="L47" s="1205"/>
      <c r="M47" s="1205"/>
      <c r="N47" s="1205"/>
      <c r="O47" s="1205"/>
    </row>
    <row r="48" spans="1:17" ht="13.2" x14ac:dyDescent="0.2">
      <c r="B48" s="240"/>
      <c r="C48" s="236"/>
      <c r="D48" s="236"/>
      <c r="E48" s="236"/>
      <c r="F48" s="236"/>
      <c r="G48" s="375"/>
      <c r="H48" s="376"/>
      <c r="I48" s="376"/>
      <c r="J48" s="376"/>
      <c r="K48" s="373"/>
      <c r="L48" s="373"/>
      <c r="M48" s="373"/>
      <c r="N48" s="373"/>
      <c r="O48" s="373"/>
    </row>
    <row r="49" spans="1:17" ht="13.2" x14ac:dyDescent="0.2">
      <c r="B49" s="240"/>
      <c r="C49" s="236"/>
      <c r="D49" s="236"/>
      <c r="E49" s="236"/>
      <c r="F49" s="236"/>
      <c r="G49" s="373" t="s">
        <v>549</v>
      </c>
      <c r="H49" s="373"/>
      <c r="I49" s="373"/>
      <c r="J49" s="373"/>
      <c r="K49" s="373"/>
      <c r="L49" s="373"/>
      <c r="M49" s="373"/>
      <c r="N49" s="373"/>
      <c r="O49" s="373"/>
    </row>
    <row r="50" spans="1:17" ht="13.2" x14ac:dyDescent="0.2">
      <c r="B50" s="240"/>
      <c r="C50" s="236"/>
      <c r="D50" s="236"/>
      <c r="E50" s="236"/>
      <c r="F50" s="236"/>
      <c r="G50" s="1206"/>
      <c r="H50" s="1206"/>
      <c r="I50" s="1206"/>
      <c r="J50" s="1206"/>
      <c r="K50" s="377" t="s">
        <v>550</v>
      </c>
      <c r="L50" s="377" t="s">
        <v>551</v>
      </c>
      <c r="M50" s="378" t="s">
        <v>552</v>
      </c>
      <c r="N50" s="378" t="s">
        <v>553</v>
      </c>
      <c r="O50" s="378" t="s">
        <v>554</v>
      </c>
    </row>
    <row r="51" spans="1:17" ht="13.2" x14ac:dyDescent="0.2">
      <c r="B51" s="240"/>
      <c r="C51" s="236"/>
      <c r="D51" s="236"/>
      <c r="E51" s="236"/>
      <c r="F51" s="236"/>
      <c r="G51" s="1207" t="s">
        <v>555</v>
      </c>
      <c r="H51" s="1207"/>
      <c r="I51" s="1208" t="s">
        <v>556</v>
      </c>
      <c r="J51" s="1208"/>
      <c r="K51" s="1209"/>
      <c r="L51" s="1209"/>
      <c r="M51" s="1209"/>
      <c r="N51" s="1209"/>
      <c r="O51" s="1209"/>
    </row>
    <row r="52" spans="1:17" ht="13.2" x14ac:dyDescent="0.2">
      <c r="B52" s="240"/>
      <c r="C52" s="236"/>
      <c r="D52" s="236"/>
      <c r="E52" s="236"/>
      <c r="F52" s="236"/>
      <c r="G52" s="1207"/>
      <c r="H52" s="1207"/>
      <c r="I52" s="1208"/>
      <c r="J52" s="1208"/>
      <c r="K52" s="1210"/>
      <c r="L52" s="1210"/>
      <c r="M52" s="1210"/>
      <c r="N52" s="1210"/>
      <c r="O52" s="1210"/>
    </row>
    <row r="53" spans="1:17" ht="13.2" x14ac:dyDescent="0.2">
      <c r="A53" s="379"/>
      <c r="B53" s="240"/>
      <c r="C53" s="236"/>
      <c r="D53" s="236"/>
      <c r="E53" s="236"/>
      <c r="F53" s="236"/>
      <c r="G53" s="1207"/>
      <c r="H53" s="1207"/>
      <c r="I53" s="1211" t="s">
        <v>557</v>
      </c>
      <c r="J53" s="1211"/>
      <c r="K53" s="1212"/>
      <c r="L53" s="1212"/>
      <c r="M53" s="1212"/>
      <c r="N53" s="1212"/>
      <c r="O53" s="1212"/>
    </row>
    <row r="54" spans="1:17" ht="13.2" x14ac:dyDescent="0.2">
      <c r="A54" s="379"/>
      <c r="B54" s="240"/>
      <c r="C54" s="236"/>
      <c r="D54" s="236"/>
      <c r="E54" s="236"/>
      <c r="F54" s="236"/>
      <c r="G54" s="1207"/>
      <c r="H54" s="1207"/>
      <c r="I54" s="1211"/>
      <c r="J54" s="1211"/>
      <c r="K54" s="1213"/>
      <c r="L54" s="1213"/>
      <c r="M54" s="1213"/>
      <c r="N54" s="1213"/>
      <c r="O54" s="1213"/>
    </row>
    <row r="55" spans="1:17" ht="13.2" x14ac:dyDescent="0.2">
      <c r="A55" s="379"/>
      <c r="B55" s="240"/>
      <c r="C55" s="236"/>
      <c r="D55" s="236"/>
      <c r="E55" s="236"/>
      <c r="F55" s="236"/>
      <c r="G55" s="1211" t="s">
        <v>558</v>
      </c>
      <c r="H55" s="1211"/>
      <c r="I55" s="1211" t="s">
        <v>556</v>
      </c>
      <c r="J55" s="1211"/>
      <c r="K55" s="1209"/>
      <c r="L55" s="1209"/>
      <c r="M55" s="1209"/>
      <c r="N55" s="1209"/>
      <c r="O55" s="1209"/>
    </row>
    <row r="56" spans="1:17" ht="13.2" x14ac:dyDescent="0.2">
      <c r="A56" s="379"/>
      <c r="B56" s="240"/>
      <c r="C56" s="236"/>
      <c r="D56" s="236"/>
      <c r="E56" s="236"/>
      <c r="F56" s="236"/>
      <c r="G56" s="1211"/>
      <c r="H56" s="1211"/>
      <c r="I56" s="1211"/>
      <c r="J56" s="1211"/>
      <c r="K56" s="1210"/>
      <c r="L56" s="1210"/>
      <c r="M56" s="1210"/>
      <c r="N56" s="1210"/>
      <c r="O56" s="1210"/>
    </row>
    <row r="57" spans="1:17" s="379" customFormat="1" ht="13.2" x14ac:dyDescent="0.2">
      <c r="B57" s="380"/>
      <c r="C57" s="381"/>
      <c r="D57" s="381"/>
      <c r="E57" s="381"/>
      <c r="F57" s="381"/>
      <c r="G57" s="1211"/>
      <c r="H57" s="1211"/>
      <c r="I57" s="1214" t="s">
        <v>557</v>
      </c>
      <c r="J57" s="1214"/>
      <c r="K57" s="1215"/>
      <c r="L57" s="1215"/>
      <c r="M57" s="1215"/>
      <c r="N57" s="1215"/>
      <c r="O57" s="1215"/>
      <c r="P57" s="382"/>
      <c r="Q57" s="380"/>
    </row>
    <row r="58" spans="1:17" s="379" customFormat="1" ht="13.2" x14ac:dyDescent="0.2">
      <c r="A58" s="235"/>
      <c r="B58" s="380"/>
      <c r="C58" s="381"/>
      <c r="D58" s="381"/>
      <c r="E58" s="381"/>
      <c r="F58" s="381"/>
      <c r="G58" s="1211"/>
      <c r="H58" s="1211"/>
      <c r="I58" s="1214"/>
      <c r="J58" s="1214"/>
      <c r="K58" s="1213"/>
      <c r="L58" s="1213"/>
      <c r="M58" s="1213"/>
      <c r="N58" s="1213"/>
      <c r="O58" s="1213"/>
      <c r="P58" s="382"/>
      <c r="Q58" s="380"/>
    </row>
    <row r="59" spans="1:17" s="379" customFormat="1" ht="13.2" x14ac:dyDescent="0.2">
      <c r="A59" s="235"/>
      <c r="B59" s="380"/>
      <c r="C59" s="381"/>
      <c r="D59" s="381"/>
      <c r="E59" s="381"/>
      <c r="F59" s="381"/>
      <c r="G59" s="381"/>
      <c r="H59" s="381"/>
      <c r="I59" s="381"/>
      <c r="J59" s="381"/>
      <c r="K59" s="383"/>
      <c r="L59" s="383"/>
      <c r="M59" s="383"/>
      <c r="N59" s="383"/>
      <c r="O59" s="383"/>
      <c r="P59" s="382"/>
      <c r="Q59" s="380"/>
    </row>
    <row r="60" spans="1:17" s="379" customFormat="1" ht="13.2" x14ac:dyDescent="0.2">
      <c r="A60" s="235"/>
      <c r="B60" s="380"/>
      <c r="C60" s="381"/>
      <c r="D60" s="381"/>
      <c r="E60" s="381"/>
      <c r="F60" s="381"/>
      <c r="G60" s="381"/>
      <c r="H60" s="381"/>
      <c r="I60" s="381"/>
      <c r="J60" s="381"/>
      <c r="K60" s="383"/>
      <c r="L60" s="383"/>
      <c r="M60" s="383"/>
      <c r="N60" s="383"/>
      <c r="O60" s="383"/>
      <c r="P60" s="382"/>
      <c r="Q60" s="380"/>
    </row>
    <row r="61" spans="1:17" s="379" customFormat="1" ht="13.2" x14ac:dyDescent="0.2">
      <c r="A61" s="235"/>
      <c r="B61" s="384"/>
      <c r="C61" s="385"/>
      <c r="D61" s="385"/>
      <c r="E61" s="385"/>
      <c r="F61" s="385"/>
      <c r="G61" s="385"/>
      <c r="H61" s="385"/>
      <c r="I61" s="385"/>
      <c r="J61" s="385"/>
      <c r="K61" s="385"/>
      <c r="L61" s="385"/>
      <c r="M61" s="386"/>
      <c r="N61" s="386"/>
      <c r="O61" s="386"/>
      <c r="P61" s="387"/>
      <c r="Q61" s="380"/>
    </row>
    <row r="62" spans="1:17" ht="13.2" x14ac:dyDescent="0.2">
      <c r="B62" s="388"/>
      <c r="C62" s="388"/>
      <c r="D62" s="388"/>
      <c r="E62" s="388"/>
      <c r="F62" s="388"/>
      <c r="G62" s="388"/>
      <c r="H62" s="388"/>
      <c r="I62" s="388"/>
      <c r="J62" s="388"/>
      <c r="K62" s="388"/>
      <c r="L62" s="388"/>
      <c r="M62" s="388"/>
      <c r="N62" s="388"/>
      <c r="O62" s="388"/>
      <c r="P62" s="388"/>
      <c r="Q62" s="236"/>
    </row>
    <row r="63" spans="1:17" ht="16.2" x14ac:dyDescent="0.2">
      <c r="B63" s="293" t="s">
        <v>559</v>
      </c>
      <c r="C63" s="236"/>
      <c r="D63" s="236"/>
      <c r="E63" s="236"/>
      <c r="F63" s="236"/>
      <c r="G63" s="236"/>
      <c r="H63" s="236"/>
      <c r="I63" s="236"/>
      <c r="J63" s="236"/>
      <c r="K63" s="236"/>
      <c r="L63" s="236"/>
      <c r="M63" s="236"/>
      <c r="N63" s="236"/>
      <c r="O63" s="236"/>
    </row>
    <row r="64" spans="1:17" ht="13.2" x14ac:dyDescent="0.2">
      <c r="B64" s="240"/>
      <c r="C64" s="236"/>
      <c r="D64" s="236"/>
      <c r="E64" s="236"/>
      <c r="F64" s="236"/>
      <c r="G64" s="389" t="s">
        <v>548</v>
      </c>
      <c r="I64" s="390"/>
      <c r="J64" s="390"/>
      <c r="K64" s="390"/>
      <c r="L64" s="390"/>
      <c r="M64" s="390"/>
      <c r="N64" s="391"/>
      <c r="O64" s="390"/>
    </row>
    <row r="65" spans="2:30" ht="13.2" x14ac:dyDescent="0.2">
      <c r="B65" s="240"/>
      <c r="C65" s="236"/>
      <c r="D65" s="236"/>
      <c r="E65" s="236"/>
      <c r="F65" s="236"/>
      <c r="G65" s="1216" t="s">
        <v>560</v>
      </c>
      <c r="H65" s="1217"/>
      <c r="I65" s="1217"/>
      <c r="J65" s="1217"/>
      <c r="K65" s="1217"/>
      <c r="L65" s="1217"/>
      <c r="M65" s="1217"/>
      <c r="N65" s="1217"/>
      <c r="O65" s="1217"/>
    </row>
    <row r="66" spans="2:30" ht="13.2" x14ac:dyDescent="0.2">
      <c r="B66" s="240"/>
      <c r="C66" s="236"/>
      <c r="D66" s="236"/>
      <c r="E66" s="236"/>
      <c r="F66" s="236"/>
      <c r="G66" s="1217"/>
      <c r="H66" s="1217"/>
      <c r="I66" s="1217"/>
      <c r="J66" s="1217"/>
      <c r="K66" s="1217"/>
      <c r="L66" s="1217"/>
      <c r="M66" s="1217"/>
      <c r="N66" s="1217"/>
      <c r="O66" s="1217"/>
    </row>
    <row r="67" spans="2:30" ht="13.2" x14ac:dyDescent="0.2">
      <c r="B67" s="240"/>
      <c r="C67" s="236"/>
      <c r="D67" s="236"/>
      <c r="E67" s="236"/>
      <c r="F67" s="236"/>
      <c r="G67" s="1217"/>
      <c r="H67" s="1217"/>
      <c r="I67" s="1217"/>
      <c r="J67" s="1217"/>
      <c r="K67" s="1217"/>
      <c r="L67" s="1217"/>
      <c r="M67" s="1217"/>
      <c r="N67" s="1217"/>
      <c r="O67" s="1217"/>
    </row>
    <row r="68" spans="2:30" ht="13.2" x14ac:dyDescent="0.2">
      <c r="B68" s="240"/>
      <c r="C68" s="236"/>
      <c r="D68" s="236"/>
      <c r="E68" s="236"/>
      <c r="F68" s="236"/>
      <c r="G68" s="1217"/>
      <c r="H68" s="1217"/>
      <c r="I68" s="1217"/>
      <c r="J68" s="1217"/>
      <c r="K68" s="1217"/>
      <c r="L68" s="1217"/>
      <c r="M68" s="1217"/>
      <c r="N68" s="1217"/>
      <c r="O68" s="1217"/>
    </row>
    <row r="69" spans="2:30" ht="13.2" x14ac:dyDescent="0.2">
      <c r="B69" s="240"/>
      <c r="C69" s="236"/>
      <c r="D69" s="236"/>
      <c r="E69" s="236"/>
      <c r="F69" s="236"/>
      <c r="G69" s="1217"/>
      <c r="H69" s="1217"/>
      <c r="I69" s="1217"/>
      <c r="J69" s="1217"/>
      <c r="K69" s="1217"/>
      <c r="L69" s="1217"/>
      <c r="M69" s="1217"/>
      <c r="N69" s="1217"/>
      <c r="O69" s="1217"/>
    </row>
    <row r="70" spans="2:30" ht="13.2" x14ac:dyDescent="0.2">
      <c r="B70" s="240"/>
      <c r="C70" s="236"/>
      <c r="D70" s="236"/>
      <c r="E70" s="236"/>
      <c r="F70" s="236"/>
      <c r="G70" s="236"/>
      <c r="H70" s="392"/>
      <c r="I70" s="392"/>
      <c r="J70" s="393"/>
      <c r="K70" s="393"/>
      <c r="L70" s="394"/>
      <c r="M70" s="393"/>
      <c r="N70" s="394"/>
      <c r="O70" s="395"/>
    </row>
    <row r="71" spans="2:30" ht="13.2" x14ac:dyDescent="0.2">
      <c r="B71" s="240"/>
      <c r="C71" s="236"/>
      <c r="D71" s="236"/>
      <c r="E71" s="236"/>
      <c r="F71" s="236"/>
      <c r="G71" s="396" t="s">
        <v>561</v>
      </c>
      <c r="I71" s="397"/>
      <c r="J71" s="393"/>
      <c r="K71" s="393"/>
      <c r="L71" s="394"/>
      <c r="M71" s="393"/>
      <c r="N71" s="394"/>
      <c r="O71" s="395"/>
    </row>
    <row r="72" spans="2:30" ht="13.2" x14ac:dyDescent="0.2">
      <c r="B72" s="240"/>
      <c r="C72" s="236"/>
      <c r="D72" s="236"/>
      <c r="E72" s="236"/>
      <c r="F72" s="236"/>
      <c r="G72" s="1211"/>
      <c r="H72" s="1211"/>
      <c r="I72" s="1211"/>
      <c r="J72" s="1211"/>
      <c r="K72" s="398" t="s">
        <v>562</v>
      </c>
      <c r="L72" s="398" t="s">
        <v>563</v>
      </c>
      <c r="M72" s="399" t="s">
        <v>564</v>
      </c>
      <c r="N72" s="399" t="s">
        <v>565</v>
      </c>
      <c r="O72" s="399" t="s">
        <v>566</v>
      </c>
    </row>
    <row r="73" spans="2:30" ht="13.2" x14ac:dyDescent="0.2">
      <c r="B73" s="240"/>
      <c r="C73" s="236"/>
      <c r="D73" s="236"/>
      <c r="E73" s="236"/>
      <c r="F73" s="236"/>
      <c r="G73" s="1207" t="s">
        <v>555</v>
      </c>
      <c r="H73" s="1207"/>
      <c r="I73" s="1207" t="s">
        <v>556</v>
      </c>
      <c r="J73" s="1207"/>
      <c r="K73" s="1218">
        <v>248.2</v>
      </c>
      <c r="L73" s="1218">
        <v>241.1</v>
      </c>
      <c r="M73" s="1218">
        <v>239.1</v>
      </c>
      <c r="N73" s="1218">
        <v>229.8</v>
      </c>
      <c r="O73" s="1218">
        <v>223.1</v>
      </c>
      <c r="S73" s="235">
        <v>9.9</v>
      </c>
    </row>
    <row r="74" spans="2:30" ht="13.2" x14ac:dyDescent="0.2">
      <c r="B74" s="240"/>
      <c r="C74" s="236"/>
      <c r="D74" s="236"/>
      <c r="E74" s="236"/>
      <c r="F74" s="236"/>
      <c r="G74" s="1207"/>
      <c r="H74" s="1207"/>
      <c r="I74" s="1207"/>
      <c r="J74" s="1207"/>
      <c r="K74" s="1218"/>
      <c r="L74" s="1218"/>
      <c r="M74" s="1218"/>
      <c r="N74" s="1218"/>
      <c r="O74" s="1218"/>
    </row>
    <row r="75" spans="2:30" ht="13.2" x14ac:dyDescent="0.2">
      <c r="B75" s="240"/>
      <c r="C75" s="236"/>
      <c r="D75" s="236"/>
      <c r="E75" s="236"/>
      <c r="F75" s="236"/>
      <c r="G75" s="1207"/>
      <c r="H75" s="1207"/>
      <c r="I75" s="1211" t="s">
        <v>567</v>
      </c>
      <c r="J75" s="1211"/>
      <c r="K75" s="1219">
        <v>15.3</v>
      </c>
      <c r="L75" s="1219">
        <v>15</v>
      </c>
      <c r="M75" s="1219">
        <v>14.9</v>
      </c>
      <c r="N75" s="1219">
        <v>14.5</v>
      </c>
      <c r="O75" s="1219">
        <v>14</v>
      </c>
      <c r="U75" s="235">
        <v>81.2</v>
      </c>
      <c r="W75" s="235">
        <v>87.2</v>
      </c>
      <c r="Y75" s="235">
        <v>99.8</v>
      </c>
      <c r="AA75" s="235">
        <v>109.5</v>
      </c>
      <c r="AC75" s="235">
        <v>115.2</v>
      </c>
    </row>
    <row r="76" spans="2:30" ht="13.2" x14ac:dyDescent="0.2">
      <c r="B76" s="240"/>
      <c r="C76" s="236"/>
      <c r="D76" s="236"/>
      <c r="E76" s="236"/>
      <c r="F76" s="236"/>
      <c r="G76" s="1207"/>
      <c r="H76" s="1207"/>
      <c r="I76" s="1211"/>
      <c r="J76" s="1211"/>
      <c r="K76" s="1213"/>
      <c r="L76" s="1213"/>
      <c r="M76" s="1213"/>
      <c r="N76" s="1213"/>
      <c r="O76" s="1213"/>
    </row>
    <row r="77" spans="2:30" ht="13.2" x14ac:dyDescent="0.2">
      <c r="B77" s="240"/>
      <c r="C77" s="236"/>
      <c r="D77" s="236"/>
      <c r="E77" s="236"/>
      <c r="F77" s="236"/>
      <c r="G77" s="1211" t="s">
        <v>558</v>
      </c>
      <c r="H77" s="1211"/>
      <c r="I77" s="1211" t="s">
        <v>556</v>
      </c>
      <c r="J77" s="1211"/>
      <c r="K77" s="1218">
        <v>241.4</v>
      </c>
      <c r="L77" s="1218">
        <v>234.7</v>
      </c>
      <c r="M77" s="1218">
        <v>224.2</v>
      </c>
      <c r="N77" s="1218">
        <v>209.6</v>
      </c>
      <c r="O77" s="1218">
        <v>196.3</v>
      </c>
      <c r="R77" s="235">
        <v>12.3</v>
      </c>
      <c r="T77" s="235">
        <v>11.1</v>
      </c>
    </row>
    <row r="78" spans="2:30" ht="13.2" x14ac:dyDescent="0.2">
      <c r="B78" s="240"/>
      <c r="C78" s="236"/>
      <c r="D78" s="236"/>
      <c r="E78" s="236"/>
      <c r="F78" s="236"/>
      <c r="G78" s="1211"/>
      <c r="H78" s="1211"/>
      <c r="I78" s="1211"/>
      <c r="J78" s="1211"/>
      <c r="K78" s="1218"/>
      <c r="L78" s="1218"/>
      <c r="M78" s="1218"/>
      <c r="N78" s="1218"/>
      <c r="O78" s="1218"/>
    </row>
    <row r="79" spans="2:30" ht="13.2" x14ac:dyDescent="0.2">
      <c r="B79" s="240"/>
      <c r="C79" s="236"/>
      <c r="D79" s="236"/>
      <c r="E79" s="236"/>
      <c r="F79" s="236"/>
      <c r="G79" s="1211"/>
      <c r="H79" s="1211"/>
      <c r="I79" s="1214" t="s">
        <v>567</v>
      </c>
      <c r="J79" s="1214"/>
      <c r="K79" s="1220">
        <v>14.6</v>
      </c>
      <c r="L79" s="1220">
        <v>14.3</v>
      </c>
      <c r="M79" s="1220">
        <v>14.4</v>
      </c>
      <c r="N79" s="1220">
        <v>14.3</v>
      </c>
      <c r="O79" s="1220">
        <v>14</v>
      </c>
      <c r="V79" s="235">
        <v>53.5</v>
      </c>
      <c r="X79" s="235">
        <v>48.2</v>
      </c>
      <c r="Z79" s="235">
        <v>34.200000000000003</v>
      </c>
      <c r="AB79" s="235">
        <v>30.3</v>
      </c>
      <c r="AD79" s="235">
        <v>28.9</v>
      </c>
    </row>
    <row r="80" spans="2:30" ht="13.2" x14ac:dyDescent="0.2">
      <c r="B80" s="240"/>
      <c r="C80" s="236"/>
      <c r="D80" s="236"/>
      <c r="E80" s="236"/>
      <c r="F80" s="236"/>
      <c r="G80" s="1211"/>
      <c r="H80" s="1211"/>
      <c r="I80" s="1214"/>
      <c r="J80" s="1214"/>
      <c r="K80" s="1220"/>
      <c r="L80" s="1220"/>
      <c r="M80" s="1220"/>
      <c r="N80" s="1220"/>
      <c r="O80" s="1220"/>
    </row>
    <row r="81" spans="2:17" ht="13.2" x14ac:dyDescent="0.2">
      <c r="B81" s="240"/>
      <c r="C81" s="236"/>
      <c r="D81" s="236"/>
      <c r="E81" s="236"/>
      <c r="F81" s="236"/>
      <c r="G81" s="236"/>
      <c r="H81" s="236"/>
      <c r="I81" s="236"/>
      <c r="J81" s="236"/>
      <c r="K81" s="236"/>
      <c r="L81" s="236"/>
      <c r="M81" s="236"/>
      <c r="N81" s="236"/>
      <c r="O81" s="236"/>
    </row>
    <row r="82" spans="2:17" ht="16.2" x14ac:dyDescent="0.2">
      <c r="B82" s="240"/>
      <c r="C82" s="236"/>
      <c r="D82" s="236"/>
      <c r="E82" s="236"/>
      <c r="F82" s="236"/>
      <c r="G82" s="236"/>
      <c r="H82" s="236"/>
      <c r="I82" s="236"/>
      <c r="J82" s="236"/>
      <c r="K82" s="400"/>
      <c r="L82" s="400"/>
      <c r="M82" s="400"/>
      <c r="N82" s="400"/>
      <c r="O82" s="400"/>
    </row>
    <row r="83" spans="2:17" ht="13.2" x14ac:dyDescent="0.2">
      <c r="B83" s="326"/>
      <c r="C83" s="292"/>
      <c r="D83" s="292"/>
      <c r="E83" s="292"/>
      <c r="F83" s="292"/>
      <c r="G83" s="292"/>
      <c r="H83" s="292"/>
      <c r="I83" s="292"/>
      <c r="J83" s="292"/>
      <c r="K83" s="292"/>
      <c r="L83" s="292"/>
      <c r="M83" s="292"/>
      <c r="N83" s="292"/>
      <c r="O83" s="292"/>
      <c r="P83" s="327"/>
    </row>
    <row r="84" spans="2:17" ht="13.2" x14ac:dyDescent="0.2">
      <c r="H84" s="236"/>
      <c r="I84" s="236"/>
      <c r="J84" s="236"/>
      <c r="K84" s="236"/>
      <c r="L84" s="236"/>
      <c r="M84" s="236"/>
      <c r="N84" s="236"/>
      <c r="O84" s="236"/>
      <c r="P84" s="236"/>
      <c r="Q84" s="236"/>
    </row>
    <row r="85" spans="2:17" ht="13.2" x14ac:dyDescent="0.2">
      <c r="B85" s="236"/>
      <c r="C85" s="236"/>
      <c r="D85" s="236"/>
      <c r="E85" s="236"/>
      <c r="F85" s="236"/>
      <c r="G85" s="236"/>
      <c r="H85" s="236"/>
      <c r="I85" s="236"/>
      <c r="J85" s="236"/>
      <c r="K85" s="236"/>
      <c r="L85" s="236"/>
      <c r="M85" s="236"/>
      <c r="N85" s="236"/>
      <c r="O85" s="236"/>
      <c r="P85" s="236"/>
      <c r="Q85" s="236"/>
    </row>
    <row r="86" spans="2:17" ht="13.2" hidden="1" x14ac:dyDescent="0.2">
      <c r="B86" s="236"/>
      <c r="C86" s="236"/>
      <c r="D86" s="236"/>
      <c r="E86" s="236"/>
      <c r="F86" s="236"/>
      <c r="G86" s="236"/>
      <c r="H86" s="236"/>
      <c r="I86" s="236"/>
      <c r="J86" s="236"/>
      <c r="K86" s="236"/>
      <c r="L86" s="236"/>
      <c r="M86" s="236"/>
      <c r="N86" s="236"/>
      <c r="O86" s="236"/>
      <c r="P86" s="236"/>
      <c r="Q86" s="236"/>
    </row>
    <row r="87" spans="2:17" ht="13.2" hidden="1" x14ac:dyDescent="0.2">
      <c r="B87" s="236"/>
      <c r="C87" s="236"/>
      <c r="D87" s="236"/>
      <c r="E87" s="236"/>
      <c r="F87" s="236"/>
      <c r="G87" s="236"/>
      <c r="H87" s="236"/>
      <c r="I87" s="236"/>
      <c r="J87" s="236"/>
      <c r="K87" s="401"/>
      <c r="L87" s="236"/>
      <c r="M87" s="236"/>
      <c r="N87" s="236"/>
      <c r="O87" s="236"/>
      <c r="P87" s="236"/>
      <c r="Q87" s="236"/>
    </row>
    <row r="88" spans="2:17" ht="13.2" hidden="1" x14ac:dyDescent="0.2">
      <c r="B88" s="236"/>
      <c r="C88" s="236"/>
      <c r="D88" s="236"/>
      <c r="E88" s="236"/>
      <c r="F88" s="236"/>
      <c r="G88" s="236"/>
      <c r="H88" s="236"/>
      <c r="I88" s="236"/>
      <c r="J88" s="236"/>
      <c r="K88" s="236"/>
      <c r="L88" s="236"/>
      <c r="M88" s="236"/>
      <c r="N88" s="236"/>
      <c r="O88" s="236"/>
      <c r="P88" s="236"/>
      <c r="Q88" s="236"/>
    </row>
    <row r="89" spans="2:17" ht="13.2" hidden="1" x14ac:dyDescent="0.2">
      <c r="B89" s="236"/>
      <c r="C89" s="236"/>
      <c r="D89" s="236"/>
      <c r="E89" s="236"/>
      <c r="F89" s="236"/>
      <c r="G89" s="236"/>
      <c r="H89" s="236"/>
      <c r="I89" s="236"/>
      <c r="J89" s="236"/>
      <c r="K89" s="236"/>
      <c r="L89" s="236"/>
      <c r="M89" s="236"/>
      <c r="N89" s="236"/>
      <c r="O89" s="236"/>
      <c r="P89" s="236"/>
      <c r="Q89" s="236"/>
    </row>
    <row r="90" spans="2:17" ht="13.2" hidden="1" x14ac:dyDescent="0.2">
      <c r="B90" s="236"/>
      <c r="C90" s="236"/>
      <c r="D90" s="236"/>
      <c r="E90" s="236"/>
      <c r="F90" s="236"/>
      <c r="G90" s="236"/>
      <c r="H90" s="236"/>
      <c r="I90" s="236"/>
      <c r="J90" s="236"/>
      <c r="K90" s="236"/>
      <c r="L90" s="236"/>
      <c r="M90" s="236"/>
      <c r="N90" s="236"/>
      <c r="O90" s="236"/>
      <c r="P90" s="236"/>
      <c r="Q90" s="236"/>
    </row>
    <row r="91" spans="2:17" ht="13.2" hidden="1" x14ac:dyDescent="0.2">
      <c r="B91" s="236"/>
      <c r="C91" s="236"/>
      <c r="D91" s="236"/>
      <c r="E91" s="236"/>
      <c r="F91" s="236"/>
      <c r="G91" s="236"/>
      <c r="H91" s="236"/>
      <c r="I91" s="236"/>
      <c r="J91" s="236"/>
      <c r="K91" s="236"/>
      <c r="L91" s="236"/>
      <c r="M91" s="236"/>
      <c r="N91" s="236"/>
      <c r="O91" s="236"/>
      <c r="P91" s="236"/>
      <c r="Q91" s="236"/>
    </row>
    <row r="92" spans="2:17" ht="13.5" hidden="1" customHeight="1" x14ac:dyDescent="0.2">
      <c r="B92" s="236"/>
      <c r="C92" s="236"/>
      <c r="D92" s="236"/>
      <c r="E92" s="236"/>
      <c r="F92" s="236"/>
      <c r="G92" s="236"/>
      <c r="H92" s="236"/>
      <c r="I92" s="236"/>
      <c r="J92" s="236"/>
      <c r="K92" s="236"/>
      <c r="L92" s="236"/>
      <c r="M92" s="236"/>
      <c r="N92" s="236"/>
      <c r="O92" s="236"/>
      <c r="P92" s="236"/>
      <c r="Q92" s="236"/>
    </row>
    <row r="93" spans="2:17" ht="13.5" hidden="1" customHeight="1" x14ac:dyDescent="0.2">
      <c r="B93" s="236"/>
      <c r="C93" s="236"/>
      <c r="D93" s="236"/>
      <c r="E93" s="236"/>
      <c r="F93" s="236"/>
      <c r="G93" s="236"/>
      <c r="H93" s="236"/>
      <c r="I93" s="236"/>
      <c r="J93" s="236"/>
      <c r="K93" s="236"/>
      <c r="L93" s="236"/>
      <c r="M93" s="236"/>
      <c r="N93" s="236"/>
      <c r="O93" s="236"/>
      <c r="P93" s="236"/>
      <c r="Q93" s="236"/>
    </row>
    <row r="94" spans="2:17" ht="13.5" hidden="1" customHeight="1" x14ac:dyDescent="0.2">
      <c r="B94" s="236"/>
      <c r="C94" s="236"/>
      <c r="D94" s="236"/>
      <c r="E94" s="236"/>
      <c r="F94" s="236"/>
      <c r="G94" s="236"/>
      <c r="H94" s="236"/>
      <c r="I94" s="236"/>
      <c r="J94" s="236"/>
      <c r="K94" s="236"/>
      <c r="L94" s="236"/>
      <c r="M94" s="236"/>
      <c r="N94" s="236"/>
      <c r="O94" s="236"/>
      <c r="P94" s="236"/>
      <c r="Q94" s="236"/>
    </row>
    <row r="95" spans="2:17" ht="13.5" hidden="1" customHeight="1" x14ac:dyDescent="0.2">
      <c r="B95" s="236"/>
      <c r="C95" s="236"/>
      <c r="D95" s="236"/>
      <c r="E95" s="236"/>
      <c r="F95" s="236"/>
      <c r="G95" s="236"/>
      <c r="H95" s="236"/>
      <c r="I95" s="236"/>
      <c r="J95" s="236"/>
      <c r="K95" s="236"/>
      <c r="L95" s="236"/>
      <c r="M95" s="236"/>
      <c r="N95" s="236"/>
      <c r="O95" s="236"/>
      <c r="P95" s="236"/>
      <c r="Q95" s="236"/>
    </row>
    <row r="96" spans="2:17" ht="13.5" hidden="1" customHeight="1" x14ac:dyDescent="0.2">
      <c r="B96" s="236"/>
      <c r="C96" s="236"/>
      <c r="D96" s="236"/>
      <c r="E96" s="236"/>
      <c r="F96" s="236"/>
      <c r="G96" s="236"/>
      <c r="H96" s="236"/>
      <c r="I96" s="236"/>
      <c r="J96" s="236"/>
      <c r="K96" s="236"/>
      <c r="L96" s="236"/>
      <c r="M96" s="236"/>
      <c r="N96" s="236"/>
      <c r="O96" s="236"/>
      <c r="P96" s="236"/>
      <c r="Q96" s="236"/>
    </row>
    <row r="97" spans="2:17" ht="13.5" hidden="1" customHeight="1" x14ac:dyDescent="0.2">
      <c r="B97" s="236"/>
      <c r="C97" s="236"/>
      <c r="D97" s="236"/>
      <c r="E97" s="236"/>
      <c r="F97" s="236"/>
      <c r="G97" s="236"/>
      <c r="H97" s="236"/>
      <c r="I97" s="236"/>
      <c r="J97" s="236"/>
      <c r="K97" s="236"/>
      <c r="L97" s="236"/>
      <c r="M97" s="236"/>
      <c r="N97" s="236"/>
      <c r="O97" s="236"/>
      <c r="P97" s="236"/>
      <c r="Q97" s="236"/>
    </row>
    <row r="98" spans="2:17" ht="13.5" hidden="1" customHeight="1" x14ac:dyDescent="0.2">
      <c r="B98" s="236"/>
      <c r="C98" s="236"/>
      <c r="D98" s="236"/>
      <c r="E98" s="236"/>
      <c r="F98" s="236"/>
      <c r="G98" s="236"/>
      <c r="H98" s="236"/>
      <c r="I98" s="236"/>
      <c r="J98" s="236"/>
      <c r="K98" s="236"/>
      <c r="L98" s="236"/>
      <c r="M98" s="236"/>
      <c r="N98" s="236"/>
      <c r="O98" s="236"/>
      <c r="P98" s="236"/>
      <c r="Q98" s="236"/>
    </row>
    <row r="99" spans="2:17" ht="13.5" hidden="1" customHeight="1" x14ac:dyDescent="0.2">
      <c r="B99" s="236"/>
      <c r="C99" s="236"/>
      <c r="D99" s="236"/>
      <c r="E99" s="236"/>
      <c r="F99" s="236"/>
      <c r="G99" s="236"/>
      <c r="H99" s="236"/>
      <c r="I99" s="236"/>
      <c r="J99" s="236"/>
      <c r="K99" s="236"/>
      <c r="L99" s="236"/>
      <c r="M99" s="236"/>
      <c r="N99" s="236"/>
      <c r="O99" s="236"/>
      <c r="P99" s="236"/>
      <c r="Q99" s="236"/>
    </row>
    <row r="100" spans="2:17" ht="13.5" hidden="1" customHeight="1" x14ac:dyDescent="0.2">
      <c r="B100" s="236"/>
      <c r="C100" s="236"/>
      <c r="D100" s="236"/>
      <c r="E100" s="236"/>
      <c r="F100" s="236"/>
      <c r="G100" s="236"/>
      <c r="H100" s="236"/>
      <c r="I100" s="236"/>
      <c r="J100" s="236"/>
      <c r="K100" s="236"/>
      <c r="L100" s="236"/>
      <c r="M100" s="236"/>
      <c r="N100" s="236"/>
      <c r="O100" s="236"/>
      <c r="P100" s="236"/>
      <c r="Q100" s="236"/>
    </row>
    <row r="101" spans="2:17" ht="13.5" hidden="1" customHeight="1" x14ac:dyDescent="0.2">
      <c r="B101" s="236"/>
      <c r="C101" s="236"/>
      <c r="D101" s="236"/>
      <c r="E101" s="236"/>
      <c r="F101" s="236"/>
      <c r="G101" s="236"/>
      <c r="H101" s="236"/>
      <c r="I101" s="236"/>
      <c r="J101" s="236"/>
      <c r="K101" s="236"/>
      <c r="L101" s="236"/>
      <c r="M101" s="236"/>
      <c r="N101" s="236"/>
      <c r="O101" s="236"/>
      <c r="P101" s="236"/>
      <c r="Q101" s="236"/>
    </row>
    <row r="102" spans="2:17" ht="13.5" hidden="1" customHeight="1" x14ac:dyDescent="0.2">
      <c r="B102" s="236"/>
      <c r="C102" s="236"/>
      <c r="D102" s="236"/>
      <c r="E102" s="236"/>
      <c r="F102" s="236"/>
      <c r="G102" s="236"/>
      <c r="H102" s="236"/>
      <c r="I102" s="236"/>
      <c r="J102" s="236"/>
      <c r="K102" s="236"/>
      <c r="L102" s="236"/>
      <c r="M102" s="236"/>
      <c r="N102" s="236"/>
      <c r="O102" s="236"/>
      <c r="P102" s="236"/>
      <c r="Q102" s="236"/>
    </row>
    <row r="103" spans="2:17" ht="13.5" hidden="1" customHeight="1" x14ac:dyDescent="0.2">
      <c r="B103" s="236"/>
      <c r="C103" s="236"/>
      <c r="D103" s="236"/>
      <c r="E103" s="236"/>
      <c r="F103" s="236"/>
      <c r="G103" s="236"/>
      <c r="H103" s="236"/>
      <c r="I103" s="236"/>
      <c r="J103" s="236"/>
      <c r="K103" s="236"/>
      <c r="L103" s="236"/>
      <c r="M103" s="236"/>
      <c r="N103" s="236"/>
      <c r="O103" s="236"/>
      <c r="P103" s="236"/>
      <c r="Q103" s="236"/>
    </row>
    <row r="104" spans="2:17" ht="13.5" hidden="1" customHeight="1" x14ac:dyDescent="0.2">
      <c r="B104" s="236"/>
      <c r="C104" s="236"/>
      <c r="D104" s="236"/>
      <c r="E104" s="236"/>
      <c r="F104" s="236"/>
      <c r="G104" s="236"/>
      <c r="H104" s="236"/>
      <c r="I104" s="236"/>
      <c r="J104" s="236"/>
      <c r="K104" s="236"/>
      <c r="L104" s="236"/>
      <c r="M104" s="236"/>
      <c r="N104" s="236"/>
      <c r="O104" s="236"/>
      <c r="P104" s="236"/>
      <c r="Q104" s="236"/>
    </row>
    <row r="105" spans="2:17" ht="13.5" hidden="1" customHeight="1" x14ac:dyDescent="0.2">
      <c r="B105" s="236"/>
      <c r="C105" s="236"/>
      <c r="D105" s="236"/>
      <c r="E105" s="236"/>
      <c r="F105" s="236"/>
      <c r="G105" s="236"/>
      <c r="H105" s="236"/>
      <c r="I105" s="236"/>
      <c r="J105" s="236"/>
      <c r="K105" s="236"/>
      <c r="L105" s="236"/>
      <c r="M105" s="236"/>
      <c r="N105" s="236"/>
      <c r="O105" s="236"/>
      <c r="P105" s="236"/>
      <c r="Q105" s="236"/>
    </row>
    <row r="106" spans="2:17" ht="13.5" hidden="1" customHeight="1" x14ac:dyDescent="0.2">
      <c r="B106" s="236"/>
      <c r="C106" s="236"/>
      <c r="D106" s="236"/>
      <c r="E106" s="236"/>
      <c r="F106" s="236"/>
      <c r="G106" s="236"/>
      <c r="H106" s="236"/>
      <c r="I106" s="236"/>
      <c r="J106" s="236"/>
      <c r="K106" s="236"/>
      <c r="L106" s="236"/>
      <c r="M106" s="236"/>
      <c r="N106" s="236"/>
      <c r="O106" s="236"/>
      <c r="P106" s="236"/>
      <c r="Q106" s="236"/>
    </row>
    <row r="107" spans="2:17" ht="13.5" hidden="1" customHeight="1" x14ac:dyDescent="0.2">
      <c r="B107" s="236"/>
      <c r="C107" s="236"/>
      <c r="D107" s="236"/>
      <c r="E107" s="236"/>
      <c r="F107" s="236"/>
      <c r="G107" s="236"/>
      <c r="H107" s="236"/>
      <c r="I107" s="236"/>
      <c r="J107" s="236"/>
      <c r="K107" s="236"/>
      <c r="L107" s="236"/>
      <c r="M107" s="236"/>
      <c r="N107" s="236"/>
      <c r="O107" s="236"/>
      <c r="P107" s="236"/>
      <c r="Q107" s="236"/>
    </row>
    <row r="108" spans="2:17" ht="13.5" hidden="1" customHeight="1" x14ac:dyDescent="0.2">
      <c r="B108" s="236"/>
      <c r="C108" s="236"/>
      <c r="D108" s="236"/>
      <c r="E108" s="236"/>
      <c r="F108" s="236"/>
      <c r="G108" s="236"/>
      <c r="H108" s="236"/>
      <c r="I108" s="236"/>
      <c r="J108" s="236"/>
      <c r="K108" s="236"/>
      <c r="L108" s="236"/>
      <c r="M108" s="236"/>
      <c r="N108" s="236"/>
      <c r="O108" s="236"/>
      <c r="P108" s="236"/>
      <c r="Q108" s="236"/>
    </row>
    <row r="109" spans="2:17" ht="13.5" hidden="1" customHeight="1" x14ac:dyDescent="0.2">
      <c r="B109" s="236"/>
      <c r="C109" s="236"/>
      <c r="D109" s="236"/>
      <c r="E109" s="236"/>
      <c r="F109" s="236"/>
      <c r="G109" s="236"/>
      <c r="H109" s="236"/>
      <c r="I109" s="236"/>
      <c r="J109" s="236"/>
      <c r="K109" s="236"/>
      <c r="L109" s="236"/>
      <c r="M109" s="236"/>
      <c r="N109" s="236"/>
      <c r="O109" s="236"/>
      <c r="P109" s="236"/>
      <c r="Q109" s="236"/>
    </row>
    <row r="110" spans="2:17" ht="13.5" hidden="1" customHeight="1" x14ac:dyDescent="0.2">
      <c r="B110" s="236"/>
      <c r="C110" s="236"/>
      <c r="D110" s="236"/>
      <c r="E110" s="236"/>
      <c r="F110" s="236"/>
      <c r="G110" s="236"/>
      <c r="H110" s="236"/>
      <c r="I110" s="236"/>
      <c r="J110" s="236"/>
      <c r="K110" s="236"/>
      <c r="L110" s="236"/>
      <c r="M110" s="236"/>
      <c r="N110" s="236"/>
      <c r="O110" s="236"/>
      <c r="P110" s="236"/>
      <c r="Q110" s="236"/>
    </row>
    <row r="111" spans="2:17" ht="13.5" hidden="1" customHeight="1" x14ac:dyDescent="0.2">
      <c r="B111" s="236"/>
      <c r="C111" s="236"/>
      <c r="D111" s="236"/>
      <c r="E111" s="236"/>
      <c r="F111" s="236"/>
      <c r="G111" s="236"/>
      <c r="H111" s="236"/>
      <c r="I111" s="236"/>
      <c r="J111" s="236"/>
      <c r="K111" s="236"/>
      <c r="L111" s="236"/>
      <c r="M111" s="236"/>
      <c r="N111" s="236"/>
      <c r="O111" s="236"/>
      <c r="P111" s="236"/>
      <c r="Q111" s="236"/>
    </row>
    <row r="112" spans="2:17" ht="13.5" hidden="1" customHeight="1" x14ac:dyDescent="0.2">
      <c r="B112" s="236"/>
      <c r="C112" s="236"/>
      <c r="D112" s="236"/>
      <c r="E112" s="236"/>
      <c r="F112" s="236"/>
      <c r="G112" s="236"/>
      <c r="H112" s="236"/>
      <c r="I112" s="236"/>
      <c r="J112" s="236"/>
      <c r="K112" s="236"/>
      <c r="L112" s="236"/>
      <c r="M112" s="236"/>
      <c r="N112" s="236"/>
      <c r="O112" s="236"/>
      <c r="P112" s="236"/>
      <c r="Q112" s="236"/>
    </row>
    <row r="113" spans="2:17" ht="13.5" hidden="1" customHeight="1" x14ac:dyDescent="0.2">
      <c r="B113" s="236"/>
      <c r="C113" s="236"/>
      <c r="D113" s="236"/>
      <c r="E113" s="236"/>
      <c r="F113" s="236"/>
      <c r="G113" s="236"/>
      <c r="H113" s="236"/>
      <c r="I113" s="236"/>
      <c r="J113" s="236"/>
      <c r="K113" s="236"/>
      <c r="L113" s="236"/>
      <c r="M113" s="236"/>
      <c r="N113" s="236"/>
      <c r="O113" s="236"/>
      <c r="P113" s="236"/>
      <c r="Q113" s="236"/>
    </row>
    <row r="114" spans="2:17" ht="13.5" hidden="1" customHeight="1" x14ac:dyDescent="0.2">
      <c r="B114" s="236"/>
      <c r="C114" s="236"/>
      <c r="D114" s="236"/>
      <c r="E114" s="236"/>
      <c r="F114" s="236"/>
      <c r="G114" s="236"/>
      <c r="H114" s="236"/>
      <c r="I114" s="236"/>
      <c r="J114" s="236"/>
      <c r="K114" s="236"/>
      <c r="L114" s="236"/>
      <c r="M114" s="236"/>
      <c r="N114" s="236"/>
      <c r="O114" s="236"/>
      <c r="P114" s="236"/>
      <c r="Q114" s="236"/>
    </row>
    <row r="115" spans="2:17" ht="13.5" hidden="1" customHeight="1" x14ac:dyDescent="0.2">
      <c r="B115" s="236"/>
      <c r="C115" s="236"/>
      <c r="D115" s="236"/>
      <c r="E115" s="236"/>
      <c r="F115" s="236"/>
      <c r="G115" s="236"/>
      <c r="H115" s="236"/>
      <c r="I115" s="236"/>
      <c r="J115" s="236"/>
      <c r="K115" s="236"/>
      <c r="L115" s="236"/>
      <c r="M115" s="236"/>
      <c r="N115" s="236"/>
      <c r="O115" s="236"/>
      <c r="P115" s="236"/>
      <c r="Q115" s="236"/>
    </row>
    <row r="116" spans="2:17" ht="13.5" hidden="1" customHeight="1" x14ac:dyDescent="0.2">
      <c r="B116" s="236"/>
      <c r="C116" s="236"/>
      <c r="D116" s="236"/>
      <c r="E116" s="236"/>
      <c r="F116" s="236"/>
      <c r="G116" s="236"/>
      <c r="H116" s="236"/>
      <c r="I116" s="236"/>
      <c r="J116" s="236"/>
      <c r="K116" s="236"/>
      <c r="L116" s="236"/>
      <c r="M116" s="236"/>
      <c r="N116" s="236"/>
      <c r="O116" s="236"/>
      <c r="P116" s="236"/>
      <c r="Q116" s="236"/>
    </row>
    <row r="117" spans="2:17" ht="13.5" hidden="1" customHeight="1" x14ac:dyDescent="0.2">
      <c r="B117" s="236"/>
      <c r="C117" s="236"/>
      <c r="D117" s="236"/>
      <c r="E117" s="236"/>
      <c r="F117" s="236"/>
      <c r="G117" s="236"/>
      <c r="H117" s="236"/>
      <c r="I117" s="236"/>
      <c r="J117" s="236"/>
      <c r="K117" s="236"/>
      <c r="L117" s="236"/>
      <c r="M117" s="236"/>
      <c r="N117" s="236"/>
      <c r="O117" s="236"/>
      <c r="P117" s="236"/>
      <c r="Q117" s="236"/>
    </row>
    <row r="118" spans="2:17" ht="13.5" hidden="1" customHeight="1" x14ac:dyDescent="0.2">
      <c r="B118" s="236"/>
      <c r="C118" s="236"/>
      <c r="D118" s="236"/>
      <c r="E118" s="236"/>
      <c r="F118" s="236"/>
      <c r="G118" s="236"/>
      <c r="H118" s="236"/>
      <c r="I118" s="236"/>
      <c r="J118" s="236"/>
      <c r="K118" s="236"/>
      <c r="L118" s="236"/>
      <c r="M118" s="236"/>
      <c r="N118" s="236"/>
      <c r="O118" s="236"/>
      <c r="P118" s="236"/>
      <c r="Q118" s="236"/>
    </row>
    <row r="119" spans="2:17" ht="13.5" hidden="1" customHeight="1" x14ac:dyDescent="0.2">
      <c r="B119" s="236"/>
      <c r="C119" s="236"/>
      <c r="D119" s="236"/>
      <c r="E119" s="236"/>
      <c r="F119" s="236"/>
      <c r="G119" s="236"/>
      <c r="H119" s="236"/>
      <c r="I119" s="236"/>
      <c r="J119" s="236"/>
      <c r="K119" s="236"/>
      <c r="L119" s="236"/>
      <c r="M119" s="236"/>
      <c r="N119" s="236"/>
      <c r="O119" s="236"/>
      <c r="P119" s="236"/>
      <c r="Q119" s="236"/>
    </row>
    <row r="120" spans="2:17" ht="13.5" hidden="1" customHeight="1" x14ac:dyDescent="0.2">
      <c r="B120" s="236"/>
      <c r="C120" s="236"/>
      <c r="D120" s="236"/>
      <c r="E120" s="236"/>
      <c r="F120" s="236"/>
      <c r="G120" s="236"/>
      <c r="H120" s="236"/>
      <c r="I120" s="236"/>
      <c r="J120" s="236"/>
      <c r="K120" s="236"/>
      <c r="L120" s="236"/>
      <c r="M120" s="236"/>
      <c r="N120" s="236"/>
      <c r="O120" s="236"/>
      <c r="P120" s="236"/>
      <c r="Q120" s="236"/>
    </row>
    <row r="121" spans="2:17" ht="13.5" hidden="1" customHeight="1" x14ac:dyDescent="0.2">
      <c r="B121" s="236"/>
      <c r="C121" s="236"/>
      <c r="D121" s="236"/>
      <c r="E121" s="236"/>
      <c r="F121" s="236"/>
      <c r="G121" s="236"/>
      <c r="H121" s="236"/>
      <c r="I121" s="236"/>
      <c r="J121" s="236"/>
      <c r="K121" s="236"/>
      <c r="L121" s="236"/>
      <c r="M121" s="236"/>
      <c r="N121" s="236"/>
      <c r="O121" s="236"/>
      <c r="P121" s="236"/>
      <c r="Q121" s="236"/>
    </row>
    <row r="122" spans="2:17" ht="13.5" hidden="1" customHeight="1" x14ac:dyDescent="0.2">
      <c r="B122" s="236"/>
      <c r="C122" s="236"/>
      <c r="D122" s="236"/>
      <c r="E122" s="236"/>
      <c r="F122" s="236"/>
      <c r="G122" s="236"/>
      <c r="H122" s="236"/>
      <c r="I122" s="236"/>
      <c r="J122" s="236"/>
      <c r="K122" s="236"/>
      <c r="L122" s="236"/>
      <c r="M122" s="236"/>
      <c r="N122" s="236"/>
      <c r="O122" s="236"/>
      <c r="P122" s="236"/>
      <c r="Q122" s="236"/>
    </row>
    <row r="123" spans="2:17" ht="13.5" hidden="1" customHeight="1" x14ac:dyDescent="0.2">
      <c r="B123" s="236"/>
      <c r="C123" s="236"/>
      <c r="D123" s="236"/>
      <c r="E123" s="236"/>
      <c r="F123" s="236"/>
      <c r="G123" s="236"/>
      <c r="H123" s="236"/>
      <c r="I123" s="236"/>
      <c r="J123" s="236"/>
      <c r="K123" s="236"/>
      <c r="L123" s="236"/>
      <c r="M123" s="236"/>
      <c r="N123" s="236"/>
      <c r="O123" s="236"/>
      <c r="P123" s="236"/>
      <c r="Q123" s="236"/>
    </row>
    <row r="124" spans="2:17" ht="13.5" hidden="1" customHeight="1" x14ac:dyDescent="0.2">
      <c r="B124" s="236"/>
      <c r="C124" s="236"/>
      <c r="D124" s="236"/>
      <c r="E124" s="236"/>
      <c r="F124" s="236"/>
      <c r="G124" s="236"/>
      <c r="H124" s="236"/>
      <c r="I124" s="236"/>
      <c r="J124" s="236"/>
      <c r="K124" s="236"/>
      <c r="L124" s="236"/>
      <c r="M124" s="236"/>
      <c r="N124" s="236"/>
      <c r="O124" s="236"/>
      <c r="P124" s="236"/>
      <c r="Q124" s="236"/>
    </row>
    <row r="125" spans="2:17" ht="13.5" hidden="1" customHeight="1" x14ac:dyDescent="0.2">
      <c r="B125" s="236"/>
      <c r="C125" s="236"/>
      <c r="D125" s="236"/>
      <c r="E125" s="236"/>
      <c r="F125" s="236"/>
      <c r="G125" s="236"/>
      <c r="H125" s="236"/>
      <c r="I125" s="236"/>
      <c r="J125" s="236"/>
      <c r="K125" s="236"/>
      <c r="L125" s="236"/>
      <c r="M125" s="236"/>
      <c r="N125" s="236"/>
      <c r="O125" s="236"/>
      <c r="P125" s="236"/>
      <c r="Q125" s="236"/>
    </row>
    <row r="126" spans="2:17" ht="13.5" hidden="1" customHeight="1" x14ac:dyDescent="0.2">
      <c r="B126" s="236"/>
      <c r="C126" s="236"/>
      <c r="D126" s="236"/>
      <c r="E126" s="236"/>
      <c r="F126" s="236"/>
      <c r="G126" s="236"/>
      <c r="H126" s="236"/>
      <c r="I126" s="236"/>
      <c r="J126" s="236"/>
      <c r="K126" s="236"/>
      <c r="L126" s="236"/>
      <c r="M126" s="236"/>
      <c r="N126" s="236"/>
      <c r="O126" s="236"/>
      <c r="P126" s="236"/>
      <c r="Q126" s="236"/>
    </row>
    <row r="127" spans="2:17" ht="13.5" hidden="1" customHeight="1" x14ac:dyDescent="0.2">
      <c r="B127" s="236"/>
      <c r="C127" s="236"/>
      <c r="D127" s="236"/>
      <c r="E127" s="236"/>
      <c r="F127" s="236"/>
      <c r="G127" s="236"/>
      <c r="H127" s="236"/>
      <c r="I127" s="236"/>
      <c r="J127" s="236"/>
      <c r="K127" s="236"/>
      <c r="L127" s="236"/>
      <c r="M127" s="236"/>
      <c r="N127" s="236"/>
      <c r="O127" s="236"/>
      <c r="P127" s="236"/>
      <c r="Q127" s="236"/>
    </row>
    <row r="128" spans="2:17" ht="13.5" hidden="1" customHeight="1" x14ac:dyDescent="0.2">
      <c r="B128" s="236"/>
      <c r="C128" s="236"/>
      <c r="D128" s="236"/>
      <c r="E128" s="236"/>
      <c r="F128" s="236"/>
      <c r="G128" s="236"/>
      <c r="H128" s="236"/>
      <c r="I128" s="236"/>
      <c r="J128" s="236"/>
      <c r="K128" s="236"/>
      <c r="L128" s="236"/>
      <c r="M128" s="236"/>
      <c r="N128" s="236"/>
      <c r="O128" s="236"/>
      <c r="P128" s="236"/>
      <c r="Q128" s="236"/>
    </row>
    <row r="129" spans="2:17" ht="13.5" hidden="1" customHeight="1" x14ac:dyDescent="0.2">
      <c r="B129" s="236"/>
      <c r="C129" s="236"/>
      <c r="D129" s="236"/>
      <c r="E129" s="236"/>
      <c r="F129" s="236"/>
      <c r="G129" s="236"/>
      <c r="H129" s="236"/>
      <c r="I129" s="236"/>
      <c r="J129" s="236"/>
      <c r="K129" s="236"/>
      <c r="L129" s="236"/>
      <c r="M129" s="236"/>
      <c r="N129" s="236"/>
      <c r="O129" s="236"/>
      <c r="P129" s="236"/>
      <c r="Q129" s="236"/>
    </row>
    <row r="130" spans="2:17" ht="13.5" hidden="1" customHeight="1" x14ac:dyDescent="0.2">
      <c r="B130" s="236"/>
      <c r="C130" s="236"/>
      <c r="D130" s="236"/>
      <c r="E130" s="236"/>
      <c r="F130" s="236"/>
      <c r="G130" s="236"/>
      <c r="H130" s="236"/>
      <c r="I130" s="236"/>
      <c r="J130" s="236"/>
      <c r="K130" s="236"/>
      <c r="L130" s="236"/>
      <c r="M130" s="236"/>
      <c r="N130" s="236"/>
      <c r="O130" s="236"/>
      <c r="P130" s="236"/>
      <c r="Q130" s="236"/>
    </row>
    <row r="131" spans="2:17" ht="13.5" hidden="1" customHeight="1" x14ac:dyDescent="0.2">
      <c r="B131" s="236"/>
      <c r="C131" s="236"/>
      <c r="D131" s="236"/>
      <c r="E131" s="236"/>
      <c r="F131" s="236"/>
      <c r="G131" s="236"/>
      <c r="H131" s="236"/>
      <c r="I131" s="236"/>
      <c r="J131" s="236"/>
      <c r="K131" s="236"/>
      <c r="L131" s="236"/>
      <c r="M131" s="236"/>
      <c r="N131" s="236"/>
      <c r="O131" s="236"/>
      <c r="P131" s="236"/>
      <c r="Q131" s="236"/>
    </row>
    <row r="132" spans="2:17" ht="13.5" hidden="1" customHeight="1" x14ac:dyDescent="0.2">
      <c r="B132" s="236"/>
      <c r="C132" s="236"/>
      <c r="D132" s="236"/>
      <c r="E132" s="236"/>
      <c r="F132" s="236"/>
      <c r="G132" s="236"/>
      <c r="H132" s="236"/>
      <c r="I132" s="236"/>
      <c r="J132" s="236"/>
      <c r="K132" s="236"/>
      <c r="L132" s="236"/>
      <c r="M132" s="236"/>
      <c r="N132" s="236"/>
      <c r="O132" s="236"/>
      <c r="P132" s="236"/>
      <c r="Q132" s="236"/>
    </row>
    <row r="133" spans="2:17" ht="13.5" hidden="1" customHeight="1" x14ac:dyDescent="0.2">
      <c r="B133" s="236"/>
      <c r="C133" s="236"/>
      <c r="D133" s="236"/>
      <c r="E133" s="236"/>
      <c r="F133" s="236"/>
      <c r="G133" s="236"/>
      <c r="H133" s="236"/>
      <c r="I133" s="236"/>
      <c r="J133" s="236"/>
      <c r="K133" s="236"/>
      <c r="L133" s="236"/>
      <c r="M133" s="236"/>
      <c r="N133" s="236"/>
      <c r="O133" s="236"/>
      <c r="P133" s="236"/>
      <c r="Q133" s="236"/>
    </row>
    <row r="134" spans="2:17" ht="13.5" hidden="1" customHeight="1" x14ac:dyDescent="0.2">
      <c r="B134" s="236"/>
      <c r="C134" s="236"/>
      <c r="D134" s="236"/>
      <c r="E134" s="236"/>
      <c r="F134" s="236"/>
      <c r="G134" s="236"/>
      <c r="H134" s="236"/>
      <c r="I134" s="236"/>
      <c r="J134" s="236"/>
      <c r="K134" s="236"/>
      <c r="L134" s="236"/>
      <c r="M134" s="236"/>
      <c r="N134" s="236"/>
      <c r="O134" s="236"/>
      <c r="P134" s="236"/>
      <c r="Q134" s="236"/>
    </row>
    <row r="135" spans="2:17" ht="13.5" hidden="1" customHeight="1" x14ac:dyDescent="0.2">
      <c r="B135" s="236"/>
      <c r="C135" s="236"/>
      <c r="D135" s="236"/>
      <c r="E135" s="236"/>
      <c r="F135" s="236"/>
      <c r="G135" s="236"/>
      <c r="H135" s="236"/>
      <c r="I135" s="236"/>
      <c r="J135" s="236"/>
      <c r="K135" s="236"/>
      <c r="L135" s="236"/>
      <c r="M135" s="236"/>
      <c r="N135" s="236"/>
      <c r="O135" s="236"/>
      <c r="P135" s="236"/>
      <c r="Q135" s="236"/>
    </row>
    <row r="136" spans="2:17" ht="13.5" hidden="1" customHeight="1" x14ac:dyDescent="0.2">
      <c r="B136" s="236"/>
      <c r="C136" s="236"/>
      <c r="D136" s="236"/>
      <c r="E136" s="236"/>
      <c r="F136" s="236"/>
      <c r="G136" s="236"/>
      <c r="H136" s="236"/>
      <c r="I136" s="236"/>
      <c r="J136" s="236"/>
      <c r="K136" s="236"/>
      <c r="L136" s="236"/>
      <c r="M136" s="236"/>
      <c r="N136" s="236"/>
      <c r="O136" s="236"/>
      <c r="P136" s="236"/>
      <c r="Q136" s="236"/>
    </row>
    <row r="137" spans="2:17" ht="13.5" hidden="1" customHeight="1" x14ac:dyDescent="0.2">
      <c r="B137" s="236"/>
      <c r="C137" s="236"/>
      <c r="D137" s="236"/>
      <c r="E137" s="236"/>
      <c r="F137" s="236"/>
      <c r="G137" s="236"/>
      <c r="H137" s="236"/>
      <c r="I137" s="236"/>
      <c r="J137" s="236"/>
      <c r="K137" s="236"/>
      <c r="L137" s="236"/>
      <c r="M137" s="236"/>
      <c r="N137" s="236"/>
      <c r="O137" s="236"/>
      <c r="P137" s="236"/>
      <c r="Q137" s="236"/>
    </row>
    <row r="138" spans="2:17" ht="13.5" hidden="1" customHeight="1" x14ac:dyDescent="0.2">
      <c r="B138" s="236"/>
      <c r="C138" s="236"/>
      <c r="D138" s="236"/>
      <c r="E138" s="236"/>
      <c r="F138" s="236"/>
      <c r="G138" s="236"/>
      <c r="H138" s="236"/>
      <c r="I138" s="236"/>
      <c r="J138" s="236"/>
      <c r="K138" s="236"/>
      <c r="L138" s="236"/>
      <c r="M138" s="236"/>
      <c r="N138" s="236"/>
      <c r="O138" s="236"/>
      <c r="P138" s="236"/>
      <c r="Q138" s="236"/>
    </row>
    <row r="139" spans="2:17" ht="13.5" hidden="1" customHeight="1" x14ac:dyDescent="0.2">
      <c r="B139" s="236"/>
      <c r="C139" s="236"/>
      <c r="D139" s="236"/>
      <c r="E139" s="236"/>
      <c r="F139" s="236"/>
      <c r="G139" s="236"/>
      <c r="H139" s="236"/>
      <c r="I139" s="236"/>
      <c r="J139" s="236"/>
      <c r="K139" s="236"/>
      <c r="L139" s="236"/>
      <c r="M139" s="236"/>
      <c r="N139" s="236"/>
      <c r="O139" s="236"/>
      <c r="P139" s="236"/>
      <c r="Q139" s="236"/>
    </row>
    <row r="140" spans="2:17" ht="13.5" hidden="1" customHeight="1" x14ac:dyDescent="0.2">
      <c r="B140" s="236"/>
      <c r="C140" s="236"/>
      <c r="D140" s="236"/>
      <c r="E140" s="236"/>
      <c r="F140" s="236"/>
      <c r="G140" s="236"/>
      <c r="H140" s="236"/>
      <c r="I140" s="236"/>
      <c r="J140" s="236"/>
      <c r="K140" s="236"/>
      <c r="L140" s="236"/>
      <c r="M140" s="236"/>
      <c r="N140" s="236"/>
      <c r="O140" s="236"/>
      <c r="P140" s="236"/>
      <c r="Q140" s="236"/>
    </row>
    <row r="141" spans="2:17" ht="13.5" hidden="1" customHeight="1" x14ac:dyDescent="0.2">
      <c r="B141" s="236"/>
      <c r="C141" s="236"/>
      <c r="D141" s="236"/>
      <c r="E141" s="236"/>
      <c r="F141" s="236"/>
      <c r="G141" s="236"/>
      <c r="H141" s="236"/>
      <c r="I141" s="236"/>
      <c r="J141" s="236"/>
      <c r="K141" s="236"/>
      <c r="L141" s="236"/>
      <c r="M141" s="236"/>
      <c r="N141" s="236"/>
      <c r="O141" s="236"/>
      <c r="P141" s="236"/>
      <c r="Q141" s="236"/>
    </row>
    <row r="142" spans="2:17" ht="13.5" hidden="1" customHeight="1" x14ac:dyDescent="0.2">
      <c r="B142" s="236"/>
      <c r="C142" s="236"/>
      <c r="D142" s="236"/>
      <c r="E142" s="236"/>
      <c r="F142" s="236"/>
      <c r="G142" s="236"/>
      <c r="H142" s="236"/>
      <c r="I142" s="236"/>
      <c r="J142" s="236"/>
      <c r="K142" s="236"/>
      <c r="L142" s="236"/>
      <c r="M142" s="236"/>
      <c r="N142" s="236"/>
      <c r="O142" s="236"/>
      <c r="P142" s="236"/>
      <c r="Q142" s="236"/>
    </row>
    <row r="143" spans="2:17" ht="13.5" hidden="1" customHeight="1" x14ac:dyDescent="0.2">
      <c r="B143" s="236"/>
      <c r="C143" s="236"/>
      <c r="D143" s="236"/>
      <c r="E143" s="236"/>
      <c r="F143" s="236"/>
      <c r="G143" s="236"/>
      <c r="H143" s="236"/>
      <c r="I143" s="236"/>
      <c r="J143" s="236"/>
      <c r="K143" s="236"/>
      <c r="L143" s="236"/>
      <c r="M143" s="236"/>
      <c r="N143" s="236"/>
      <c r="O143" s="236"/>
      <c r="P143" s="236"/>
      <c r="Q143" s="236"/>
    </row>
    <row r="144" spans="2:17" ht="13.5" hidden="1" customHeight="1" x14ac:dyDescent="0.2">
      <c r="B144" s="236"/>
      <c r="C144" s="236"/>
      <c r="D144" s="236"/>
      <c r="E144" s="236"/>
      <c r="F144" s="236"/>
      <c r="G144" s="236"/>
      <c r="H144" s="236"/>
      <c r="I144" s="236"/>
      <c r="J144" s="236"/>
      <c r="K144" s="236"/>
      <c r="L144" s="236"/>
      <c r="M144" s="236"/>
      <c r="N144" s="236"/>
      <c r="O144" s="236"/>
      <c r="P144" s="236"/>
      <c r="Q144" s="236"/>
    </row>
    <row r="145" spans="2:17" ht="13.5" hidden="1" customHeight="1" x14ac:dyDescent="0.2">
      <c r="B145" s="236"/>
      <c r="C145" s="236"/>
      <c r="D145" s="236"/>
      <c r="E145" s="236"/>
      <c r="F145" s="236"/>
      <c r="G145" s="236"/>
      <c r="H145" s="236"/>
      <c r="I145" s="236"/>
      <c r="J145" s="236"/>
      <c r="K145" s="236"/>
      <c r="L145" s="236"/>
      <c r="M145" s="236"/>
      <c r="N145" s="236"/>
      <c r="O145" s="236"/>
      <c r="P145" s="236"/>
      <c r="Q145" s="236"/>
    </row>
    <row r="146" spans="2:17" ht="13.5" hidden="1" customHeight="1" x14ac:dyDescent="0.2">
      <c r="B146" s="236"/>
      <c r="C146" s="236"/>
      <c r="D146" s="236"/>
      <c r="E146" s="236"/>
      <c r="F146" s="236"/>
      <c r="G146" s="236"/>
      <c r="H146" s="236"/>
      <c r="I146" s="236"/>
      <c r="J146" s="236"/>
      <c r="K146" s="236"/>
      <c r="L146" s="236"/>
      <c r="M146" s="236"/>
      <c r="N146" s="236"/>
      <c r="O146" s="236"/>
      <c r="P146" s="236"/>
      <c r="Q146" s="236"/>
    </row>
    <row r="147" spans="2:17" ht="13.5" hidden="1" customHeight="1" x14ac:dyDescent="0.2">
      <c r="B147" s="236"/>
      <c r="C147" s="236"/>
      <c r="D147" s="236"/>
      <c r="E147" s="236"/>
      <c r="F147" s="236"/>
      <c r="G147" s="236"/>
      <c r="H147" s="236"/>
      <c r="I147" s="236"/>
      <c r="J147" s="236"/>
      <c r="K147" s="236"/>
      <c r="L147" s="236"/>
      <c r="M147" s="236"/>
      <c r="N147" s="236"/>
      <c r="O147" s="236"/>
      <c r="P147" s="236"/>
      <c r="Q147" s="236"/>
    </row>
    <row r="148" spans="2:17" ht="13.5" hidden="1" customHeight="1" x14ac:dyDescent="0.2">
      <c r="B148" s="236"/>
      <c r="C148" s="236"/>
      <c r="D148" s="236"/>
      <c r="E148" s="236"/>
      <c r="F148" s="236"/>
      <c r="G148" s="236"/>
      <c r="H148" s="236"/>
      <c r="I148" s="236"/>
      <c r="J148" s="236"/>
      <c r="K148" s="236"/>
      <c r="L148" s="236"/>
      <c r="M148" s="236"/>
      <c r="N148" s="236"/>
      <c r="O148" s="236"/>
      <c r="P148" s="236"/>
      <c r="Q148" s="236"/>
    </row>
    <row r="149" spans="2:17" ht="13.5" hidden="1" customHeight="1" x14ac:dyDescent="0.2">
      <c r="B149" s="236"/>
      <c r="C149" s="236"/>
      <c r="D149" s="236"/>
      <c r="E149" s="236"/>
      <c r="F149" s="236"/>
      <c r="G149" s="236"/>
      <c r="H149" s="236"/>
      <c r="I149" s="236"/>
      <c r="J149" s="236"/>
      <c r="K149" s="236"/>
      <c r="L149" s="236"/>
      <c r="M149" s="236"/>
      <c r="N149" s="236"/>
      <c r="O149" s="236"/>
      <c r="P149" s="236"/>
      <c r="Q149" s="236"/>
    </row>
    <row r="150" spans="2:17" ht="13.5" hidden="1" customHeight="1" x14ac:dyDescent="0.2">
      <c r="B150" s="236"/>
      <c r="C150" s="236"/>
      <c r="D150" s="236"/>
      <c r="E150" s="236"/>
      <c r="F150" s="236"/>
      <c r="G150" s="236"/>
      <c r="H150" s="236"/>
      <c r="I150" s="236"/>
      <c r="J150" s="236"/>
      <c r="K150" s="236"/>
      <c r="L150" s="236"/>
      <c r="M150" s="236"/>
      <c r="N150" s="236"/>
      <c r="O150" s="236"/>
      <c r="P150" s="236"/>
      <c r="Q150" s="236"/>
    </row>
    <row r="151" spans="2:17" ht="13.5" hidden="1" customHeight="1" x14ac:dyDescent="0.2">
      <c r="B151" s="236"/>
      <c r="C151" s="236"/>
      <c r="D151" s="236"/>
      <c r="E151" s="236"/>
      <c r="F151" s="236"/>
      <c r="G151" s="236"/>
      <c r="H151" s="236"/>
      <c r="I151" s="236"/>
      <c r="J151" s="236"/>
      <c r="K151" s="236"/>
      <c r="L151" s="236"/>
      <c r="M151" s="236"/>
      <c r="N151" s="236"/>
      <c r="O151" s="236"/>
      <c r="P151" s="236"/>
      <c r="Q151" s="236"/>
    </row>
    <row r="152" spans="2:17" ht="13.5" hidden="1" customHeight="1" x14ac:dyDescent="0.2">
      <c r="B152" s="236"/>
      <c r="C152" s="236"/>
      <c r="D152" s="236"/>
      <c r="E152" s="236"/>
      <c r="F152" s="236"/>
      <c r="G152" s="236"/>
      <c r="H152" s="236"/>
      <c r="I152" s="236"/>
      <c r="J152" s="236"/>
      <c r="K152" s="236"/>
      <c r="L152" s="236"/>
      <c r="M152" s="236"/>
      <c r="N152" s="236"/>
      <c r="O152" s="236"/>
      <c r="P152" s="236"/>
      <c r="Q152" s="236"/>
    </row>
    <row r="153" spans="2:17" ht="13.5" hidden="1" customHeight="1" x14ac:dyDescent="0.2">
      <c r="B153" s="236"/>
      <c r="C153" s="236"/>
      <c r="D153" s="236"/>
      <c r="E153" s="236"/>
      <c r="F153" s="236"/>
      <c r="G153" s="236"/>
      <c r="H153" s="236"/>
      <c r="I153" s="236"/>
      <c r="J153" s="236"/>
      <c r="K153" s="236"/>
      <c r="L153" s="236"/>
      <c r="M153" s="236"/>
      <c r="N153" s="236"/>
      <c r="O153" s="236"/>
      <c r="P153" s="236"/>
      <c r="Q153" s="236"/>
    </row>
    <row r="154" spans="2:17" ht="13.5" hidden="1" customHeight="1" x14ac:dyDescent="0.2">
      <c r="B154" s="236"/>
      <c r="C154" s="236"/>
      <c r="D154" s="236"/>
      <c r="E154" s="236"/>
      <c r="F154" s="236"/>
      <c r="G154" s="236"/>
      <c r="H154" s="236"/>
      <c r="I154" s="236"/>
      <c r="J154" s="236"/>
      <c r="K154" s="236"/>
      <c r="L154" s="236"/>
      <c r="M154" s="236"/>
      <c r="N154" s="236"/>
      <c r="O154" s="236"/>
      <c r="P154" s="236"/>
      <c r="Q154" s="236"/>
    </row>
    <row r="155" spans="2:17" ht="13.5" hidden="1" customHeight="1" x14ac:dyDescent="0.2">
      <c r="B155" s="236"/>
      <c r="C155" s="236"/>
      <c r="D155" s="236"/>
      <c r="E155" s="236"/>
      <c r="F155" s="236"/>
      <c r="G155" s="236"/>
      <c r="H155" s="236"/>
      <c r="I155" s="236"/>
      <c r="J155" s="236"/>
      <c r="K155" s="236"/>
      <c r="L155" s="236"/>
      <c r="M155" s="236"/>
      <c r="N155" s="236"/>
      <c r="O155" s="236"/>
      <c r="P155" s="236"/>
      <c r="Q155" s="236"/>
    </row>
    <row r="156" spans="2:17" ht="13.5" hidden="1" customHeight="1" x14ac:dyDescent="0.2">
      <c r="B156" s="236"/>
      <c r="C156" s="236"/>
      <c r="D156" s="236"/>
      <c r="E156" s="236"/>
      <c r="F156" s="236"/>
      <c r="G156" s="236"/>
      <c r="H156" s="236"/>
      <c r="I156" s="236"/>
      <c r="J156" s="236"/>
      <c r="K156" s="236"/>
      <c r="L156" s="236"/>
      <c r="M156" s="236"/>
      <c r="N156" s="236"/>
      <c r="O156" s="236"/>
      <c r="P156" s="236"/>
      <c r="Q156" s="236"/>
    </row>
    <row r="157" spans="2:17" ht="13.5" hidden="1" customHeight="1" x14ac:dyDescent="0.2">
      <c r="B157" s="236"/>
      <c r="C157" s="236"/>
      <c r="D157" s="236"/>
      <c r="E157" s="236"/>
      <c r="F157" s="236"/>
      <c r="G157" s="236"/>
      <c r="H157" s="236"/>
      <c r="I157" s="236"/>
      <c r="J157" s="236"/>
      <c r="K157" s="236"/>
      <c r="L157" s="236"/>
      <c r="M157" s="236"/>
      <c r="N157" s="236"/>
      <c r="O157" s="236"/>
      <c r="P157" s="236"/>
      <c r="Q157" s="236"/>
    </row>
    <row r="158" spans="2:17" ht="13.5" hidden="1" customHeight="1" x14ac:dyDescent="0.2">
      <c r="B158" s="236"/>
      <c r="C158" s="236"/>
      <c r="D158" s="236"/>
      <c r="E158" s="236"/>
      <c r="F158" s="236"/>
      <c r="G158" s="236"/>
      <c r="H158" s="236"/>
      <c r="I158" s="236"/>
      <c r="J158" s="236"/>
      <c r="K158" s="236"/>
      <c r="L158" s="236"/>
      <c r="M158" s="236"/>
      <c r="N158" s="236"/>
      <c r="O158" s="236"/>
      <c r="P158" s="236"/>
      <c r="Q158" s="236"/>
    </row>
    <row r="159" spans="2:17" ht="13.5" hidden="1" customHeight="1" x14ac:dyDescent="0.2">
      <c r="B159" s="236"/>
      <c r="C159" s="236"/>
      <c r="D159" s="236"/>
      <c r="E159" s="236"/>
      <c r="F159" s="236"/>
      <c r="G159" s="236"/>
      <c r="H159" s="236"/>
      <c r="I159" s="236"/>
      <c r="J159" s="236"/>
      <c r="K159" s="236"/>
      <c r="L159" s="236"/>
      <c r="M159" s="236"/>
      <c r="N159" s="236"/>
      <c r="O159" s="236"/>
      <c r="P159" s="236"/>
      <c r="Q159" s="236"/>
    </row>
    <row r="160" spans="2:17" ht="13.5" hidden="1" customHeight="1" x14ac:dyDescent="0.2">
      <c r="B160" s="236"/>
      <c r="C160" s="236"/>
      <c r="D160" s="236"/>
      <c r="E160" s="236"/>
      <c r="F160" s="236"/>
      <c r="G160" s="236"/>
      <c r="H160" s="236"/>
      <c r="I160" s="236"/>
      <c r="J160" s="236"/>
      <c r="K160" s="236"/>
      <c r="L160" s="236"/>
      <c r="M160" s="236"/>
      <c r="N160" s="236"/>
      <c r="O160" s="236"/>
      <c r="P160" s="236"/>
      <c r="Q160" s="23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 header="0.39370078740157483" footer="0"/>
  <pageSetup paperSize="9" scale="5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S2" s="233"/>
      <c r="AH2" s="233"/>
    </row>
    <row r="3" spans="1: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c r="AH9" s="23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33"/>
    </row>
    <row r="18" spans="12:34" ht="13.2" x14ac:dyDescent="0.2"/>
    <row r="19" spans="12:34" ht="13.2" x14ac:dyDescent="0.2"/>
    <row r="20" spans="12:34" ht="13.2" x14ac:dyDescent="0.2">
      <c r="AH20" s="233"/>
    </row>
    <row r="21" spans="12:34" ht="13.2" x14ac:dyDescent="0.2">
      <c r="AH21" s="233"/>
    </row>
    <row r="22" spans="12:34" ht="13.2" x14ac:dyDescent="0.2"/>
    <row r="23" spans="12:34" ht="13.2" x14ac:dyDescent="0.2"/>
    <row r="24" spans="12:34" ht="13.2" x14ac:dyDescent="0.2">
      <c r="Q24" s="233"/>
    </row>
    <row r="25" spans="12:34" ht="13.2" x14ac:dyDescent="0.2"/>
    <row r="26" spans="12:34" ht="13.2" x14ac:dyDescent="0.2"/>
    <row r="27" spans="12:34" ht="13.2" x14ac:dyDescent="0.2"/>
    <row r="28" spans="12:34" ht="13.2" x14ac:dyDescent="0.2">
      <c r="T28" s="233"/>
      <c r="AH28" s="233"/>
    </row>
    <row r="29" spans="12:34" ht="13.2" x14ac:dyDescent="0.2">
      <c r="U29" s="233"/>
    </row>
    <row r="30" spans="12:34" ht="13.2" x14ac:dyDescent="0.2"/>
    <row r="31" spans="12:34" ht="13.2" x14ac:dyDescent="0.2">
      <c r="Q31" s="233"/>
    </row>
    <row r="32" spans="12:34" ht="13.2" x14ac:dyDescent="0.2">
      <c r="L32" s="233"/>
    </row>
    <row r="33" spans="2:34" ht="13.2" x14ac:dyDescent="0.2">
      <c r="C33" s="233"/>
      <c r="E33" s="233"/>
      <c r="G33" s="233"/>
      <c r="I33" s="233"/>
      <c r="X33" s="233"/>
    </row>
    <row r="34" spans="2:34" ht="13.2" x14ac:dyDescent="0.2">
      <c r="B34" s="233"/>
      <c r="O34" s="233"/>
      <c r="P34" s="233"/>
      <c r="R34" s="233"/>
      <c r="T34" s="233"/>
    </row>
    <row r="35" spans="2:34" ht="13.2" x14ac:dyDescent="0.2">
      <c r="D35" s="233"/>
      <c r="U35" s="233"/>
      <c r="W35" s="233"/>
      <c r="AC35" s="233"/>
      <c r="AD35" s="233"/>
      <c r="AE35" s="233"/>
      <c r="AF35" s="233"/>
      <c r="AG35" s="233"/>
      <c r="AH35" s="233"/>
    </row>
    <row r="36" spans="2:34" ht="13.2" x14ac:dyDescent="0.2">
      <c r="H36" s="233"/>
      <c r="J36" s="233"/>
      <c r="K36" s="233"/>
      <c r="M36" s="233"/>
      <c r="V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c r="X40" s="233"/>
    </row>
    <row r="41" spans="2:34" ht="13.2" x14ac:dyDescent="0.2">
      <c r="R41" s="233"/>
    </row>
    <row r="42" spans="2:34" ht="13.2" x14ac:dyDescent="0.2">
      <c r="W42" s="233"/>
    </row>
    <row r="43" spans="2:34" ht="13.2" x14ac:dyDescent="0.2">
      <c r="V43" s="233"/>
      <c r="Y43" s="233"/>
      <c r="Z43" s="233"/>
      <c r="AA43" s="233"/>
      <c r="AB43" s="233"/>
      <c r="AC43" s="233"/>
      <c r="AD43" s="233"/>
      <c r="AE43" s="233"/>
      <c r="AF43" s="233"/>
      <c r="AG43" s="233"/>
      <c r="AH43" s="233"/>
    </row>
    <row r="44" spans="2:34" ht="13.2" x14ac:dyDescent="0.2">
      <c r="AH44" s="233"/>
    </row>
    <row r="45" spans="2:34" ht="13.2" x14ac:dyDescent="0.2">
      <c r="X45" s="233"/>
    </row>
    <row r="46" spans="2:34" ht="13.2" x14ac:dyDescent="0.2"/>
    <row r="47" spans="2:34" ht="13.2" x14ac:dyDescent="0.2"/>
    <row r="48" spans="2:34" ht="13.2" x14ac:dyDescent="0.2">
      <c r="U48" s="233"/>
      <c r="V48" s="233"/>
      <c r="W48" s="233"/>
      <c r="Y48" s="233"/>
      <c r="Z48" s="233"/>
      <c r="AA48" s="233"/>
      <c r="AB48" s="233"/>
      <c r="AC48" s="233"/>
      <c r="AD48" s="233"/>
      <c r="AE48" s="233"/>
      <c r="AF48" s="233"/>
      <c r="AG48" s="233"/>
      <c r="AH48" s="233"/>
    </row>
    <row r="49" spans="28:34" ht="13.2" x14ac:dyDescent="0.2"/>
    <row r="50" spans="28:34" ht="13.2" x14ac:dyDescent="0.2">
      <c r="AE50" s="233"/>
      <c r="AF50" s="233"/>
      <c r="AG50" s="233"/>
      <c r="AH50" s="233"/>
    </row>
    <row r="51" spans="28:34" ht="13.2" x14ac:dyDescent="0.2">
      <c r="AC51" s="233"/>
      <c r="AD51" s="233"/>
      <c r="AE51" s="233"/>
      <c r="AF51" s="233"/>
      <c r="AG51" s="233"/>
      <c r="AH51" s="233"/>
    </row>
    <row r="52" spans="28:34" ht="13.2" x14ac:dyDescent="0.2"/>
    <row r="53" spans="28:34" ht="13.2" x14ac:dyDescent="0.2">
      <c r="AF53" s="233"/>
      <c r="AG53" s="233"/>
      <c r="AH53" s="233"/>
    </row>
    <row r="54" spans="28:34" ht="13.2" x14ac:dyDescent="0.2">
      <c r="AH54" s="233"/>
    </row>
    <row r="55" spans="28:34" ht="13.2" x14ac:dyDescent="0.2"/>
    <row r="56" spans="28:34" ht="13.2" x14ac:dyDescent="0.2">
      <c r="AB56" s="233"/>
      <c r="AC56" s="233"/>
      <c r="AD56" s="233"/>
      <c r="AE56" s="233"/>
      <c r="AF56" s="233"/>
      <c r="AG56" s="233"/>
      <c r="AH56" s="233"/>
    </row>
    <row r="57" spans="28:34" ht="13.2" x14ac:dyDescent="0.2">
      <c r="AH57" s="233"/>
    </row>
    <row r="58" spans="28:34" ht="13.2" x14ac:dyDescent="0.2">
      <c r="AH58" s="233"/>
    </row>
    <row r="59" spans="28:34" ht="13.2" x14ac:dyDescent="0.2"/>
    <row r="60" spans="28:34" ht="13.2" x14ac:dyDescent="0.2"/>
    <row r="61" spans="28:34" ht="13.2" x14ac:dyDescent="0.2"/>
    <row r="62" spans="28:34" ht="13.2" x14ac:dyDescent="0.2"/>
    <row r="63" spans="28:34" ht="13.2" x14ac:dyDescent="0.2">
      <c r="AH63" s="233"/>
    </row>
    <row r="64" spans="28:34" ht="13.2" x14ac:dyDescent="0.2">
      <c r="AG64" s="233"/>
      <c r="AH64" s="233"/>
    </row>
    <row r="65" spans="28:34" ht="13.2" x14ac:dyDescent="0.2"/>
    <row r="66" spans="28:34" ht="13.2" x14ac:dyDescent="0.2"/>
    <row r="67" spans="28:34" ht="13.2" x14ac:dyDescent="0.2"/>
    <row r="68" spans="28:34" ht="13.2" x14ac:dyDescent="0.2">
      <c r="AB68" s="233"/>
      <c r="AC68" s="233"/>
      <c r="AD68" s="233"/>
      <c r="AE68" s="233"/>
      <c r="AF68" s="233"/>
      <c r="AG68" s="233"/>
      <c r="AH68" s="233"/>
    </row>
    <row r="69" spans="28:34" ht="13.2" x14ac:dyDescent="0.2">
      <c r="AF69" s="233"/>
      <c r="AG69" s="233"/>
      <c r="AH69" s="233"/>
    </row>
    <row r="70" spans="28:34" ht="13.2" x14ac:dyDescent="0.2"/>
    <row r="71" spans="28:34" ht="13.2" x14ac:dyDescent="0.2"/>
    <row r="72" spans="28:34" ht="13.2" x14ac:dyDescent="0.2"/>
    <row r="73" spans="28:34" ht="13.2" x14ac:dyDescent="0.2"/>
    <row r="74" spans="28:34" ht="13.2" x14ac:dyDescent="0.2"/>
    <row r="75" spans="28:34" ht="13.2" x14ac:dyDescent="0.2">
      <c r="AH75" s="233"/>
    </row>
    <row r="76" spans="28:34" ht="13.2" x14ac:dyDescent="0.2">
      <c r="AF76" s="233"/>
      <c r="AG76" s="233"/>
      <c r="AH76" s="233"/>
    </row>
    <row r="77" spans="28:34" ht="13.2" x14ac:dyDescent="0.2">
      <c r="AG77" s="233"/>
      <c r="AH77" s="233"/>
    </row>
    <row r="78" spans="28:34" ht="13.2" x14ac:dyDescent="0.2"/>
    <row r="79" spans="28:34" ht="13.2" x14ac:dyDescent="0.2"/>
    <row r="80" spans="28:34" ht="13.2" x14ac:dyDescent="0.2"/>
    <row r="81" spans="25:34" ht="13.2" x14ac:dyDescent="0.2"/>
    <row r="82" spans="25:34" ht="13.2" x14ac:dyDescent="0.2">
      <c r="Y82" s="233"/>
    </row>
    <row r="83" spans="25:34" ht="13.2" x14ac:dyDescent="0.2">
      <c r="Y83" s="233"/>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3"/>
      <c r="AG94" s="233"/>
      <c r="AH94" s="233"/>
    </row>
    <row r="95" spans="25:34" ht="13.5" customHeight="1" x14ac:dyDescent="0.2">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customHeight="1" x14ac:dyDescent="0.2"/>
    <row r="118" spans="34:34" ht="13.5" customHeight="1" x14ac:dyDescent="0.2"/>
    <row r="119" spans="34:34" ht="13.5" customHeight="1" x14ac:dyDescent="0.2"/>
    <row r="120" spans="34:34" ht="13.5" customHeight="1" x14ac:dyDescent="0.2">
      <c r="AH120" s="233"/>
    </row>
    <row r="121" spans="34:34" ht="13.5" customHeight="1" x14ac:dyDescent="0.2">
      <c r="AH121" s="23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4294967293"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S2" s="233"/>
      <c r="AH2" s="233"/>
    </row>
    <row r="3" spans="1: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c r="AH9" s="23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33"/>
    </row>
    <row r="18" spans="12:34" ht="13.2" x14ac:dyDescent="0.2"/>
    <row r="19" spans="12:34" ht="13.2" x14ac:dyDescent="0.2"/>
    <row r="20" spans="12:34" ht="13.2" x14ac:dyDescent="0.2">
      <c r="AH20" s="233"/>
    </row>
    <row r="21" spans="12:34" ht="13.2" x14ac:dyDescent="0.2">
      <c r="AH21" s="233"/>
    </row>
    <row r="22" spans="12:34" ht="13.2" x14ac:dyDescent="0.2"/>
    <row r="23" spans="12:34" ht="13.2" x14ac:dyDescent="0.2"/>
    <row r="24" spans="12:34" ht="13.2" x14ac:dyDescent="0.2">
      <c r="Q24" s="233"/>
    </row>
    <row r="25" spans="12:34" ht="13.2" x14ac:dyDescent="0.2"/>
    <row r="26" spans="12:34" ht="13.2" x14ac:dyDescent="0.2"/>
    <row r="27" spans="12:34" ht="13.2" x14ac:dyDescent="0.2"/>
    <row r="28" spans="12:34" ht="13.2" x14ac:dyDescent="0.2">
      <c r="T28" s="233"/>
      <c r="AH28" s="233"/>
    </row>
    <row r="29" spans="12:34" ht="13.2" x14ac:dyDescent="0.2">
      <c r="U29" s="233"/>
    </row>
    <row r="30" spans="12:34" ht="13.2" x14ac:dyDescent="0.2"/>
    <row r="31" spans="12:34" ht="13.2" x14ac:dyDescent="0.2">
      <c r="Q31" s="233"/>
      <c r="X31" s="233"/>
    </row>
    <row r="32" spans="12:34" ht="13.2" x14ac:dyDescent="0.2">
      <c r="L32" s="233"/>
    </row>
    <row r="33" spans="2:34" ht="13.2" x14ac:dyDescent="0.2">
      <c r="C33" s="233"/>
      <c r="E33" s="233"/>
      <c r="G33" s="233"/>
      <c r="I33" s="233"/>
    </row>
    <row r="34" spans="2:34" ht="13.2" x14ac:dyDescent="0.2">
      <c r="B34" s="233"/>
      <c r="O34" s="233"/>
      <c r="P34" s="233"/>
      <c r="R34" s="233"/>
      <c r="T34" s="233"/>
    </row>
    <row r="35" spans="2:34" ht="13.2" x14ac:dyDescent="0.2">
      <c r="D35" s="233"/>
      <c r="U35" s="233"/>
      <c r="W35" s="233"/>
      <c r="AC35" s="233"/>
      <c r="AD35" s="233"/>
      <c r="AE35" s="233"/>
      <c r="AF35" s="233"/>
      <c r="AG35" s="233"/>
      <c r="AH35" s="233"/>
    </row>
    <row r="36" spans="2:34" ht="13.2" x14ac:dyDescent="0.2">
      <c r="H36" s="233"/>
      <c r="J36" s="233"/>
      <c r="K36" s="233"/>
      <c r="M36" s="233"/>
      <c r="V36" s="233"/>
      <c r="Y36" s="233"/>
      <c r="Z36" s="233"/>
      <c r="AA36" s="233"/>
      <c r="AB36" s="233"/>
      <c r="AC36" s="233"/>
      <c r="AD36" s="233"/>
      <c r="AE36" s="233"/>
      <c r="AF36" s="233"/>
      <c r="AG36" s="233"/>
      <c r="AH36" s="233"/>
    </row>
    <row r="37" spans="2:34" ht="13.2" x14ac:dyDescent="0.2">
      <c r="AH37" s="233"/>
    </row>
    <row r="38" spans="2:34" ht="13.2" x14ac:dyDescent="0.2">
      <c r="X38" s="233"/>
      <c r="AG38" s="233"/>
      <c r="AH38" s="233"/>
    </row>
    <row r="39" spans="2:34" ht="13.2" x14ac:dyDescent="0.2"/>
    <row r="40" spans="2:34" ht="13.2" x14ac:dyDescent="0.2"/>
    <row r="41" spans="2:34" ht="13.2" x14ac:dyDescent="0.2">
      <c r="R41" s="233"/>
    </row>
    <row r="42" spans="2:34" ht="13.2" x14ac:dyDescent="0.2">
      <c r="W42" s="233"/>
    </row>
    <row r="43" spans="2:34" ht="13.2" x14ac:dyDescent="0.2">
      <c r="V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c r="U48" s="233"/>
      <c r="V48" s="233"/>
      <c r="W48" s="233"/>
      <c r="Y48" s="233"/>
      <c r="Z48" s="233"/>
      <c r="AA48" s="233"/>
      <c r="AB48" s="233"/>
      <c r="AC48" s="233"/>
      <c r="AD48" s="233"/>
      <c r="AE48" s="233"/>
      <c r="AF48" s="233"/>
      <c r="AG48" s="233"/>
      <c r="AH48" s="233"/>
    </row>
    <row r="49" spans="28:34" ht="13.2" x14ac:dyDescent="0.2"/>
    <row r="50" spans="28:34" ht="13.2" x14ac:dyDescent="0.2">
      <c r="AE50" s="233"/>
      <c r="AF50" s="233"/>
      <c r="AG50" s="233"/>
      <c r="AH50" s="233"/>
    </row>
    <row r="51" spans="28:34" ht="13.2" x14ac:dyDescent="0.2">
      <c r="AC51" s="233"/>
      <c r="AD51" s="233"/>
      <c r="AE51" s="233"/>
      <c r="AF51" s="233"/>
      <c r="AG51" s="233"/>
      <c r="AH51" s="233"/>
    </row>
    <row r="52" spans="28:34" ht="13.2" x14ac:dyDescent="0.2"/>
    <row r="53" spans="28:34" ht="13.2" x14ac:dyDescent="0.2">
      <c r="AF53" s="233"/>
      <c r="AG53" s="233"/>
      <c r="AH53" s="233"/>
    </row>
    <row r="54" spans="28:34" ht="13.2" x14ac:dyDescent="0.2">
      <c r="AH54" s="233"/>
    </row>
    <row r="55" spans="28:34" ht="13.2" x14ac:dyDescent="0.2"/>
    <row r="56" spans="28:34" ht="13.2" x14ac:dyDescent="0.2">
      <c r="AB56" s="233"/>
      <c r="AC56" s="233"/>
      <c r="AD56" s="233"/>
      <c r="AE56" s="233"/>
      <c r="AF56" s="233"/>
      <c r="AG56" s="233"/>
      <c r="AH56" s="233"/>
    </row>
    <row r="57" spans="28:34" ht="13.2" x14ac:dyDescent="0.2">
      <c r="AH57" s="233"/>
    </row>
    <row r="58" spans="28:34" ht="13.2" x14ac:dyDescent="0.2">
      <c r="AH58" s="233"/>
    </row>
    <row r="59" spans="28:34" ht="13.2" x14ac:dyDescent="0.2"/>
    <row r="60" spans="28:34" ht="13.2" x14ac:dyDescent="0.2"/>
    <row r="61" spans="28:34" ht="13.2" x14ac:dyDescent="0.2"/>
    <row r="62" spans="28:34" ht="13.2" x14ac:dyDescent="0.2"/>
    <row r="63" spans="28:34" ht="13.2" x14ac:dyDescent="0.2">
      <c r="AH63" s="233"/>
    </row>
    <row r="64" spans="28:34" ht="13.2" x14ac:dyDescent="0.2">
      <c r="AG64" s="233"/>
      <c r="AH64" s="233"/>
    </row>
    <row r="65" spans="28:34" ht="13.2" x14ac:dyDescent="0.2"/>
    <row r="66" spans="28:34" ht="13.2" x14ac:dyDescent="0.2"/>
    <row r="67" spans="28:34" ht="13.2" x14ac:dyDescent="0.2"/>
    <row r="68" spans="28:34" ht="13.2" x14ac:dyDescent="0.2">
      <c r="AB68" s="233"/>
      <c r="AC68" s="233"/>
      <c r="AD68" s="233"/>
      <c r="AE68" s="233"/>
      <c r="AF68" s="233"/>
      <c r="AG68" s="233"/>
      <c r="AH68" s="233"/>
    </row>
    <row r="69" spans="28:34" ht="13.2" x14ac:dyDescent="0.2">
      <c r="AF69" s="233"/>
      <c r="AG69" s="233"/>
      <c r="AH69" s="233"/>
    </row>
    <row r="70" spans="28:34" ht="13.2" x14ac:dyDescent="0.2"/>
    <row r="71" spans="28:34" ht="13.2" x14ac:dyDescent="0.2"/>
    <row r="72" spans="28:34" ht="13.2" x14ac:dyDescent="0.2"/>
    <row r="73" spans="28:34" ht="13.2" x14ac:dyDescent="0.2"/>
    <row r="74" spans="28:34" ht="13.2" x14ac:dyDescent="0.2"/>
    <row r="75" spans="28:34" ht="13.2" x14ac:dyDescent="0.2">
      <c r="AH75" s="233"/>
    </row>
    <row r="76" spans="28:34" ht="13.2" x14ac:dyDescent="0.2">
      <c r="AF76" s="233"/>
      <c r="AG76" s="233"/>
      <c r="AH76" s="233"/>
    </row>
    <row r="77" spans="28:34" ht="13.2" x14ac:dyDescent="0.2">
      <c r="AG77" s="233"/>
      <c r="AH77" s="233"/>
    </row>
    <row r="78" spans="28:34" ht="13.2" x14ac:dyDescent="0.2"/>
    <row r="79" spans="28:34" ht="13.2" x14ac:dyDescent="0.2"/>
    <row r="80" spans="28:34" ht="13.2" x14ac:dyDescent="0.2"/>
    <row r="81" spans="25:34" ht="13.2" x14ac:dyDescent="0.2"/>
    <row r="82" spans="25:34" ht="13.2" x14ac:dyDescent="0.2">
      <c r="Y82" s="233"/>
    </row>
    <row r="83" spans="25:34" ht="13.2" x14ac:dyDescent="0.2">
      <c r="Y83" s="233"/>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3"/>
      <c r="AG94" s="233"/>
      <c r="AH94" s="233"/>
    </row>
    <row r="95" spans="25:34" ht="13.5" customHeight="1" x14ac:dyDescent="0.2">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customHeight="1" x14ac:dyDescent="0.2"/>
    <row r="118" spans="34:34" ht="13.5" customHeight="1" x14ac:dyDescent="0.2"/>
    <row r="119" spans="34:34" ht="13.5" customHeight="1" x14ac:dyDescent="0.2"/>
    <row r="120" spans="34:34" ht="13.5" customHeight="1" x14ac:dyDescent="0.2">
      <c r="AH120" s="233"/>
    </row>
    <row r="121" spans="34:34" ht="13.5" customHeight="1" x14ac:dyDescent="0.2">
      <c r="AH121" s="233"/>
    </row>
    <row r="122" spans="34:34" ht="13.5" customHeight="1" x14ac:dyDescent="0.2"/>
    <row r="123" spans="34:34" ht="13.5" customHeight="1" x14ac:dyDescent="0.2"/>
    <row r="124" spans="34:34" ht="13.5" customHeight="1" x14ac:dyDescent="0.2">
      <c r="AH124" s="233"/>
    </row>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4294967293"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9" customWidth="1"/>
    <col min="2" max="8" width="13.33203125" style="79" customWidth="1"/>
    <col min="9" max="16384" width="11.109375" style="79"/>
  </cols>
  <sheetData>
    <row r="1" spans="1:8" x14ac:dyDescent="0.2">
      <c r="A1" s="73"/>
      <c r="B1" s="74"/>
      <c r="C1" s="75"/>
      <c r="D1" s="76"/>
      <c r="E1" s="77"/>
      <c r="F1" s="77"/>
      <c r="G1" s="77"/>
      <c r="H1" s="78"/>
    </row>
    <row r="2" spans="1:8" x14ac:dyDescent="0.2">
      <c r="A2" s="80"/>
      <c r="B2" s="81"/>
      <c r="C2" s="82"/>
      <c r="D2" s="83" t="s">
        <v>36</v>
      </c>
      <c r="E2" s="84"/>
      <c r="F2" s="85" t="s">
        <v>37</v>
      </c>
      <c r="G2" s="86"/>
      <c r="H2" s="87"/>
    </row>
    <row r="3" spans="1:8" x14ac:dyDescent="0.2">
      <c r="A3" s="83" t="s">
        <v>480</v>
      </c>
      <c r="B3" s="88"/>
      <c r="C3" s="89"/>
      <c r="D3" s="90">
        <v>41406</v>
      </c>
      <c r="E3" s="91"/>
      <c r="F3" s="92">
        <v>33848</v>
      </c>
      <c r="G3" s="93"/>
      <c r="H3" s="94"/>
    </row>
    <row r="4" spans="1:8" x14ac:dyDescent="0.2">
      <c r="A4" s="95"/>
      <c r="B4" s="96"/>
      <c r="C4" s="97"/>
      <c r="D4" s="98">
        <v>15971</v>
      </c>
      <c r="E4" s="99"/>
      <c r="F4" s="100">
        <v>12489</v>
      </c>
      <c r="G4" s="101"/>
      <c r="H4" s="102"/>
    </row>
    <row r="5" spans="1:8" x14ac:dyDescent="0.2">
      <c r="A5" s="83" t="s">
        <v>482</v>
      </c>
      <c r="B5" s="88"/>
      <c r="C5" s="89"/>
      <c r="D5" s="90">
        <v>42508</v>
      </c>
      <c r="E5" s="91"/>
      <c r="F5" s="92">
        <v>31502</v>
      </c>
      <c r="G5" s="93"/>
      <c r="H5" s="94"/>
    </row>
    <row r="6" spans="1:8" x14ac:dyDescent="0.2">
      <c r="A6" s="95"/>
      <c r="B6" s="96"/>
      <c r="C6" s="97"/>
      <c r="D6" s="98">
        <v>17104</v>
      </c>
      <c r="E6" s="99"/>
      <c r="F6" s="100">
        <v>11020</v>
      </c>
      <c r="G6" s="101"/>
      <c r="H6" s="102"/>
    </row>
    <row r="7" spans="1:8" x14ac:dyDescent="0.2">
      <c r="A7" s="83" t="s">
        <v>483</v>
      </c>
      <c r="B7" s="88"/>
      <c r="C7" s="89"/>
      <c r="D7" s="90">
        <v>49949</v>
      </c>
      <c r="E7" s="91"/>
      <c r="F7" s="92">
        <v>34374</v>
      </c>
      <c r="G7" s="93"/>
      <c r="H7" s="94"/>
    </row>
    <row r="8" spans="1:8" x14ac:dyDescent="0.2">
      <c r="A8" s="95"/>
      <c r="B8" s="96"/>
      <c r="C8" s="97"/>
      <c r="D8" s="98">
        <v>20504</v>
      </c>
      <c r="E8" s="99"/>
      <c r="F8" s="100">
        <v>10917</v>
      </c>
      <c r="G8" s="101"/>
      <c r="H8" s="102"/>
    </row>
    <row r="9" spans="1:8" x14ac:dyDescent="0.2">
      <c r="A9" s="83" t="s">
        <v>484</v>
      </c>
      <c r="B9" s="88"/>
      <c r="C9" s="89"/>
      <c r="D9" s="90">
        <v>43763</v>
      </c>
      <c r="E9" s="91"/>
      <c r="F9" s="92">
        <v>35216</v>
      </c>
      <c r="G9" s="93"/>
      <c r="H9" s="94"/>
    </row>
    <row r="10" spans="1:8" x14ac:dyDescent="0.2">
      <c r="A10" s="95"/>
      <c r="B10" s="96"/>
      <c r="C10" s="97"/>
      <c r="D10" s="98">
        <v>17967</v>
      </c>
      <c r="E10" s="99"/>
      <c r="F10" s="100">
        <v>12644</v>
      </c>
      <c r="G10" s="101"/>
      <c r="H10" s="102"/>
    </row>
    <row r="11" spans="1:8" x14ac:dyDescent="0.2">
      <c r="A11" s="83" t="s">
        <v>485</v>
      </c>
      <c r="B11" s="88"/>
      <c r="C11" s="89"/>
      <c r="D11" s="90">
        <v>40140</v>
      </c>
      <c r="E11" s="91"/>
      <c r="F11" s="92">
        <v>36736</v>
      </c>
      <c r="G11" s="93"/>
      <c r="H11" s="94"/>
    </row>
    <row r="12" spans="1:8" x14ac:dyDescent="0.2">
      <c r="A12" s="95"/>
      <c r="B12" s="96"/>
      <c r="C12" s="103"/>
      <c r="D12" s="98">
        <v>17846</v>
      </c>
      <c r="E12" s="99"/>
      <c r="F12" s="100">
        <v>13410</v>
      </c>
      <c r="G12" s="101"/>
      <c r="H12" s="102"/>
    </row>
    <row r="13" spans="1:8" x14ac:dyDescent="0.2">
      <c r="A13" s="83"/>
      <c r="B13" s="88"/>
      <c r="C13" s="104"/>
      <c r="D13" s="105">
        <v>43553</v>
      </c>
      <c r="E13" s="106"/>
      <c r="F13" s="107">
        <v>34335</v>
      </c>
      <c r="G13" s="108"/>
      <c r="H13" s="94"/>
    </row>
    <row r="14" spans="1:8" x14ac:dyDescent="0.2">
      <c r="A14" s="95"/>
      <c r="B14" s="96"/>
      <c r="C14" s="97"/>
      <c r="D14" s="98">
        <v>17878</v>
      </c>
      <c r="E14" s="99"/>
      <c r="F14" s="100">
        <v>12096</v>
      </c>
      <c r="G14" s="101"/>
      <c r="H14" s="102"/>
    </row>
    <row r="17" spans="1:11" x14ac:dyDescent="0.2">
      <c r="A17" s="79" t="s">
        <v>38</v>
      </c>
    </row>
    <row r="18" spans="1:11" x14ac:dyDescent="0.2">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2">
      <c r="A19" s="109" t="s">
        <v>39</v>
      </c>
      <c r="B19" s="109">
        <f>ROUND(VALUE(SUBSTITUTE(実質収支比率等に係る経年分析!F$48,"▲","-")),2)</f>
        <v>0.94</v>
      </c>
      <c r="C19" s="109">
        <f>ROUND(VALUE(SUBSTITUTE(実質収支比率等に係る経年分析!G$48,"▲","-")),2)</f>
        <v>0.95</v>
      </c>
      <c r="D19" s="109">
        <f>ROUND(VALUE(SUBSTITUTE(実質収支比率等に係る経年分析!H$48,"▲","-")),2)</f>
        <v>1.73</v>
      </c>
      <c r="E19" s="109">
        <f>ROUND(VALUE(SUBSTITUTE(実質収支比率等に係る経年分析!I$48,"▲","-")),2)</f>
        <v>0.91</v>
      </c>
      <c r="F19" s="109">
        <f>ROUND(VALUE(SUBSTITUTE(実質収支比率等に係る経年分析!J$48,"▲","-")),2)</f>
        <v>0.81</v>
      </c>
    </row>
    <row r="20" spans="1:11" x14ac:dyDescent="0.2">
      <c r="A20" s="109" t="s">
        <v>40</v>
      </c>
      <c r="B20" s="109">
        <f>ROUND(VALUE(SUBSTITUTE(実質収支比率等に係る経年分析!F$47,"▲","-")),2)</f>
        <v>1.26</v>
      </c>
      <c r="C20" s="109">
        <f>ROUND(VALUE(SUBSTITUTE(実質収支比率等に係る経年分析!G$47,"▲","-")),2)</f>
        <v>1.24</v>
      </c>
      <c r="D20" s="109">
        <f>ROUND(VALUE(SUBSTITUTE(実質収支比率等に係る経年分析!H$47,"▲","-")),2)</f>
        <v>1.24</v>
      </c>
      <c r="E20" s="109">
        <f>ROUND(VALUE(SUBSTITUTE(実質収支比率等に係る経年分析!I$47,"▲","-")),2)</f>
        <v>1.22</v>
      </c>
      <c r="F20" s="109">
        <f>ROUND(VALUE(SUBSTITUTE(実質収支比率等に係る経年分析!J$47,"▲","-")),2)</f>
        <v>1.18</v>
      </c>
    </row>
    <row r="21" spans="1:11" x14ac:dyDescent="0.2">
      <c r="A21" s="109" t="s">
        <v>41</v>
      </c>
      <c r="B21" s="109">
        <f>IF(ISNUMBER(VALUE(SUBSTITUTE(実質収支比率等に係る経年分析!F$49,"▲","-"))),ROUND(VALUE(SUBSTITUTE(実質収支比率等に係る経年分析!F$49,"▲","-")),2),NA())</f>
        <v>-0.04</v>
      </c>
      <c r="C21" s="109">
        <f>IF(ISNUMBER(VALUE(SUBSTITUTE(実質収支比率等に係る経年分析!G$49,"▲","-"))),ROUND(VALUE(SUBSTITUTE(実質収支比率等に係る経年分析!G$49,"▲","-")),2),NA())</f>
        <v>0.03</v>
      </c>
      <c r="D21" s="109">
        <f>IF(ISNUMBER(VALUE(SUBSTITUTE(実質収支比率等に係る経年分析!H$49,"▲","-"))),ROUND(VALUE(SUBSTITUTE(実質収支比率等に係る経年分析!H$49,"▲","-")),2),NA())</f>
        <v>0.78</v>
      </c>
      <c r="E21" s="109">
        <f>IF(ISNUMBER(VALUE(SUBSTITUTE(実質収支比率等に係る経年分析!I$49,"▲","-"))),ROUND(VALUE(SUBSTITUTE(実質収支比率等に係る経年分析!I$49,"▲","-")),2),NA())</f>
        <v>-0.79</v>
      </c>
      <c r="F21" s="109">
        <f>IF(ISNUMBER(VALUE(SUBSTITUTE(実質収支比率等に係る経年分析!J$49,"▲","-"))),ROUND(VALUE(SUBSTITUTE(実質収支比率等に係る経年分析!J$49,"▲","-")),2),NA())</f>
        <v>-0.06</v>
      </c>
    </row>
    <row r="24" spans="1:11" x14ac:dyDescent="0.2">
      <c r="A24" s="79" t="s">
        <v>42</v>
      </c>
    </row>
    <row r="25" spans="1:11" x14ac:dyDescent="0.2">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2">
      <c r="A26" s="110"/>
      <c r="B26" s="110" t="s">
        <v>43</v>
      </c>
      <c r="C26" s="110" t="s">
        <v>44</v>
      </c>
      <c r="D26" s="110" t="s">
        <v>43</v>
      </c>
      <c r="E26" s="110" t="s">
        <v>44</v>
      </c>
      <c r="F26" s="110" t="s">
        <v>43</v>
      </c>
      <c r="G26" s="110" t="s">
        <v>44</v>
      </c>
      <c r="H26" s="110" t="s">
        <v>43</v>
      </c>
      <c r="I26" s="110" t="s">
        <v>44</v>
      </c>
      <c r="J26" s="110" t="s">
        <v>43</v>
      </c>
      <c r="K26" s="110" t="s">
        <v>44</v>
      </c>
    </row>
    <row r="27" spans="1:11" x14ac:dyDescent="0.2">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0.05</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0.08</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2">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2">
      <c r="A29" s="110" t="str">
        <f>IF(連結実質赤字比率に係る赤字・黒字の構成分析!C$41="",NA(),連結実質赤字比率に係る赤字・黒字の構成分析!C$41)</f>
        <v>静岡県沿岸漁業改善資金特別会計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x14ac:dyDescent="0.2">
      <c r="A30" s="110" t="str">
        <f>IF(連結実質赤字比率に係る赤字・黒字の構成分析!C$40="",NA(),連結実質赤字比率に係る赤字・黒字の構成分析!C$40)</f>
        <v>静岡県県営住宅事業特別会計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0.05</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x14ac:dyDescent="0.2">
      <c r="A31" s="110" t="str">
        <f>IF(連結実質赤字比率に係る赤字・黒字の構成分析!C$39="",NA(),連結実質赤字比率に係る赤字・黒字の構成分析!C$39)</f>
        <v>静岡県林業改善資金特別会計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x14ac:dyDescent="0.2">
      <c r="A32" s="110" t="str">
        <f>IF(連結実質赤字比率に係る赤字・黒字の構成分析!C$38="",NA(),連結実質赤字比率に係る赤字・黒字の構成分析!C$38)</f>
        <v>静岡県地域振興整備事業会計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1.07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0.92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0.74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0.67</v>
      </c>
    </row>
    <row r="33" spans="1:16" x14ac:dyDescent="0.2">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0.79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0.83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1.56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0.74</v>
      </c>
    </row>
    <row r="34" spans="1:16" x14ac:dyDescent="0.2">
      <c r="A34" s="110" t="str">
        <f>IF(連結実質赤字比率に係る赤字・黒字の構成分析!C$36="",NA(),連結実質赤字比率に係る赤字・黒字の構成分析!C$36)</f>
        <v>静岡県工業用水道事業会計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1.59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1.49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1.34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1.26</v>
      </c>
    </row>
    <row r="35" spans="1:16" x14ac:dyDescent="0.2">
      <c r="A35" s="110" t="str">
        <f>IF(連結実質赤字比率に係る赤字・黒字の構成分析!C$35="",NA(),連結実質赤字比率に係る赤字・黒字の構成分析!C$35)</f>
        <v>静岡県水道事業会計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1.23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1.23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1.27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1.27</v>
      </c>
    </row>
    <row r="36" spans="1:16" x14ac:dyDescent="0.2">
      <c r="A36" s="110" t="str">
        <f>IF(連結実質赤字比率に係る赤字・黒字の構成分析!C$34="",NA(),連結実質赤字比率に係る赤字・黒字の構成分析!C$34)</f>
        <v>静岡県立静岡がんセンター事業会計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2.0099999999999998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2.2599999999999998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1.67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1.65</v>
      </c>
    </row>
    <row r="39" spans="1:16" x14ac:dyDescent="0.2">
      <c r="A39" s="79" t="s">
        <v>45</v>
      </c>
    </row>
    <row r="40" spans="1:16" x14ac:dyDescent="0.2">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2">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2">
      <c r="A42" s="111" t="s">
        <v>48</v>
      </c>
      <c r="B42" s="111"/>
      <c r="C42" s="111"/>
      <c r="D42" s="111">
        <f>'実質公債費比率（分子）の構造'!K$52</f>
        <v>115819</v>
      </c>
      <c r="E42" s="111"/>
      <c r="F42" s="111"/>
      <c r="G42" s="111">
        <f>'実質公債費比率（分子）の構造'!L$52</f>
        <v>117296</v>
      </c>
      <c r="H42" s="111"/>
      <c r="I42" s="111"/>
      <c r="J42" s="111">
        <f>'実質公債費比率（分子）の構造'!M$52</f>
        <v>123681</v>
      </c>
      <c r="K42" s="111"/>
      <c r="L42" s="111"/>
      <c r="M42" s="111">
        <f>'実質公債費比率（分子）の構造'!N$52</f>
        <v>126376</v>
      </c>
      <c r="N42" s="111"/>
      <c r="O42" s="111"/>
      <c r="P42" s="111">
        <f>'実質公債費比率（分子）の構造'!O$52</f>
        <v>127792</v>
      </c>
    </row>
    <row r="43" spans="1:16" x14ac:dyDescent="0.2">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2">
      <c r="A44" s="111" t="s">
        <v>49</v>
      </c>
      <c r="B44" s="111">
        <f>'実質公債費比率（分子）の構造'!K$50</f>
        <v>2499</v>
      </c>
      <c r="C44" s="111"/>
      <c r="D44" s="111"/>
      <c r="E44" s="111">
        <f>'実質公債費比率（分子）の構造'!L$50</f>
        <v>2109</v>
      </c>
      <c r="F44" s="111"/>
      <c r="G44" s="111"/>
      <c r="H44" s="111">
        <f>'実質公債費比率（分子）の構造'!M$50</f>
        <v>2016</v>
      </c>
      <c r="I44" s="111"/>
      <c r="J44" s="111"/>
      <c r="K44" s="111">
        <f>'実質公債費比率（分子）の構造'!N$50</f>
        <v>1833</v>
      </c>
      <c r="L44" s="111"/>
      <c r="M44" s="111"/>
      <c r="N44" s="111">
        <f>'実質公債費比率（分子）の構造'!O$50</f>
        <v>1662</v>
      </c>
      <c r="O44" s="111"/>
      <c r="P44" s="111"/>
    </row>
    <row r="45" spans="1:16" x14ac:dyDescent="0.2">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2">
      <c r="A46" s="111" t="s">
        <v>51</v>
      </c>
      <c r="B46" s="111">
        <f>'実質公債費比率（分子）の構造'!K$48</f>
        <v>3622</v>
      </c>
      <c r="C46" s="111"/>
      <c r="D46" s="111"/>
      <c r="E46" s="111">
        <f>'実質公債費比率（分子）の構造'!L$48</f>
        <v>3802</v>
      </c>
      <c r="F46" s="111"/>
      <c r="G46" s="111"/>
      <c r="H46" s="111">
        <f>'実質公債費比率（分子）の構造'!M$48</f>
        <v>2932</v>
      </c>
      <c r="I46" s="111"/>
      <c r="J46" s="111"/>
      <c r="K46" s="111">
        <f>'実質公債費比率（分子）の構造'!N$48</f>
        <v>2899</v>
      </c>
      <c r="L46" s="111"/>
      <c r="M46" s="111"/>
      <c r="N46" s="111">
        <f>'実質公債費比率（分子）の構造'!O$48</f>
        <v>2742</v>
      </c>
      <c r="O46" s="111"/>
      <c r="P46" s="111"/>
    </row>
    <row r="47" spans="1:16" x14ac:dyDescent="0.2">
      <c r="A47" s="111" t="s">
        <v>12</v>
      </c>
      <c r="B47" s="111">
        <f>'実質公債費比率（分子）の構造'!K$47</f>
        <v>95908</v>
      </c>
      <c r="C47" s="111"/>
      <c r="D47" s="111"/>
      <c r="E47" s="111">
        <f>'実質公債費比率（分子）の構造'!L$47</f>
        <v>100776</v>
      </c>
      <c r="F47" s="111"/>
      <c r="G47" s="111"/>
      <c r="H47" s="111">
        <f>'実質公債費比率（分子）の構造'!M$47</f>
        <v>107474</v>
      </c>
      <c r="I47" s="111"/>
      <c r="J47" s="111"/>
      <c r="K47" s="111">
        <f>'実質公債費比率（分子）の構造'!N$47</f>
        <v>109649</v>
      </c>
      <c r="L47" s="111"/>
      <c r="M47" s="111"/>
      <c r="N47" s="111">
        <f>'実質公債費比率（分子）の構造'!O$47</f>
        <v>116423</v>
      </c>
      <c r="O47" s="111"/>
      <c r="P47" s="111"/>
    </row>
    <row r="48" spans="1:16" x14ac:dyDescent="0.2">
      <c r="A48" s="111" t="s">
        <v>11</v>
      </c>
      <c r="B48" s="111">
        <f>'実質公債費比率（分子）の構造'!K$46</f>
        <v>10788</v>
      </c>
      <c r="C48" s="111"/>
      <c r="D48" s="111"/>
      <c r="E48" s="111">
        <f>'実質公債費比率（分子）の構造'!L$46</f>
        <v>13637</v>
      </c>
      <c r="F48" s="111"/>
      <c r="G48" s="111"/>
      <c r="H48" s="111">
        <f>'実質公債費比率（分子）の構造'!M$46</f>
        <v>13140</v>
      </c>
      <c r="I48" s="111"/>
      <c r="J48" s="111"/>
      <c r="K48" s="111">
        <f>'実質公債費比率（分子）の構造'!N$46</f>
        <v>15315</v>
      </c>
      <c r="L48" s="111"/>
      <c r="M48" s="111"/>
      <c r="N48" s="111">
        <f>'実質公債費比率（分子）の構造'!O$46</f>
        <v>14498</v>
      </c>
      <c r="O48" s="111"/>
      <c r="P48" s="111"/>
    </row>
    <row r="49" spans="1:16" x14ac:dyDescent="0.2">
      <c r="A49" s="111" t="s">
        <v>52</v>
      </c>
      <c r="B49" s="111">
        <f>'実質公債費比率（分子）の構造'!K$45</f>
        <v>94286</v>
      </c>
      <c r="C49" s="111"/>
      <c r="D49" s="111"/>
      <c r="E49" s="111">
        <f>'実質公債費比率（分子）の構造'!L$45</f>
        <v>87494</v>
      </c>
      <c r="F49" s="111"/>
      <c r="G49" s="111"/>
      <c r="H49" s="111">
        <f>'実質公債費比率（分子）の構造'!M$45</f>
        <v>86938</v>
      </c>
      <c r="I49" s="111"/>
      <c r="J49" s="111"/>
      <c r="K49" s="111">
        <f>'実質公債費比率（分子）の構造'!N$45</f>
        <v>82538</v>
      </c>
      <c r="L49" s="111"/>
      <c r="M49" s="111"/>
      <c r="N49" s="111">
        <f>'実質公債費比率（分子）の構造'!O$45</f>
        <v>77422</v>
      </c>
      <c r="O49" s="111"/>
      <c r="P49" s="111"/>
    </row>
    <row r="50" spans="1:16" x14ac:dyDescent="0.2">
      <c r="A50" s="111" t="s">
        <v>53</v>
      </c>
      <c r="B50" s="111" t="e">
        <f>NA()</f>
        <v>#N/A</v>
      </c>
      <c r="C50" s="111">
        <f>IF(ISNUMBER('実質公債費比率（分子）の構造'!K$53),'実質公債費比率（分子）の構造'!K$53,NA())</f>
        <v>91284</v>
      </c>
      <c r="D50" s="111" t="e">
        <f>NA()</f>
        <v>#N/A</v>
      </c>
      <c r="E50" s="111" t="e">
        <f>NA()</f>
        <v>#N/A</v>
      </c>
      <c r="F50" s="111">
        <f>IF(ISNUMBER('実質公債費比率（分子）の構造'!L$53),'実質公債費比率（分子）の構造'!L$53,NA())</f>
        <v>90522</v>
      </c>
      <c r="G50" s="111" t="e">
        <f>NA()</f>
        <v>#N/A</v>
      </c>
      <c r="H50" s="111" t="e">
        <f>NA()</f>
        <v>#N/A</v>
      </c>
      <c r="I50" s="111">
        <f>IF(ISNUMBER('実質公債費比率（分子）の構造'!M$53),'実質公債費比率（分子）の構造'!M$53,NA())</f>
        <v>88819</v>
      </c>
      <c r="J50" s="111" t="e">
        <f>NA()</f>
        <v>#N/A</v>
      </c>
      <c r="K50" s="111" t="e">
        <f>NA()</f>
        <v>#N/A</v>
      </c>
      <c r="L50" s="111">
        <f>IF(ISNUMBER('実質公債費比率（分子）の構造'!N$53),'実質公債費比率（分子）の構造'!N$53,NA())</f>
        <v>85858</v>
      </c>
      <c r="M50" s="111" t="e">
        <f>NA()</f>
        <v>#N/A</v>
      </c>
      <c r="N50" s="111" t="e">
        <f>NA()</f>
        <v>#N/A</v>
      </c>
      <c r="O50" s="111">
        <f>IF(ISNUMBER('実質公債費比率（分子）の構造'!O$53),'実質公債費比率（分子）の構造'!O$53,NA())</f>
        <v>84955</v>
      </c>
      <c r="P50" s="111" t="e">
        <f>NA()</f>
        <v>#N/A</v>
      </c>
    </row>
    <row r="53" spans="1:16" x14ac:dyDescent="0.2">
      <c r="A53" s="79" t="s">
        <v>54</v>
      </c>
    </row>
    <row r="54" spans="1:16" x14ac:dyDescent="0.2">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2">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2">
      <c r="A56" s="110" t="s">
        <v>33</v>
      </c>
      <c r="B56" s="110"/>
      <c r="C56" s="110"/>
      <c r="D56" s="110">
        <f>'将来負担比率（分子）の構造'!I$51</f>
        <v>1378056</v>
      </c>
      <c r="E56" s="110"/>
      <c r="F56" s="110"/>
      <c r="G56" s="110">
        <f>'将来負担比率（分子）の構造'!J$51</f>
        <v>1444806</v>
      </c>
      <c r="H56" s="110"/>
      <c r="I56" s="110"/>
      <c r="J56" s="110">
        <f>'将来負担比率（分子）の構造'!K$51</f>
        <v>1494973</v>
      </c>
      <c r="K56" s="110"/>
      <c r="L56" s="110"/>
      <c r="M56" s="110">
        <f>'将来負担比率（分子）の構造'!L$51</f>
        <v>1541038</v>
      </c>
      <c r="N56" s="110"/>
      <c r="O56" s="110"/>
      <c r="P56" s="110">
        <f>'将来負担比率（分子）の構造'!M$51</f>
        <v>1534375</v>
      </c>
    </row>
    <row r="57" spans="1:16" x14ac:dyDescent="0.2">
      <c r="A57" s="110" t="s">
        <v>32</v>
      </c>
      <c r="B57" s="110"/>
      <c r="C57" s="110"/>
      <c r="D57" s="110">
        <f>'将来負担比率（分子）の構造'!I$50</f>
        <v>73342</v>
      </c>
      <c r="E57" s="110"/>
      <c r="F57" s="110"/>
      <c r="G57" s="110">
        <f>'将来負担比率（分子）の構造'!J$50</f>
        <v>68764</v>
      </c>
      <c r="H57" s="110"/>
      <c r="I57" s="110"/>
      <c r="J57" s="110">
        <f>'将来負担比率（分子）の構造'!K$50</f>
        <v>60639</v>
      </c>
      <c r="K57" s="110"/>
      <c r="L57" s="110"/>
      <c r="M57" s="110">
        <f>'将来負担比率（分子）の構造'!L$50</f>
        <v>54932</v>
      </c>
      <c r="N57" s="110"/>
      <c r="O57" s="110"/>
      <c r="P57" s="110">
        <f>'将来負担比率（分子）の構造'!M$50</f>
        <v>52979</v>
      </c>
    </row>
    <row r="58" spans="1:16" x14ac:dyDescent="0.2">
      <c r="A58" s="110" t="s">
        <v>31</v>
      </c>
      <c r="B58" s="110"/>
      <c r="C58" s="110"/>
      <c r="D58" s="110">
        <f>'将来負担比率（分子）の構造'!I$49</f>
        <v>372510</v>
      </c>
      <c r="E58" s="110"/>
      <c r="F58" s="110"/>
      <c r="G58" s="110">
        <f>'将来負担比率（分子）の構造'!J$49</f>
        <v>412901</v>
      </c>
      <c r="H58" s="110"/>
      <c r="I58" s="110"/>
      <c r="J58" s="110">
        <f>'将来負担比率（分子）の構造'!K$49</f>
        <v>444917</v>
      </c>
      <c r="K58" s="110"/>
      <c r="L58" s="110"/>
      <c r="M58" s="110">
        <f>'将来負担比率（分子）の構造'!L$49</f>
        <v>503884</v>
      </c>
      <c r="N58" s="110"/>
      <c r="O58" s="110"/>
      <c r="P58" s="110">
        <f>'将来負担比率（分子）の構造'!M$49</f>
        <v>514058</v>
      </c>
    </row>
    <row r="59" spans="1:16" x14ac:dyDescent="0.2">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2">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2">
      <c r="A61" s="110" t="s">
        <v>27</v>
      </c>
      <c r="B61" s="110">
        <f>'将来負担比率（分子）の構造'!I$46</f>
        <v>1638</v>
      </c>
      <c r="C61" s="110"/>
      <c r="D61" s="110"/>
      <c r="E61" s="110">
        <f>'将来負担比率（分子）の構造'!J$46</f>
        <v>1789</v>
      </c>
      <c r="F61" s="110"/>
      <c r="G61" s="110"/>
      <c r="H61" s="110">
        <f>'将来負担比率（分子）の構造'!K$46</f>
        <v>1912</v>
      </c>
      <c r="I61" s="110"/>
      <c r="J61" s="110"/>
      <c r="K61" s="110">
        <f>'将来負担比率（分子）の構造'!L$46</f>
        <v>1523</v>
      </c>
      <c r="L61" s="110"/>
      <c r="M61" s="110"/>
      <c r="N61" s="110">
        <f>'将来負担比率（分子）の構造'!M$46</f>
        <v>1740</v>
      </c>
      <c r="O61" s="110"/>
      <c r="P61" s="110"/>
    </row>
    <row r="62" spans="1:16" x14ac:dyDescent="0.2">
      <c r="A62" s="110" t="s">
        <v>26</v>
      </c>
      <c r="B62" s="110">
        <f>'将来負担比率（分子）の構造'!I$45</f>
        <v>372413</v>
      </c>
      <c r="C62" s="110"/>
      <c r="D62" s="110"/>
      <c r="E62" s="110">
        <f>'将来負担比率（分子）の構造'!J$45</f>
        <v>360960</v>
      </c>
      <c r="F62" s="110"/>
      <c r="G62" s="110"/>
      <c r="H62" s="110">
        <f>'将来負担比率（分子）の構造'!K$45</f>
        <v>337480</v>
      </c>
      <c r="I62" s="110"/>
      <c r="J62" s="110"/>
      <c r="K62" s="110">
        <f>'将来負担比率（分子）の構造'!L$45</f>
        <v>315372</v>
      </c>
      <c r="L62" s="110"/>
      <c r="M62" s="110"/>
      <c r="N62" s="110">
        <f>'将来負担比率（分子）の構造'!M$45</f>
        <v>313697</v>
      </c>
      <c r="O62" s="110"/>
      <c r="P62" s="110"/>
    </row>
    <row r="63" spans="1:16" x14ac:dyDescent="0.2">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2">
      <c r="A64" s="110" t="s">
        <v>24</v>
      </c>
      <c r="B64" s="110">
        <f>'将来負担比率（分子）の構造'!I$43</f>
        <v>48220</v>
      </c>
      <c r="C64" s="110"/>
      <c r="D64" s="110"/>
      <c r="E64" s="110">
        <f>'将来負担比率（分子）の構造'!J$43</f>
        <v>46531</v>
      </c>
      <c r="F64" s="110"/>
      <c r="G64" s="110"/>
      <c r="H64" s="110">
        <f>'将来負担比率（分子）の構造'!K$43</f>
        <v>39264</v>
      </c>
      <c r="I64" s="110"/>
      <c r="J64" s="110"/>
      <c r="K64" s="110">
        <f>'将来負担比率（分子）の構造'!L$43</f>
        <v>48936</v>
      </c>
      <c r="L64" s="110"/>
      <c r="M64" s="110"/>
      <c r="N64" s="110">
        <f>'将来負担比率（分子）の構造'!M$43</f>
        <v>45707</v>
      </c>
      <c r="O64" s="110"/>
      <c r="P64" s="110"/>
    </row>
    <row r="65" spans="1:16" x14ac:dyDescent="0.2">
      <c r="A65" s="110" t="s">
        <v>23</v>
      </c>
      <c r="B65" s="110">
        <f>'将来負担比率（分子）の構造'!I$42</f>
        <v>24956</v>
      </c>
      <c r="C65" s="110"/>
      <c r="D65" s="110"/>
      <c r="E65" s="110">
        <f>'将来負担比率（分子）の構造'!J$42</f>
        <v>19882</v>
      </c>
      <c r="F65" s="110"/>
      <c r="G65" s="110"/>
      <c r="H65" s="110">
        <f>'将来負担比率（分子）の構造'!K$42</f>
        <v>15405</v>
      </c>
      <c r="I65" s="110"/>
      <c r="J65" s="110"/>
      <c r="K65" s="110">
        <f>'将来負担比率（分子）の構造'!L$42</f>
        <v>13617</v>
      </c>
      <c r="L65" s="110"/>
      <c r="M65" s="110"/>
      <c r="N65" s="110">
        <f>'将来負担比率（分子）の構造'!M$42</f>
        <v>11548</v>
      </c>
      <c r="O65" s="110"/>
      <c r="P65" s="110"/>
    </row>
    <row r="66" spans="1:16" x14ac:dyDescent="0.2">
      <c r="A66" s="110" t="s">
        <v>22</v>
      </c>
      <c r="B66" s="110">
        <f>'将来負担比率（分子）の構造'!I$41</f>
        <v>2856119</v>
      </c>
      <c r="C66" s="110"/>
      <c r="D66" s="110"/>
      <c r="E66" s="110">
        <f>'将来負担比率（分子）の構造'!J$41</f>
        <v>2963707</v>
      </c>
      <c r="F66" s="110"/>
      <c r="G66" s="110"/>
      <c r="H66" s="110">
        <f>'将来負担比率（分子）の構造'!K$41</f>
        <v>3048537</v>
      </c>
      <c r="I66" s="110"/>
      <c r="J66" s="110"/>
      <c r="K66" s="110">
        <f>'将来負担比率（分子）の構造'!L$41</f>
        <v>3121693</v>
      </c>
      <c r="L66" s="110"/>
      <c r="M66" s="110"/>
      <c r="N66" s="110">
        <f>'将来負担比率（分子）の構造'!M$41</f>
        <v>3141739</v>
      </c>
      <c r="O66" s="110"/>
      <c r="P66" s="110"/>
    </row>
    <row r="67" spans="1:16" x14ac:dyDescent="0.2">
      <c r="A67" s="110" t="s">
        <v>57</v>
      </c>
      <c r="B67" s="110" t="e">
        <f>NA()</f>
        <v>#N/A</v>
      </c>
      <c r="C67" s="110">
        <f>IF(ISNUMBER('将来負担比率（分子）の構造'!I$52), IF('将来負担比率（分子）の構造'!I$52 &lt; 0, 0, '将来負担比率（分子）の構造'!I$52), NA())</f>
        <v>1479438</v>
      </c>
      <c r="D67" s="110" t="e">
        <f>NA()</f>
        <v>#N/A</v>
      </c>
      <c r="E67" s="110" t="e">
        <f>NA()</f>
        <v>#N/A</v>
      </c>
      <c r="F67" s="110">
        <f>IF(ISNUMBER('将来負担比率（分子）の構造'!J$52), IF('将来負担比率（分子）の構造'!J$52 &lt; 0, 0, '将来負担比率（分子）の構造'!J$52), NA())</f>
        <v>1466399</v>
      </c>
      <c r="G67" s="110" t="e">
        <f>NA()</f>
        <v>#N/A</v>
      </c>
      <c r="H67" s="110" t="e">
        <f>NA()</f>
        <v>#N/A</v>
      </c>
      <c r="I67" s="110">
        <f>IF(ISNUMBER('将来負担比率（分子）の構造'!K$52), IF('将来負担比率（分子）の構造'!K$52 &lt; 0, 0, '将来負担比率（分子）の構造'!K$52), NA())</f>
        <v>1442068</v>
      </c>
      <c r="J67" s="110" t="e">
        <f>NA()</f>
        <v>#N/A</v>
      </c>
      <c r="K67" s="110" t="e">
        <f>NA()</f>
        <v>#N/A</v>
      </c>
      <c r="L67" s="110">
        <f>IF(ISNUMBER('将来負担比率（分子）の構造'!L$52), IF('将来負担比率（分子）の構造'!L$52 &lt; 0, 0, '将来負担比率（分子）の構造'!L$52), NA())</f>
        <v>1401286</v>
      </c>
      <c r="M67" s="110" t="e">
        <f>NA()</f>
        <v>#N/A</v>
      </c>
      <c r="N67" s="110" t="e">
        <f>NA()</f>
        <v>#N/A</v>
      </c>
      <c r="O67" s="110">
        <f>IF(ISNUMBER('将来負担比率（分子）の構造'!M$52), IF('将来負担比率（分子）の構造'!M$52 &lt; 0, 0, '将来負担比率（分子）の構造'!M$52), NA())</f>
        <v>1413019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2017-03-24T02:49:54Z</cp:lastPrinted>
  <dcterms:created xsi:type="dcterms:W3CDTF">2017-01-25T01:06:30Z</dcterms:created>
  <dcterms:modified xsi:type="dcterms:W3CDTF">2017-05-12T06:11:36Z</dcterms:modified>
</cp:coreProperties>
</file>