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tabRatio="7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40"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U40" i="9"/>
  <c r="BW39" i="9"/>
  <c r="BE39" i="9"/>
  <c r="U39" i="9"/>
  <c r="BW38" i="9"/>
  <c r="U38" i="9"/>
  <c r="BW37" i="9"/>
  <c r="BW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l="1"/>
  <c r="C40" i="9" l="1"/>
  <c r="C41" i="9" l="1"/>
  <c r="U34" i="9" l="1"/>
  <c r="U35" i="9" l="1"/>
  <c r="U36" i="9" s="1"/>
  <c r="U37" i="9" s="1"/>
  <c r="AM34" i="9" l="1"/>
  <c r="AM35" i="9" l="1"/>
  <c r="AM36" i="9" s="1"/>
  <c r="AM37" i="9" s="1"/>
  <c r="AM38" i="9" s="1"/>
  <c r="AM39" i="9" s="1"/>
  <c r="AM40" i="9" s="1"/>
  <c r="BE34" i="9" l="1"/>
  <c r="BE35" i="9" s="1"/>
  <c r="BE36" i="9" s="1"/>
  <c r="BE37" i="9" s="1"/>
  <c r="BE38" i="9" s="1"/>
  <c r="BW34" i="9" l="1"/>
  <c r="BW35" i="9" s="1"/>
  <c r="CO34" i="9"/>
  <c r="CO35" i="9" s="1"/>
  <c r="CO36" i="9" s="1"/>
  <c r="CO37" i="9" s="1"/>
  <c r="CO38" i="9" s="1"/>
  <c r="CO39" i="9" s="1"/>
  <c r="CO40" i="9" s="1"/>
  <c r="CO41" i="9" s="1"/>
  <c r="CO42" i="9" s="1"/>
  <c r="CO43" i="9" s="1"/>
</calcChain>
</file>

<file path=xl/sharedStrings.xml><?xml version="1.0" encoding="utf-8"?>
<sst xmlns="http://schemas.openxmlformats.org/spreadsheetml/2006/main" count="1010" uniqueCount="605">
  <si>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</si>
  <si>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</si>
  <si>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</si>
  <si>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</si>
  <si>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</si>
  <si>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</si>
  <si>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</si>
  <si>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</si>
  <si>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</si>
  <si>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</si>
  <si>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</si>
  <si>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</si>
  <si>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</si>
  <si>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</si>
  <si>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</si>
  <si>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</si>
  <si>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</si>
  <si>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</si>
  <si>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</si>
  <si>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</si>
  <si>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</si>
  <si>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</si>
  <si>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</si>
  <si>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</si>
  <si>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</si>
  <si>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</si>
  <si>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</si>
  <si>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</si>
  <si>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</si>
  <si>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</si>
  <si>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</si>
  <si>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</si>
  <si>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</si>
  <si>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</si>
  <si>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</si>
  <si>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</si>
  <si>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</si>
  <si>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</si>
  <si>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</si>
  <si>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</si>
  <si>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</si>
  <si>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</si>
  <si>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</si>
  <si>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</si>
  <si>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</si>
  <si>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</si>
  <si>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</si>
  <si>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</si>
  <si>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</si>
  <si>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</si>
  <si>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</si>
  <si>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</si>
  <si>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</si>
  <si>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</si>
  <si>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</si>
  <si>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</si>
  <si>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</si>
  <si>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</si>
  <si>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</si>
  <si>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</si>
  <si>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</si>
  <si>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</si>
  <si>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</si>
  <si>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</si>
  <si>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</si>
  <si>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</si>
  <si>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</si>
  <si>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</si>
  <si>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</si>
  <si>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</si>
  <si>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</si>
  <si>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</si>
  <si>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</si>
  <si>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</si>
  <si>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</si>
  <si>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</si>
  <si>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</si>
  <si>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</si>
  <si>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</si>
  <si>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</si>
  <si>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</si>
  <si>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</si>
  <si>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</si>
  <si>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</si>
  <si>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</si>
  <si>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</si>
  <si>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</si>
  <si>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</si>
  <si>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</si>
  <si>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</si>
  <si>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</si>
  <si>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</si>
  <si>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</si>
  <si>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</si>
  <si>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</si>
  <si>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</si>
  <si>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</si>
  <si>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</si>
  <si>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</si>
  <si>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</si>
  <si>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</si>
  <si>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</si>
  <si>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</si>
  <si>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</si>
  <si>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</si>
  <si>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</si>
  <si>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</si>
  <si>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</si>
  <si>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</si>
  <si>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</si>
  <si>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</si>
  <si>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</si>
  <si>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</si>
  <si>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</si>
  <si>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</si>
  <si>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</si>
  <si>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</si>
  <si>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</si>
  <si>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</si>
  <si>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</si>
  <si>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</si>
  <si>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</si>
  <si>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</si>
  <si>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</si>
  <si>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</si>
  <si>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</si>
  <si>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</si>
  <si>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</si>
  <si>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</si>
  <si>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</si>
  <si>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</si>
  <si>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</si>
  <si>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</si>
  <si>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</si>
  <si>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</si>
  <si>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</si>
  <si>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</si>
  <si>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</si>
  <si>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</si>
  <si>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</si>
  <si>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</si>
  <si>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</si>
  <si>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</si>
  <si>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</si>
  <si>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</si>
  <si>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</si>
  <si>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</si>
  <si>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</si>
  <si>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</si>
  <si>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</si>
  <si>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</si>
  <si>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</si>
  <si>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</si>
  <si>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</si>
  <si>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</si>
  <si>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</si>
  <si>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</si>
  <si>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</si>
  <si>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</si>
  <si>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</si>
  <si>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</si>
  <si>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</si>
  <si>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</si>
  <si>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</si>
  <si>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</si>
  <si>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</si>
  <si>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</si>
  <si>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</si>
  <si>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</si>
  <si>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</si>
  <si>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</si>
  <si>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</si>
  <si>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</si>
  <si>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</si>
  <si>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</si>
  <si>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</si>
  <si>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</si>
  <si>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</si>
  <si>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</si>
  <si>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</si>
  <si>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</si>
  <si>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</si>
  <si>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</si>
  <si>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</si>
  <si>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</si>
  <si>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</si>
  <si>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</si>
  <si>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</si>
  <si>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</si>
  <si>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</si>
  <si>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</si>
  <si>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</si>
  <si>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</si>
  <si>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神奈川県横浜市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</si>
  <si>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</si>
  <si>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</si>
  <si>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</si>
  <si>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</si>
  <si>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</si>
  <si>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</si>
  <si>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</si>
  <si>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</si>
  <si>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</si>
  <si>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</si>
  <si>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</si>
  <si>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</si>
  <si>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</si>
  <si>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</si>
  <si>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</si>
  <si>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</si>
  <si>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</si>
  <si>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</si>
  <si>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</si>
  <si>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</si>
  <si>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</si>
  <si>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</si>
  <si>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</si>
  <si>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</si>
  <si>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</si>
  <si>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</si>
  <si>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</si>
  <si>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</si>
  <si>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</si>
  <si>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</si>
  <si>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</si>
  <si>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</si>
  <si>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</si>
  <si>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</si>
  <si>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</si>
  <si>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</si>
  <si>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</si>
  <si>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</si>
  <si>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</si>
  <si>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</si>
  <si>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</si>
  <si>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</si>
  <si>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</si>
  <si>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</si>
  <si>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</si>
  <si>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</si>
  <si>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</si>
  <si>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</si>
  <si>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</si>
  <si>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</si>
  <si>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</si>
  <si>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</si>
  <si>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</si>
  <si>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</si>
  <si>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</si>
  <si>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</si>
  <si>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</si>
  <si>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</si>
  <si>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</si>
  <si>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</si>
  <si>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</si>
  <si>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</si>
  <si>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</si>
  <si>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</si>
  <si>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</si>
  <si>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</si>
  <si>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</si>
  <si>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</si>
  <si>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</si>
  <si>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</si>
  <si>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</si>
  <si>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</si>
  <si>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</si>
  <si>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</si>
  <si>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</si>
  <si>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</si>
  <si>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</si>
  <si>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</si>
  <si>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</si>
  <si>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</si>
  <si>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</si>
  <si>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</si>
  <si>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</si>
  <si>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</si>
  <si>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</si>
  <si>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</si>
  <si>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</si>
  <si>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</si>
  <si>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</si>
  <si>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</si>
  <si>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</si>
  <si>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</si>
  <si>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</si>
  <si>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</si>
  <si>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</si>
  <si>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</si>
  <si>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</si>
  <si>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</si>
  <si>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</si>
  <si>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</si>
  <si>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</si>
  <si>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</si>
  <si>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</si>
  <si>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</si>
  <si>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</si>
  <si>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</si>
  <si>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</si>
  <si>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</si>
  <si>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</si>
  <si>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</si>
  <si>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</si>
  <si>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</si>
  <si>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</si>
  <si>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</si>
  <si>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</si>
  <si>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</si>
  <si>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</si>
  <si>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</si>
  <si>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</si>
  <si>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</si>
  <si>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</si>
  <si>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</si>
  <si>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</si>
  <si>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</si>
  <si>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</si>
  <si>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</si>
  <si>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</si>
  <si>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</si>
  <si>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</si>
  <si>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</si>
  <si>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</si>
  <si>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</si>
  <si>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</si>
  <si>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</si>
  <si>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</si>
  <si>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</si>
  <si>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</si>
  <si>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</si>
  <si>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</si>
  <si>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</si>
  <si>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</si>
  <si>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</si>
  <si>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</si>
  <si>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</si>
  <si>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</si>
  <si>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</si>
  <si>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</si>
  <si>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神奈川県横浜市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</si>
  <si>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</si>
  <si>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</si>
  <si>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</si>
  <si>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</si>
  <si>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</si>
  <si>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</si>
  <si>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</si>
  <si>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</si>
  <si>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</si>
  <si>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</si>
  <si>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</si>
  <si>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</si>
  <si>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</si>
  <si>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</si>
  <si>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</si>
  <si>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</si>
  <si>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</si>
  <si>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</si>
  <si>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</si>
  <si>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</si>
  <si>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</si>
  <si>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</si>
  <si>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</si>
  <si>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</si>
  <si>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</si>
  <si>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</si>
  <si>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</si>
  <si>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</si>
  <si>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</si>
  <si>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</si>
  <si>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</si>
  <si>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</si>
  <si>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</si>
  <si>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</si>
  <si>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</si>
  <si>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</si>
  <si>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</si>
  <si>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</si>
  <si>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</si>
  <si>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</si>
  <si>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</si>
  <si>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</si>
  <si>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</si>
  <si>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</si>
  <si>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</si>
  <si>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</si>
  <si>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</si>
  <si>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</si>
  <si>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</si>
  <si>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</si>
  <si>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</si>
  <si>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</si>
  <si>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</si>
  <si>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</si>
  <si>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</si>
  <si>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中央と畜場費会計</t>
    <phoneticPr fontId="5"/>
  </si>
  <si>
    <t>風力発電事業費会計</t>
    <phoneticPr fontId="5"/>
  </si>
  <si>
    <t>市街地開発事業費会計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</si>
  <si>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</si>
  <si>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</si>
  <si>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</si>
  <si>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</si>
  <si>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</si>
  <si>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</si>
  <si>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</si>
  <si>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</si>
  <si>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</si>
  <si>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</si>
  <si>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</si>
  <si>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</si>
  <si>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</si>
  <si>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</si>
  <si>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</si>
  <si>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</si>
  <si>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</si>
  <si>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</si>
  <si>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</si>
  <si>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</si>
  <si>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</si>
  <si>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</si>
  <si>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</si>
  <si>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</si>
  <si>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</si>
  <si>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</si>
  <si>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</si>
  <si>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</si>
  <si>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</si>
  <si>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</si>
  <si>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</si>
  <si>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</si>
  <si>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</si>
  <si>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</si>
  <si>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</si>
  <si>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</si>
  <si>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</si>
  <si>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</si>
  <si>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</si>
  <si>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</si>
  <si>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</si>
  <si>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</si>
  <si>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</si>
  <si>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</si>
  <si>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</si>
  <si>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</si>
  <si>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</si>
  <si>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</si>
  <si>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</si>
  <si>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</si>
  <si>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</si>
  <si>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</si>
  <si>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</si>
  <si>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</si>
  <si>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</si>
  <si>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</si>
  <si>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</si>
  <si>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</si>
  <si>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</si>
  <si>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</si>
  <si>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</si>
  <si>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</si>
  <si>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</si>
  <si>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</si>
  <si>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</si>
  <si>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</si>
  <si>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</si>
  <si>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</si>
  <si>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</si>
  <si>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</si>
  <si>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</si>
  <si>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</si>
  <si>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</si>
  <si>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</si>
  <si>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</si>
  <si>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</si>
  <si>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</si>
  <si>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</si>
  <si>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</si>
  <si>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</si>
  <si>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</si>
  <si>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</si>
  <si>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</si>
  <si>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</si>
  <si>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</si>
  <si>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</si>
  <si>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</si>
  <si>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</si>
  <si>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</si>
  <si>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</si>
  <si>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</si>
  <si>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</si>
  <si>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</si>
  <si>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</si>
  <si>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</si>
  <si>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</si>
  <si>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</si>
  <si>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</si>
  <si>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</si>
  <si>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</si>
  <si>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</si>
  <si>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</si>
  <si>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</si>
  <si>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</si>
  <si>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</si>
  <si>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</si>
  <si>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</si>
  <si>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</si>
  <si>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</si>
  <si>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</si>
  <si>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</si>
  <si>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</si>
  <si>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</si>
  <si>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</si>
  <si>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</si>
  <si>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</si>
  <si>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</si>
  <si>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</si>
  <si>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</si>
  <si>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</si>
  <si>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</si>
  <si>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</si>
  <si>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</si>
  <si>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</si>
  <si>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</si>
  <si>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</si>
  <si>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</si>
  <si>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</si>
  <si>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</si>
  <si>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</si>
  <si>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</si>
  <si>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</si>
  <si>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</si>
  <si>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0.71</t>
  </si>
  <si>
    <t>▲ 0.45</t>
  </si>
  <si>
    <t>▲ 1.39</t>
  </si>
  <si>
    <t>水道事業会計</t>
  </si>
  <si>
    <t>下水道事業会計</t>
  </si>
  <si>
    <t>国民健康保険事業費会計</t>
  </si>
  <si>
    <t>▲ 1.15</t>
  </si>
  <si>
    <t>▲ 0.03</t>
  </si>
  <si>
    <t>自動車事業会計</t>
  </si>
  <si>
    <t>一般会計</t>
  </si>
  <si>
    <t>高速鉄道事業会計</t>
  </si>
  <si>
    <t>介護保険事業費会計</t>
  </si>
  <si>
    <t>工業用水道事業会計</t>
  </si>
  <si>
    <t>その他会計（赤字）</t>
  </si>
  <si>
    <t>その他会計（黒字）</t>
  </si>
  <si>
    <t>神奈川県内広域水道企業団（水道用水供給事業会計）</t>
  </si>
  <si>
    <t>神奈川県後期高齢者医療広域連合</t>
  </si>
  <si>
    <t>広域連合</t>
  </si>
  <si>
    <t>公益財団法人横浜市男女共同参画推進協会</t>
  </si>
  <si>
    <t>公益財団法人横浜市国際交流協会</t>
  </si>
  <si>
    <t>公益財団法人横浜市体育協会</t>
  </si>
  <si>
    <t>公益財団法人横浜市芸術文化振興財団</t>
  </si>
  <si>
    <t>公益財団法人三溪園保勝会</t>
  </si>
  <si>
    <t>公益財団法人横浜観光コンベンション・ビューロー</t>
  </si>
  <si>
    <t>株式会社横浜国際平和会議場</t>
  </si>
  <si>
    <t>公益財団法人木原記念横浜生命科学振興財団</t>
  </si>
  <si>
    <t>公益財団法人横浜企業経営支援財団</t>
  </si>
  <si>
    <t>公益財団法人横浜市消費者協会</t>
  </si>
  <si>
    <t>公益財団法人横浜市シルバー人材センター</t>
  </si>
  <si>
    <t>株式会社横浜インポートマート</t>
  </si>
  <si>
    <t>横浜市信用保証協会</t>
  </si>
  <si>
    <t>横浜市場冷蔵株式会社</t>
  </si>
  <si>
    <t>横浜食肉市場株式会社</t>
  </si>
  <si>
    <t>株式会社横浜市食肉公社</t>
  </si>
  <si>
    <t>公益財団法人よこはまユース</t>
  </si>
  <si>
    <t>公益財団法人寿町勤労者福祉協会</t>
  </si>
  <si>
    <t>公益財団法人横浜市総合保健医療財団</t>
  </si>
  <si>
    <t>社会福祉法人横浜市社会福祉協議会</t>
  </si>
  <si>
    <t>社会福祉法人横浜市リハビリテーション事業団</t>
  </si>
  <si>
    <t>公益財団法人横浜市緑の協会</t>
  </si>
  <si>
    <t>公益財団法人横浜市資源循環公社</t>
  </si>
  <si>
    <t>横浜市住宅供給公社</t>
  </si>
  <si>
    <t>公益財団法人横浜市建築助成公社</t>
  </si>
  <si>
    <t>公益財団法人横浜市建築保全公社</t>
  </si>
  <si>
    <t>横浜シティ・エア・ターミナル株式会社</t>
  </si>
  <si>
    <t>横浜高速鉄道株式会社</t>
  </si>
  <si>
    <t>一般社団法人横浜みなとみらい２１</t>
  </si>
  <si>
    <t>株式会社横浜シーサイドライン</t>
  </si>
  <si>
    <t>一般財団法人横浜市道路建設事業団</t>
  </si>
  <si>
    <t>株式会社横浜港国際流通センター</t>
  </si>
  <si>
    <t>横浜港埠頭株式会社</t>
  </si>
  <si>
    <t>公益財団法人帆船日本丸記念財団</t>
  </si>
  <si>
    <t>横浜ベイサイドマリーナ株式会社</t>
  </si>
  <si>
    <t>横浜ウォーター株式会社</t>
  </si>
  <si>
    <t>横浜交通開発株式会社</t>
  </si>
  <si>
    <t>公益財団法人横浜市ふるさと歴史財団</t>
  </si>
  <si>
    <t>公益財団法人よこはま学校食育財団</t>
  </si>
  <si>
    <t>公立大学法人横浜市立大学</t>
  </si>
  <si>
    <t>○</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</si>
  <si>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</si>
  <si>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</si>
  <si>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</si>
  <si>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</si>
  <si>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</si>
  <si>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</si>
  <si>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本市は、昭和20年代～40年代の急激な人口増に対応するため、下水道や地下鉄をはじめとした都市基盤の整備を急ピッチで進めたことにより、地方債の償還負担が大きく、将来負担比率及び実質公債費比率は類似団体平均と比較して高くなっています。
将来負担比率は、企業会計・外郭団体等の借入金等の返済を進めていることや、本市が損失補償を付与する団体の債務の減に伴い、年々減少しています。
実質公債費比率は、平成23年度から平成25年度にかけて、低下・横ばい傾向でしたが、平成26年度、平成27年度ともに満期一括債の償還期間満了に伴う減債基金取崩額が増加したことが主因で上昇しており、平成28年度の比率も同程度と見込まれます。平成29年度は、取崩額の減少等に伴い比率は改善すると見込んでいます。</t>
    <rPh sb="0" eb="2">
      <t>ホンシ</t>
    </rPh>
    <rPh sb="52" eb="53">
      <t>キュウ</t>
    </rPh>
    <rPh sb="79" eb="81">
      <t>ショウライ</t>
    </rPh>
    <rPh sb="81" eb="83">
      <t>フタン</t>
    </rPh>
    <rPh sb="83" eb="85">
      <t>ヒリツ</t>
    </rPh>
    <rPh sb="85" eb="86">
      <t>オヨ</t>
    </rPh>
    <rPh sb="87" eb="89">
      <t>ジッシツ</t>
    </rPh>
    <rPh sb="89" eb="91">
      <t>コウサイ</t>
    </rPh>
    <rPh sb="91" eb="92">
      <t>ヒ</t>
    </rPh>
    <rPh sb="92" eb="94">
      <t>ヒリツ</t>
    </rPh>
    <rPh sb="102" eb="104">
      <t>ヒカク</t>
    </rPh>
    <rPh sb="106" eb="107">
      <t>タカ</t>
    </rPh>
    <rPh sb="116" eb="118">
      <t>ショウライ</t>
    </rPh>
    <rPh sb="118" eb="120">
      <t>フタン</t>
    </rPh>
    <rPh sb="120" eb="122">
      <t>ヒリツ</t>
    </rPh>
    <rPh sb="186" eb="188">
      <t>ジッシツ</t>
    </rPh>
    <rPh sb="188" eb="190">
      <t>コウサイ</t>
    </rPh>
    <rPh sb="190" eb="191">
      <t>ヒ</t>
    </rPh>
    <rPh sb="191" eb="193">
      <t>ヒリツ</t>
    </rPh>
    <rPh sb="304" eb="306">
      <t>ヘイセイ</t>
    </rPh>
    <rPh sb="308" eb="310">
      <t>ネンド</t>
    </rPh>
    <rPh sb="316" eb="318">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</si>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</sst>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45149</c:v>
                </c:pt>
                <c:pt idx="1">
                  <c:v>46203</c:v>
                </c:pt>
                <c:pt idx="2">
                  <c:v>49782</c:v>
                </c:pt>
                <c:pt idx="3">
                  <c:v>47548</c:v>
                </c:pt>
                <c:pt idx="4">
                  <c:v>58470</c:v>
                </c:pt>
              </c:numCache>
            </c:numRef>
          </c:val>
          <c:smooth val="0"/>
        </c:ser>
        <c:dLbls>
          <c:showLegendKey val="0"/>
          <c:showVal val="0"/>
          <c:showCatName val="0"/>
          <c:showSerName val="0"/>
          <c:showPercent val="0"/>
          <c:showBubbleSize val="0"/>
        </c:dLbls>
        <c:marker val="1"/>
        <c:smooth val="0"/>
        <c:axId val="588694256"/>
        <c:axId val="588691904"/>
      </c:lineChart>
      <c:catAx>
        <c:axId val="588694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691904"/>
        <c:crosses val="autoZero"/>
        <c:auto val="1"/>
        <c:lblAlgn val="ctr"/>
        <c:lblOffset val="100"/>
        <c:tickLblSkip val="1"/>
        <c:tickMarkSkip val="1"/>
        <c:noMultiLvlLbl val="0"/>
      </c:catAx>
      <c:valAx>
        <c:axId val="5886919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694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1.36</c:v>
                </c:pt>
                <c:pt idx="1">
                  <c:v>1.02</c:v>
                </c:pt>
                <c:pt idx="2">
                  <c:v>2.23</c:v>
                </c:pt>
                <c:pt idx="3">
                  <c:v>1.3</c:v>
                </c:pt>
                <c:pt idx="4">
                  <c:v>1.59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c:v>
                </c:pt>
                <c:pt idx="1">
                  <c:v>1.59</c:v>
                </c:pt>
                <c:pt idx="2">
                  <c:v>2.2999999999999998</c:v>
                </c:pt>
                <c:pt idx="3">
                  <c:v>2.31</c:v>
                </c:pt>
                <c:pt idx="4">
                  <c:v>2.84</c:v>
                </c:pt>
              </c:numCache>
            </c:numRef>
          </c:val>
        </c:ser>
        <c:dLbls>
          <c:showLegendKey val="0"/>
          <c:showVal val="0"/>
          <c:showCatName val="0"/>
          <c:showSerName val="0"/>
          <c:showPercent val="0"/>
          <c:showBubbleSize val="0"/>
        </c:dLbls>
        <c:gapWidth val="250"/>
        <c:overlap val="100"/>
        <c:axId val="588696216"/>
        <c:axId val="588688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-0.71</c:v>
                </c:pt>
                <c:pt idx="1">
                  <c:v>-0.45</c:v>
                </c:pt>
                <c:pt idx="2">
                  <c:v>1.89</c:v>
                </c:pt>
                <c:pt idx="3">
                  <c:v>-1.39</c:v>
                </c:pt>
                <c:pt idx="4">
                  <c:v>0.64</c:v>
                </c:pt>
              </c:numCache>
            </c:numRef>
          </c:val>
          <c:smooth val="0"/>
        </c:ser>
        <c:dLbls>
          <c:showLegendKey val="0"/>
          <c:showVal val="0"/>
          <c:showCatName val="0"/>
          <c:showSerName val="0"/>
          <c:showPercent val="0"/>
          <c:showBubbleSize val="0"/>
        </c:dLbls>
        <c:marker val="1"/>
        <c:smooth val="0"/>
        <c:axId val="588696216"/>
        <c:axId val="588688376"/>
      </c:lineChart>
      <c:catAx>
        <c:axId val="58869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8688376"/>
        <c:crosses val="autoZero"/>
        <c:auto val="1"/>
        <c:lblAlgn val="ctr"/>
        <c:lblOffset val="100"/>
        <c:tickLblSkip val="1"/>
        <c:tickMarkSkip val="1"/>
        <c:noMultiLvlLbl val="0"/>
      </c:catAx>
      <c:valAx>
        <c:axId val="588688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0.96</c:v>
                </c:pt>
                <c:pt idx="2">
                  <c:v>#N/A</c:v>
                </c:pt>
                <c:pt idx="3">
                  <c:v>1.22</c:v>
                </c:pt>
                <c:pt idx="4">
                  <c:v>#N/A</c:v>
                </c:pt>
                <c:pt idx="5">
                  <c:v>1.36</c:v>
                </c:pt>
                <c:pt idx="6">
                  <c:v>#N/A</c:v>
                </c:pt>
                <c:pt idx="7">
                  <c:v>1.21</c:v>
                </c:pt>
                <c:pt idx="8">
                  <c:v>#N/A</c:v>
                </c:pt>
                <c:pt idx="9">
                  <c:v>1.04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0.28999999999999998</c:v>
                </c:pt>
                <c:pt idx="2">
                  <c:v>#N/A</c:v>
                </c:pt>
                <c:pt idx="3">
                  <c:v>0.33</c:v>
                </c:pt>
                <c:pt idx="4">
                  <c:v>#N/A</c:v>
                </c:pt>
                <c:pt idx="5">
                  <c:v>0.43</c:v>
                </c:pt>
                <c:pt idx="6">
                  <c:v>#N/A</c:v>
                </c:pt>
                <c:pt idx="7">
                  <c:v>0.44</c:v>
                </c:pt>
                <c:pt idx="8">
                  <c:v>#N/A</c:v>
                </c:pt>
                <c:pt idx="9">
                  <c:v>0.5</c:v>
                </c:pt>
              </c:numCache>
            </c:numRef>
          </c:val>
        </c:ser>
        <c:ser>
          <c:idx val="3"/>
          <c:order val="3"/>
          <c:tx>
            <c:strRef>
              <c:f>データシート!$A$30</c:f>
              <c:strCache>
                <c:ptCount val="1"/>
                <c:pt idx="0">
                  <c:v>介護保険事業費会計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0.36</c:v>
                </c:pt>
                <c:pt idx="2">
                  <c:v>#N/A</c:v>
                </c:pt>
                <c:pt idx="3">
                  <c:v>0.13</c:v>
                </c:pt>
                <c:pt idx="4">
                  <c:v>#N/A</c:v>
                </c:pt>
                <c:pt idx="5">
                  <c:v>0.26</c:v>
                </c:pt>
                <c:pt idx="6">
                  <c:v>#N/A</c:v>
                </c:pt>
                <c:pt idx="7">
                  <c:v>0.56999999999999995</c:v>
                </c:pt>
                <c:pt idx="8">
                  <c:v>#N/A</c:v>
                </c:pt>
                <c:pt idx="9">
                  <c:v>0.55000000000000004</c:v>
                </c:pt>
              </c:numCache>
            </c:numRef>
          </c:val>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0.09</c:v>
                </c:pt>
                <c:pt idx="4">
                  <c:v>#N/A</c:v>
                </c:pt>
                <c:pt idx="5">
                  <c:v>0.68</c:v>
                </c:pt>
                <c:pt idx="6">
                  <c:v>#N/A</c:v>
                </c:pt>
                <c:pt idx="7">
                  <c:v>0.81</c:v>
                </c:pt>
                <c:pt idx="8">
                  <c:v>#N/A</c:v>
                </c:pt>
                <c:pt idx="9">
                  <c:v>0.64</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0.71</c:v>
                </c:pt>
                <c:pt idx="2">
                  <c:v>#N/A</c:v>
                </c:pt>
                <c:pt idx="3">
                  <c:v>0.15</c:v>
                </c:pt>
                <c:pt idx="4">
                  <c:v>#N/A</c:v>
                </c:pt>
                <c:pt idx="5">
                  <c:v>0.91</c:v>
                </c:pt>
                <c:pt idx="6">
                  <c:v>#N/A</c:v>
                </c:pt>
                <c:pt idx="7">
                  <c:v>0.36</c:v>
                </c:pt>
                <c:pt idx="8">
                  <c:v>#N/A</c:v>
                </c:pt>
                <c:pt idx="9">
                  <c:v>0.74</c:v>
                </c:pt>
              </c:numCache>
            </c:numRef>
          </c:val>
        </c:ser>
        <c:ser>
          <c:idx val="6"/>
          <c:order val="6"/>
          <c:tx>
            <c:strRef>
              <c:f>データシート!$A$33</c:f>
              <c:strCache>
                <c:ptCount val="1"/>
                <c:pt idx="0">
                  <c:v>自動車事業会計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0.57999999999999996</c:v>
                </c:pt>
                <c:pt idx="2">
                  <c:v>#N/A</c:v>
                </c:pt>
                <c:pt idx="3">
                  <c:v>0.63</c:v>
                </c:pt>
                <c:pt idx="4">
                  <c:v>#N/A</c:v>
                </c:pt>
                <c:pt idx="5">
                  <c:v>0.7</c:v>
                </c:pt>
                <c:pt idx="6">
                  <c:v>#N/A</c:v>
                </c:pt>
                <c:pt idx="7">
                  <c:v>0.78</c:v>
                </c:pt>
                <c:pt idx="8">
                  <c:v>#N/A</c:v>
                </c:pt>
                <c:pt idx="9">
                  <c:v>0.82</c:v>
                </c:pt>
              </c:numCache>
            </c:numRef>
          </c:val>
        </c:ser>
        <c:ser>
          <c:idx val="7"/>
          <c:order val="7"/>
          <c:tx>
            <c:strRef>
              <c:f>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1.1499999999999999</c:v>
                </c:pt>
                <c:pt idx="1">
                  <c:v>#N/A</c:v>
                </c:pt>
                <c:pt idx="2">
                  <c:v>0.03</c:v>
                </c:pt>
                <c:pt idx="3">
                  <c:v>#N/A</c:v>
                </c:pt>
                <c:pt idx="4">
                  <c:v>#N/A</c:v>
                </c:pt>
                <c:pt idx="5">
                  <c:v>1.41</c:v>
                </c:pt>
                <c:pt idx="6">
                  <c:v>#N/A</c:v>
                </c:pt>
                <c:pt idx="7">
                  <c:v>1.98</c:v>
                </c:pt>
                <c:pt idx="8">
                  <c:v>#N/A</c:v>
                </c:pt>
                <c:pt idx="9">
                  <c:v>1.44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0.89</c:v>
                </c:pt>
                <c:pt idx="2">
                  <c:v>#N/A</c:v>
                </c:pt>
                <c:pt idx="3">
                  <c:v>1.1200000000000001</c:v>
                </c:pt>
                <c:pt idx="4">
                  <c:v>#N/A</c:v>
                </c:pt>
                <c:pt idx="5">
                  <c:v>1.46</c:v>
                </c:pt>
                <c:pt idx="6">
                  <c:v>#N/A</c:v>
                </c:pt>
                <c:pt idx="7">
                  <c:v>1.73</c:v>
                </c:pt>
                <c:pt idx="8">
                  <c:v>#N/A</c:v>
                </c:pt>
                <c:pt idx="9">
                  <c:v>2.16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3.22</c:v>
                </c:pt>
                <c:pt idx="2">
                  <c:v>#N/A</c:v>
                </c:pt>
                <c:pt idx="3">
                  <c:v>2.99</c:v>
                </c:pt>
                <c:pt idx="4">
                  <c:v>#N/A</c:v>
                </c:pt>
                <c:pt idx="5">
                  <c:v>3.39</c:v>
                </c:pt>
                <c:pt idx="6">
                  <c:v>#N/A</c:v>
                </c:pt>
                <c:pt idx="7">
                  <c:v>2.96</c:v>
                </c:pt>
                <c:pt idx="8">
                  <c:v>#N/A</c:v>
                </c:pt>
                <c:pt idx="9">
                  <c:v>2.9</c:v>
                </c:pt>
              </c:numCache>
            </c:numRef>
          </c:val>
        </c:ser>
        <c:dLbls>
          <c:showLegendKey val="0"/>
          <c:showVal val="0"/>
          <c:showCatName val="0"/>
          <c:showSerName val="0"/>
          <c:showPercent val="0"/>
          <c:showBubbleSize val="0"/>
        </c:dLbls>
        <c:gapWidth val="150"/>
        <c:overlap val="100"/>
        <c:axId val="588689552"/>
        <c:axId val="588689944"/>
      </c:barChart>
      <c:catAx>
        <c:axId val="58868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689944"/>
        <c:crosses val="autoZero"/>
        <c:auto val="1"/>
        <c:lblAlgn val="ctr"/>
        <c:lblOffset val="100"/>
        <c:tickLblSkip val="1"/>
        <c:tickMarkSkip val="1"/>
        <c:noMultiLvlLbl val="0"/>
      </c:catAx>
      <c:valAx>
        <c:axId val="58868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8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180136</c:v>
                </c:pt>
                <c:pt idx="5">
                  <c:v>177969</c:v>
                </c:pt>
                <c:pt idx="8">
                  <c:v>178200</c:v>
                </c:pt>
                <c:pt idx="11">
                  <c:v>172440</c:v>
                </c:pt>
                <c:pt idx="14">
                  <c:v>178901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1012</c:v>
                </c:pt>
                <c:pt idx="3">
                  <c:v>1308</c:v>
                </c:pt>
                <c:pt idx="6">
                  <c:v>1649</c:v>
                </c:pt>
                <c:pt idx="9">
                  <c:v>1650</c:v>
                </c:pt>
                <c:pt idx="12">
                  <c:v>1652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66893</c:v>
                </c:pt>
                <c:pt idx="3">
                  <c:v>65397</c:v>
                </c:pt>
                <c:pt idx="6">
                  <c:v>63039</c:v>
                </c:pt>
                <c:pt idx="9">
                  <c:v>62735</c:v>
                </c:pt>
                <c:pt idx="12">
                  <c:v>59166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79354</c:v>
                </c:pt>
                <c:pt idx="3">
                  <c:v>79687</c:v>
                </c:pt>
                <c:pt idx="6">
                  <c:v>78841</c:v>
                </c:pt>
                <c:pt idx="9">
                  <c:v>78853</c:v>
                </c:pt>
                <c:pt idx="12">
                  <c:v>78757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29856</c:v>
                </c:pt>
                <c:pt idx="3">
                  <c:v>38508</c:v>
                </c:pt>
                <c:pt idx="6">
                  <c:v>47405</c:v>
                </c:pt>
                <c:pt idx="9">
                  <c:v>52758</c:v>
                </c:pt>
                <c:pt idx="12">
                  <c:v>47442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103475</c:v>
                </c:pt>
                <c:pt idx="3">
                  <c:v>101189</c:v>
                </c:pt>
                <c:pt idx="6">
                  <c:v>98626</c:v>
                </c:pt>
                <c:pt idx="9">
                  <c:v>111412</c:v>
                </c:pt>
                <c:pt idx="12">
                  <c:v>104527</c:v>
                </c:pt>
              </c:numCache>
            </c:numRef>
          </c:val>
        </c:ser>
        <c:dLbls>
          <c:showLegendKey val="0"/>
          <c:showVal val="0"/>
          <c:showCatName val="0"/>
          <c:showSerName val="0"/>
          <c:showPercent val="0"/>
          <c:showBubbleSize val="0"/>
        </c:dLbls>
        <c:gapWidth val="100"/>
        <c:overlap val="100"/>
        <c:axId val="588691120"/>
        <c:axId val="58869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100455</c:v>
                </c:pt>
                <c:pt idx="2">
                  <c:v>#N/A</c:v>
                </c:pt>
                <c:pt idx="3">
                  <c:v>#N/A</c:v>
                </c:pt>
                <c:pt idx="4">
                  <c:v>108121</c:v>
                </c:pt>
                <c:pt idx="5">
                  <c:v>#N/A</c:v>
                </c:pt>
                <c:pt idx="6">
                  <c:v>#N/A</c:v>
                </c:pt>
                <c:pt idx="7">
                  <c:v>111360</c:v>
                </c:pt>
                <c:pt idx="8">
                  <c:v>#N/A</c:v>
                </c:pt>
                <c:pt idx="9">
                  <c:v>#N/A</c:v>
                </c:pt>
                <c:pt idx="10">
                  <c:v>134968</c:v>
                </c:pt>
                <c:pt idx="11">
                  <c:v>#N/A</c:v>
                </c:pt>
                <c:pt idx="12">
                  <c:v>#N/A</c:v>
                </c:pt>
                <c:pt idx="13">
                  <c:v>112643</c:v>
                </c:pt>
                <c:pt idx="14">
                  <c:v>#N/A</c:v>
                </c:pt>
              </c:numCache>
            </c:numRef>
          </c:val>
          <c:smooth val="0"/>
        </c:ser>
        <c:dLbls>
          <c:showLegendKey val="0"/>
          <c:showVal val="0"/>
          <c:showCatName val="0"/>
          <c:showSerName val="0"/>
          <c:showPercent val="0"/>
          <c:showBubbleSize val="0"/>
        </c:dLbls>
        <c:marker val="1"/>
        <c:smooth val="0"/>
        <c:axId val="588691120"/>
        <c:axId val="588695824"/>
      </c:lineChart>
      <c:catAx>
        <c:axId val="58869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695824"/>
        <c:crosses val="autoZero"/>
        <c:auto val="1"/>
        <c:lblAlgn val="ctr"/>
        <c:lblOffset val="100"/>
        <c:tickLblSkip val="1"/>
        <c:tickMarkSkip val="1"/>
        <c:noMultiLvlLbl val="0"/>
      </c:catAx>
      <c:valAx>
        <c:axId val="58869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1393812</c:v>
                </c:pt>
                <c:pt idx="5">
                  <c:v>1408845</c:v>
                </c:pt>
                <c:pt idx="8">
                  <c:v>1400502</c:v>
                </c:pt>
                <c:pt idx="11">
                  <c:v>1401034</c:v>
                </c:pt>
                <c:pt idx="14">
                  <c:v>1406770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797695</c:v>
                </c:pt>
                <c:pt idx="5">
                  <c:v>770652</c:v>
                </c:pt>
                <c:pt idx="8">
                  <c:v>695267</c:v>
                </c:pt>
                <c:pt idx="11">
                  <c:v>658715</c:v>
                </c:pt>
                <c:pt idx="14">
                  <c:v>646672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156618</c:v>
                </c:pt>
                <c:pt idx="5">
                  <c:v>186548</c:v>
                </c:pt>
                <c:pt idx="8">
                  <c:v>158910</c:v>
                </c:pt>
                <c:pt idx="11">
                  <c:v>142221</c:v>
                </c:pt>
                <c:pt idx="14">
                  <c:v>139041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1503</c:v>
                </c:pt>
                <c:pt idx="3">
                  <c:v>1503</c:v>
                </c:pt>
                <c:pt idx="6">
                  <c:v>1503</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248451</c:v>
                </c:pt>
                <c:pt idx="3">
                  <c:v>234717</c:v>
                </c:pt>
                <c:pt idx="6">
                  <c:v>81409</c:v>
                </c:pt>
                <c:pt idx="9">
                  <c:v>76211</c:v>
                </c:pt>
                <c:pt idx="12">
                  <c:v>70388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181912</c:v>
                </c:pt>
                <c:pt idx="3">
                  <c:v>180489</c:v>
                </c:pt>
                <c:pt idx="6">
                  <c:v>169247</c:v>
                </c:pt>
                <c:pt idx="9">
                  <c:v>156632</c:v>
                </c:pt>
                <c:pt idx="12">
                  <c:v>146890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3295</c:v>
                </c:pt>
                <c:pt idx="3">
                  <c:v>2652</c:v>
                </c:pt>
                <c:pt idx="6">
                  <c:v>2043</c:v>
                </c:pt>
                <c:pt idx="9">
                  <c:v>1479</c:v>
                </c:pt>
                <c:pt idx="12">
                  <c:v>983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854934</c:v>
                </c:pt>
                <c:pt idx="3">
                  <c:v>788742</c:v>
                </c:pt>
                <c:pt idx="6">
                  <c:v>745137</c:v>
                </c:pt>
                <c:pt idx="9">
                  <c:v>637032</c:v>
                </c:pt>
                <c:pt idx="12">
                  <c:v>601221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12673</c:v>
                </c:pt>
                <c:pt idx="3">
                  <c:v>17204</c:v>
                </c:pt>
                <c:pt idx="6">
                  <c:v>15704</c:v>
                </c:pt>
                <c:pt idx="9">
                  <c:v>14154</c:v>
                </c:pt>
                <c:pt idx="12">
                  <c:v>12603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2500035</c:v>
                </c:pt>
                <c:pt idx="3">
                  <c:v>2520347</c:v>
                </c:pt>
                <c:pt idx="6">
                  <c:v>2623876</c:v>
                </c:pt>
                <c:pt idx="9">
                  <c:v>2596234</c:v>
                </c:pt>
                <c:pt idx="12">
                  <c:v>2598085</c:v>
                </c:pt>
              </c:numCache>
            </c:numRef>
          </c:val>
        </c:ser>
        <c:dLbls>
          <c:showLegendKey val="0"/>
          <c:showVal val="0"/>
          <c:showCatName val="0"/>
          <c:showSerName val="0"/>
          <c:showPercent val="0"/>
          <c:showBubbleSize val="0"/>
        </c:dLbls>
        <c:gapWidth val="100"/>
        <c:overlap val="100"/>
        <c:axId val="588694648"/>
        <c:axId val="58869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1454678</c:v>
                </c:pt>
                <c:pt idx="2">
                  <c:v>#N/A</c:v>
                </c:pt>
                <c:pt idx="3">
                  <c:v>#N/A</c:v>
                </c:pt>
                <c:pt idx="4">
                  <c:v>1379609</c:v>
                </c:pt>
                <c:pt idx="5">
                  <c:v>#N/A</c:v>
                </c:pt>
                <c:pt idx="6">
                  <c:v>#N/A</c:v>
                </c:pt>
                <c:pt idx="7">
                  <c:v>1384238</c:v>
                </c:pt>
                <c:pt idx="8">
                  <c:v>#N/A</c:v>
                </c:pt>
                <c:pt idx="9">
                  <c:v>#N/A</c:v>
                </c:pt>
                <c:pt idx="10">
                  <c:v>1279770</c:v>
                </c:pt>
                <c:pt idx="11">
                  <c:v>#N/A</c:v>
                </c:pt>
                <c:pt idx="12">
                  <c:v>#N/A</c:v>
                </c:pt>
                <c:pt idx="13">
                  <c:v>1237688</c:v>
                </c:pt>
                <c:pt idx="14">
                  <c:v>#N/A</c:v>
                </c:pt>
              </c:numCache>
            </c:numRef>
          </c:val>
          <c:smooth val="0"/>
        </c:ser>
        <c:dLbls>
          <c:showLegendKey val="0"/>
          <c:showVal val="0"/>
          <c:showCatName val="0"/>
          <c:showSerName val="0"/>
          <c:showPercent val="0"/>
          <c:showBubbleSize val="0"/>
        </c:dLbls>
        <c:marker val="1"/>
        <c:smooth val="0"/>
        <c:axId val="588694648"/>
        <c:axId val="588696608"/>
      </c:lineChart>
      <c:catAx>
        <c:axId val="58869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8696608"/>
        <c:crosses val="autoZero"/>
        <c:auto val="1"/>
        <c:lblAlgn val="ctr"/>
        <c:lblOffset val="100"/>
        <c:tickLblSkip val="1"/>
        <c:tickMarkSkip val="1"/>
        <c:noMultiLvlLbl val="0"/>
      </c:catAx>
      <c:valAx>
        <c:axId val="58869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{D15757A1-FBD5-4A09-8DDD-10831A99805F}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{485404AD-DAAE-45B9-95C8-246079E87A1A}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{821EDE9A-5A5D-46F2-847D-55AACB051ACA}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{59114EBA-779C-4AFD-83CA-3AD14C340BED}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{08C84458-5040-44C8-BBF3-78D27C0F4BA5}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{0CD4406F-9794-48C5-8178-2F41DF6F1CA4}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{DEC5E8EF-7372-41AC-8D7F-620064309144}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{B17BA4E9-7383-4799-8F96-A2B5EDC34640}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{1CC28FEA-B02E-4DE4-808E-CDF357DE61B7}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{0CC595B7-8C21-4B5B-BECE-34CCBFE617C7}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88697392"/>
        <c:axId val="588685240"/>
      </c:scatterChart>
      <c:valAx>
        <c:axId val="588697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685240"/>
        <c:crosses val="autoZero"/>
        <c:crossBetween val="midCat"/>
      </c:valAx>
      <c:valAx>
        <c:axId val="588685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69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{42575558-0F85-4683-BAC2-628C495F1F56}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{55E0436A-CC29-4947-8199-CBBF7B242F08}</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{06BE45C6-44C5-4489-BA74-717A2F79CC42}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{C5B5F2F8-AFC2-4816-A926-01FE551B1D7A}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{8501BC92-B3E6-4F29-86E1-850A6B0EBF1C}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15.4</c:v>
                </c:pt>
                <c:pt idx="2">
                  <c:v>15.4</c:v>
                </c:pt>
                <c:pt idx="3">
                  <c:v>16.899999999999999</c:v>
                </c:pt>
                <c:pt idx="4">
                  <c:v>17</c:v>
                </c:pt>
              </c:numCache>
            </c:numRef>
          </c:xVal>
          <c:yVal>
            <c:numRef>
              <c:f>公会計指標分析・財政指標組合せ分析表!$K$73:$O$73</c:f>
              <c:numCache>
                <c:formatCode>#,##0.0;"▲ "#,##0.0</c:formatCode>
                <c:ptCount val="5"/>
                <c:pt idx="0">
                  <c:v>213</c:v>
                </c:pt>
                <c:pt idx="1">
                  <c:v>200.4</c:v>
                </c:pt>
                <c:pt idx="2">
                  <c:v>198.7</c:v>
                </c:pt>
                <c:pt idx="3">
                  <c:v>182.5</c:v>
                </c:pt>
                <c:pt idx="4">
                  <c:v>175.6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{5EF6FA96-93A3-4A21-A7EA-021292D98062}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{23DDC6C7-121F-4E3F-970C-546D45A076F2}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{2D9D1C5F-6C95-42ED-8FD2-3B5B0599B730}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{61364BC2-BD4C-45CB-A33E-BAA155303838}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{BE44CBB7-E579-473D-A7E1-68D648459867}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588692296"/>
        <c:axId val="588686416"/>
      </c:scatterChart>
      <c:valAx>
        <c:axId val="588692296"/>
        <c:scaling>
          <c:orientation val="minMax"/>
          <c:max val="17.60000000000000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686416"/>
        <c:crosses val="autoZero"/>
        <c:crossBetween val="midCat"/>
      </c:valAx>
      <c:valAx>
        <c:axId val="588686416"/>
        <c:scaling>
          <c:orientation val="minMax"/>
          <c:max val="228"/>
          <c:min val="1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692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比べ、一般会計等の市債償還額が減少したことから元利償還金が減少しました。また、算定に使用する減債基金年度末現在高の減少に伴い減債基金不足率は上昇したものの、満期一括債の償還期間満了に伴う取崩額は</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年度と比べて減少したため、結果として、減債基金積立不足算定額が</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年度に比べ減少しました。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上記２項目の減少などにより、元利償還金等</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が減少しました。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このほか、公債費の財源として充当可能な</a:t>
          </a:r>
          <a:r>
            <a:rPr kumimoji="1" lang="ja-JP" altLang="en-US" sz="1100">
              <a:solidFill>
                <a:sysClr val="windowText" lastClr="000000"/>
              </a:solidFill>
              <a:effectLst/>
              <a:latin typeface="+mn-lt"/>
              <a:ea typeface="+mn-ea"/>
              <a:cs typeface="+mn-cs"/>
            </a:rPr>
            <a:t>本市保有</a:t>
          </a:r>
          <a:r>
            <a:rPr kumimoji="1" lang="ja-JP" altLang="ja-JP" sz="1100">
              <a:solidFill>
                <a:sysClr val="windowText" lastClr="000000"/>
              </a:solidFill>
              <a:effectLst/>
              <a:latin typeface="+mn-lt"/>
              <a:ea typeface="+mn-ea"/>
              <a:cs typeface="+mn-cs"/>
            </a:rPr>
            <a:t>土地の売り払い収入があったため、分子から控除される算入公債費等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が増加しました。</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の急激な人口増に対応するため、下水道や地下鉄をはじめとした都市基盤整備を急ピッチで進めたことにより、地方債の償還負担である一般会計等に係る地方債の現在高および公営企業債等繰入見込額が高い割合を示しています。</a:t>
          </a:r>
          <a:endParaRPr lang="ja-JP" altLang="ja-JP" sz="1400">
            <a:effectLst/>
          </a:endParaRPr>
        </a:p>
        <a:p>
          <a:r>
            <a:rPr kumimoji="1" lang="ja-JP" altLang="ja-JP" sz="1100">
              <a:solidFill>
                <a:schemeClr val="dk1"/>
              </a:solidFill>
              <a:effectLst/>
              <a:latin typeface="+mn-lt"/>
              <a:ea typeface="+mn-ea"/>
              <a:cs typeface="+mn-cs"/>
            </a:rPr>
            <a:t>　これまで、企業会計・外郭団体等の借入金等の返済を進め、将来負担</a:t>
          </a:r>
          <a:r>
            <a:rPr kumimoji="1" lang="ja-JP" altLang="ja-JP" sz="1100">
              <a:solidFill>
                <a:sysClr val="windowText" lastClr="000000"/>
              </a:solidFill>
              <a:effectLst/>
              <a:latin typeface="+mn-lt"/>
              <a:ea typeface="+mn-ea"/>
              <a:cs typeface="+mn-cs"/>
            </a:rPr>
            <a:t>比率は平成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年度まで減少傾向にあります。</a:t>
          </a:r>
          <a:r>
            <a:rPr kumimoji="1" lang="ja-JP" altLang="en-US" sz="1100">
              <a:solidFill>
                <a:sysClr val="windowText" lastClr="000000"/>
              </a:solidFill>
              <a:effectLst/>
              <a:latin typeface="+mn-lt"/>
              <a:ea typeface="+mn-ea"/>
              <a:cs typeface="+mn-cs"/>
            </a:rPr>
            <a:t>特に</a:t>
          </a:r>
          <a:r>
            <a:rPr kumimoji="1" lang="ja-JP" altLang="ja-JP" sz="1100">
              <a:solidFill>
                <a:sysClr val="windowText" lastClr="000000"/>
              </a:solidFill>
              <a:effectLst/>
              <a:latin typeface="+mn-lt"/>
              <a:ea typeface="+mn-ea"/>
              <a:cs typeface="+mn-cs"/>
            </a:rPr>
            <a:t>設立法人等の負債額等負担見込額</a:t>
          </a:r>
          <a:r>
            <a:rPr kumimoji="1" lang="ja-JP" altLang="en-US" sz="1100">
              <a:solidFill>
                <a:sysClr val="windowText" lastClr="000000"/>
              </a:solidFill>
              <a:effectLst/>
              <a:latin typeface="+mn-lt"/>
              <a:ea typeface="+mn-ea"/>
              <a:cs typeface="+mn-cs"/>
            </a:rPr>
            <a:t>は、本市が損失補償を付与する団体の債務の減</a:t>
          </a:r>
          <a:r>
            <a:rPr kumimoji="1" lang="ja-JP" altLang="ja-JP" sz="1100">
              <a:solidFill>
                <a:sysClr val="windowText" lastClr="000000"/>
              </a:solidFill>
              <a:effectLst/>
              <a:latin typeface="+mn-lt"/>
              <a:ea typeface="+mn-ea"/>
              <a:cs typeface="+mn-cs"/>
            </a:rPr>
            <a:t>に伴い</a:t>
          </a:r>
          <a:r>
            <a:rPr kumimoji="1" lang="ja-JP" altLang="en-US" sz="1100">
              <a:solidFill>
                <a:sysClr val="windowText" lastClr="000000"/>
              </a:solidFill>
              <a:effectLst/>
              <a:latin typeface="+mn-lt"/>
              <a:ea typeface="+mn-ea"/>
              <a:cs typeface="+mn-cs"/>
            </a:rPr>
            <a:t>、年々</a:t>
          </a:r>
          <a:r>
            <a:rPr kumimoji="1" lang="ja-JP" altLang="ja-JP" sz="1100">
              <a:solidFill>
                <a:sysClr val="windowText" lastClr="000000"/>
              </a:solidFill>
              <a:effectLst/>
              <a:latin typeface="+mn-lt"/>
              <a:ea typeface="+mn-ea"/>
              <a:cs typeface="+mn-cs"/>
            </a:rPr>
            <a:t>減少し</a:t>
          </a:r>
          <a:r>
            <a:rPr kumimoji="1" lang="ja-JP" altLang="en-US" sz="1100">
              <a:solidFill>
                <a:sysClr val="windowText" lastClr="000000"/>
              </a:solidFill>
              <a:effectLst/>
              <a:latin typeface="+mn-lt"/>
              <a:ea typeface="+mn-ea"/>
              <a:cs typeface="+mn-cs"/>
            </a:rPr>
            <a:t>ています。</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今後も、施策の推進と財政の健全性の維持の両立の観点から、計画的な市債活用や借入金残高の縮減を引き続き進めていきます。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228599</xdr:colOff>
      <xdr:row>9</xdr:row>
      <xdr:rowOff>130175</xdr:rowOff>
    </xdr:to>
    <xdr:sp macro="" textlink="">
      <xdr:nvSpPr>
        <xdr:cNvPr id="19" name="正方形/長方形 18"/>
        <xdr:cNvSpPr/>
      </xdr:nvSpPr>
      <xdr:spPr>
        <a:xfrm>
          <a:off x="6257924" y="1708785"/>
          <a:ext cx="341185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320039</xdr:colOff>
      <xdr:row>13</xdr:row>
      <xdr:rowOff>120650</xdr:rowOff>
    </xdr:to>
    <xdr:sp macro="" textlink="">
      <xdr:nvSpPr>
        <xdr:cNvPr id="17" name="正方形/長方形 16"/>
        <xdr:cNvSpPr/>
      </xdr:nvSpPr>
      <xdr:spPr>
        <a:xfrm>
          <a:off x="6487794" y="1676400"/>
          <a:ext cx="309816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消費税率引上げの影響等により、基準財政収入額が大幅増となりましたが、臨時財政対策債への振替割合の改善などにより、基準財政需要額も増額となったため、財政力指数はほぼ横ばいとなっています。</a:t>
          </a:r>
          <a:endParaRPr lang="ja-JP" altLang="ja-JP" sz="1400">
            <a:effectLst/>
          </a:endParaRPr>
        </a:p>
        <a:p>
          <a:pPr rtl="0"/>
          <a:r>
            <a:rPr lang="ja-JP" altLang="ja-JP" sz="1100" b="0" i="0" baseline="0">
              <a:solidFill>
                <a:schemeClr val="dk1"/>
              </a:solidFill>
              <a:effectLst/>
              <a:latin typeface="+mn-lt"/>
              <a:ea typeface="+mn-ea"/>
              <a:cs typeface="+mn-cs"/>
            </a:rPr>
            <a:t>　なお、政令市の中では比較的高い水準で推移していますが、財政力指数が高いことが単純に、他の政令市に比べて良好な財政状況であることをあらわしているものではありません。</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62230</xdr:rowOff>
    </xdr:from>
    <xdr:to>
      <xdr:col>7</xdr:col>
      <xdr:colOff>152400</xdr:colOff>
      <xdr:row>37</xdr:row>
      <xdr:rowOff>110490</xdr:rowOff>
    </xdr:to>
    <xdr:cxnSp macro="">
      <xdr:nvCxnSpPr>
        <xdr:cNvPr id="66" name="直線コネクタ 65"/>
        <xdr:cNvCxnSpPr/>
      </xdr:nvCxnSpPr>
      <xdr:spPr>
        <a:xfrm flipV="1">
          <a:off x="4114800" y="64058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110490</xdr:rowOff>
    </xdr:to>
    <xdr:cxnSp macro="">
      <xdr:nvCxnSpPr>
        <xdr:cNvPr id="69" name="直線コネクタ 68"/>
        <xdr:cNvCxnSpPr/>
      </xdr:nvCxnSpPr>
      <xdr:spPr>
        <a:xfrm>
          <a:off x="3225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110490</xdr:rowOff>
    </xdr:from>
    <xdr:to>
      <xdr:col>4</xdr:col>
      <xdr:colOff>482600</xdr:colOff>
      <xdr:row>37</xdr:row>
      <xdr:rowOff>110490</xdr:rowOff>
    </xdr:to>
    <xdr:cxnSp macro="">
      <xdr:nvCxnSpPr>
        <xdr:cNvPr id="72" name="直線コネクタ 71"/>
        <xdr:cNvCxnSpPr/>
      </xdr:nvCxnSpPr>
      <xdr:spPr>
        <a:xfrm>
          <a:off x="2336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13970</xdr:rowOff>
    </xdr:from>
    <xdr:to>
      <xdr:col>3</xdr:col>
      <xdr:colOff>279400</xdr:colOff>
      <xdr:row>37</xdr:row>
      <xdr:rowOff>110490</xdr:rowOff>
    </xdr:to>
    <xdr:cxnSp macro="">
      <xdr:nvCxnSpPr>
        <xdr:cNvPr id="75" name="直線コネクタ 74"/>
        <xdr:cNvCxnSpPr/>
      </xdr:nvCxnSpPr>
      <xdr:spPr>
        <a:xfrm>
          <a:off x="1447800" y="635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11430</xdr:rowOff>
    </xdr:from>
    <xdr:to>
      <xdr:col>7</xdr:col>
      <xdr:colOff>203200</xdr:colOff>
      <xdr:row>37</xdr:row>
      <xdr:rowOff>113030</xdr:rowOff>
    </xdr:to>
    <xdr:sp macro="" textlink="">
      <xdr:nvSpPr>
        <xdr:cNvPr id="85" name="円/楕円 84"/>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27957</xdr:rowOff>
    </xdr:from>
    <xdr:ext cx="762000" cy="259045"/>
    <xdr:sp macro="" textlink="">
      <xdr:nvSpPr>
        <xdr:cNvPr id="86"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7" name="円/楕円 86"/>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8" name="テキスト ボックス 87"/>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59690</xdr:rowOff>
    </xdr:from>
    <xdr:to>
      <xdr:col>4</xdr:col>
      <xdr:colOff>533400</xdr:colOff>
      <xdr:row>37</xdr:row>
      <xdr:rowOff>161290</xdr:rowOff>
    </xdr:to>
    <xdr:sp macro="" textlink="">
      <xdr:nvSpPr>
        <xdr:cNvPr id="89" name="円/楕円 88"/>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17</xdr:rowOff>
    </xdr:from>
    <xdr:ext cx="762000" cy="259045"/>
    <xdr:sp macro="" textlink="">
      <xdr:nvSpPr>
        <xdr:cNvPr id="90" name="テキスト ボックス 89"/>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59690</xdr:rowOff>
    </xdr:from>
    <xdr:to>
      <xdr:col>3</xdr:col>
      <xdr:colOff>330200</xdr:colOff>
      <xdr:row>37</xdr:row>
      <xdr:rowOff>161290</xdr:rowOff>
    </xdr:to>
    <xdr:sp macro="" textlink="">
      <xdr:nvSpPr>
        <xdr:cNvPr id="91" name="円/楕円 90"/>
        <xdr:cNvSpPr/>
      </xdr:nvSpPr>
      <xdr:spPr>
        <a:xfrm>
          <a:off x="2286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17</xdr:rowOff>
    </xdr:from>
    <xdr:ext cx="762000" cy="259045"/>
    <xdr:sp macro="" textlink="">
      <xdr:nvSpPr>
        <xdr:cNvPr id="92" name="テキスト ボックス 91"/>
        <xdr:cNvSpPr txBox="1"/>
      </xdr:nvSpPr>
      <xdr:spPr>
        <a:xfrm>
          <a:off x="1955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134620</xdr:rowOff>
    </xdr:from>
    <xdr:to>
      <xdr:col>2</xdr:col>
      <xdr:colOff>127000</xdr:colOff>
      <xdr:row>37</xdr:row>
      <xdr:rowOff>64770</xdr:rowOff>
    </xdr:to>
    <xdr:sp macro="" textlink="">
      <xdr:nvSpPr>
        <xdr:cNvPr id="93" name="円/楕円 92"/>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74947</xdr:rowOff>
    </xdr:from>
    <xdr:ext cx="762000" cy="259045"/>
    <xdr:sp macro="" textlink="">
      <xdr:nvSpPr>
        <xdr:cNvPr id="94" name="テキスト ボックス 93"/>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％台に上昇し、その後は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％台で推移しています。扶助費が年々増加する中で、それ以外の経費や経常一般財源等の状況により、比率が増減しています。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年度は、扶助費など経常的な経費が増加し、固定資産税の減により経常一般財源が減少し、平成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年度は、市税や地方交付税の増加などにより、経常一般財源が増加しましたが、扶助費の増や三セク債の元金償還が始まったことなどによる公債費の増等のため、上昇しています。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年度は、子ども・子育て支援新制度開始に伴う市費負担減等により、扶助費に充当する一般財源が減少したことなどにより、改善しています。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117122</xdr:rowOff>
    </xdr:from>
    <xdr:to>
      <xdr:col>7</xdr:col>
      <xdr:colOff>152400</xdr:colOff>
      <xdr:row>66</xdr:row>
      <xdr:rowOff>69145</xdr:rowOff>
    </xdr:to>
    <xdr:cxnSp macro="">
      <xdr:nvCxnSpPr>
        <xdr:cNvPr id="129" name="直線コネクタ 128"/>
        <xdr:cNvCxnSpPr/>
      </xdr:nvCxnSpPr>
      <xdr:spPr>
        <a:xfrm flipV="1">
          <a:off x="4114800" y="11089922"/>
          <a:ext cx="8382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65210</xdr:rowOff>
    </xdr:from>
    <xdr:ext cx="762000" cy="259045"/>
    <xdr:sp macro="" textlink="">
      <xdr:nvSpPr>
        <xdr:cNvPr id="130"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167922</xdr:rowOff>
    </xdr:from>
    <xdr:to>
      <xdr:col>6</xdr:col>
      <xdr:colOff>0</xdr:colOff>
      <xdr:row>66</xdr:row>
      <xdr:rowOff>69145</xdr:rowOff>
    </xdr:to>
    <xdr:cxnSp macro="">
      <xdr:nvCxnSpPr>
        <xdr:cNvPr id="132" name="直線コネクタ 131"/>
        <xdr:cNvCxnSpPr/>
      </xdr:nvCxnSpPr>
      <xdr:spPr>
        <a:xfrm>
          <a:off x="3225800" y="10969272"/>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167922</xdr:rowOff>
    </xdr:from>
    <xdr:to>
      <xdr:col>4</xdr:col>
      <xdr:colOff>482600</xdr:colOff>
      <xdr:row>64</xdr:row>
      <xdr:rowOff>170745</xdr:rowOff>
    </xdr:to>
    <xdr:cxnSp macro="">
      <xdr:nvCxnSpPr>
        <xdr:cNvPr id="135" name="直線コネクタ 134"/>
        <xdr:cNvCxnSpPr/>
      </xdr:nvCxnSpPr>
      <xdr:spPr>
        <a:xfrm flipV="1">
          <a:off x="2336800" y="109692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127705</xdr:rowOff>
    </xdr:from>
    <xdr:to>
      <xdr:col>3</xdr:col>
      <xdr:colOff>279400</xdr:colOff>
      <xdr:row>64</xdr:row>
      <xdr:rowOff>170745</xdr:rowOff>
    </xdr:to>
    <xdr:cxnSp macro="">
      <xdr:nvCxnSpPr>
        <xdr:cNvPr id="138" name="直線コネクタ 137"/>
        <xdr:cNvCxnSpPr/>
      </xdr:nvCxnSpPr>
      <xdr:spPr>
        <a:xfrm>
          <a:off x="1447800" y="10929055"/>
          <a:ext cx="889000" cy="2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21466</xdr:rowOff>
    </xdr:from>
    <xdr:ext cx="762000" cy="259045"/>
    <xdr:sp macro="" textlink="">
      <xdr:nvSpPr>
        <xdr:cNvPr id="142" name="テキスト ボックス 141"/>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66322</xdr:rowOff>
    </xdr:from>
    <xdr:to>
      <xdr:col>7</xdr:col>
      <xdr:colOff>203200</xdr:colOff>
      <xdr:row>64</xdr:row>
      <xdr:rowOff>167922</xdr:rowOff>
    </xdr:to>
    <xdr:sp macro="" textlink="">
      <xdr:nvSpPr>
        <xdr:cNvPr id="148" name="円/楕円 147"/>
        <xdr:cNvSpPr/>
      </xdr:nvSpPr>
      <xdr:spPr>
        <a:xfrm>
          <a:off x="49022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82849</xdr:rowOff>
    </xdr:from>
    <xdr:ext cx="762000" cy="259045"/>
    <xdr:sp macro="" textlink="">
      <xdr:nvSpPr>
        <xdr:cNvPr id="149" name="財政構造の弾力性該当値テキスト"/>
        <xdr:cNvSpPr txBox="1"/>
      </xdr:nvSpPr>
      <xdr:spPr>
        <a:xfrm>
          <a:off x="5041900" y="1088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18345</xdr:rowOff>
    </xdr:from>
    <xdr:to>
      <xdr:col>6</xdr:col>
      <xdr:colOff>50800</xdr:colOff>
      <xdr:row>66</xdr:row>
      <xdr:rowOff>119945</xdr:rowOff>
    </xdr:to>
    <xdr:sp macro="" textlink="">
      <xdr:nvSpPr>
        <xdr:cNvPr id="150" name="円/楕円 149"/>
        <xdr:cNvSpPr/>
      </xdr:nvSpPr>
      <xdr:spPr>
        <a:xfrm>
          <a:off x="4064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104722</xdr:rowOff>
    </xdr:from>
    <xdr:ext cx="736600" cy="259045"/>
    <xdr:sp macro="" textlink="">
      <xdr:nvSpPr>
        <xdr:cNvPr id="151" name="テキスト ボックス 150"/>
        <xdr:cNvSpPr txBox="1"/>
      </xdr:nvSpPr>
      <xdr:spPr>
        <a:xfrm>
          <a:off x="3733800" y="1142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117122</xdr:rowOff>
    </xdr:from>
    <xdr:to>
      <xdr:col>4</xdr:col>
      <xdr:colOff>533400</xdr:colOff>
      <xdr:row>64</xdr:row>
      <xdr:rowOff>47272</xdr:rowOff>
    </xdr:to>
    <xdr:sp macro="" textlink="">
      <xdr:nvSpPr>
        <xdr:cNvPr id="152" name="円/楕円 151"/>
        <xdr:cNvSpPr/>
      </xdr:nvSpPr>
      <xdr:spPr>
        <a:xfrm>
          <a:off x="3175000" y="109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57449</xdr:rowOff>
    </xdr:from>
    <xdr:ext cx="762000" cy="259045"/>
    <xdr:sp macro="" textlink="">
      <xdr:nvSpPr>
        <xdr:cNvPr id="153" name="テキスト ボックス 152"/>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119945</xdr:rowOff>
    </xdr:from>
    <xdr:to>
      <xdr:col>3</xdr:col>
      <xdr:colOff>330200</xdr:colOff>
      <xdr:row>65</xdr:row>
      <xdr:rowOff>50095</xdr:rowOff>
    </xdr:to>
    <xdr:sp macro="" textlink="">
      <xdr:nvSpPr>
        <xdr:cNvPr id="154" name="円/楕円 153"/>
        <xdr:cNvSpPr/>
      </xdr:nvSpPr>
      <xdr:spPr>
        <a:xfrm>
          <a:off x="2286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60272</xdr:rowOff>
    </xdr:from>
    <xdr:ext cx="762000" cy="259045"/>
    <xdr:sp macro="" textlink="">
      <xdr:nvSpPr>
        <xdr:cNvPr id="155" name="テキスト ボックス 154"/>
        <xdr:cNvSpPr txBox="1"/>
      </xdr:nvSpPr>
      <xdr:spPr>
        <a:xfrm>
          <a:off x="1955800" y="1086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76905</xdr:rowOff>
    </xdr:from>
    <xdr:to>
      <xdr:col>2</xdr:col>
      <xdr:colOff>127000</xdr:colOff>
      <xdr:row>64</xdr:row>
      <xdr:rowOff>7055</xdr:rowOff>
    </xdr:to>
    <xdr:sp macro="" textlink="">
      <xdr:nvSpPr>
        <xdr:cNvPr id="156" name="円/楕円 155"/>
        <xdr:cNvSpPr/>
      </xdr:nvSpPr>
      <xdr:spPr>
        <a:xfrm>
          <a:off x="1397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17232</xdr:rowOff>
    </xdr:from>
    <xdr:ext cx="762000" cy="259045"/>
    <xdr:sp macro="" textlink="">
      <xdr:nvSpPr>
        <xdr:cNvPr id="157" name="テキスト ボックス 156"/>
        <xdr:cNvSpPr txBox="1"/>
      </xdr:nvSpPr>
      <xdr:spPr>
        <a:xfrm>
          <a:off x="1066800" y="106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「横浜市中期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か年計画」（</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増大する行政へのニーズに対応しつつ、スクラップ・アンド・ビルドにより職員定数や職員人件費を抑制するという目標を掲げ、効果的・効率的な執行体制の構築を進めています。そのため、人件費が類似団体平均に比べ大きく下回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年度までは、ほぼ横ばいで推移していましたが、平成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年度は、学校給食調理業務などの民間委託による物件費の増加など、平成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年度は、給与改定措置による人件費の増加などにより、上昇しています。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126485</xdr:rowOff>
    </xdr:from>
    <xdr:to>
      <xdr:col>7</xdr:col>
      <xdr:colOff>152400</xdr:colOff>
      <xdr:row>81</xdr:row>
      <xdr:rowOff>157331</xdr:rowOff>
    </xdr:to>
    <xdr:cxnSp macro="">
      <xdr:nvCxnSpPr>
        <xdr:cNvPr id="192" name="直線コネクタ 191"/>
        <xdr:cNvCxnSpPr/>
      </xdr:nvCxnSpPr>
      <xdr:spPr>
        <a:xfrm>
          <a:off x="4114800" y="14013935"/>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3"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163813</xdr:rowOff>
    </xdr:from>
    <xdr:to>
      <xdr:col>6</xdr:col>
      <xdr:colOff>0</xdr:colOff>
      <xdr:row>81</xdr:row>
      <xdr:rowOff>126485</xdr:rowOff>
    </xdr:to>
    <xdr:cxnSp macro="">
      <xdr:nvCxnSpPr>
        <xdr:cNvPr id="195" name="直線コネクタ 194"/>
        <xdr:cNvCxnSpPr/>
      </xdr:nvCxnSpPr>
      <xdr:spPr>
        <a:xfrm>
          <a:off x="3225800" y="13879813"/>
          <a:ext cx="889000" cy="1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163813</xdr:rowOff>
    </xdr:from>
    <xdr:to>
      <xdr:col>4</xdr:col>
      <xdr:colOff>482600</xdr:colOff>
      <xdr:row>81</xdr:row>
      <xdr:rowOff>23209</xdr:rowOff>
    </xdr:to>
    <xdr:cxnSp macro="">
      <xdr:nvCxnSpPr>
        <xdr:cNvPr id="198" name="直線コネクタ 197"/>
        <xdr:cNvCxnSpPr/>
      </xdr:nvCxnSpPr>
      <xdr:spPr>
        <a:xfrm flipV="1">
          <a:off x="2336800" y="13879813"/>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18906</xdr:rowOff>
    </xdr:from>
    <xdr:to>
      <xdr:col>3</xdr:col>
      <xdr:colOff>279400</xdr:colOff>
      <xdr:row>81</xdr:row>
      <xdr:rowOff>23209</xdr:rowOff>
    </xdr:to>
    <xdr:cxnSp macro="">
      <xdr:nvCxnSpPr>
        <xdr:cNvPr id="201" name="直線コネクタ 200"/>
        <xdr:cNvCxnSpPr/>
      </xdr:nvCxnSpPr>
      <xdr:spPr>
        <a:xfrm>
          <a:off x="1447800" y="13906356"/>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106531</xdr:rowOff>
    </xdr:from>
    <xdr:to>
      <xdr:col>7</xdr:col>
      <xdr:colOff>203200</xdr:colOff>
      <xdr:row>82</xdr:row>
      <xdr:rowOff>36681</xdr:rowOff>
    </xdr:to>
    <xdr:sp macro="" textlink="">
      <xdr:nvSpPr>
        <xdr:cNvPr id="211" name="円/楕円 210"/>
        <xdr:cNvSpPr/>
      </xdr:nvSpPr>
      <xdr:spPr>
        <a:xfrm>
          <a:off x="4902200" y="139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27808</xdr:rowOff>
    </xdr:from>
    <xdr:ext cx="762000" cy="259045"/>
    <xdr:sp macro="" textlink="">
      <xdr:nvSpPr>
        <xdr:cNvPr id="212" name="人件費・物件費等の状況該当値テキスト"/>
        <xdr:cNvSpPr txBox="1"/>
      </xdr:nvSpPr>
      <xdr:spPr>
        <a:xfrm>
          <a:off x="5041900" y="1391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75685</xdr:rowOff>
    </xdr:from>
    <xdr:to>
      <xdr:col>6</xdr:col>
      <xdr:colOff>50800</xdr:colOff>
      <xdr:row>82</xdr:row>
      <xdr:rowOff>5835</xdr:rowOff>
    </xdr:to>
    <xdr:sp macro="" textlink="">
      <xdr:nvSpPr>
        <xdr:cNvPr id="213" name="円/楕円 212"/>
        <xdr:cNvSpPr/>
      </xdr:nvSpPr>
      <xdr:spPr>
        <a:xfrm>
          <a:off x="4064000" y="139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16012</xdr:rowOff>
    </xdr:from>
    <xdr:ext cx="736600" cy="259045"/>
    <xdr:sp macro="" textlink="">
      <xdr:nvSpPr>
        <xdr:cNvPr id="214" name="テキスト ボックス 213"/>
        <xdr:cNvSpPr txBox="1"/>
      </xdr:nvSpPr>
      <xdr:spPr>
        <a:xfrm>
          <a:off x="3733800" y="1373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113013</xdr:rowOff>
    </xdr:from>
    <xdr:to>
      <xdr:col>4</xdr:col>
      <xdr:colOff>533400</xdr:colOff>
      <xdr:row>81</xdr:row>
      <xdr:rowOff>43163</xdr:rowOff>
    </xdr:to>
    <xdr:sp macro="" textlink="">
      <xdr:nvSpPr>
        <xdr:cNvPr id="215" name="円/楕円 214"/>
        <xdr:cNvSpPr/>
      </xdr:nvSpPr>
      <xdr:spPr>
        <a:xfrm>
          <a:off x="3175000" y="138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53340</xdr:rowOff>
    </xdr:from>
    <xdr:ext cx="762000" cy="259045"/>
    <xdr:sp macro="" textlink="">
      <xdr:nvSpPr>
        <xdr:cNvPr id="216" name="テキスト ボックス 215"/>
        <xdr:cNvSpPr txBox="1"/>
      </xdr:nvSpPr>
      <xdr:spPr>
        <a:xfrm>
          <a:off x="2844800" y="1359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91,968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143859</xdr:rowOff>
    </xdr:from>
    <xdr:to>
      <xdr:col>3</xdr:col>
      <xdr:colOff>330200</xdr:colOff>
      <xdr:row>81</xdr:row>
      <xdr:rowOff>74009</xdr:rowOff>
    </xdr:to>
    <xdr:sp macro="" textlink="">
      <xdr:nvSpPr>
        <xdr:cNvPr id="217" name="円/楕円 216"/>
        <xdr:cNvSpPr/>
      </xdr:nvSpPr>
      <xdr:spPr>
        <a:xfrm>
          <a:off x="2286000" y="13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84186</xdr:rowOff>
    </xdr:from>
    <xdr:ext cx="762000" cy="259045"/>
    <xdr:sp macro="" textlink="">
      <xdr:nvSpPr>
        <xdr:cNvPr id="218" name="テキスト ボックス 217"/>
        <xdr:cNvSpPr txBox="1"/>
      </xdr:nvSpPr>
      <xdr:spPr>
        <a:xfrm>
          <a:off x="1955800" y="1362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139556</xdr:rowOff>
    </xdr:from>
    <xdr:to>
      <xdr:col>2</xdr:col>
      <xdr:colOff>127000</xdr:colOff>
      <xdr:row>81</xdr:row>
      <xdr:rowOff>69706</xdr:rowOff>
    </xdr:to>
    <xdr:sp macro="" textlink="">
      <xdr:nvSpPr>
        <xdr:cNvPr id="219" name="円/楕円 218"/>
        <xdr:cNvSpPr/>
      </xdr:nvSpPr>
      <xdr:spPr>
        <a:xfrm>
          <a:off x="1397000" y="138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79883</xdr:rowOff>
    </xdr:from>
    <xdr:ext cx="762000" cy="259045"/>
    <xdr:sp macro="" textlink="">
      <xdr:nvSpPr>
        <xdr:cNvPr id="220" name="テキスト ボックス 219"/>
        <xdr:cNvSpPr txBox="1"/>
      </xdr:nvSpPr>
      <xdr:spPr>
        <a:xfrm>
          <a:off x="1066800" y="1362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にかけてのラスパイレス指数（平成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日現在給与実態調査結果）の変化は、給与制度の総合的見直しを実施し、給料表の引下げ改定（平均▲</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）を行ったためです。なお、諸手当を含めた平均給与月額は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政令指定都市中</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位となっております。</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にかけてのラスパイレス指数の変化は、国家公務員の時限的な（２年間）給与改定特例法による措置の終了によるもので、同措置がないとした場合の</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のラスパイレス指数参考値は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の水準と同数となっています。</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の基準日の間（平成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年７月１日～平成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年３月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日）に横浜市においても、国と同様の特例減額措置を実施しました。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106680</xdr:rowOff>
    </xdr:to>
    <xdr:cxnSp macro="">
      <xdr:nvCxnSpPr>
        <xdr:cNvPr id="249" name="直線コネクタ 248"/>
        <xdr:cNvCxnSpPr/>
      </xdr:nvCxnSpPr>
      <xdr:spPr>
        <a:xfrm flipV="1">
          <a:off x="17018000" y="1373632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0"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1" name="直線コネクタ 250"/>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28787</xdr:rowOff>
    </xdr:from>
    <xdr:to>
      <xdr:col>24</xdr:col>
      <xdr:colOff>558800</xdr:colOff>
      <xdr:row>84</xdr:row>
      <xdr:rowOff>74507</xdr:rowOff>
    </xdr:to>
    <xdr:cxnSp macro="">
      <xdr:nvCxnSpPr>
        <xdr:cNvPr id="254" name="直線コネクタ 253"/>
        <xdr:cNvCxnSpPr/>
      </xdr:nvCxnSpPr>
      <xdr:spPr>
        <a:xfrm flipV="1">
          <a:off x="16179800" y="1425913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617220</xdr:colOff>
      <xdr:row>81</xdr:row>
      <xdr:rowOff>94052</xdr:rowOff>
    </xdr:from>
    <xdr:ext cx="762000" cy="259045"/>
    <xdr:sp macro="" textlink="">
      <xdr:nvSpPr>
        <xdr:cNvPr id="255" name="給与水準   （国との比較）平均値テキスト"/>
        <xdr:cNvSpPr txBox="1"/>
      </xdr:nvSpPr>
      <xdr:spPr>
        <a:xfrm>
          <a:off x="15508877" y="13320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100207</xdr:rowOff>
    </xdr:from>
    <xdr:to>
      <xdr:col>24</xdr:col>
      <xdr:colOff>609600</xdr:colOff>
      <xdr:row>83</xdr:row>
      <xdr:rowOff>30357</xdr:rowOff>
    </xdr:to>
    <xdr:sp macro="" textlink="">
      <xdr:nvSpPr>
        <xdr:cNvPr id="256" name="フローチャート : 判断 255"/>
        <xdr:cNvSpPr/>
      </xdr:nvSpPr>
      <xdr:spPr>
        <a:xfrm>
          <a:off x="15399657" y="13489636"/>
          <a:ext cx="101600" cy="934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74507</xdr:rowOff>
    </xdr:to>
    <xdr:cxnSp macro="">
      <xdr:nvCxnSpPr>
        <xdr:cNvPr id="257" name="直線コネクタ 256"/>
        <xdr:cNvCxnSpPr/>
      </xdr:nvCxnSpPr>
      <xdr:spPr>
        <a:xfrm>
          <a:off x="15290800" y="14476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8" name="フローチャート : 判断 257"/>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59" name="テキスト ボックス 258"/>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72389</xdr:rowOff>
    </xdr:to>
    <xdr:cxnSp macro="">
      <xdr:nvCxnSpPr>
        <xdr:cNvPr id="260" name="直線コネクタ 259"/>
        <xdr:cNvCxnSpPr/>
      </xdr:nvCxnSpPr>
      <xdr:spPr>
        <a:xfrm flipV="1">
          <a:off x="14401800" y="144763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141393</xdr:rowOff>
    </xdr:from>
    <xdr:to>
      <xdr:col>22</xdr:col>
      <xdr:colOff>254000</xdr:colOff>
      <xdr:row>83</xdr:row>
      <xdr:rowOff>71543</xdr:rowOff>
    </xdr:to>
    <xdr:sp macro="" textlink="">
      <xdr:nvSpPr>
        <xdr:cNvPr id="261" name="フローチャート : 判断 260"/>
        <xdr:cNvSpPr/>
      </xdr:nvSpPr>
      <xdr:spPr>
        <a:xfrm>
          <a:off x="15240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62" name="テキスト ボックス 261"/>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80434</xdr:rowOff>
    </xdr:to>
    <xdr:cxnSp macro="">
      <xdr:nvCxnSpPr>
        <xdr:cNvPr id="263" name="直線コネクタ 262"/>
        <xdr:cNvCxnSpPr/>
      </xdr:nvCxnSpPr>
      <xdr:spPr>
        <a:xfrm flipV="1">
          <a:off x="13512800" y="151599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4" name="フローチャート : 判断 263"/>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5" name="テキスト ボックス 264"/>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73" name="円/楕円 272"/>
        <xdr:cNvSpPr/>
      </xdr:nvSpPr>
      <xdr:spPr>
        <a:xfrm>
          <a:off x="169672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617220</xdr:colOff>
      <xdr:row>82</xdr:row>
      <xdr:rowOff>111538</xdr:rowOff>
    </xdr:from>
    <xdr:ext cx="762000" cy="259045"/>
    <xdr:sp macro="" textlink="">
      <xdr:nvSpPr>
        <xdr:cNvPr id="274" name="給与水準   （国との比較）該当値テキスト"/>
        <xdr:cNvSpPr txBox="1"/>
      </xdr:nvSpPr>
      <xdr:spPr>
        <a:xfrm>
          <a:off x="15508877" y="1350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5" name="円/楕円 274"/>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6" name="テキスト ボックス 275"/>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7" name="円/楕円 276"/>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78" name="テキスト ボックス 277"/>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9" name="円/楕円 278"/>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80" name="テキスト ボックス 279"/>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82" name="テキスト ボックス 281"/>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「横浜市中期４か年計画」（</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年度）において、増大する行政へのニーズに対応しつつ、スクラップ・アンド・ビルドにより職員定数を抑制するという目標を掲げ、効果的・効率的な執行体制の構築を進めました。</a:t>
          </a:r>
          <a:endParaRPr lang="ja-JP" altLang="ja-JP" sz="1400">
            <a:effectLst/>
          </a:endParaRPr>
        </a:p>
        <a:p>
          <a:pPr rtl="0"/>
          <a:r>
            <a:rPr lang="ja-JP" altLang="ja-JP" sz="1100" b="0" i="0" baseline="0">
              <a:solidFill>
                <a:schemeClr val="dk1"/>
              </a:solidFill>
              <a:effectLst/>
              <a:latin typeface="+mn-lt"/>
              <a:ea typeface="+mn-ea"/>
              <a:cs typeface="+mn-cs"/>
            </a:rPr>
            <a:t>　人口千人当たりの職員数は、全国及び県平均を大きく下回っています。</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年度に微増となったのは、国の法制度改正に対応する増員が主な要因となっています。</a:t>
          </a:r>
          <a:endParaRPr lang="ja-JP" altLang="ja-JP" sz="1400">
            <a:effectLst/>
          </a:endParaRPr>
        </a:p>
        <a:p>
          <a:pPr rtl="0"/>
          <a:r>
            <a:rPr lang="ja-JP" altLang="ja-JP" sz="1100" b="0" i="0" baseline="0">
              <a:solidFill>
                <a:schemeClr val="dk1"/>
              </a:solidFill>
              <a:effectLst/>
              <a:latin typeface="+mn-lt"/>
              <a:ea typeface="+mn-ea"/>
              <a:cs typeface="+mn-cs"/>
            </a:rPr>
            <a:t>　今後も、新規事業や重点施策へ対応するための人員は既存事業の見直しにより捻出するという考え方に基づき、すべての分野・職域で既存施策・事業のあり方、仕事の進め方を見直すことにより、効果的・効率的な執行体制づくりを行っ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2" name="直線コネクタ 311"/>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3"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4" name="直線コネクタ 313"/>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5"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6" name="直線コネクタ 315"/>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35983</xdr:rowOff>
    </xdr:from>
    <xdr:to>
      <xdr:col>24</xdr:col>
      <xdr:colOff>558800</xdr:colOff>
      <xdr:row>59</xdr:row>
      <xdr:rowOff>64135</xdr:rowOff>
    </xdr:to>
    <xdr:cxnSp macro="">
      <xdr:nvCxnSpPr>
        <xdr:cNvPr id="317" name="直線コネクタ 316"/>
        <xdr:cNvCxnSpPr/>
      </xdr:nvCxnSpPr>
      <xdr:spPr>
        <a:xfrm>
          <a:off x="16179800" y="1015153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8"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9" name="フローチャート : 判断 318"/>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11854</xdr:rowOff>
    </xdr:from>
    <xdr:to>
      <xdr:col>23</xdr:col>
      <xdr:colOff>406400</xdr:colOff>
      <xdr:row>59</xdr:row>
      <xdr:rowOff>35983</xdr:rowOff>
    </xdr:to>
    <xdr:cxnSp macro="">
      <xdr:nvCxnSpPr>
        <xdr:cNvPr id="320" name="直線コネクタ 319"/>
        <xdr:cNvCxnSpPr/>
      </xdr:nvCxnSpPr>
      <xdr:spPr>
        <a:xfrm>
          <a:off x="15290800" y="101274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11854</xdr:rowOff>
    </xdr:to>
    <xdr:cxnSp macro="">
      <xdr:nvCxnSpPr>
        <xdr:cNvPr id="323" name="直線コネクタ 322"/>
        <xdr:cNvCxnSpPr/>
      </xdr:nvCxnSpPr>
      <xdr:spPr>
        <a:xfrm>
          <a:off x="14401800" y="101193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4" name="フローチャート : 判断 323"/>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5" name="テキスト ボックス 324"/>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3810</xdr:rowOff>
    </xdr:from>
    <xdr:to>
      <xdr:col>21</xdr:col>
      <xdr:colOff>0</xdr:colOff>
      <xdr:row>59</xdr:row>
      <xdr:rowOff>44027</xdr:rowOff>
    </xdr:to>
    <xdr:cxnSp macro="">
      <xdr:nvCxnSpPr>
        <xdr:cNvPr id="326" name="直線コネクタ 325"/>
        <xdr:cNvCxnSpPr/>
      </xdr:nvCxnSpPr>
      <xdr:spPr>
        <a:xfrm flipV="1">
          <a:off x="13512800" y="101193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7" name="フローチャート : 判断 326"/>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8" name="テキスト ボックス 327"/>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9" name="フローチャート : 判断 328"/>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30" name="テキスト ボックス 329"/>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13335</xdr:rowOff>
    </xdr:from>
    <xdr:to>
      <xdr:col>24</xdr:col>
      <xdr:colOff>609600</xdr:colOff>
      <xdr:row>59</xdr:row>
      <xdr:rowOff>114935</xdr:rowOff>
    </xdr:to>
    <xdr:sp macro="" textlink="">
      <xdr:nvSpPr>
        <xdr:cNvPr id="336" name="円/楕円 335"/>
        <xdr:cNvSpPr/>
      </xdr:nvSpPr>
      <xdr:spPr>
        <a:xfrm>
          <a:off x="16967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106062</xdr:rowOff>
    </xdr:from>
    <xdr:ext cx="762000" cy="259045"/>
    <xdr:sp macro="" textlink="">
      <xdr:nvSpPr>
        <xdr:cNvPr id="337" name="定員管理の状況該当値テキスト"/>
        <xdr:cNvSpPr txBox="1"/>
      </xdr:nvSpPr>
      <xdr:spPr>
        <a:xfrm>
          <a:off x="17106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156633</xdr:rowOff>
    </xdr:from>
    <xdr:to>
      <xdr:col>23</xdr:col>
      <xdr:colOff>457200</xdr:colOff>
      <xdr:row>59</xdr:row>
      <xdr:rowOff>86783</xdr:rowOff>
    </xdr:to>
    <xdr:sp macro="" textlink="">
      <xdr:nvSpPr>
        <xdr:cNvPr id="338" name="円/楕円 337"/>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96960</xdr:rowOff>
    </xdr:from>
    <xdr:ext cx="736600" cy="259045"/>
    <xdr:sp macro="" textlink="">
      <xdr:nvSpPr>
        <xdr:cNvPr id="339" name="テキスト ボックス 338"/>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132504</xdr:rowOff>
    </xdr:from>
    <xdr:to>
      <xdr:col>22</xdr:col>
      <xdr:colOff>254000</xdr:colOff>
      <xdr:row>59</xdr:row>
      <xdr:rowOff>62654</xdr:rowOff>
    </xdr:to>
    <xdr:sp macro="" textlink="">
      <xdr:nvSpPr>
        <xdr:cNvPr id="340" name="円/楕円 339"/>
        <xdr:cNvSpPr/>
      </xdr:nvSpPr>
      <xdr:spPr>
        <a:xfrm>
          <a:off x="15240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72831</xdr:rowOff>
    </xdr:from>
    <xdr:ext cx="762000" cy="259045"/>
    <xdr:sp macro="" textlink="">
      <xdr:nvSpPr>
        <xdr:cNvPr id="341" name="テキスト ボックス 340"/>
        <xdr:cNvSpPr txBox="1"/>
      </xdr:nvSpPr>
      <xdr:spPr>
        <a:xfrm>
          <a:off x="14909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124460</xdr:rowOff>
    </xdr:from>
    <xdr:to>
      <xdr:col>21</xdr:col>
      <xdr:colOff>50800</xdr:colOff>
      <xdr:row>59</xdr:row>
      <xdr:rowOff>54610</xdr:rowOff>
    </xdr:to>
    <xdr:sp macro="" textlink="">
      <xdr:nvSpPr>
        <xdr:cNvPr id="342" name="円/楕円 341"/>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64787</xdr:rowOff>
    </xdr:from>
    <xdr:ext cx="762000" cy="259045"/>
    <xdr:sp macro="" textlink="">
      <xdr:nvSpPr>
        <xdr:cNvPr id="343" name="テキスト ボックス 342"/>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164677</xdr:rowOff>
    </xdr:from>
    <xdr:to>
      <xdr:col>19</xdr:col>
      <xdr:colOff>533400</xdr:colOff>
      <xdr:row>59</xdr:row>
      <xdr:rowOff>94827</xdr:rowOff>
    </xdr:to>
    <xdr:sp macro="" textlink="">
      <xdr:nvSpPr>
        <xdr:cNvPr id="344" name="円/楕円 343"/>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105004</xdr:rowOff>
    </xdr:from>
    <xdr:ext cx="762000" cy="259045"/>
    <xdr:sp macro="" textlink="">
      <xdr:nvSpPr>
        <xdr:cNvPr id="345" name="テキスト ボックス 344"/>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去の急速な人口増加に対応するため、インフラ整備等を急ピッチで進めた際に発行した市債の返済に係る公債費負担が大きいためなどの影響により、類似団体の中で実質公債費比率は高い水準となってい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7" name="直線コネクタ 376"/>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8"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9" name="直線コネクタ 378"/>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0"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1" name="直線コネクタ 380"/>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5141</xdr:rowOff>
    </xdr:from>
    <xdr:to>
      <xdr:col>24</xdr:col>
      <xdr:colOff>558800</xdr:colOff>
      <xdr:row>45</xdr:row>
      <xdr:rowOff>16631</xdr:rowOff>
    </xdr:to>
    <xdr:cxnSp macro="">
      <xdr:nvCxnSpPr>
        <xdr:cNvPr id="382" name="直線コネクタ 381"/>
        <xdr:cNvCxnSpPr/>
      </xdr:nvCxnSpPr>
      <xdr:spPr>
        <a:xfrm>
          <a:off x="16179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138689</xdr:rowOff>
    </xdr:from>
    <xdr:ext cx="762000" cy="259045"/>
    <xdr:sp macro="" textlink="">
      <xdr:nvSpPr>
        <xdr:cNvPr id="383" name="公債費負担の状況平均値テキスト"/>
        <xdr:cNvSpPr txBox="1"/>
      </xdr:nvSpPr>
      <xdr:spPr>
        <a:xfrm>
          <a:off x="17106900" y="682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4" name="フローチャート : 判断 383"/>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45</xdr:row>
      <xdr:rowOff>5141</xdr:rowOff>
    </xdr:to>
    <xdr:cxnSp macro="">
      <xdr:nvCxnSpPr>
        <xdr:cNvPr id="385" name="直線コネクタ 384"/>
        <xdr:cNvCxnSpPr/>
      </xdr:nvCxnSpPr>
      <xdr:spPr>
        <a:xfrm>
          <a:off x="15290800" y="75480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6" name="フローチャート : 判断 385"/>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7" name="テキスト ボックス 38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4233</xdr:rowOff>
    </xdr:to>
    <xdr:cxnSp macro="">
      <xdr:nvCxnSpPr>
        <xdr:cNvPr id="388" name="直線コネクタ 387"/>
        <xdr:cNvCxnSpPr/>
      </xdr:nvCxnSpPr>
      <xdr:spPr>
        <a:xfrm>
          <a:off x="14401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107648</xdr:rowOff>
    </xdr:to>
    <xdr:cxnSp macro="">
      <xdr:nvCxnSpPr>
        <xdr:cNvPr id="391" name="直線コネクタ 390"/>
        <xdr:cNvCxnSpPr/>
      </xdr:nvCxnSpPr>
      <xdr:spPr>
        <a:xfrm flipV="1">
          <a:off x="13512800" y="75480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2" name="フローチャート : 判断 391"/>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3" name="テキスト ボックス 392"/>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4" name="フローチャート :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395" name="テキスト ボックス 394"/>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137281</xdr:rowOff>
    </xdr:from>
    <xdr:to>
      <xdr:col>24</xdr:col>
      <xdr:colOff>609600</xdr:colOff>
      <xdr:row>45</xdr:row>
      <xdr:rowOff>67431</xdr:rowOff>
    </xdr:to>
    <xdr:sp macro="" textlink="">
      <xdr:nvSpPr>
        <xdr:cNvPr id="401" name="円/楕円 400"/>
        <xdr:cNvSpPr/>
      </xdr:nvSpPr>
      <xdr:spPr>
        <a:xfrm>
          <a:off x="16967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33158</xdr:rowOff>
    </xdr:from>
    <xdr:ext cx="762000" cy="259045"/>
    <xdr:sp macro="" textlink="">
      <xdr:nvSpPr>
        <xdr:cNvPr id="402" name="公債費負担の状況該当値テキスト"/>
        <xdr:cNvSpPr txBox="1"/>
      </xdr:nvSpPr>
      <xdr:spPr>
        <a:xfrm>
          <a:off x="17106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125791</xdr:rowOff>
    </xdr:from>
    <xdr:to>
      <xdr:col>23</xdr:col>
      <xdr:colOff>457200</xdr:colOff>
      <xdr:row>45</xdr:row>
      <xdr:rowOff>55941</xdr:rowOff>
    </xdr:to>
    <xdr:sp macro="" textlink="">
      <xdr:nvSpPr>
        <xdr:cNvPr id="403" name="円/楕円 402"/>
        <xdr:cNvSpPr/>
      </xdr:nvSpPr>
      <xdr:spPr>
        <a:xfrm>
          <a:off x="16129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40718</xdr:rowOff>
    </xdr:from>
    <xdr:ext cx="736600" cy="259045"/>
    <xdr:sp macro="" textlink="">
      <xdr:nvSpPr>
        <xdr:cNvPr id="404" name="テキスト ボックス 403"/>
        <xdr:cNvSpPr txBox="1"/>
      </xdr:nvSpPr>
      <xdr:spPr>
        <a:xfrm>
          <a:off x="15798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5" name="円/楕円 404"/>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6" name="テキスト ボックス 405"/>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7" name="円/楕円 40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8" name="テキスト ボックス 40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56848</xdr:rowOff>
    </xdr:from>
    <xdr:to>
      <xdr:col>19</xdr:col>
      <xdr:colOff>533400</xdr:colOff>
      <xdr:row>44</xdr:row>
      <xdr:rowOff>158448</xdr:rowOff>
    </xdr:to>
    <xdr:sp macro="" textlink="">
      <xdr:nvSpPr>
        <xdr:cNvPr id="409" name="円/楕円 408"/>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143225</xdr:rowOff>
    </xdr:from>
    <xdr:ext cx="762000" cy="259045"/>
    <xdr:sp macro="" textlink="">
      <xdr:nvSpPr>
        <xdr:cNvPr id="410" name="テキスト ボックス 409"/>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年代の急激な人口増に対応するため、下水道や地下鉄をはじめとした都市基盤整備を急ピッチで進めたことによる地方債の償還負担が大きいことが主な要因となり、類似団体平均値を上回っています。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年度は、企業会計・外郭団体等の借入金等の返済を進めたこと、市債償還により地方債の残高が減少したことなどにより、前年度と比較して、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％改善しました。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7" name="直線コネクタ 436"/>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8"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9" name="直線コネクタ 438"/>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40996</xdr:rowOff>
    </xdr:from>
    <xdr:to>
      <xdr:col>24</xdr:col>
      <xdr:colOff>558800</xdr:colOff>
      <xdr:row>19</xdr:row>
      <xdr:rowOff>74295</xdr:rowOff>
    </xdr:to>
    <xdr:cxnSp macro="">
      <xdr:nvCxnSpPr>
        <xdr:cNvPr id="442" name="直線コネクタ 441"/>
        <xdr:cNvCxnSpPr/>
      </xdr:nvCxnSpPr>
      <xdr:spPr>
        <a:xfrm flipV="1">
          <a:off x="16179800" y="3298546"/>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43"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4" name="フローチャート : 判断 443"/>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74295</xdr:rowOff>
    </xdr:from>
    <xdr:to>
      <xdr:col>23</xdr:col>
      <xdr:colOff>406400</xdr:colOff>
      <xdr:row>19</xdr:row>
      <xdr:rowOff>152476</xdr:rowOff>
    </xdr:to>
    <xdr:cxnSp macro="">
      <xdr:nvCxnSpPr>
        <xdr:cNvPr id="445" name="直線コネクタ 444"/>
        <xdr:cNvCxnSpPr/>
      </xdr:nvCxnSpPr>
      <xdr:spPr>
        <a:xfrm flipV="1">
          <a:off x="15290800" y="333184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6" name="フローチャート : 判断 445"/>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7" name="テキスト ボックス 446"/>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152476</xdr:rowOff>
    </xdr:from>
    <xdr:to>
      <xdr:col>22</xdr:col>
      <xdr:colOff>203200</xdr:colOff>
      <xdr:row>19</xdr:row>
      <xdr:rowOff>160681</xdr:rowOff>
    </xdr:to>
    <xdr:cxnSp macro="">
      <xdr:nvCxnSpPr>
        <xdr:cNvPr id="448" name="直線コネクタ 447"/>
        <xdr:cNvCxnSpPr/>
      </xdr:nvCxnSpPr>
      <xdr:spPr>
        <a:xfrm flipV="1">
          <a:off x="14401800" y="3410026"/>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9" name="フローチャート : 判断 448"/>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96791</xdr:rowOff>
    </xdr:from>
    <xdr:ext cx="762000" cy="259045"/>
    <xdr:sp macro="" textlink="">
      <xdr:nvSpPr>
        <xdr:cNvPr id="450" name="テキスト ボックス 449"/>
        <xdr:cNvSpPr txBox="1"/>
      </xdr:nvSpPr>
      <xdr:spPr>
        <a:xfrm>
          <a:off x="14909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160681</xdr:rowOff>
    </xdr:from>
    <xdr:to>
      <xdr:col>21</xdr:col>
      <xdr:colOff>0</xdr:colOff>
      <xdr:row>20</xdr:row>
      <xdr:rowOff>50038</xdr:rowOff>
    </xdr:to>
    <xdr:cxnSp macro="">
      <xdr:nvCxnSpPr>
        <xdr:cNvPr id="451" name="直線コネクタ 450"/>
        <xdr:cNvCxnSpPr/>
      </xdr:nvCxnSpPr>
      <xdr:spPr>
        <a:xfrm flipV="1">
          <a:off x="13512800" y="341823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2" name="フローチャート : 判断 451"/>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152290</xdr:rowOff>
    </xdr:from>
    <xdr:ext cx="762000" cy="259045"/>
    <xdr:sp macro="" textlink="">
      <xdr:nvSpPr>
        <xdr:cNvPr id="453" name="テキスト ボックス 452"/>
        <xdr:cNvSpPr txBox="1"/>
      </xdr:nvSpPr>
      <xdr:spPr>
        <a:xfrm>
          <a:off x="14020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4" name="フローチャート : 判断 453"/>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41648</xdr:rowOff>
    </xdr:from>
    <xdr:ext cx="762000" cy="259045"/>
    <xdr:sp macro="" textlink="">
      <xdr:nvSpPr>
        <xdr:cNvPr id="455" name="テキスト ボックス 454"/>
        <xdr:cNvSpPr txBox="1"/>
      </xdr:nvSpPr>
      <xdr:spPr>
        <a:xfrm>
          <a:off x="13131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161646</xdr:rowOff>
    </xdr:from>
    <xdr:to>
      <xdr:col>24</xdr:col>
      <xdr:colOff>609600</xdr:colOff>
      <xdr:row>19</xdr:row>
      <xdr:rowOff>91796</xdr:rowOff>
    </xdr:to>
    <xdr:sp macro="" textlink="">
      <xdr:nvSpPr>
        <xdr:cNvPr id="461" name="円/楕円 460"/>
        <xdr:cNvSpPr/>
      </xdr:nvSpPr>
      <xdr:spPr>
        <a:xfrm>
          <a:off x="169672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133723</xdr:rowOff>
    </xdr:from>
    <xdr:ext cx="762000" cy="259045"/>
    <xdr:sp macro="" textlink="">
      <xdr:nvSpPr>
        <xdr:cNvPr id="462" name="将来負担の状況該当値テキスト"/>
        <xdr:cNvSpPr txBox="1"/>
      </xdr:nvSpPr>
      <xdr:spPr>
        <a:xfrm>
          <a:off x="17106900" y="32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23495</xdr:rowOff>
    </xdr:from>
    <xdr:to>
      <xdr:col>23</xdr:col>
      <xdr:colOff>457200</xdr:colOff>
      <xdr:row>19</xdr:row>
      <xdr:rowOff>125095</xdr:rowOff>
    </xdr:to>
    <xdr:sp macro="" textlink="">
      <xdr:nvSpPr>
        <xdr:cNvPr id="463" name="円/楕円 462"/>
        <xdr:cNvSpPr/>
      </xdr:nvSpPr>
      <xdr:spPr>
        <a:xfrm>
          <a:off x="16129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109872</xdr:rowOff>
    </xdr:from>
    <xdr:ext cx="736600" cy="259045"/>
    <xdr:sp macro="" textlink="">
      <xdr:nvSpPr>
        <xdr:cNvPr id="464" name="テキスト ボックス 463"/>
        <xdr:cNvSpPr txBox="1"/>
      </xdr:nvSpPr>
      <xdr:spPr>
        <a:xfrm>
          <a:off x="15798800" y="336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101676</xdr:rowOff>
    </xdr:from>
    <xdr:to>
      <xdr:col>22</xdr:col>
      <xdr:colOff>254000</xdr:colOff>
      <xdr:row>20</xdr:row>
      <xdr:rowOff>31826</xdr:rowOff>
    </xdr:to>
    <xdr:sp macro="" textlink="">
      <xdr:nvSpPr>
        <xdr:cNvPr id="465" name="円/楕円 464"/>
        <xdr:cNvSpPr/>
      </xdr:nvSpPr>
      <xdr:spPr>
        <a:xfrm>
          <a:off x="15240000" y="33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16603</xdr:rowOff>
    </xdr:from>
    <xdr:ext cx="762000" cy="259045"/>
    <xdr:sp macro="" textlink="">
      <xdr:nvSpPr>
        <xdr:cNvPr id="466" name="テキスト ボックス 465"/>
        <xdr:cNvSpPr txBox="1"/>
      </xdr:nvSpPr>
      <xdr:spPr>
        <a:xfrm>
          <a:off x="14909800" y="344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109881</xdr:rowOff>
    </xdr:from>
    <xdr:to>
      <xdr:col>21</xdr:col>
      <xdr:colOff>50800</xdr:colOff>
      <xdr:row>20</xdr:row>
      <xdr:rowOff>40031</xdr:rowOff>
    </xdr:to>
    <xdr:sp macro="" textlink="">
      <xdr:nvSpPr>
        <xdr:cNvPr id="467" name="円/楕円 466"/>
        <xdr:cNvSpPr/>
      </xdr:nvSpPr>
      <xdr:spPr>
        <a:xfrm>
          <a:off x="14351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24808</xdr:rowOff>
    </xdr:from>
    <xdr:ext cx="762000" cy="259045"/>
    <xdr:sp macro="" textlink="">
      <xdr:nvSpPr>
        <xdr:cNvPr id="468" name="テキスト ボックス 467"/>
        <xdr:cNvSpPr txBox="1"/>
      </xdr:nvSpPr>
      <xdr:spPr>
        <a:xfrm>
          <a:off x="14020800" y="34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170688</xdr:rowOff>
    </xdr:from>
    <xdr:to>
      <xdr:col>19</xdr:col>
      <xdr:colOff>533400</xdr:colOff>
      <xdr:row>20</xdr:row>
      <xdr:rowOff>100838</xdr:rowOff>
    </xdr:to>
    <xdr:sp macro="" textlink="">
      <xdr:nvSpPr>
        <xdr:cNvPr id="469" name="円/楕円 468"/>
        <xdr:cNvSpPr/>
      </xdr:nvSpPr>
      <xdr:spPr>
        <a:xfrm>
          <a:off x="13462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85615</xdr:rowOff>
    </xdr:from>
    <xdr:ext cx="762000" cy="259045"/>
    <xdr:sp macro="" textlink="">
      <xdr:nvSpPr>
        <xdr:cNvPr id="470" name="テキスト ボックス 469"/>
        <xdr:cNvSpPr txBox="1"/>
      </xdr:nvSpPr>
      <xdr:spPr>
        <a:xfrm>
          <a:off x="13131800" y="35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「横浜市中期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か年計画」（</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増大する行政へのニーズに対応しつつ、スクラップ・アンド・ビルドにより職員定数や職員人件費を抑制するという目標を掲げ、効果的・効率的な執行体制の構築を進めています。そのため、人件費が類似団体平均に比べ大きく下回っています。</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年度は東日本大震災への対応に伴う退職延長によって、平成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年度支出予定であった退職手当を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年度に支出したことなどによる増加し、平成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年度はその退職手当の減などにより減少しています。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年度は、給与減額措置による減少、平成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年度は、給与改定措置などにより増加しています。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102507</xdr:rowOff>
    </xdr:to>
    <xdr:cxnSp macro="">
      <xdr:nvCxnSpPr>
        <xdr:cNvPr id="68" name="直線コネクタ 67"/>
        <xdr:cNvCxnSpPr/>
      </xdr:nvCxnSpPr>
      <xdr:spPr>
        <a:xfrm>
          <a:off x="3987800" y="6070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9"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4536</xdr:rowOff>
    </xdr:from>
    <xdr:to>
      <xdr:col>5</xdr:col>
      <xdr:colOff>549275</xdr:colOff>
      <xdr:row>35</xdr:row>
      <xdr:rowOff>69850</xdr:rowOff>
    </xdr:to>
    <xdr:cxnSp macro="">
      <xdr:nvCxnSpPr>
        <xdr:cNvPr id="71" name="直線コネクタ 70"/>
        <xdr:cNvCxnSpPr/>
      </xdr:nvCxnSpPr>
      <xdr:spPr>
        <a:xfrm>
          <a:off x="3098800" y="6005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4536</xdr:rowOff>
    </xdr:from>
    <xdr:to>
      <xdr:col>4</xdr:col>
      <xdr:colOff>346075</xdr:colOff>
      <xdr:row>36</xdr:row>
      <xdr:rowOff>29028</xdr:rowOff>
    </xdr:to>
    <xdr:cxnSp macro="">
      <xdr:nvCxnSpPr>
        <xdr:cNvPr id="74" name="直線コネクタ 73"/>
        <xdr:cNvCxnSpPr/>
      </xdr:nvCxnSpPr>
      <xdr:spPr>
        <a:xfrm flipV="1">
          <a:off x="2209800" y="60052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29028</xdr:rowOff>
    </xdr:from>
    <xdr:to>
      <xdr:col>3</xdr:col>
      <xdr:colOff>142875</xdr:colOff>
      <xdr:row>36</xdr:row>
      <xdr:rowOff>61686</xdr:rowOff>
    </xdr:to>
    <xdr:cxnSp macro="">
      <xdr:nvCxnSpPr>
        <xdr:cNvPr id="77" name="直線コネクタ 76"/>
        <xdr:cNvCxnSpPr/>
      </xdr:nvCxnSpPr>
      <xdr:spPr>
        <a:xfrm flipV="1">
          <a:off x="1320800" y="6201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51707</xdr:rowOff>
    </xdr:from>
    <xdr:to>
      <xdr:col>7</xdr:col>
      <xdr:colOff>66675</xdr:colOff>
      <xdr:row>35</xdr:row>
      <xdr:rowOff>153307</xdr:rowOff>
    </xdr:to>
    <xdr:sp macro="" textlink="">
      <xdr:nvSpPr>
        <xdr:cNvPr id="87" name="円/楕円 86"/>
        <xdr:cNvSpPr/>
      </xdr:nvSpPr>
      <xdr:spPr>
        <a:xfrm>
          <a:off x="47752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68234</xdr:rowOff>
    </xdr:from>
    <xdr:ext cx="762000" cy="259045"/>
    <xdr:sp macro="" textlink="">
      <xdr:nvSpPr>
        <xdr:cNvPr id="88" name="人件費該当値テキスト"/>
        <xdr:cNvSpPr txBox="1"/>
      </xdr:nvSpPr>
      <xdr:spPr>
        <a:xfrm>
          <a:off x="4914900" y="58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9" name="円/楕円 88"/>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90" name="テキスト ボックス 89"/>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125186</xdr:rowOff>
    </xdr:from>
    <xdr:to>
      <xdr:col>4</xdr:col>
      <xdr:colOff>396875</xdr:colOff>
      <xdr:row>35</xdr:row>
      <xdr:rowOff>55336</xdr:rowOff>
    </xdr:to>
    <xdr:sp macro="" textlink="">
      <xdr:nvSpPr>
        <xdr:cNvPr id="91" name="円/楕円 90"/>
        <xdr:cNvSpPr/>
      </xdr:nvSpPr>
      <xdr:spPr>
        <a:xfrm>
          <a:off x="3048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65513</xdr:rowOff>
    </xdr:from>
    <xdr:ext cx="762000" cy="259045"/>
    <xdr:sp macro="" textlink="">
      <xdr:nvSpPr>
        <xdr:cNvPr id="92" name="テキスト ボックス 91"/>
        <xdr:cNvSpPr txBox="1"/>
      </xdr:nvSpPr>
      <xdr:spPr>
        <a:xfrm>
          <a:off x="2717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149678</xdr:rowOff>
    </xdr:from>
    <xdr:to>
      <xdr:col>3</xdr:col>
      <xdr:colOff>193675</xdr:colOff>
      <xdr:row>36</xdr:row>
      <xdr:rowOff>79828</xdr:rowOff>
    </xdr:to>
    <xdr:sp macro="" textlink="">
      <xdr:nvSpPr>
        <xdr:cNvPr id="93" name="円/楕円 92"/>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90005</xdr:rowOff>
    </xdr:from>
    <xdr:ext cx="762000" cy="259045"/>
    <xdr:sp macro="" textlink="">
      <xdr:nvSpPr>
        <xdr:cNvPr id="94" name="テキスト ボックス 93"/>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10886</xdr:rowOff>
    </xdr:from>
    <xdr:to>
      <xdr:col>1</xdr:col>
      <xdr:colOff>676275</xdr:colOff>
      <xdr:row>36</xdr:row>
      <xdr:rowOff>112486</xdr:rowOff>
    </xdr:to>
    <xdr:sp macro="" textlink="">
      <xdr:nvSpPr>
        <xdr:cNvPr id="95" name="円/楕円 94"/>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122663</xdr:rowOff>
    </xdr:from>
    <xdr:ext cx="762000" cy="259045"/>
    <xdr:sp macro="" textlink="">
      <xdr:nvSpPr>
        <xdr:cNvPr id="96" name="テキスト ボックス 95"/>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近年では、指定管理など業務の民間委託化を推進し、職員人件費等から委託料などの物件費への振替が進んでいることにより、類似団体平均値よりも上回っています。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年度は嘱託員等にかかる給与費の経費区分を物件費から人件費に変更したことなどにより減少しています。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年度は、市長選挙の実施等、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年度は、市立保育所の民間移管や学校給食調理業務の民間委託などにより増加しましたが、平成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年度は、横ばいとなっています。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38100</xdr:rowOff>
    </xdr:from>
    <xdr:to>
      <xdr:col>24</xdr:col>
      <xdr:colOff>31750</xdr:colOff>
      <xdr:row>16</xdr:row>
      <xdr:rowOff>38100</xdr:rowOff>
    </xdr:to>
    <xdr:cxnSp macro="">
      <xdr:nvCxnSpPr>
        <xdr:cNvPr id="129" name="直線コネクタ 128"/>
        <xdr:cNvCxnSpPr/>
      </xdr:nvCxnSpPr>
      <xdr:spPr>
        <a:xfrm>
          <a:off x="15671800" y="278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38100</xdr:rowOff>
    </xdr:to>
    <xdr:cxnSp macro="">
      <xdr:nvCxnSpPr>
        <xdr:cNvPr id="132" name="直線コネクタ 131"/>
        <xdr:cNvCxnSpPr/>
      </xdr:nvCxnSpPr>
      <xdr:spPr>
        <a:xfrm>
          <a:off x="14782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120650</xdr:rowOff>
    </xdr:to>
    <xdr:cxnSp macro="">
      <xdr:nvCxnSpPr>
        <xdr:cNvPr id="135" name="直線コネクタ 134"/>
        <xdr:cNvCxnSpPr/>
      </xdr:nvCxnSpPr>
      <xdr:spPr>
        <a:xfrm>
          <a:off x="13893800" y="262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158750</xdr:rowOff>
    </xdr:to>
    <xdr:cxnSp macro="">
      <xdr:nvCxnSpPr>
        <xdr:cNvPr id="138" name="直線コネクタ 137"/>
        <xdr:cNvCxnSpPr/>
      </xdr:nvCxnSpPr>
      <xdr:spPr>
        <a:xfrm flipV="1">
          <a:off x="13004800" y="262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8" name="円/楕円 147"/>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50" name="円/楕円 149"/>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51" name="テキスト ボックス 150"/>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2" name="円/楕円 151"/>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53" name="テキスト ボックス 152"/>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4" name="円/楕円 153"/>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55" name="テキスト ボックス 154"/>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6" name="円/楕円 155"/>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7" name="テキスト ボックス 156"/>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待機児童対策などの子育て支援施策の増、生活保護受給者の増加、障害者支援施設の増加や施設利用者数の増などにより、扶助費は増加傾向にあります。</a:t>
          </a:r>
          <a:endParaRPr lang="ja-JP" altLang="ja-JP" sz="1400">
            <a:effectLst/>
          </a:endParaRPr>
        </a:p>
        <a:p>
          <a:r>
            <a:rPr kumimoji="1" lang="ja-JP" altLang="ja-JP" sz="1100">
              <a:solidFill>
                <a:schemeClr val="dk1"/>
              </a:solidFill>
              <a:effectLst/>
              <a:latin typeface="+mn-lt"/>
              <a:ea typeface="+mn-ea"/>
              <a:cs typeface="+mn-cs"/>
            </a:rPr>
            <a:t>　各年度の主な増加要因をみると、平成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年度は生活保護費、障害者自立支援給付費などの増、平成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年度は保育所基本運営費、障害者自立支援給付費、生活保護費の増、平成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 </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 </a:t>
          </a:r>
          <a:r>
            <a:rPr kumimoji="1" lang="ja-JP" altLang="ja-JP" sz="1100">
              <a:solidFill>
                <a:schemeClr val="dk1"/>
              </a:solidFill>
              <a:effectLst/>
              <a:latin typeface="+mn-lt"/>
              <a:ea typeface="+mn-ea"/>
              <a:cs typeface="+mn-cs"/>
            </a:rPr>
            <a:t>月からの消費税率の引上げに伴う臨時福祉給付金の支給や、子育て支援施策に対する経費などの増により増加しています。平成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年度は、子ども・子育て支援新制度開始に伴う市費負担減等により減少しています。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4535</xdr:rowOff>
    </xdr:to>
    <xdr:cxnSp macro="">
      <xdr:nvCxnSpPr>
        <xdr:cNvPr id="192" name="直線コネクタ 191"/>
        <xdr:cNvCxnSpPr/>
      </xdr:nvCxnSpPr>
      <xdr:spPr>
        <a:xfrm flipV="1">
          <a:off x="3987800" y="10414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76399</xdr:rowOff>
    </xdr:from>
    <xdr:ext cx="762000" cy="259045"/>
    <xdr:sp macro="" textlink="">
      <xdr:nvSpPr>
        <xdr:cNvPr id="193" name="扶助費平均値テキスト"/>
        <xdr:cNvSpPr txBox="1"/>
      </xdr:nvSpPr>
      <xdr:spPr>
        <a:xfrm>
          <a:off x="4914900" y="984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29028</xdr:rowOff>
    </xdr:from>
    <xdr:to>
      <xdr:col>5</xdr:col>
      <xdr:colOff>549275</xdr:colOff>
      <xdr:row>61</xdr:row>
      <xdr:rowOff>4535</xdr:rowOff>
    </xdr:to>
    <xdr:cxnSp macro="">
      <xdr:nvCxnSpPr>
        <xdr:cNvPr id="195" name="直線コネクタ 194"/>
        <xdr:cNvCxnSpPr/>
      </xdr:nvCxnSpPr>
      <xdr:spPr>
        <a:xfrm>
          <a:off x="3098800" y="103160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65512</xdr:rowOff>
    </xdr:from>
    <xdr:ext cx="736600" cy="259045"/>
    <xdr:sp macro="" textlink="">
      <xdr:nvSpPr>
        <xdr:cNvPr id="197" name="テキスト ボックス 196"/>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118835</xdr:rowOff>
    </xdr:from>
    <xdr:to>
      <xdr:col>4</xdr:col>
      <xdr:colOff>346075</xdr:colOff>
      <xdr:row>60</xdr:row>
      <xdr:rowOff>29028</xdr:rowOff>
    </xdr:to>
    <xdr:cxnSp macro="">
      <xdr:nvCxnSpPr>
        <xdr:cNvPr id="198" name="直線コネクタ 197"/>
        <xdr:cNvCxnSpPr/>
      </xdr:nvCxnSpPr>
      <xdr:spPr>
        <a:xfrm>
          <a:off x="2209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59</xdr:row>
      <xdr:rowOff>118835</xdr:rowOff>
    </xdr:to>
    <xdr:cxnSp macro="">
      <xdr:nvCxnSpPr>
        <xdr:cNvPr id="201" name="直線コネクタ 200"/>
        <xdr:cNvCxnSpPr/>
      </xdr:nvCxnSpPr>
      <xdr:spPr>
        <a:xfrm>
          <a:off x="1320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106334</xdr:rowOff>
    </xdr:from>
    <xdr:ext cx="762000" cy="259045"/>
    <xdr:sp macro="" textlink="">
      <xdr:nvSpPr>
        <xdr:cNvPr id="203" name="テキスト ボックス 202"/>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11" name="円/楕円 210"/>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12"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125185</xdr:rowOff>
    </xdr:from>
    <xdr:to>
      <xdr:col>5</xdr:col>
      <xdr:colOff>600075</xdr:colOff>
      <xdr:row>61</xdr:row>
      <xdr:rowOff>55335</xdr:rowOff>
    </xdr:to>
    <xdr:sp macro="" textlink="">
      <xdr:nvSpPr>
        <xdr:cNvPr id="213" name="円/楕円 212"/>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40112</xdr:rowOff>
    </xdr:from>
    <xdr:ext cx="736600" cy="259045"/>
    <xdr:sp macro="" textlink="">
      <xdr:nvSpPr>
        <xdr:cNvPr id="214" name="テキスト ボックス 213"/>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149678</xdr:rowOff>
    </xdr:from>
    <xdr:to>
      <xdr:col>4</xdr:col>
      <xdr:colOff>396875</xdr:colOff>
      <xdr:row>60</xdr:row>
      <xdr:rowOff>79828</xdr:rowOff>
    </xdr:to>
    <xdr:sp macro="" textlink="">
      <xdr:nvSpPr>
        <xdr:cNvPr id="215" name="円/楕円 214"/>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64605</xdr:rowOff>
    </xdr:from>
    <xdr:ext cx="762000" cy="259045"/>
    <xdr:sp macro="" textlink="">
      <xdr:nvSpPr>
        <xdr:cNvPr id="216" name="テキスト ボックス 215"/>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68035</xdr:rowOff>
    </xdr:from>
    <xdr:to>
      <xdr:col>3</xdr:col>
      <xdr:colOff>193675</xdr:colOff>
      <xdr:row>59</xdr:row>
      <xdr:rowOff>169635</xdr:rowOff>
    </xdr:to>
    <xdr:sp macro="" textlink="">
      <xdr:nvSpPr>
        <xdr:cNvPr id="217" name="円/楕円 216"/>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154412</xdr:rowOff>
    </xdr:from>
    <xdr:ext cx="762000" cy="259045"/>
    <xdr:sp macro="" textlink="">
      <xdr:nvSpPr>
        <xdr:cNvPr id="218" name="テキスト ボックス 217"/>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9" name="円/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高齢化に伴い、介護保険事業費会計や後期高齢者医療費会計の繰出金の増加などにより、数値は上昇傾向にありますが、類似団体平均を下回っています。それは、補助費等の比率が他の類似団体より高い事から、相対的に低くなっていると考えられ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88900</xdr:rowOff>
    </xdr:to>
    <xdr:cxnSp macro="">
      <xdr:nvCxnSpPr>
        <xdr:cNvPr id="253" name="直線コネクタ 252"/>
        <xdr:cNvCxnSpPr/>
      </xdr:nvCxnSpPr>
      <xdr:spPr>
        <a:xfrm flipV="1">
          <a:off x="15671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88900</xdr:rowOff>
    </xdr:to>
    <xdr:cxnSp macro="">
      <xdr:nvCxnSpPr>
        <xdr:cNvPr id="256" name="直線コネクタ 255"/>
        <xdr:cNvCxnSpPr/>
      </xdr:nvCxnSpPr>
      <xdr:spPr>
        <a:xfrm>
          <a:off x="14782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69850</xdr:rowOff>
    </xdr:to>
    <xdr:cxnSp macro="">
      <xdr:nvCxnSpPr>
        <xdr:cNvPr id="259" name="直線コネクタ 258"/>
        <xdr:cNvCxnSpPr/>
      </xdr:nvCxnSpPr>
      <xdr:spPr>
        <a:xfrm>
          <a:off x="13893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31750</xdr:rowOff>
    </xdr:from>
    <xdr:to>
      <xdr:col>20</xdr:col>
      <xdr:colOff>158750</xdr:colOff>
      <xdr:row>54</xdr:row>
      <xdr:rowOff>165100</xdr:rowOff>
    </xdr:to>
    <xdr:cxnSp macro="">
      <xdr:nvCxnSpPr>
        <xdr:cNvPr id="262" name="直線コネクタ 261"/>
        <xdr:cNvCxnSpPr/>
      </xdr:nvCxnSpPr>
      <xdr:spPr>
        <a:xfrm>
          <a:off x="13004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124477</xdr:rowOff>
    </xdr:from>
    <xdr:ext cx="762000" cy="259045"/>
    <xdr:sp macro="" textlink="">
      <xdr:nvSpPr>
        <xdr:cNvPr id="264" name="テキスト ボックス 263"/>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48277</xdr:rowOff>
    </xdr:from>
    <xdr:ext cx="762000" cy="259045"/>
    <xdr:sp macro="" textlink="">
      <xdr:nvSpPr>
        <xdr:cNvPr id="266" name="テキスト ボックス 265"/>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2" name="円/楕円 271"/>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3"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38100</xdr:rowOff>
    </xdr:from>
    <xdr:to>
      <xdr:col>22</xdr:col>
      <xdr:colOff>615950</xdr:colOff>
      <xdr:row>55</xdr:row>
      <xdr:rowOff>139700</xdr:rowOff>
    </xdr:to>
    <xdr:sp macro="" textlink="">
      <xdr:nvSpPr>
        <xdr:cNvPr id="274" name="円/楕円 273"/>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75" name="テキスト ボックス 274"/>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7" name="テキスト ボックス 27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8" name="円/楕円 27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9" name="テキスト ボックス 278"/>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152400</xdr:rowOff>
    </xdr:from>
    <xdr:to>
      <xdr:col>19</xdr:col>
      <xdr:colOff>6350</xdr:colOff>
      <xdr:row>54</xdr:row>
      <xdr:rowOff>82550</xdr:rowOff>
    </xdr:to>
    <xdr:sp macro="" textlink="">
      <xdr:nvSpPr>
        <xdr:cNvPr id="280" name="円/楕円 279"/>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92727</xdr:rowOff>
    </xdr:from>
    <xdr:ext cx="762000" cy="259045"/>
    <xdr:sp macro="" textlink="">
      <xdr:nvSpPr>
        <xdr:cNvPr id="281" name="テキスト ボックス 280"/>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横浜市では、運営する地下鉄、病院、下水道等の公営企業会計への繰出しが多額になっており、類似団体の中で最大となっていますが、維持管理費の節減等により、下水道事業費会計への繰出金は減少してきており、それに伴い、全体値も年々減少傾向にあ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53522</xdr:rowOff>
    </xdr:from>
    <xdr:to>
      <xdr:col>24</xdr:col>
      <xdr:colOff>31750</xdr:colOff>
      <xdr:row>41</xdr:row>
      <xdr:rowOff>151493</xdr:rowOff>
    </xdr:to>
    <xdr:cxnSp macro="">
      <xdr:nvCxnSpPr>
        <xdr:cNvPr id="316" name="直線コネクタ 315"/>
        <xdr:cNvCxnSpPr/>
      </xdr:nvCxnSpPr>
      <xdr:spPr>
        <a:xfrm flipV="1">
          <a:off x="15671800" y="70829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317"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151493</xdr:rowOff>
    </xdr:from>
    <xdr:to>
      <xdr:col>22</xdr:col>
      <xdr:colOff>565150</xdr:colOff>
      <xdr:row>41</xdr:row>
      <xdr:rowOff>151493</xdr:rowOff>
    </xdr:to>
    <xdr:cxnSp macro="">
      <xdr:nvCxnSpPr>
        <xdr:cNvPr id="319" name="直線コネクタ 318"/>
        <xdr:cNvCxnSpPr/>
      </xdr:nvCxnSpPr>
      <xdr:spPr>
        <a:xfrm>
          <a:off x="14782800" y="718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106334</xdr:rowOff>
    </xdr:from>
    <xdr:ext cx="736600" cy="259045"/>
    <xdr:sp macro="" textlink="">
      <xdr:nvSpPr>
        <xdr:cNvPr id="321" name="テキスト ボックス 320"/>
        <xdr:cNvSpPr txBox="1"/>
      </xdr:nvSpPr>
      <xdr:spPr>
        <a:xfrm>
          <a:off x="15290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151493</xdr:rowOff>
    </xdr:from>
    <xdr:to>
      <xdr:col>21</xdr:col>
      <xdr:colOff>361950</xdr:colOff>
      <xdr:row>42</xdr:row>
      <xdr:rowOff>78015</xdr:rowOff>
    </xdr:to>
    <xdr:cxnSp macro="">
      <xdr:nvCxnSpPr>
        <xdr:cNvPr id="322" name="直線コネクタ 321"/>
        <xdr:cNvCxnSpPr/>
      </xdr:nvCxnSpPr>
      <xdr:spPr>
        <a:xfrm flipV="1">
          <a:off x="13893800" y="7180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106334</xdr:rowOff>
    </xdr:from>
    <xdr:ext cx="762000" cy="259045"/>
    <xdr:sp macro="" textlink="">
      <xdr:nvSpPr>
        <xdr:cNvPr id="324" name="テキスト ボックス 323"/>
        <xdr:cNvSpPr txBox="1"/>
      </xdr:nvSpPr>
      <xdr:spPr>
        <a:xfrm>
          <a:off x="14401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42</xdr:row>
      <xdr:rowOff>78015</xdr:rowOff>
    </xdr:from>
    <xdr:to>
      <xdr:col>20</xdr:col>
      <xdr:colOff>158750</xdr:colOff>
      <xdr:row>42</xdr:row>
      <xdr:rowOff>94343</xdr:rowOff>
    </xdr:to>
    <xdr:cxnSp macro="">
      <xdr:nvCxnSpPr>
        <xdr:cNvPr id="325" name="直線コネクタ 324"/>
        <xdr:cNvCxnSpPr/>
      </xdr:nvCxnSpPr>
      <xdr:spPr>
        <a:xfrm flipV="1">
          <a:off x="13004800" y="7278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199</xdr:rowOff>
    </xdr:from>
    <xdr:ext cx="762000" cy="259045"/>
    <xdr:sp macro="" textlink="">
      <xdr:nvSpPr>
        <xdr:cNvPr id="327" name="テキスト ボックス 326"/>
        <xdr:cNvSpPr txBox="1"/>
      </xdr:nvSpPr>
      <xdr:spPr>
        <a:xfrm>
          <a:off x="13512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32855</xdr:rowOff>
    </xdr:from>
    <xdr:ext cx="762000" cy="259045"/>
    <xdr:sp macro="" textlink="">
      <xdr:nvSpPr>
        <xdr:cNvPr id="329" name="テキスト ボックス 328"/>
        <xdr:cNvSpPr txBox="1"/>
      </xdr:nvSpPr>
      <xdr:spPr>
        <a:xfrm>
          <a:off x="12623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2722</xdr:rowOff>
    </xdr:from>
    <xdr:to>
      <xdr:col>24</xdr:col>
      <xdr:colOff>82550</xdr:colOff>
      <xdr:row>41</xdr:row>
      <xdr:rowOff>104322</xdr:rowOff>
    </xdr:to>
    <xdr:sp macro="" textlink="">
      <xdr:nvSpPr>
        <xdr:cNvPr id="335" name="円/楕円 334"/>
        <xdr:cNvSpPr/>
      </xdr:nvSpPr>
      <xdr:spPr>
        <a:xfrm>
          <a:off x="164592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82749</xdr:rowOff>
    </xdr:from>
    <xdr:ext cx="762000" cy="259045"/>
    <xdr:sp macro="" textlink="">
      <xdr:nvSpPr>
        <xdr:cNvPr id="336" name="補助費等該当値テキスト"/>
        <xdr:cNvSpPr txBox="1"/>
      </xdr:nvSpPr>
      <xdr:spPr>
        <a:xfrm>
          <a:off x="16598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100693</xdr:rowOff>
    </xdr:from>
    <xdr:to>
      <xdr:col>22</xdr:col>
      <xdr:colOff>615950</xdr:colOff>
      <xdr:row>42</xdr:row>
      <xdr:rowOff>30843</xdr:rowOff>
    </xdr:to>
    <xdr:sp macro="" textlink="">
      <xdr:nvSpPr>
        <xdr:cNvPr id="337" name="円/楕円 336"/>
        <xdr:cNvSpPr/>
      </xdr:nvSpPr>
      <xdr:spPr>
        <a:xfrm>
          <a:off x="15621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15620</xdr:rowOff>
    </xdr:from>
    <xdr:ext cx="736600" cy="259045"/>
    <xdr:sp macro="" textlink="">
      <xdr:nvSpPr>
        <xdr:cNvPr id="338" name="テキスト ボックス 337"/>
        <xdr:cNvSpPr txBox="1"/>
      </xdr:nvSpPr>
      <xdr:spPr>
        <a:xfrm>
          <a:off x="15290800" y="721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100693</xdr:rowOff>
    </xdr:from>
    <xdr:to>
      <xdr:col>21</xdr:col>
      <xdr:colOff>412750</xdr:colOff>
      <xdr:row>42</xdr:row>
      <xdr:rowOff>30843</xdr:rowOff>
    </xdr:to>
    <xdr:sp macro="" textlink="">
      <xdr:nvSpPr>
        <xdr:cNvPr id="339" name="円/楕円 338"/>
        <xdr:cNvSpPr/>
      </xdr:nvSpPr>
      <xdr:spPr>
        <a:xfrm>
          <a:off x="14732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15620</xdr:rowOff>
    </xdr:from>
    <xdr:ext cx="762000" cy="259045"/>
    <xdr:sp macro="" textlink="">
      <xdr:nvSpPr>
        <xdr:cNvPr id="340" name="テキスト ボックス 339"/>
        <xdr:cNvSpPr txBox="1"/>
      </xdr:nvSpPr>
      <xdr:spPr>
        <a:xfrm>
          <a:off x="14401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42</xdr:row>
      <xdr:rowOff>27215</xdr:rowOff>
    </xdr:from>
    <xdr:to>
      <xdr:col>20</xdr:col>
      <xdr:colOff>209550</xdr:colOff>
      <xdr:row>42</xdr:row>
      <xdr:rowOff>128815</xdr:rowOff>
    </xdr:to>
    <xdr:sp macro="" textlink="">
      <xdr:nvSpPr>
        <xdr:cNvPr id="341" name="円/楕円 340"/>
        <xdr:cNvSpPr/>
      </xdr:nvSpPr>
      <xdr:spPr>
        <a:xfrm>
          <a:off x="13843000" y="72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113592</xdr:rowOff>
    </xdr:from>
    <xdr:ext cx="762000" cy="259045"/>
    <xdr:sp macro="" textlink="">
      <xdr:nvSpPr>
        <xdr:cNvPr id="342" name="テキスト ボックス 341"/>
        <xdr:cNvSpPr txBox="1"/>
      </xdr:nvSpPr>
      <xdr:spPr>
        <a:xfrm>
          <a:off x="13512800" y="73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42</xdr:row>
      <xdr:rowOff>43543</xdr:rowOff>
    </xdr:from>
    <xdr:to>
      <xdr:col>19</xdr:col>
      <xdr:colOff>6350</xdr:colOff>
      <xdr:row>42</xdr:row>
      <xdr:rowOff>145143</xdr:rowOff>
    </xdr:to>
    <xdr:sp macro="" textlink="">
      <xdr:nvSpPr>
        <xdr:cNvPr id="343" name="円/楕円 342"/>
        <xdr:cNvSpPr/>
      </xdr:nvSpPr>
      <xdr:spPr>
        <a:xfrm>
          <a:off x="1295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129920</xdr:rowOff>
    </xdr:from>
    <xdr:ext cx="762000" cy="259045"/>
    <xdr:sp macro="" textlink="">
      <xdr:nvSpPr>
        <xdr:cNvPr id="344" name="テキスト ボックス 343"/>
        <xdr:cNvSpPr txBox="1"/>
      </xdr:nvSpPr>
      <xdr:spPr>
        <a:xfrm>
          <a:off x="12623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平成９年度から行ってきた市債の発行抑制の効果もあり、類似団体の平均よりも下回っています。</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年度決算においては、元金の減少及び、利率低下に伴う利子の減少により、前年度に比べ減少しています。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20865</xdr:rowOff>
    </xdr:from>
    <xdr:to>
      <xdr:col>7</xdr:col>
      <xdr:colOff>15875</xdr:colOff>
      <xdr:row>76</xdr:row>
      <xdr:rowOff>1814</xdr:rowOff>
    </xdr:to>
    <xdr:cxnSp macro="">
      <xdr:nvCxnSpPr>
        <xdr:cNvPr id="379" name="直線コネクタ 378"/>
        <xdr:cNvCxnSpPr/>
      </xdr:nvCxnSpPr>
      <xdr:spPr>
        <a:xfrm flipV="1">
          <a:off x="3987800" y="12879615"/>
          <a:ext cx="8382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64407</xdr:rowOff>
    </xdr:from>
    <xdr:to>
      <xdr:col>5</xdr:col>
      <xdr:colOff>549275</xdr:colOff>
      <xdr:row>76</xdr:row>
      <xdr:rowOff>1814</xdr:rowOff>
    </xdr:to>
    <xdr:cxnSp macro="">
      <xdr:nvCxnSpPr>
        <xdr:cNvPr id="382" name="直線コネクタ 381"/>
        <xdr:cNvCxnSpPr/>
      </xdr:nvCxnSpPr>
      <xdr:spPr>
        <a:xfrm>
          <a:off x="3098800" y="12923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64407</xdr:rowOff>
    </xdr:from>
    <xdr:to>
      <xdr:col>4</xdr:col>
      <xdr:colOff>346075</xdr:colOff>
      <xdr:row>75</xdr:row>
      <xdr:rowOff>162379</xdr:rowOff>
    </xdr:to>
    <xdr:cxnSp macro="">
      <xdr:nvCxnSpPr>
        <xdr:cNvPr id="385" name="直線コネクタ 384"/>
        <xdr:cNvCxnSpPr/>
      </xdr:nvCxnSpPr>
      <xdr:spPr>
        <a:xfrm flipV="1">
          <a:off x="2209800" y="12923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162379</xdr:rowOff>
    </xdr:from>
    <xdr:to>
      <xdr:col>3</xdr:col>
      <xdr:colOff>142875</xdr:colOff>
      <xdr:row>75</xdr:row>
      <xdr:rowOff>162379</xdr:rowOff>
    </xdr:to>
    <xdr:cxnSp macro="">
      <xdr:nvCxnSpPr>
        <xdr:cNvPr id="388" name="直線コネクタ 387"/>
        <xdr:cNvCxnSpPr/>
      </xdr:nvCxnSpPr>
      <xdr:spPr>
        <a:xfrm>
          <a:off x="1320800" y="13021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141515</xdr:rowOff>
    </xdr:from>
    <xdr:to>
      <xdr:col>7</xdr:col>
      <xdr:colOff>66675</xdr:colOff>
      <xdr:row>75</xdr:row>
      <xdr:rowOff>71665</xdr:rowOff>
    </xdr:to>
    <xdr:sp macro="" textlink="">
      <xdr:nvSpPr>
        <xdr:cNvPr id="398" name="円/楕円 397"/>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158042</xdr:rowOff>
    </xdr:from>
    <xdr:ext cx="762000" cy="259045"/>
    <xdr:sp macro="" textlink="">
      <xdr:nvSpPr>
        <xdr:cNvPr id="399"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122465</xdr:rowOff>
    </xdr:from>
    <xdr:to>
      <xdr:col>5</xdr:col>
      <xdr:colOff>600075</xdr:colOff>
      <xdr:row>76</xdr:row>
      <xdr:rowOff>52614</xdr:rowOff>
    </xdr:to>
    <xdr:sp macro="" textlink="">
      <xdr:nvSpPr>
        <xdr:cNvPr id="400" name="円/楕円 399"/>
        <xdr:cNvSpPr/>
      </xdr:nvSpPr>
      <xdr:spPr>
        <a:xfrm>
          <a:off x="3937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62792</xdr:rowOff>
    </xdr:from>
    <xdr:ext cx="736600" cy="259045"/>
    <xdr:sp macro="" textlink="">
      <xdr:nvSpPr>
        <xdr:cNvPr id="401" name="テキスト ボックス 400"/>
        <xdr:cNvSpPr txBox="1"/>
      </xdr:nvSpPr>
      <xdr:spPr>
        <a:xfrm>
          <a:off x="3606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13607</xdr:rowOff>
    </xdr:from>
    <xdr:to>
      <xdr:col>4</xdr:col>
      <xdr:colOff>396875</xdr:colOff>
      <xdr:row>75</xdr:row>
      <xdr:rowOff>115207</xdr:rowOff>
    </xdr:to>
    <xdr:sp macro="" textlink="">
      <xdr:nvSpPr>
        <xdr:cNvPr id="402" name="円/楕円 401"/>
        <xdr:cNvSpPr/>
      </xdr:nvSpPr>
      <xdr:spPr>
        <a:xfrm>
          <a:off x="3048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125384</xdr:rowOff>
    </xdr:from>
    <xdr:ext cx="762000" cy="259045"/>
    <xdr:sp macro="" textlink="">
      <xdr:nvSpPr>
        <xdr:cNvPr id="403" name="テキスト ボックス 402"/>
        <xdr:cNvSpPr txBox="1"/>
      </xdr:nvSpPr>
      <xdr:spPr>
        <a:xfrm>
          <a:off x="2717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111578</xdr:rowOff>
    </xdr:from>
    <xdr:to>
      <xdr:col>3</xdr:col>
      <xdr:colOff>193675</xdr:colOff>
      <xdr:row>76</xdr:row>
      <xdr:rowOff>41728</xdr:rowOff>
    </xdr:to>
    <xdr:sp macro="" textlink="">
      <xdr:nvSpPr>
        <xdr:cNvPr id="404" name="円/楕円 403"/>
        <xdr:cNvSpPr/>
      </xdr:nvSpPr>
      <xdr:spPr>
        <a:xfrm>
          <a:off x="2159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51905</xdr:rowOff>
    </xdr:from>
    <xdr:ext cx="762000" cy="259045"/>
    <xdr:sp macro="" textlink="">
      <xdr:nvSpPr>
        <xdr:cNvPr id="405" name="テキスト ボックス 404"/>
        <xdr:cNvSpPr txBox="1"/>
      </xdr:nvSpPr>
      <xdr:spPr>
        <a:xfrm>
          <a:off x="1828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111578</xdr:rowOff>
    </xdr:from>
    <xdr:to>
      <xdr:col>1</xdr:col>
      <xdr:colOff>676275</xdr:colOff>
      <xdr:row>76</xdr:row>
      <xdr:rowOff>41728</xdr:rowOff>
    </xdr:to>
    <xdr:sp macro="" textlink="">
      <xdr:nvSpPr>
        <xdr:cNvPr id="406" name="円/楕円 405"/>
        <xdr:cNvSpPr/>
      </xdr:nvSpPr>
      <xdr:spPr>
        <a:xfrm>
          <a:off x="1270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51905</xdr:rowOff>
    </xdr:from>
    <xdr:ext cx="762000" cy="259045"/>
    <xdr:sp macro="" textlink="">
      <xdr:nvSpPr>
        <xdr:cNvPr id="407" name="テキスト ボックス 406"/>
        <xdr:cNvSpPr txBox="1"/>
      </xdr:nvSpPr>
      <xdr:spPr>
        <a:xfrm>
          <a:off x="939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公債費以外の経費は、上昇傾向にあります。割合の高い扶助費と、同様の傾向になっています。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年度は、子ども・子育て支援新制度開始に伴う市費負担減等により扶助費が減少したため、公債費以外の経費も減少しました。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22225</xdr:rowOff>
    </xdr:from>
    <xdr:to>
      <xdr:col>24</xdr:col>
      <xdr:colOff>31750</xdr:colOff>
      <xdr:row>78</xdr:row>
      <xdr:rowOff>98425</xdr:rowOff>
    </xdr:to>
    <xdr:cxnSp macro="">
      <xdr:nvCxnSpPr>
        <xdr:cNvPr id="444" name="直線コネクタ 443"/>
        <xdr:cNvCxnSpPr/>
      </xdr:nvCxnSpPr>
      <xdr:spPr>
        <a:xfrm flipV="1">
          <a:off x="15671800" y="133953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78</xdr:row>
      <xdr:rowOff>98425</xdr:rowOff>
    </xdr:to>
    <xdr:cxnSp macro="">
      <xdr:nvCxnSpPr>
        <xdr:cNvPr id="447" name="直線コネクタ 446"/>
        <xdr:cNvCxnSpPr/>
      </xdr:nvCxnSpPr>
      <xdr:spPr>
        <a:xfrm>
          <a:off x="14782800" y="132715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107950</xdr:rowOff>
    </xdr:to>
    <xdr:cxnSp macro="">
      <xdr:nvCxnSpPr>
        <xdr:cNvPr id="450" name="直線コネクタ 449"/>
        <xdr:cNvCxnSpPr/>
      </xdr:nvCxnSpPr>
      <xdr:spPr>
        <a:xfrm flipV="1">
          <a:off x="13893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107950</xdr:rowOff>
    </xdr:to>
    <xdr:cxnSp macro="">
      <xdr:nvCxnSpPr>
        <xdr:cNvPr id="453" name="直線コネクタ 452"/>
        <xdr:cNvCxnSpPr/>
      </xdr:nvCxnSpPr>
      <xdr:spPr>
        <a:xfrm>
          <a:off x="13004800" y="1315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142875</xdr:rowOff>
    </xdr:from>
    <xdr:to>
      <xdr:col>24</xdr:col>
      <xdr:colOff>82550</xdr:colOff>
      <xdr:row>78</xdr:row>
      <xdr:rowOff>73025</xdr:rowOff>
    </xdr:to>
    <xdr:sp macro="" textlink="">
      <xdr:nvSpPr>
        <xdr:cNvPr id="463" name="円/楕円 462"/>
        <xdr:cNvSpPr/>
      </xdr:nvSpPr>
      <xdr:spPr>
        <a:xfrm>
          <a:off x="16459200" y="13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114952</xdr:rowOff>
    </xdr:from>
    <xdr:ext cx="762000" cy="259045"/>
    <xdr:sp macro="" textlink="">
      <xdr:nvSpPr>
        <xdr:cNvPr id="464" name="公債費以外該当値テキスト"/>
        <xdr:cNvSpPr txBox="1"/>
      </xdr:nvSpPr>
      <xdr:spPr>
        <a:xfrm>
          <a:off x="16598900" y="1331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47625</xdr:rowOff>
    </xdr:from>
    <xdr:to>
      <xdr:col>22</xdr:col>
      <xdr:colOff>615950</xdr:colOff>
      <xdr:row>78</xdr:row>
      <xdr:rowOff>149225</xdr:rowOff>
    </xdr:to>
    <xdr:sp macro="" textlink="">
      <xdr:nvSpPr>
        <xdr:cNvPr id="465" name="円/楕円 464"/>
        <xdr:cNvSpPr/>
      </xdr:nvSpPr>
      <xdr:spPr>
        <a:xfrm>
          <a:off x="15621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134002</xdr:rowOff>
    </xdr:from>
    <xdr:ext cx="736600" cy="259045"/>
    <xdr:sp macro="" textlink="">
      <xdr:nvSpPr>
        <xdr:cNvPr id="466" name="テキスト ボックス 465"/>
        <xdr:cNvSpPr txBox="1"/>
      </xdr:nvSpPr>
      <xdr:spPr>
        <a:xfrm>
          <a:off x="15290800" y="1350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67" name="円/楕円 466"/>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68" name="テキスト ボックス 46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69" name="円/楕円 468"/>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70" name="テキスト ボックス 469"/>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71" name="円/楕円 470"/>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72" name="テキスト ボックス 471"/>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神奈川県横浜市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116424</xdr:rowOff>
    </xdr:from>
    <xdr:to>
      <xdr:col>4</xdr:col>
      <xdr:colOff>1117600</xdr:colOff>
      <xdr:row>19</xdr:row>
      <xdr:rowOff>432</xdr:rowOff>
    </xdr:to>
    <xdr:cxnSp macro="">
      <xdr:nvCxnSpPr>
        <xdr:cNvPr id="48" name="直線コネクタ 47"/>
        <xdr:cNvCxnSpPr/>
      </xdr:nvCxnSpPr>
      <xdr:spPr bwMode="auto">
        <a:xfrm flipV="1">
          <a:off x="5003800" y="3250149"/>
          <a:ext cx="647700" cy="5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432</xdr:rowOff>
    </xdr:from>
    <xdr:to>
      <xdr:col>4</xdr:col>
      <xdr:colOff>469900</xdr:colOff>
      <xdr:row>19</xdr:row>
      <xdr:rowOff>66863</xdr:rowOff>
    </xdr:to>
    <xdr:cxnSp macro="">
      <xdr:nvCxnSpPr>
        <xdr:cNvPr id="51" name="直線コネクタ 50"/>
        <xdr:cNvCxnSpPr/>
      </xdr:nvCxnSpPr>
      <xdr:spPr bwMode="auto">
        <a:xfrm flipV="1">
          <a:off x="4305300" y="3305607"/>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16480</xdr:rowOff>
    </xdr:from>
    <xdr:to>
      <xdr:col>3</xdr:col>
      <xdr:colOff>904875</xdr:colOff>
      <xdr:row>19</xdr:row>
      <xdr:rowOff>66863</xdr:rowOff>
    </xdr:to>
    <xdr:cxnSp macro="">
      <xdr:nvCxnSpPr>
        <xdr:cNvPr id="54" name="直線コネクタ 53"/>
        <xdr:cNvCxnSpPr/>
      </xdr:nvCxnSpPr>
      <xdr:spPr bwMode="auto">
        <a:xfrm>
          <a:off x="3606800" y="3321655"/>
          <a:ext cx="698500" cy="5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101839</xdr:rowOff>
    </xdr:from>
    <xdr:to>
      <xdr:col>3</xdr:col>
      <xdr:colOff>206375</xdr:colOff>
      <xdr:row>19</xdr:row>
      <xdr:rowOff>16480</xdr:rowOff>
    </xdr:to>
    <xdr:cxnSp macro="">
      <xdr:nvCxnSpPr>
        <xdr:cNvPr id="57" name="直線コネクタ 56"/>
        <xdr:cNvCxnSpPr/>
      </xdr:nvCxnSpPr>
      <xdr:spPr bwMode="auto">
        <a:xfrm>
          <a:off x="2908300" y="3235564"/>
          <a:ext cx="698500" cy="8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65624</xdr:rowOff>
    </xdr:from>
    <xdr:to>
      <xdr:col>5</xdr:col>
      <xdr:colOff>34925</xdr:colOff>
      <xdr:row>18</xdr:row>
      <xdr:rowOff>167224</xdr:rowOff>
    </xdr:to>
    <xdr:sp macro="" textlink="">
      <xdr:nvSpPr>
        <xdr:cNvPr id="67" name="円/楕円 66"/>
        <xdr:cNvSpPr/>
      </xdr:nvSpPr>
      <xdr:spPr bwMode="auto">
        <a:xfrm>
          <a:off x="5600700" y="31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37701</xdr:rowOff>
    </xdr:from>
    <xdr:ext cx="762000" cy="259045"/>
    <xdr:sp macro="" textlink="">
      <xdr:nvSpPr>
        <xdr:cNvPr id="68" name="人口1人当たり決算額の推移該当値テキスト130"/>
        <xdr:cNvSpPr txBox="1"/>
      </xdr:nvSpPr>
      <xdr:spPr>
        <a:xfrm>
          <a:off x="5740400" y="317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121082</xdr:rowOff>
    </xdr:from>
    <xdr:to>
      <xdr:col>4</xdr:col>
      <xdr:colOff>520700</xdr:colOff>
      <xdr:row>19</xdr:row>
      <xdr:rowOff>51232</xdr:rowOff>
    </xdr:to>
    <xdr:sp macro="" textlink="">
      <xdr:nvSpPr>
        <xdr:cNvPr id="69" name="円/楕円 68"/>
        <xdr:cNvSpPr/>
      </xdr:nvSpPr>
      <xdr:spPr bwMode="auto">
        <a:xfrm>
          <a:off x="4953000" y="325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36009</xdr:rowOff>
    </xdr:from>
    <xdr:ext cx="736600" cy="259045"/>
    <xdr:sp macro="" textlink="">
      <xdr:nvSpPr>
        <xdr:cNvPr id="70" name="テキスト ボックス 69"/>
        <xdr:cNvSpPr txBox="1"/>
      </xdr:nvSpPr>
      <xdr:spPr>
        <a:xfrm>
          <a:off x="4622800" y="334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53,810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16063</xdr:rowOff>
    </xdr:from>
    <xdr:to>
      <xdr:col>3</xdr:col>
      <xdr:colOff>955675</xdr:colOff>
      <xdr:row>19</xdr:row>
      <xdr:rowOff>117663</xdr:rowOff>
    </xdr:to>
    <xdr:sp macro="" textlink="">
      <xdr:nvSpPr>
        <xdr:cNvPr id="71" name="円/楕円 70"/>
        <xdr:cNvSpPr/>
      </xdr:nvSpPr>
      <xdr:spPr bwMode="auto">
        <a:xfrm>
          <a:off x="4254500" y="332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102440</xdr:rowOff>
    </xdr:from>
    <xdr:ext cx="762000" cy="259045"/>
    <xdr:sp macro="" textlink="">
      <xdr:nvSpPr>
        <xdr:cNvPr id="72" name="テキスト ボックス 71"/>
        <xdr:cNvSpPr txBox="1"/>
      </xdr:nvSpPr>
      <xdr:spPr>
        <a:xfrm>
          <a:off x="3924300" y="34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137130</xdr:rowOff>
    </xdr:from>
    <xdr:to>
      <xdr:col>3</xdr:col>
      <xdr:colOff>257175</xdr:colOff>
      <xdr:row>19</xdr:row>
      <xdr:rowOff>67280</xdr:rowOff>
    </xdr:to>
    <xdr:sp macro="" textlink="">
      <xdr:nvSpPr>
        <xdr:cNvPr id="73" name="円/楕円 72"/>
        <xdr:cNvSpPr/>
      </xdr:nvSpPr>
      <xdr:spPr bwMode="auto">
        <a:xfrm>
          <a:off x="35560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52057</xdr:rowOff>
    </xdr:from>
    <xdr:ext cx="762000" cy="259045"/>
    <xdr:sp macro="" textlink="">
      <xdr:nvSpPr>
        <xdr:cNvPr id="74" name="テキスト ボックス 73"/>
        <xdr:cNvSpPr txBox="1"/>
      </xdr:nvSpPr>
      <xdr:spPr>
        <a:xfrm>
          <a:off x="3225800" y="33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51039</xdr:rowOff>
    </xdr:from>
    <xdr:to>
      <xdr:col>2</xdr:col>
      <xdr:colOff>692150</xdr:colOff>
      <xdr:row>18</xdr:row>
      <xdr:rowOff>152639</xdr:rowOff>
    </xdr:to>
    <xdr:sp macro="" textlink="">
      <xdr:nvSpPr>
        <xdr:cNvPr id="75" name="円/楕円 74"/>
        <xdr:cNvSpPr/>
      </xdr:nvSpPr>
      <xdr:spPr bwMode="auto">
        <a:xfrm>
          <a:off x="2857500" y="318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137416</xdr:rowOff>
    </xdr:from>
    <xdr:ext cx="762000" cy="259045"/>
    <xdr:sp macro="" textlink="">
      <xdr:nvSpPr>
        <xdr:cNvPr id="76" name="テキスト ボックス 75"/>
        <xdr:cNvSpPr txBox="1"/>
      </xdr:nvSpPr>
      <xdr:spPr>
        <a:xfrm>
          <a:off x="2527300" y="327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250444</xdr:rowOff>
    </xdr:from>
    <xdr:to>
      <xdr:col>4</xdr:col>
      <xdr:colOff>1117600</xdr:colOff>
      <xdr:row>34</xdr:row>
      <xdr:rowOff>138278</xdr:rowOff>
    </xdr:to>
    <xdr:cxnSp macro="">
      <xdr:nvCxnSpPr>
        <xdr:cNvPr id="110" name="直線コネクタ 109"/>
        <xdr:cNvCxnSpPr/>
      </xdr:nvCxnSpPr>
      <xdr:spPr bwMode="auto">
        <a:xfrm>
          <a:off x="5003800" y="6174994"/>
          <a:ext cx="647700" cy="23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78109</xdr:rowOff>
    </xdr:from>
    <xdr:ext cx="762000" cy="259045"/>
    <xdr:sp macro="" textlink="">
      <xdr:nvSpPr>
        <xdr:cNvPr id="111" name="人口1人当たり決算額の推移平均値テキスト445"/>
        <xdr:cNvSpPr txBox="1"/>
      </xdr:nvSpPr>
      <xdr:spPr>
        <a:xfrm>
          <a:off x="5740400" y="6688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250444</xdr:rowOff>
    </xdr:from>
    <xdr:to>
      <xdr:col>4</xdr:col>
      <xdr:colOff>469900</xdr:colOff>
      <xdr:row>34</xdr:row>
      <xdr:rowOff>146736</xdr:rowOff>
    </xdr:to>
    <xdr:cxnSp macro="">
      <xdr:nvCxnSpPr>
        <xdr:cNvPr id="113" name="直線コネクタ 112"/>
        <xdr:cNvCxnSpPr/>
      </xdr:nvCxnSpPr>
      <xdr:spPr bwMode="auto">
        <a:xfrm flipV="1">
          <a:off x="4305300" y="6174994"/>
          <a:ext cx="698500" cy="23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126878</xdr:rowOff>
    </xdr:from>
    <xdr:ext cx="736600" cy="259045"/>
    <xdr:sp macro="" textlink="">
      <xdr:nvSpPr>
        <xdr:cNvPr id="115" name="テキスト ボックス 114"/>
        <xdr:cNvSpPr txBox="1"/>
      </xdr:nvSpPr>
      <xdr:spPr>
        <a:xfrm>
          <a:off x="4622800" y="673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146736</xdr:rowOff>
    </xdr:from>
    <xdr:to>
      <xdr:col>3</xdr:col>
      <xdr:colOff>904875</xdr:colOff>
      <xdr:row>34</xdr:row>
      <xdr:rowOff>178016</xdr:rowOff>
    </xdr:to>
    <xdr:cxnSp macro="">
      <xdr:nvCxnSpPr>
        <xdr:cNvPr id="116" name="直線コネクタ 115"/>
        <xdr:cNvCxnSpPr/>
      </xdr:nvCxnSpPr>
      <xdr:spPr bwMode="auto">
        <a:xfrm flipV="1">
          <a:off x="3606800" y="6414186"/>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178016</xdr:rowOff>
    </xdr:from>
    <xdr:to>
      <xdr:col>3</xdr:col>
      <xdr:colOff>206375</xdr:colOff>
      <xdr:row>34</xdr:row>
      <xdr:rowOff>234480</xdr:rowOff>
    </xdr:to>
    <xdr:cxnSp macro="">
      <xdr:nvCxnSpPr>
        <xdr:cNvPr id="119" name="直線コネクタ 118"/>
        <xdr:cNvCxnSpPr/>
      </xdr:nvCxnSpPr>
      <xdr:spPr bwMode="auto">
        <a:xfrm flipV="1">
          <a:off x="2908300" y="6445466"/>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87478</xdr:rowOff>
    </xdr:from>
    <xdr:to>
      <xdr:col>5</xdr:col>
      <xdr:colOff>34925</xdr:colOff>
      <xdr:row>34</xdr:row>
      <xdr:rowOff>189078</xdr:rowOff>
    </xdr:to>
    <xdr:sp macro="" textlink="">
      <xdr:nvSpPr>
        <xdr:cNvPr id="129" name="円/楕円 128"/>
        <xdr:cNvSpPr/>
      </xdr:nvSpPr>
      <xdr:spPr bwMode="auto">
        <a:xfrm>
          <a:off x="5600700" y="63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275455</xdr:rowOff>
    </xdr:from>
    <xdr:ext cx="762000" cy="259045"/>
    <xdr:sp macro="" textlink="">
      <xdr:nvSpPr>
        <xdr:cNvPr id="130" name="人口1人当たり決算額の推移該当値テキスト445"/>
        <xdr:cNvSpPr txBox="1"/>
      </xdr:nvSpPr>
      <xdr:spPr>
        <a:xfrm>
          <a:off x="5740400" y="620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30,204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199644</xdr:rowOff>
    </xdr:from>
    <xdr:to>
      <xdr:col>4</xdr:col>
      <xdr:colOff>520700</xdr:colOff>
      <xdr:row>33</xdr:row>
      <xdr:rowOff>301244</xdr:rowOff>
    </xdr:to>
    <xdr:sp macro="" textlink="">
      <xdr:nvSpPr>
        <xdr:cNvPr id="131" name="円/楕円 130"/>
        <xdr:cNvSpPr/>
      </xdr:nvSpPr>
      <xdr:spPr bwMode="auto">
        <a:xfrm>
          <a:off x="4953000" y="612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139971</xdr:rowOff>
    </xdr:from>
    <xdr:ext cx="736600" cy="259045"/>
    <xdr:sp macro="" textlink="">
      <xdr:nvSpPr>
        <xdr:cNvPr id="132" name="テキスト ボックス 131"/>
        <xdr:cNvSpPr txBox="1"/>
      </xdr:nvSpPr>
      <xdr:spPr>
        <a:xfrm>
          <a:off x="4622800" y="589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95936</xdr:rowOff>
    </xdr:from>
    <xdr:to>
      <xdr:col>3</xdr:col>
      <xdr:colOff>955675</xdr:colOff>
      <xdr:row>34</xdr:row>
      <xdr:rowOff>197536</xdr:rowOff>
    </xdr:to>
    <xdr:sp macro="" textlink="">
      <xdr:nvSpPr>
        <xdr:cNvPr id="133" name="円/楕円 132"/>
        <xdr:cNvSpPr/>
      </xdr:nvSpPr>
      <xdr:spPr bwMode="auto">
        <a:xfrm>
          <a:off x="4254500" y="63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207713</xdr:rowOff>
    </xdr:from>
    <xdr:ext cx="762000" cy="259045"/>
    <xdr:sp macro="" textlink="">
      <xdr:nvSpPr>
        <xdr:cNvPr id="134" name="テキスト ボックス 133"/>
        <xdr:cNvSpPr txBox="1"/>
      </xdr:nvSpPr>
      <xdr:spPr>
        <a:xfrm>
          <a:off x="3924300" y="61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127216</xdr:rowOff>
    </xdr:from>
    <xdr:to>
      <xdr:col>3</xdr:col>
      <xdr:colOff>257175</xdr:colOff>
      <xdr:row>34</xdr:row>
      <xdr:rowOff>228816</xdr:rowOff>
    </xdr:to>
    <xdr:sp macro="" textlink="">
      <xdr:nvSpPr>
        <xdr:cNvPr id="135" name="円/楕円 134"/>
        <xdr:cNvSpPr/>
      </xdr:nvSpPr>
      <xdr:spPr bwMode="auto">
        <a:xfrm>
          <a:off x="3556000" y="639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238993</xdr:rowOff>
    </xdr:from>
    <xdr:ext cx="762000" cy="259045"/>
    <xdr:sp macro="" textlink="">
      <xdr:nvSpPr>
        <xdr:cNvPr id="136" name="テキスト ボックス 135"/>
        <xdr:cNvSpPr txBox="1"/>
      </xdr:nvSpPr>
      <xdr:spPr>
        <a:xfrm>
          <a:off x="3225800" y="616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183680</xdr:rowOff>
    </xdr:from>
    <xdr:to>
      <xdr:col>2</xdr:col>
      <xdr:colOff>692150</xdr:colOff>
      <xdr:row>34</xdr:row>
      <xdr:rowOff>285280</xdr:rowOff>
    </xdr:to>
    <xdr:sp macro="" textlink="">
      <xdr:nvSpPr>
        <xdr:cNvPr id="137" name="円/楕円 136"/>
        <xdr:cNvSpPr/>
      </xdr:nvSpPr>
      <xdr:spPr bwMode="auto">
        <a:xfrm>
          <a:off x="2857500" y="645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295457</xdr:rowOff>
    </xdr:from>
    <xdr:ext cx="762000" cy="259045"/>
    <xdr:sp macro="" textlink="">
      <xdr:nvSpPr>
        <xdr:cNvPr id="138" name="テキスト ボックス 137"/>
        <xdr:cNvSpPr txBox="1"/>
      </xdr:nvSpPr>
      <xdr:spPr>
        <a:xfrm>
          <a:off x="2527300" y="62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391885</xdr:colOff>
      <xdr:row>13</xdr:row>
      <xdr:rowOff>120650</xdr:rowOff>
    </xdr:to>
    <xdr:sp macro="" textlink="">
      <xdr:nvSpPr>
        <xdr:cNvPr id="17" name="正方形/長方形 16"/>
        <xdr:cNvSpPr/>
      </xdr:nvSpPr>
      <xdr:spPr>
        <a:xfrm>
          <a:off x="6512832" y="1632857"/>
          <a:ext cx="3186339"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135174</xdr:rowOff>
    </xdr:from>
    <xdr:to>
      <xdr:col>6</xdr:col>
      <xdr:colOff>511175</xdr:colOff>
      <xdr:row>38</xdr:row>
      <xdr:rowOff>5192</xdr:rowOff>
    </xdr:to>
    <xdr:cxnSp macro="">
      <xdr:nvCxnSpPr>
        <xdr:cNvPr id="59" name="直線コネクタ 58"/>
        <xdr:cNvCxnSpPr/>
      </xdr:nvCxnSpPr>
      <xdr:spPr>
        <a:xfrm flipV="1">
          <a:off x="3797300" y="6478824"/>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5192</xdr:rowOff>
    </xdr:from>
    <xdr:to>
      <xdr:col>5</xdr:col>
      <xdr:colOff>358775</xdr:colOff>
      <xdr:row>38</xdr:row>
      <xdr:rowOff>69977</xdr:rowOff>
    </xdr:to>
    <xdr:cxnSp macro="">
      <xdr:nvCxnSpPr>
        <xdr:cNvPr id="62" name="直線コネクタ 61"/>
        <xdr:cNvCxnSpPr/>
      </xdr:nvCxnSpPr>
      <xdr:spPr>
        <a:xfrm flipV="1">
          <a:off x="2908300" y="6520292"/>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1443</xdr:rowOff>
    </xdr:from>
    <xdr:to>
      <xdr:col>4</xdr:col>
      <xdr:colOff>155575</xdr:colOff>
      <xdr:row>38</xdr:row>
      <xdr:rowOff>69977</xdr:rowOff>
    </xdr:to>
    <xdr:cxnSp macro="">
      <xdr:nvCxnSpPr>
        <xdr:cNvPr id="65" name="直線コネクタ 64"/>
        <xdr:cNvCxnSpPr/>
      </xdr:nvCxnSpPr>
      <xdr:spPr>
        <a:xfrm>
          <a:off x="2019300" y="6516543"/>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101615</xdr:rowOff>
    </xdr:from>
    <xdr:to>
      <xdr:col>2</xdr:col>
      <xdr:colOff>638175</xdr:colOff>
      <xdr:row>38</xdr:row>
      <xdr:rowOff>1443</xdr:rowOff>
    </xdr:to>
    <xdr:cxnSp macro="">
      <xdr:nvCxnSpPr>
        <xdr:cNvPr id="68" name="直線コネクタ 67"/>
        <xdr:cNvCxnSpPr/>
      </xdr:nvCxnSpPr>
      <xdr:spPr>
        <a:xfrm>
          <a:off x="1130300" y="6445265"/>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84374</xdr:rowOff>
    </xdr:from>
    <xdr:to>
      <xdr:col>6</xdr:col>
      <xdr:colOff>561975</xdr:colOff>
      <xdr:row>38</xdr:row>
      <xdr:rowOff>14523</xdr:rowOff>
    </xdr:to>
    <xdr:sp macro="" textlink="">
      <xdr:nvSpPr>
        <xdr:cNvPr id="78" name="円/楕円 77"/>
        <xdr:cNvSpPr/>
      </xdr:nvSpPr>
      <xdr:spPr>
        <a:xfrm>
          <a:off x="4584700" y="6428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62801</xdr:rowOff>
    </xdr:from>
    <xdr:ext cx="534377" cy="259045"/>
    <xdr:sp macro="" textlink="">
      <xdr:nvSpPr>
        <xdr:cNvPr id="79" name="人件費該当値テキスト"/>
        <xdr:cNvSpPr txBox="1"/>
      </xdr:nvSpPr>
      <xdr:spPr>
        <a:xfrm>
          <a:off x="4686300" y="640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125842</xdr:rowOff>
    </xdr:from>
    <xdr:to>
      <xdr:col>5</xdr:col>
      <xdr:colOff>409575</xdr:colOff>
      <xdr:row>38</xdr:row>
      <xdr:rowOff>55992</xdr:rowOff>
    </xdr:to>
    <xdr:sp macro="" textlink="">
      <xdr:nvSpPr>
        <xdr:cNvPr id="80" name="円/楕円 79"/>
        <xdr:cNvSpPr/>
      </xdr:nvSpPr>
      <xdr:spPr>
        <a:xfrm>
          <a:off x="3746500" y="64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47119</xdr:rowOff>
    </xdr:from>
    <xdr:ext cx="534377" cy="259045"/>
    <xdr:sp macro="" textlink="">
      <xdr:nvSpPr>
        <xdr:cNvPr id="81" name="テキスト ボックス 80"/>
        <xdr:cNvSpPr txBox="1"/>
      </xdr:nvSpPr>
      <xdr:spPr>
        <a:xfrm>
          <a:off x="3530111" y="65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19177</xdr:rowOff>
    </xdr:from>
    <xdr:to>
      <xdr:col>4</xdr:col>
      <xdr:colOff>206375</xdr:colOff>
      <xdr:row>38</xdr:row>
      <xdr:rowOff>120777</xdr:rowOff>
    </xdr:to>
    <xdr:sp macro="" textlink="">
      <xdr:nvSpPr>
        <xdr:cNvPr id="82" name="円/楕円 81"/>
        <xdr:cNvSpPr/>
      </xdr:nvSpPr>
      <xdr:spPr>
        <a:xfrm>
          <a:off x="2857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111904</xdr:rowOff>
    </xdr:from>
    <xdr:ext cx="534377" cy="259045"/>
    <xdr:sp macro="" textlink="">
      <xdr:nvSpPr>
        <xdr:cNvPr id="83" name="テキスト ボックス 82"/>
        <xdr:cNvSpPr txBox="1"/>
      </xdr:nvSpPr>
      <xdr:spPr>
        <a:xfrm>
          <a:off x="2641111" y="66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122093</xdr:rowOff>
    </xdr:from>
    <xdr:to>
      <xdr:col>3</xdr:col>
      <xdr:colOff>3175</xdr:colOff>
      <xdr:row>38</xdr:row>
      <xdr:rowOff>52243</xdr:rowOff>
    </xdr:to>
    <xdr:sp macro="" textlink="">
      <xdr:nvSpPr>
        <xdr:cNvPr id="84" name="円/楕円 83"/>
        <xdr:cNvSpPr/>
      </xdr:nvSpPr>
      <xdr:spPr>
        <a:xfrm>
          <a:off x="19685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43370</xdr:rowOff>
    </xdr:from>
    <xdr:ext cx="534377" cy="259045"/>
    <xdr:sp macro="" textlink="">
      <xdr:nvSpPr>
        <xdr:cNvPr id="85" name="テキスト ボックス 84"/>
        <xdr:cNvSpPr txBox="1"/>
      </xdr:nvSpPr>
      <xdr:spPr>
        <a:xfrm>
          <a:off x="1752111" y="65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50815</xdr:rowOff>
    </xdr:from>
    <xdr:to>
      <xdr:col>1</xdr:col>
      <xdr:colOff>485775</xdr:colOff>
      <xdr:row>37</xdr:row>
      <xdr:rowOff>152415</xdr:rowOff>
    </xdr:to>
    <xdr:sp macro="" textlink="">
      <xdr:nvSpPr>
        <xdr:cNvPr id="86" name="円/楕円 85"/>
        <xdr:cNvSpPr/>
      </xdr:nvSpPr>
      <xdr:spPr>
        <a:xfrm>
          <a:off x="1079500" y="63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143543</xdr:rowOff>
    </xdr:from>
    <xdr:ext cx="534377" cy="259045"/>
    <xdr:sp macro="" textlink="">
      <xdr:nvSpPr>
        <xdr:cNvPr id="87" name="テキスト ボックス 86"/>
        <xdr:cNvSpPr txBox="1"/>
      </xdr:nvSpPr>
      <xdr:spPr>
        <a:xfrm>
          <a:off x="863111" y="64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112096</xdr:rowOff>
    </xdr:from>
    <xdr:to>
      <xdr:col>6</xdr:col>
      <xdr:colOff>511175</xdr:colOff>
      <xdr:row>57</xdr:row>
      <xdr:rowOff>116611</xdr:rowOff>
    </xdr:to>
    <xdr:cxnSp macro="">
      <xdr:nvCxnSpPr>
        <xdr:cNvPr id="113" name="直線コネクタ 112"/>
        <xdr:cNvCxnSpPr/>
      </xdr:nvCxnSpPr>
      <xdr:spPr>
        <a:xfrm flipV="1">
          <a:off x="3797300" y="9884746"/>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8507</xdr:rowOff>
    </xdr:from>
    <xdr:ext cx="534377" cy="259045"/>
    <xdr:sp macro="" textlink="">
      <xdr:nvSpPr>
        <xdr:cNvPr id="114" name="物件費平均値テキスト"/>
        <xdr:cNvSpPr txBox="1"/>
      </xdr:nvSpPr>
      <xdr:spPr>
        <a:xfrm>
          <a:off x="4686300" y="94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116611</xdr:rowOff>
    </xdr:from>
    <xdr:to>
      <xdr:col>5</xdr:col>
      <xdr:colOff>358775</xdr:colOff>
      <xdr:row>58</xdr:row>
      <xdr:rowOff>65862</xdr:rowOff>
    </xdr:to>
    <xdr:cxnSp macro="">
      <xdr:nvCxnSpPr>
        <xdr:cNvPr id="116" name="直線コネクタ 115"/>
        <xdr:cNvCxnSpPr/>
      </xdr:nvCxnSpPr>
      <xdr:spPr>
        <a:xfrm flipV="1">
          <a:off x="2908300" y="9889261"/>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132846</xdr:rowOff>
    </xdr:from>
    <xdr:ext cx="534377" cy="259045"/>
    <xdr:sp macro="" textlink="">
      <xdr:nvSpPr>
        <xdr:cNvPr id="118" name="テキスト ボックス 117"/>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65862</xdr:rowOff>
    </xdr:from>
    <xdr:to>
      <xdr:col>4</xdr:col>
      <xdr:colOff>155575</xdr:colOff>
      <xdr:row>58</xdr:row>
      <xdr:rowOff>98495</xdr:rowOff>
    </xdr:to>
    <xdr:cxnSp macro="">
      <xdr:nvCxnSpPr>
        <xdr:cNvPr id="119" name="直線コネクタ 118"/>
        <xdr:cNvCxnSpPr/>
      </xdr:nvCxnSpPr>
      <xdr:spPr>
        <a:xfrm flipV="1">
          <a:off x="2019300" y="10009962"/>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88955</xdr:rowOff>
    </xdr:from>
    <xdr:ext cx="534377" cy="259045"/>
    <xdr:sp macro="" textlink="">
      <xdr:nvSpPr>
        <xdr:cNvPr id="121" name="テキスト ボックス 120"/>
        <xdr:cNvSpPr txBox="1"/>
      </xdr:nvSpPr>
      <xdr:spPr>
        <a:xfrm>
          <a:off x="2641111" y="95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20028</xdr:rowOff>
    </xdr:from>
    <xdr:to>
      <xdr:col>2</xdr:col>
      <xdr:colOff>638175</xdr:colOff>
      <xdr:row>58</xdr:row>
      <xdr:rowOff>98495</xdr:rowOff>
    </xdr:to>
    <xdr:cxnSp macro="">
      <xdr:nvCxnSpPr>
        <xdr:cNvPr id="122" name="直線コネクタ 121"/>
        <xdr:cNvCxnSpPr/>
      </xdr:nvCxnSpPr>
      <xdr:spPr>
        <a:xfrm>
          <a:off x="1130300" y="9964128"/>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91127</xdr:rowOff>
    </xdr:from>
    <xdr:ext cx="534377" cy="259045"/>
    <xdr:sp macro="" textlink="">
      <xdr:nvSpPr>
        <xdr:cNvPr id="124" name="テキスト ボックス 123"/>
        <xdr:cNvSpPr txBox="1"/>
      </xdr:nvSpPr>
      <xdr:spPr>
        <a:xfrm>
          <a:off x="1752111"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5973</xdr:rowOff>
    </xdr:from>
    <xdr:ext cx="534377" cy="259045"/>
    <xdr:sp macro="" textlink="">
      <xdr:nvSpPr>
        <xdr:cNvPr id="126" name="テキスト ボックス 125"/>
        <xdr:cNvSpPr txBox="1"/>
      </xdr:nvSpPr>
      <xdr:spPr>
        <a:xfrm>
          <a:off x="863111" y="9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61296</xdr:rowOff>
    </xdr:from>
    <xdr:to>
      <xdr:col>6</xdr:col>
      <xdr:colOff>561975</xdr:colOff>
      <xdr:row>57</xdr:row>
      <xdr:rowOff>162896</xdr:rowOff>
    </xdr:to>
    <xdr:sp macro="" textlink="">
      <xdr:nvSpPr>
        <xdr:cNvPr id="132" name="円/楕円 131"/>
        <xdr:cNvSpPr/>
      </xdr:nvSpPr>
      <xdr:spPr>
        <a:xfrm>
          <a:off x="4584700" y="9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39723</xdr:rowOff>
    </xdr:from>
    <xdr:ext cx="534377" cy="259045"/>
    <xdr:sp macro="" textlink="">
      <xdr:nvSpPr>
        <xdr:cNvPr id="133" name="物件費該当値テキスト"/>
        <xdr:cNvSpPr txBox="1"/>
      </xdr:nvSpPr>
      <xdr:spPr>
        <a:xfrm>
          <a:off x="4686300" y="98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65811</xdr:rowOff>
    </xdr:from>
    <xdr:to>
      <xdr:col>5</xdr:col>
      <xdr:colOff>409575</xdr:colOff>
      <xdr:row>57</xdr:row>
      <xdr:rowOff>167411</xdr:rowOff>
    </xdr:to>
    <xdr:sp macro="" textlink="">
      <xdr:nvSpPr>
        <xdr:cNvPr id="134" name="円/楕円 133"/>
        <xdr:cNvSpPr/>
      </xdr:nvSpPr>
      <xdr:spPr>
        <a:xfrm>
          <a:off x="37465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158538</xdr:rowOff>
    </xdr:from>
    <xdr:ext cx="534377" cy="259045"/>
    <xdr:sp macro="" textlink="">
      <xdr:nvSpPr>
        <xdr:cNvPr id="135" name="テキスト ボックス 134"/>
        <xdr:cNvSpPr txBox="1"/>
      </xdr:nvSpPr>
      <xdr:spPr>
        <a:xfrm>
          <a:off x="3530111" y="9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15062</xdr:rowOff>
    </xdr:from>
    <xdr:to>
      <xdr:col>4</xdr:col>
      <xdr:colOff>206375</xdr:colOff>
      <xdr:row>58</xdr:row>
      <xdr:rowOff>116662</xdr:rowOff>
    </xdr:to>
    <xdr:sp macro="" textlink="">
      <xdr:nvSpPr>
        <xdr:cNvPr id="136" name="円/楕円 135"/>
        <xdr:cNvSpPr/>
      </xdr:nvSpPr>
      <xdr:spPr>
        <a:xfrm>
          <a:off x="2857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107789</xdr:rowOff>
    </xdr:from>
    <xdr:ext cx="534377" cy="259045"/>
    <xdr:sp macro="" textlink="">
      <xdr:nvSpPr>
        <xdr:cNvPr id="137" name="テキスト ボックス 136"/>
        <xdr:cNvSpPr txBox="1"/>
      </xdr:nvSpPr>
      <xdr:spPr>
        <a:xfrm>
          <a:off x="2641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47695</xdr:rowOff>
    </xdr:from>
    <xdr:to>
      <xdr:col>3</xdr:col>
      <xdr:colOff>3175</xdr:colOff>
      <xdr:row>58</xdr:row>
      <xdr:rowOff>149295</xdr:rowOff>
    </xdr:to>
    <xdr:sp macro="" textlink="">
      <xdr:nvSpPr>
        <xdr:cNvPr id="138" name="円/楕円 137"/>
        <xdr:cNvSpPr/>
      </xdr:nvSpPr>
      <xdr:spPr>
        <a:xfrm>
          <a:off x="1968500" y="99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140422</xdr:rowOff>
    </xdr:from>
    <xdr:ext cx="534377" cy="259045"/>
    <xdr:sp macro="" textlink="">
      <xdr:nvSpPr>
        <xdr:cNvPr id="139" name="テキスト ボックス 138"/>
        <xdr:cNvSpPr txBox="1"/>
      </xdr:nvSpPr>
      <xdr:spPr>
        <a:xfrm>
          <a:off x="1752111" y="100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140678</xdr:rowOff>
    </xdr:from>
    <xdr:to>
      <xdr:col>1</xdr:col>
      <xdr:colOff>485775</xdr:colOff>
      <xdr:row>58</xdr:row>
      <xdr:rowOff>70828</xdr:rowOff>
    </xdr:to>
    <xdr:sp macro="" textlink="">
      <xdr:nvSpPr>
        <xdr:cNvPr id="140" name="円/楕円 139"/>
        <xdr:cNvSpPr/>
      </xdr:nvSpPr>
      <xdr:spPr>
        <a:xfrm>
          <a:off x="1079500" y="99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61955</xdr:rowOff>
    </xdr:from>
    <xdr:ext cx="534377" cy="259045"/>
    <xdr:sp macro="" textlink="">
      <xdr:nvSpPr>
        <xdr:cNvPr id="141" name="テキスト ボックス 140"/>
        <xdr:cNvSpPr txBox="1"/>
      </xdr:nvSpPr>
      <xdr:spPr>
        <a:xfrm>
          <a:off x="863111" y="100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53268</xdr:rowOff>
    </xdr:from>
    <xdr:to>
      <xdr:col>6</xdr:col>
      <xdr:colOff>511175</xdr:colOff>
      <xdr:row>77</xdr:row>
      <xdr:rowOff>96920</xdr:rowOff>
    </xdr:to>
    <xdr:cxnSp macro="">
      <xdr:nvCxnSpPr>
        <xdr:cNvPr id="172" name="直線コネクタ 171"/>
        <xdr:cNvCxnSpPr/>
      </xdr:nvCxnSpPr>
      <xdr:spPr>
        <a:xfrm>
          <a:off x="3797300" y="13254918"/>
          <a:ext cx="838200" cy="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157553</xdr:rowOff>
    </xdr:from>
    <xdr:to>
      <xdr:col>5</xdr:col>
      <xdr:colOff>358775</xdr:colOff>
      <xdr:row>77</xdr:row>
      <xdr:rowOff>53268</xdr:rowOff>
    </xdr:to>
    <xdr:cxnSp macro="">
      <xdr:nvCxnSpPr>
        <xdr:cNvPr id="175" name="直線コネクタ 174"/>
        <xdr:cNvCxnSpPr/>
      </xdr:nvCxnSpPr>
      <xdr:spPr>
        <a:xfrm>
          <a:off x="2908300" y="13187753"/>
          <a:ext cx="889000" cy="6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145252</xdr:rowOff>
    </xdr:from>
    <xdr:to>
      <xdr:col>4</xdr:col>
      <xdr:colOff>155575</xdr:colOff>
      <xdr:row>76</xdr:row>
      <xdr:rowOff>157553</xdr:rowOff>
    </xdr:to>
    <xdr:cxnSp macro="">
      <xdr:nvCxnSpPr>
        <xdr:cNvPr id="178" name="直線コネクタ 177"/>
        <xdr:cNvCxnSpPr/>
      </xdr:nvCxnSpPr>
      <xdr:spPr>
        <a:xfrm>
          <a:off x="2019300" y="13175452"/>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145252</xdr:rowOff>
    </xdr:from>
    <xdr:to>
      <xdr:col>2</xdr:col>
      <xdr:colOff>638175</xdr:colOff>
      <xdr:row>77</xdr:row>
      <xdr:rowOff>36068</xdr:rowOff>
    </xdr:to>
    <xdr:cxnSp macro="">
      <xdr:nvCxnSpPr>
        <xdr:cNvPr id="181" name="直線コネクタ 180"/>
        <xdr:cNvCxnSpPr/>
      </xdr:nvCxnSpPr>
      <xdr:spPr>
        <a:xfrm flipV="1">
          <a:off x="1130300" y="13175452"/>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46120</xdr:rowOff>
    </xdr:from>
    <xdr:to>
      <xdr:col>6</xdr:col>
      <xdr:colOff>561975</xdr:colOff>
      <xdr:row>77</xdr:row>
      <xdr:rowOff>147720</xdr:rowOff>
    </xdr:to>
    <xdr:sp macro="" textlink="">
      <xdr:nvSpPr>
        <xdr:cNvPr id="191" name="円/楕円 190"/>
        <xdr:cNvSpPr/>
      </xdr:nvSpPr>
      <xdr:spPr>
        <a:xfrm>
          <a:off x="4584700" y="132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24547</xdr:rowOff>
    </xdr:from>
    <xdr:ext cx="469744" cy="259045"/>
    <xdr:sp macro="" textlink="">
      <xdr:nvSpPr>
        <xdr:cNvPr id="192" name="維持補修費該当値テキスト"/>
        <xdr:cNvSpPr txBox="1"/>
      </xdr:nvSpPr>
      <xdr:spPr>
        <a:xfrm>
          <a:off x="4686300" y="132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2468</xdr:rowOff>
    </xdr:from>
    <xdr:to>
      <xdr:col>5</xdr:col>
      <xdr:colOff>409575</xdr:colOff>
      <xdr:row>77</xdr:row>
      <xdr:rowOff>104068</xdr:rowOff>
    </xdr:to>
    <xdr:sp macro="" textlink="">
      <xdr:nvSpPr>
        <xdr:cNvPr id="193" name="円/楕円 192"/>
        <xdr:cNvSpPr/>
      </xdr:nvSpPr>
      <xdr:spPr>
        <a:xfrm>
          <a:off x="3746500" y="132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95195</xdr:rowOff>
    </xdr:from>
    <xdr:ext cx="469744" cy="259045"/>
    <xdr:sp macro="" textlink="">
      <xdr:nvSpPr>
        <xdr:cNvPr id="194" name="テキスト ボックス 193"/>
        <xdr:cNvSpPr txBox="1"/>
      </xdr:nvSpPr>
      <xdr:spPr>
        <a:xfrm>
          <a:off x="3562427" y="132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106753</xdr:rowOff>
    </xdr:from>
    <xdr:to>
      <xdr:col>4</xdr:col>
      <xdr:colOff>206375</xdr:colOff>
      <xdr:row>77</xdr:row>
      <xdr:rowOff>36903</xdr:rowOff>
    </xdr:to>
    <xdr:sp macro="" textlink="">
      <xdr:nvSpPr>
        <xdr:cNvPr id="195" name="円/楕円 194"/>
        <xdr:cNvSpPr/>
      </xdr:nvSpPr>
      <xdr:spPr>
        <a:xfrm>
          <a:off x="2857500" y="131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28030</xdr:rowOff>
    </xdr:from>
    <xdr:ext cx="469744" cy="259045"/>
    <xdr:sp macro="" textlink="">
      <xdr:nvSpPr>
        <xdr:cNvPr id="196" name="テキスト ボックス 195"/>
        <xdr:cNvSpPr txBox="1"/>
      </xdr:nvSpPr>
      <xdr:spPr>
        <a:xfrm>
          <a:off x="2673427" y="132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94452</xdr:rowOff>
    </xdr:from>
    <xdr:to>
      <xdr:col>3</xdr:col>
      <xdr:colOff>3175</xdr:colOff>
      <xdr:row>77</xdr:row>
      <xdr:rowOff>24602</xdr:rowOff>
    </xdr:to>
    <xdr:sp macro="" textlink="">
      <xdr:nvSpPr>
        <xdr:cNvPr id="197" name="円/楕円 196"/>
        <xdr:cNvSpPr/>
      </xdr:nvSpPr>
      <xdr:spPr>
        <a:xfrm>
          <a:off x="1968500" y="131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15729</xdr:rowOff>
    </xdr:from>
    <xdr:ext cx="469744" cy="259045"/>
    <xdr:sp macro="" textlink="">
      <xdr:nvSpPr>
        <xdr:cNvPr id="198" name="テキスト ボックス 197"/>
        <xdr:cNvSpPr txBox="1"/>
      </xdr:nvSpPr>
      <xdr:spPr>
        <a:xfrm>
          <a:off x="1784427" y="132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156718</xdr:rowOff>
    </xdr:from>
    <xdr:to>
      <xdr:col>1</xdr:col>
      <xdr:colOff>485775</xdr:colOff>
      <xdr:row>77</xdr:row>
      <xdr:rowOff>86868</xdr:rowOff>
    </xdr:to>
    <xdr:sp macro="" textlink="">
      <xdr:nvSpPr>
        <xdr:cNvPr id="199" name="円/楕円 198"/>
        <xdr:cNvSpPr/>
      </xdr:nvSpPr>
      <xdr:spPr>
        <a:xfrm>
          <a:off x="1079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77995</xdr:rowOff>
    </xdr:from>
    <xdr:ext cx="469744" cy="259045"/>
    <xdr:sp macro="" textlink="">
      <xdr:nvSpPr>
        <xdr:cNvPr id="200" name="テキスト ボックス 199"/>
        <xdr:cNvSpPr txBox="1"/>
      </xdr:nvSpPr>
      <xdr:spPr>
        <a:xfrm>
          <a:off x="895427" y="1327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69672</xdr:rowOff>
    </xdr:from>
    <xdr:to>
      <xdr:col>6</xdr:col>
      <xdr:colOff>511175</xdr:colOff>
      <xdr:row>96</xdr:row>
      <xdr:rowOff>127780</xdr:rowOff>
    </xdr:to>
    <xdr:cxnSp macro="">
      <xdr:nvCxnSpPr>
        <xdr:cNvPr id="232" name="直線コネクタ 231"/>
        <xdr:cNvCxnSpPr/>
      </xdr:nvCxnSpPr>
      <xdr:spPr>
        <a:xfrm flipV="1">
          <a:off x="3797300" y="16528872"/>
          <a:ext cx="8382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127780</xdr:rowOff>
    </xdr:from>
    <xdr:to>
      <xdr:col>5</xdr:col>
      <xdr:colOff>358775</xdr:colOff>
      <xdr:row>97</xdr:row>
      <xdr:rowOff>25095</xdr:rowOff>
    </xdr:to>
    <xdr:cxnSp macro="">
      <xdr:nvCxnSpPr>
        <xdr:cNvPr id="235" name="直線コネクタ 234"/>
        <xdr:cNvCxnSpPr/>
      </xdr:nvCxnSpPr>
      <xdr:spPr>
        <a:xfrm flipV="1">
          <a:off x="2908300" y="16586980"/>
          <a:ext cx="889000" cy="6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25095</xdr:rowOff>
    </xdr:from>
    <xdr:to>
      <xdr:col>4</xdr:col>
      <xdr:colOff>155575</xdr:colOff>
      <xdr:row>97</xdr:row>
      <xdr:rowOff>58122</xdr:rowOff>
    </xdr:to>
    <xdr:cxnSp macro="">
      <xdr:nvCxnSpPr>
        <xdr:cNvPr id="238" name="直線コネクタ 237"/>
        <xdr:cNvCxnSpPr/>
      </xdr:nvCxnSpPr>
      <xdr:spPr>
        <a:xfrm flipV="1">
          <a:off x="2019300" y="16655745"/>
          <a:ext cx="889000" cy="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58122</xdr:rowOff>
    </xdr:from>
    <xdr:to>
      <xdr:col>2</xdr:col>
      <xdr:colOff>638175</xdr:colOff>
      <xdr:row>97</xdr:row>
      <xdr:rowOff>62314</xdr:rowOff>
    </xdr:to>
    <xdr:cxnSp macro="">
      <xdr:nvCxnSpPr>
        <xdr:cNvPr id="241" name="直線コネクタ 240"/>
        <xdr:cNvCxnSpPr/>
      </xdr:nvCxnSpPr>
      <xdr:spPr>
        <a:xfrm flipV="1">
          <a:off x="1130300" y="1668877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5" name="テキスト ボックス 244"/>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18872</xdr:rowOff>
    </xdr:from>
    <xdr:to>
      <xdr:col>6</xdr:col>
      <xdr:colOff>561975</xdr:colOff>
      <xdr:row>96</xdr:row>
      <xdr:rowOff>120472</xdr:rowOff>
    </xdr:to>
    <xdr:sp macro="" textlink="">
      <xdr:nvSpPr>
        <xdr:cNvPr id="251" name="円/楕円 250"/>
        <xdr:cNvSpPr/>
      </xdr:nvSpPr>
      <xdr:spPr>
        <a:xfrm>
          <a:off x="4584700" y="164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168749</xdr:rowOff>
    </xdr:from>
    <xdr:ext cx="599010" cy="259045"/>
    <xdr:sp macro="" textlink="">
      <xdr:nvSpPr>
        <xdr:cNvPr id="252" name="扶助費該当値テキスト"/>
        <xdr:cNvSpPr txBox="1"/>
      </xdr:nvSpPr>
      <xdr:spPr>
        <a:xfrm>
          <a:off x="4686300" y="1645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76980</xdr:rowOff>
    </xdr:from>
    <xdr:to>
      <xdr:col>5</xdr:col>
      <xdr:colOff>409575</xdr:colOff>
      <xdr:row>97</xdr:row>
      <xdr:rowOff>7130</xdr:rowOff>
    </xdr:to>
    <xdr:sp macro="" textlink="">
      <xdr:nvSpPr>
        <xdr:cNvPr id="253" name="円/楕円 252"/>
        <xdr:cNvSpPr/>
      </xdr:nvSpPr>
      <xdr:spPr>
        <a:xfrm>
          <a:off x="3746500" y="16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169707</xdr:rowOff>
    </xdr:from>
    <xdr:ext cx="599010" cy="259045"/>
    <xdr:sp macro="" textlink="">
      <xdr:nvSpPr>
        <xdr:cNvPr id="254" name="テキスト ボックス 253"/>
        <xdr:cNvSpPr txBox="1"/>
      </xdr:nvSpPr>
      <xdr:spPr>
        <a:xfrm>
          <a:off x="3497794" y="166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145745</xdr:rowOff>
    </xdr:from>
    <xdr:to>
      <xdr:col>4</xdr:col>
      <xdr:colOff>206375</xdr:colOff>
      <xdr:row>97</xdr:row>
      <xdr:rowOff>75895</xdr:rowOff>
    </xdr:to>
    <xdr:sp macro="" textlink="">
      <xdr:nvSpPr>
        <xdr:cNvPr id="255" name="円/楕円 254"/>
        <xdr:cNvSpPr/>
      </xdr:nvSpPr>
      <xdr:spPr>
        <a:xfrm>
          <a:off x="2857500" y="166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67022</xdr:rowOff>
    </xdr:from>
    <xdr:ext cx="534377" cy="259045"/>
    <xdr:sp macro="" textlink="">
      <xdr:nvSpPr>
        <xdr:cNvPr id="256" name="テキスト ボックス 255"/>
        <xdr:cNvSpPr txBox="1"/>
      </xdr:nvSpPr>
      <xdr:spPr>
        <a:xfrm>
          <a:off x="2641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7322</xdr:rowOff>
    </xdr:from>
    <xdr:to>
      <xdr:col>3</xdr:col>
      <xdr:colOff>3175</xdr:colOff>
      <xdr:row>97</xdr:row>
      <xdr:rowOff>108922</xdr:rowOff>
    </xdr:to>
    <xdr:sp macro="" textlink="">
      <xdr:nvSpPr>
        <xdr:cNvPr id="257" name="円/楕円 256"/>
        <xdr:cNvSpPr/>
      </xdr:nvSpPr>
      <xdr:spPr>
        <a:xfrm>
          <a:off x="1968500" y="166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100049</xdr:rowOff>
    </xdr:from>
    <xdr:ext cx="534377" cy="259045"/>
    <xdr:sp macro="" textlink="">
      <xdr:nvSpPr>
        <xdr:cNvPr id="258" name="テキスト ボックス 257"/>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11514</xdr:rowOff>
    </xdr:from>
    <xdr:to>
      <xdr:col>1</xdr:col>
      <xdr:colOff>485775</xdr:colOff>
      <xdr:row>97</xdr:row>
      <xdr:rowOff>113114</xdr:rowOff>
    </xdr:to>
    <xdr:sp macro="" textlink="">
      <xdr:nvSpPr>
        <xdr:cNvPr id="259" name="円/楕円 258"/>
        <xdr:cNvSpPr/>
      </xdr:nvSpPr>
      <xdr:spPr>
        <a:xfrm>
          <a:off x="1079500" y="166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104241</xdr:rowOff>
    </xdr:from>
    <xdr:ext cx="534377" cy="259045"/>
    <xdr:sp macro="" textlink="">
      <xdr:nvSpPr>
        <xdr:cNvPr id="260" name="テキスト ボックス 259"/>
        <xdr:cNvSpPr txBox="1"/>
      </xdr:nvSpPr>
      <xdr:spPr>
        <a:xfrm>
          <a:off x="863111" y="167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43436</xdr:rowOff>
    </xdr:from>
    <xdr:to>
      <xdr:col>15</xdr:col>
      <xdr:colOff>180340</xdr:colOff>
      <xdr:row>39</xdr:row>
      <xdr:rowOff>25149</xdr:rowOff>
    </xdr:to>
    <xdr:cxnSp macro="">
      <xdr:nvCxnSpPr>
        <xdr:cNvPr id="283" name="直線コネクタ 282"/>
        <xdr:cNvCxnSpPr/>
      </xdr:nvCxnSpPr>
      <xdr:spPr>
        <a:xfrm flipV="1">
          <a:off x="10475595" y="6044186"/>
          <a:ext cx="1270" cy="66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28976</xdr:rowOff>
    </xdr:from>
    <xdr:ext cx="534377" cy="259045"/>
    <xdr:sp macro="" textlink="">
      <xdr:nvSpPr>
        <xdr:cNvPr id="284" name="補助費等最小値テキスト"/>
        <xdr:cNvSpPr txBox="1"/>
      </xdr:nvSpPr>
      <xdr:spPr>
        <a:xfrm>
          <a:off x="10528300" y="671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25149</xdr:rowOff>
    </xdr:from>
    <xdr:to>
      <xdr:col>15</xdr:col>
      <xdr:colOff>269875</xdr:colOff>
      <xdr:row>39</xdr:row>
      <xdr:rowOff>25149</xdr:rowOff>
    </xdr:to>
    <xdr:cxnSp macro="">
      <xdr:nvCxnSpPr>
        <xdr:cNvPr id="285" name="直線コネクタ 284"/>
        <xdr:cNvCxnSpPr/>
      </xdr:nvCxnSpPr>
      <xdr:spPr>
        <a:xfrm>
          <a:off x="10388600" y="671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161563</xdr:rowOff>
    </xdr:from>
    <xdr:ext cx="534377" cy="259045"/>
    <xdr:sp macro="" textlink="">
      <xdr:nvSpPr>
        <xdr:cNvPr id="286" name="補助費等最大値テキスト"/>
        <xdr:cNvSpPr txBox="1"/>
      </xdr:nvSpPr>
      <xdr:spPr>
        <a:xfrm>
          <a:off x="10528300" y="58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35</xdr:row>
      <xdr:rowOff>43436</xdr:rowOff>
    </xdr:from>
    <xdr:to>
      <xdr:col>15</xdr:col>
      <xdr:colOff>269875</xdr:colOff>
      <xdr:row>35</xdr:row>
      <xdr:rowOff>43436</xdr:rowOff>
    </xdr:to>
    <xdr:cxnSp macro="">
      <xdr:nvCxnSpPr>
        <xdr:cNvPr id="287" name="直線コネクタ 286"/>
        <xdr:cNvCxnSpPr/>
      </xdr:nvCxnSpPr>
      <xdr:spPr>
        <a:xfrm>
          <a:off x="10388600" y="60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85613</xdr:rowOff>
    </xdr:from>
    <xdr:to>
      <xdr:col>15</xdr:col>
      <xdr:colOff>180975</xdr:colOff>
      <xdr:row>36</xdr:row>
      <xdr:rowOff>88219</xdr:rowOff>
    </xdr:to>
    <xdr:cxnSp macro="">
      <xdr:nvCxnSpPr>
        <xdr:cNvPr id="288" name="直線コネクタ 287"/>
        <xdr:cNvCxnSpPr/>
      </xdr:nvCxnSpPr>
      <xdr:spPr>
        <a:xfrm>
          <a:off x="9639300" y="6257813"/>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47119</xdr:rowOff>
    </xdr:from>
    <xdr:ext cx="534377" cy="259045"/>
    <xdr:sp macro="" textlink="">
      <xdr:nvSpPr>
        <xdr:cNvPr id="289" name="補助費等平均値テキスト"/>
        <xdr:cNvSpPr txBox="1"/>
      </xdr:nvSpPr>
      <xdr:spPr>
        <a:xfrm>
          <a:off x="10528300" y="621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68692</xdr:rowOff>
    </xdr:from>
    <xdr:to>
      <xdr:col>15</xdr:col>
      <xdr:colOff>231775</xdr:colOff>
      <xdr:row>36</xdr:row>
      <xdr:rowOff>170292</xdr:rowOff>
    </xdr:to>
    <xdr:sp macro="" textlink="">
      <xdr:nvSpPr>
        <xdr:cNvPr id="290" name="フローチャート : 判断 289"/>
        <xdr:cNvSpPr/>
      </xdr:nvSpPr>
      <xdr:spPr>
        <a:xfrm>
          <a:off x="10426700" y="624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101432</xdr:rowOff>
    </xdr:from>
    <xdr:to>
      <xdr:col>14</xdr:col>
      <xdr:colOff>28575</xdr:colOff>
      <xdr:row>36</xdr:row>
      <xdr:rowOff>85613</xdr:rowOff>
    </xdr:to>
    <xdr:cxnSp macro="">
      <xdr:nvCxnSpPr>
        <xdr:cNvPr id="291" name="直線コネクタ 290"/>
        <xdr:cNvCxnSpPr/>
      </xdr:nvCxnSpPr>
      <xdr:spPr>
        <a:xfrm>
          <a:off x="8750300" y="5416382"/>
          <a:ext cx="889000" cy="8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84991</xdr:rowOff>
    </xdr:from>
    <xdr:to>
      <xdr:col>14</xdr:col>
      <xdr:colOff>79375</xdr:colOff>
      <xdr:row>37</xdr:row>
      <xdr:rowOff>15141</xdr:rowOff>
    </xdr:to>
    <xdr:sp macro="" textlink="">
      <xdr:nvSpPr>
        <xdr:cNvPr id="292" name="フローチャート : 判断 291"/>
        <xdr:cNvSpPr/>
      </xdr:nvSpPr>
      <xdr:spPr>
        <a:xfrm>
          <a:off x="9588500" y="62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6268</xdr:rowOff>
    </xdr:from>
    <xdr:ext cx="534377" cy="259045"/>
    <xdr:sp macro="" textlink="">
      <xdr:nvSpPr>
        <xdr:cNvPr id="293" name="テキスト ボックス 292"/>
        <xdr:cNvSpPr txBox="1"/>
      </xdr:nvSpPr>
      <xdr:spPr>
        <a:xfrm>
          <a:off x="9372111" y="63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101432</xdr:rowOff>
    </xdr:from>
    <xdr:to>
      <xdr:col>12</xdr:col>
      <xdr:colOff>511175</xdr:colOff>
      <xdr:row>36</xdr:row>
      <xdr:rowOff>95397</xdr:rowOff>
    </xdr:to>
    <xdr:cxnSp macro="">
      <xdr:nvCxnSpPr>
        <xdr:cNvPr id="294" name="直線コネクタ 293"/>
        <xdr:cNvCxnSpPr/>
      </xdr:nvCxnSpPr>
      <xdr:spPr>
        <a:xfrm flipV="1">
          <a:off x="7861300" y="5416382"/>
          <a:ext cx="889000" cy="8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116378</xdr:rowOff>
    </xdr:from>
    <xdr:to>
      <xdr:col>12</xdr:col>
      <xdr:colOff>561975</xdr:colOff>
      <xdr:row>36</xdr:row>
      <xdr:rowOff>46528</xdr:rowOff>
    </xdr:to>
    <xdr:sp macro="" textlink="">
      <xdr:nvSpPr>
        <xdr:cNvPr id="295" name="フローチャート : 判断 294"/>
        <xdr:cNvSpPr/>
      </xdr:nvSpPr>
      <xdr:spPr>
        <a:xfrm>
          <a:off x="8699500" y="61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37655</xdr:rowOff>
    </xdr:from>
    <xdr:ext cx="534377" cy="259045"/>
    <xdr:sp macro="" textlink="">
      <xdr:nvSpPr>
        <xdr:cNvPr id="296" name="テキスト ボックス 295"/>
        <xdr:cNvSpPr txBox="1"/>
      </xdr:nvSpPr>
      <xdr:spPr>
        <a:xfrm>
          <a:off x="8483111" y="62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43528</xdr:rowOff>
    </xdr:from>
    <xdr:to>
      <xdr:col>11</xdr:col>
      <xdr:colOff>307975</xdr:colOff>
      <xdr:row>36</xdr:row>
      <xdr:rowOff>95397</xdr:rowOff>
    </xdr:to>
    <xdr:cxnSp macro="">
      <xdr:nvCxnSpPr>
        <xdr:cNvPr id="297" name="直線コネクタ 296"/>
        <xdr:cNvCxnSpPr/>
      </xdr:nvCxnSpPr>
      <xdr:spPr>
        <a:xfrm>
          <a:off x="6972300" y="6215728"/>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40208</xdr:rowOff>
    </xdr:from>
    <xdr:to>
      <xdr:col>11</xdr:col>
      <xdr:colOff>358775</xdr:colOff>
      <xdr:row>36</xdr:row>
      <xdr:rowOff>141808</xdr:rowOff>
    </xdr:to>
    <xdr:sp macro="" textlink="">
      <xdr:nvSpPr>
        <xdr:cNvPr id="298" name="フローチャート : 判断 297"/>
        <xdr:cNvSpPr/>
      </xdr:nvSpPr>
      <xdr:spPr>
        <a:xfrm>
          <a:off x="78105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158335</xdr:rowOff>
    </xdr:from>
    <xdr:ext cx="534377" cy="259045"/>
    <xdr:sp macro="" textlink="">
      <xdr:nvSpPr>
        <xdr:cNvPr id="299" name="テキスト ボックス 298"/>
        <xdr:cNvSpPr txBox="1"/>
      </xdr:nvSpPr>
      <xdr:spPr>
        <a:xfrm>
          <a:off x="7594111" y="59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53010</xdr:rowOff>
    </xdr:from>
    <xdr:to>
      <xdr:col>10</xdr:col>
      <xdr:colOff>155575</xdr:colOff>
      <xdr:row>36</xdr:row>
      <xdr:rowOff>154610</xdr:rowOff>
    </xdr:to>
    <xdr:sp macro="" textlink="">
      <xdr:nvSpPr>
        <xdr:cNvPr id="300" name="フローチャート : 判断 299"/>
        <xdr:cNvSpPr/>
      </xdr:nvSpPr>
      <xdr:spPr>
        <a:xfrm>
          <a:off x="6921500" y="62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145737</xdr:rowOff>
    </xdr:from>
    <xdr:ext cx="534377" cy="259045"/>
    <xdr:sp macro="" textlink="">
      <xdr:nvSpPr>
        <xdr:cNvPr id="301" name="テキスト ボックス 300"/>
        <xdr:cNvSpPr txBox="1"/>
      </xdr:nvSpPr>
      <xdr:spPr>
        <a:xfrm>
          <a:off x="6705111" y="63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37419</xdr:rowOff>
    </xdr:from>
    <xdr:to>
      <xdr:col>15</xdr:col>
      <xdr:colOff>231775</xdr:colOff>
      <xdr:row>36</xdr:row>
      <xdr:rowOff>139019</xdr:rowOff>
    </xdr:to>
    <xdr:sp macro="" textlink="">
      <xdr:nvSpPr>
        <xdr:cNvPr id="307" name="円/楕円 306"/>
        <xdr:cNvSpPr/>
      </xdr:nvSpPr>
      <xdr:spPr>
        <a:xfrm>
          <a:off x="10426700" y="62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60296</xdr:rowOff>
    </xdr:from>
    <xdr:ext cx="534377" cy="259045"/>
    <xdr:sp macro="" textlink="">
      <xdr:nvSpPr>
        <xdr:cNvPr id="308" name="補助費等該当値テキスト"/>
        <xdr:cNvSpPr txBox="1"/>
      </xdr:nvSpPr>
      <xdr:spPr>
        <a:xfrm>
          <a:off x="10528300" y="60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34813</xdr:rowOff>
    </xdr:from>
    <xdr:to>
      <xdr:col>14</xdr:col>
      <xdr:colOff>79375</xdr:colOff>
      <xdr:row>36</xdr:row>
      <xdr:rowOff>136413</xdr:rowOff>
    </xdr:to>
    <xdr:sp macro="" textlink="">
      <xdr:nvSpPr>
        <xdr:cNvPr id="309" name="円/楕円 308"/>
        <xdr:cNvSpPr/>
      </xdr:nvSpPr>
      <xdr:spPr>
        <a:xfrm>
          <a:off x="9588500" y="62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152940</xdr:rowOff>
    </xdr:from>
    <xdr:ext cx="534377" cy="259045"/>
    <xdr:sp macro="" textlink="">
      <xdr:nvSpPr>
        <xdr:cNvPr id="310" name="テキスト ボックス 309"/>
        <xdr:cNvSpPr txBox="1"/>
      </xdr:nvSpPr>
      <xdr:spPr>
        <a:xfrm>
          <a:off x="9372111" y="59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50632</xdr:rowOff>
    </xdr:from>
    <xdr:to>
      <xdr:col>12</xdr:col>
      <xdr:colOff>561975</xdr:colOff>
      <xdr:row>31</xdr:row>
      <xdr:rowOff>152232</xdr:rowOff>
    </xdr:to>
    <xdr:sp macro="" textlink="">
      <xdr:nvSpPr>
        <xdr:cNvPr id="311" name="円/楕円 310"/>
        <xdr:cNvSpPr/>
      </xdr:nvSpPr>
      <xdr:spPr>
        <a:xfrm>
          <a:off x="8699500" y="53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168759</xdr:rowOff>
    </xdr:from>
    <xdr:ext cx="534377" cy="259045"/>
    <xdr:sp macro="" textlink="">
      <xdr:nvSpPr>
        <xdr:cNvPr id="312" name="テキスト ボックス 311"/>
        <xdr:cNvSpPr txBox="1"/>
      </xdr:nvSpPr>
      <xdr:spPr>
        <a:xfrm>
          <a:off x="8483111" y="51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44597</xdr:rowOff>
    </xdr:from>
    <xdr:to>
      <xdr:col>11</xdr:col>
      <xdr:colOff>358775</xdr:colOff>
      <xdr:row>36</xdr:row>
      <xdr:rowOff>146197</xdr:rowOff>
    </xdr:to>
    <xdr:sp macro="" textlink="">
      <xdr:nvSpPr>
        <xdr:cNvPr id="313" name="円/楕円 312"/>
        <xdr:cNvSpPr/>
      </xdr:nvSpPr>
      <xdr:spPr>
        <a:xfrm>
          <a:off x="7810500" y="62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137324</xdr:rowOff>
    </xdr:from>
    <xdr:ext cx="534377" cy="259045"/>
    <xdr:sp macro="" textlink="">
      <xdr:nvSpPr>
        <xdr:cNvPr id="314" name="テキスト ボックス 313"/>
        <xdr:cNvSpPr txBox="1"/>
      </xdr:nvSpPr>
      <xdr:spPr>
        <a:xfrm>
          <a:off x="7594111" y="63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164178</xdr:rowOff>
    </xdr:from>
    <xdr:to>
      <xdr:col>10</xdr:col>
      <xdr:colOff>155575</xdr:colOff>
      <xdr:row>36</xdr:row>
      <xdr:rowOff>94328</xdr:rowOff>
    </xdr:to>
    <xdr:sp macro="" textlink="">
      <xdr:nvSpPr>
        <xdr:cNvPr id="315" name="円/楕円 314"/>
        <xdr:cNvSpPr/>
      </xdr:nvSpPr>
      <xdr:spPr>
        <a:xfrm>
          <a:off x="6921500" y="61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110855</xdr:rowOff>
    </xdr:from>
    <xdr:ext cx="534377" cy="259045"/>
    <xdr:sp macro="" textlink="">
      <xdr:nvSpPr>
        <xdr:cNvPr id="316" name="テキスト ボックス 315"/>
        <xdr:cNvSpPr txBox="1"/>
      </xdr:nvSpPr>
      <xdr:spPr>
        <a:xfrm>
          <a:off x="6705111" y="59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168846</xdr:rowOff>
    </xdr:from>
    <xdr:to>
      <xdr:col>15</xdr:col>
      <xdr:colOff>180975</xdr:colOff>
      <xdr:row>56</xdr:row>
      <xdr:rowOff>34010</xdr:rowOff>
    </xdr:to>
    <xdr:cxnSp macro="">
      <xdr:nvCxnSpPr>
        <xdr:cNvPr id="346" name="直線コネクタ 345"/>
        <xdr:cNvCxnSpPr/>
      </xdr:nvCxnSpPr>
      <xdr:spPr>
        <a:xfrm flipV="1">
          <a:off x="9639300" y="9427146"/>
          <a:ext cx="838200" cy="20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7"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162903</xdr:rowOff>
    </xdr:from>
    <xdr:to>
      <xdr:col>14</xdr:col>
      <xdr:colOff>28575</xdr:colOff>
      <xdr:row>56</xdr:row>
      <xdr:rowOff>34010</xdr:rowOff>
    </xdr:to>
    <xdr:cxnSp macro="">
      <xdr:nvCxnSpPr>
        <xdr:cNvPr id="349" name="直線コネクタ 348"/>
        <xdr:cNvCxnSpPr/>
      </xdr:nvCxnSpPr>
      <xdr:spPr>
        <a:xfrm>
          <a:off x="8750300" y="9592653"/>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158031</xdr:rowOff>
    </xdr:from>
    <xdr:ext cx="534377" cy="259045"/>
    <xdr:sp macro="" textlink="">
      <xdr:nvSpPr>
        <xdr:cNvPr id="351" name="テキスト ボックス 350"/>
        <xdr:cNvSpPr txBox="1"/>
      </xdr:nvSpPr>
      <xdr:spPr>
        <a:xfrm>
          <a:off x="9372111" y="92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162903</xdr:rowOff>
    </xdr:from>
    <xdr:to>
      <xdr:col>12</xdr:col>
      <xdr:colOff>511175</xdr:colOff>
      <xdr:row>56</xdr:row>
      <xdr:rowOff>59633</xdr:rowOff>
    </xdr:to>
    <xdr:cxnSp macro="">
      <xdr:nvCxnSpPr>
        <xdr:cNvPr id="352" name="直線コネクタ 351"/>
        <xdr:cNvCxnSpPr/>
      </xdr:nvCxnSpPr>
      <xdr:spPr>
        <a:xfrm flipV="1">
          <a:off x="7861300" y="9592653"/>
          <a:ext cx="889000" cy="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38473</xdr:rowOff>
    </xdr:from>
    <xdr:ext cx="534377" cy="259045"/>
    <xdr:sp macro="" textlink="">
      <xdr:nvSpPr>
        <xdr:cNvPr id="354" name="テキスト ボックス 353"/>
        <xdr:cNvSpPr txBox="1"/>
      </xdr:nvSpPr>
      <xdr:spPr>
        <a:xfrm>
          <a:off x="8483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59633</xdr:rowOff>
    </xdr:from>
    <xdr:to>
      <xdr:col>11</xdr:col>
      <xdr:colOff>307975</xdr:colOff>
      <xdr:row>56</xdr:row>
      <xdr:rowOff>79711</xdr:rowOff>
    </xdr:to>
    <xdr:cxnSp macro="">
      <xdr:nvCxnSpPr>
        <xdr:cNvPr id="355" name="直線コネクタ 354"/>
        <xdr:cNvCxnSpPr/>
      </xdr:nvCxnSpPr>
      <xdr:spPr>
        <a:xfrm flipV="1">
          <a:off x="6972300" y="9660833"/>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109320</xdr:rowOff>
    </xdr:from>
    <xdr:ext cx="534377" cy="259045"/>
    <xdr:sp macro="" textlink="">
      <xdr:nvSpPr>
        <xdr:cNvPr id="357" name="テキスト ボックス 356"/>
        <xdr:cNvSpPr txBox="1"/>
      </xdr:nvSpPr>
      <xdr:spPr>
        <a:xfrm>
          <a:off x="7594111" y="93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77602</xdr:rowOff>
    </xdr:from>
    <xdr:ext cx="534377" cy="259045"/>
    <xdr:sp macro="" textlink="">
      <xdr:nvSpPr>
        <xdr:cNvPr id="359" name="テキスト ボックス 358"/>
        <xdr:cNvSpPr txBox="1"/>
      </xdr:nvSpPr>
      <xdr:spPr>
        <a:xfrm>
          <a:off x="6705111" y="93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118046</xdr:rowOff>
    </xdr:from>
    <xdr:to>
      <xdr:col>15</xdr:col>
      <xdr:colOff>231775</xdr:colOff>
      <xdr:row>55</xdr:row>
      <xdr:rowOff>48196</xdr:rowOff>
    </xdr:to>
    <xdr:sp macro="" textlink="">
      <xdr:nvSpPr>
        <xdr:cNvPr id="365" name="円/楕円 364"/>
        <xdr:cNvSpPr/>
      </xdr:nvSpPr>
      <xdr:spPr>
        <a:xfrm>
          <a:off x="10426700" y="93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140923</xdr:rowOff>
    </xdr:from>
    <xdr:ext cx="534377" cy="259045"/>
    <xdr:sp macro="" textlink="">
      <xdr:nvSpPr>
        <xdr:cNvPr id="366" name="普通建設事業費該当値テキスト"/>
        <xdr:cNvSpPr txBox="1"/>
      </xdr:nvSpPr>
      <xdr:spPr>
        <a:xfrm>
          <a:off x="10528300" y="922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154660</xdr:rowOff>
    </xdr:from>
    <xdr:to>
      <xdr:col>14</xdr:col>
      <xdr:colOff>79375</xdr:colOff>
      <xdr:row>56</xdr:row>
      <xdr:rowOff>84810</xdr:rowOff>
    </xdr:to>
    <xdr:sp macro="" textlink="">
      <xdr:nvSpPr>
        <xdr:cNvPr id="367" name="円/楕円 366"/>
        <xdr:cNvSpPr/>
      </xdr:nvSpPr>
      <xdr:spPr>
        <a:xfrm>
          <a:off x="9588500" y="95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75937</xdr:rowOff>
    </xdr:from>
    <xdr:ext cx="534377" cy="259045"/>
    <xdr:sp macro="" textlink="">
      <xdr:nvSpPr>
        <xdr:cNvPr id="368" name="テキスト ボックス 367"/>
        <xdr:cNvSpPr txBox="1"/>
      </xdr:nvSpPr>
      <xdr:spPr>
        <a:xfrm>
          <a:off x="9372111" y="96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112103</xdr:rowOff>
    </xdr:from>
    <xdr:to>
      <xdr:col>12</xdr:col>
      <xdr:colOff>561975</xdr:colOff>
      <xdr:row>56</xdr:row>
      <xdr:rowOff>42253</xdr:rowOff>
    </xdr:to>
    <xdr:sp macro="" textlink="">
      <xdr:nvSpPr>
        <xdr:cNvPr id="369" name="円/楕円 368"/>
        <xdr:cNvSpPr/>
      </xdr:nvSpPr>
      <xdr:spPr>
        <a:xfrm>
          <a:off x="8699500" y="9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33380</xdr:rowOff>
    </xdr:from>
    <xdr:ext cx="534377" cy="259045"/>
    <xdr:sp macro="" textlink="">
      <xdr:nvSpPr>
        <xdr:cNvPr id="370" name="テキスト ボックス 369"/>
        <xdr:cNvSpPr txBox="1"/>
      </xdr:nvSpPr>
      <xdr:spPr>
        <a:xfrm>
          <a:off x="8483111" y="96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8833</xdr:rowOff>
    </xdr:from>
    <xdr:to>
      <xdr:col>11</xdr:col>
      <xdr:colOff>358775</xdr:colOff>
      <xdr:row>56</xdr:row>
      <xdr:rowOff>110433</xdr:rowOff>
    </xdr:to>
    <xdr:sp macro="" textlink="">
      <xdr:nvSpPr>
        <xdr:cNvPr id="371" name="円/楕円 370"/>
        <xdr:cNvSpPr/>
      </xdr:nvSpPr>
      <xdr:spPr>
        <a:xfrm>
          <a:off x="7810500" y="96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101560</xdr:rowOff>
    </xdr:from>
    <xdr:ext cx="534377" cy="259045"/>
    <xdr:sp macro="" textlink="">
      <xdr:nvSpPr>
        <xdr:cNvPr id="372" name="テキスト ボックス 371"/>
        <xdr:cNvSpPr txBox="1"/>
      </xdr:nvSpPr>
      <xdr:spPr>
        <a:xfrm>
          <a:off x="7594111" y="97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28911</xdr:rowOff>
    </xdr:from>
    <xdr:to>
      <xdr:col>10</xdr:col>
      <xdr:colOff>155575</xdr:colOff>
      <xdr:row>56</xdr:row>
      <xdr:rowOff>130511</xdr:rowOff>
    </xdr:to>
    <xdr:sp macro="" textlink="">
      <xdr:nvSpPr>
        <xdr:cNvPr id="373" name="円/楕円 372"/>
        <xdr:cNvSpPr/>
      </xdr:nvSpPr>
      <xdr:spPr>
        <a:xfrm>
          <a:off x="6921500" y="96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121638</xdr:rowOff>
    </xdr:from>
    <xdr:ext cx="534377" cy="259045"/>
    <xdr:sp macro="" textlink="">
      <xdr:nvSpPr>
        <xdr:cNvPr id="374" name="テキスト ボックス 373"/>
        <xdr:cNvSpPr txBox="1"/>
      </xdr:nvSpPr>
      <xdr:spPr>
        <a:xfrm>
          <a:off x="6705111" y="97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31183</xdr:rowOff>
    </xdr:from>
    <xdr:to>
      <xdr:col>15</xdr:col>
      <xdr:colOff>180975</xdr:colOff>
      <xdr:row>75</xdr:row>
      <xdr:rowOff>128270</xdr:rowOff>
    </xdr:to>
    <xdr:cxnSp macro="">
      <xdr:nvCxnSpPr>
        <xdr:cNvPr id="401" name="直線コネクタ 400"/>
        <xdr:cNvCxnSpPr/>
      </xdr:nvCxnSpPr>
      <xdr:spPr>
        <a:xfrm flipV="1">
          <a:off x="9639300" y="12889933"/>
          <a:ext cx="838200" cy="9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151833</xdr:rowOff>
    </xdr:from>
    <xdr:to>
      <xdr:col>15</xdr:col>
      <xdr:colOff>231775</xdr:colOff>
      <xdr:row>75</xdr:row>
      <xdr:rowOff>81983</xdr:rowOff>
    </xdr:to>
    <xdr:sp macro="" textlink="">
      <xdr:nvSpPr>
        <xdr:cNvPr id="411" name="円/楕円 410"/>
        <xdr:cNvSpPr/>
      </xdr:nvSpPr>
      <xdr:spPr>
        <a:xfrm>
          <a:off x="10426700" y="128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3260</xdr:rowOff>
    </xdr:from>
    <xdr:ext cx="534377" cy="259045"/>
    <xdr:sp macro="" textlink="">
      <xdr:nvSpPr>
        <xdr:cNvPr id="412" name="普通建設事業費 （ うち新規整備　）該当値テキスト"/>
        <xdr:cNvSpPr txBox="1"/>
      </xdr:nvSpPr>
      <xdr:spPr>
        <a:xfrm>
          <a:off x="10528300" y="126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77470</xdr:rowOff>
    </xdr:from>
    <xdr:to>
      <xdr:col>14</xdr:col>
      <xdr:colOff>79375</xdr:colOff>
      <xdr:row>76</xdr:row>
      <xdr:rowOff>7620</xdr:rowOff>
    </xdr:to>
    <xdr:sp macro="" textlink="">
      <xdr:nvSpPr>
        <xdr:cNvPr id="413" name="円/楕円 412"/>
        <xdr:cNvSpPr/>
      </xdr:nvSpPr>
      <xdr:spPr>
        <a:xfrm>
          <a:off x="9588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24147</xdr:rowOff>
    </xdr:from>
    <xdr:ext cx="534377" cy="259045"/>
    <xdr:sp macro="" textlink="">
      <xdr:nvSpPr>
        <xdr:cNvPr id="414" name="テキスト ボックス 413"/>
        <xdr:cNvSpPr txBox="1"/>
      </xdr:nvSpPr>
      <xdr:spPr>
        <a:xfrm>
          <a:off x="9372111" y="127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165988</xdr:rowOff>
    </xdr:from>
    <xdr:to>
      <xdr:col>15</xdr:col>
      <xdr:colOff>180975</xdr:colOff>
      <xdr:row>99</xdr:row>
      <xdr:rowOff>2236</xdr:rowOff>
    </xdr:to>
    <xdr:cxnSp macro="">
      <xdr:nvCxnSpPr>
        <xdr:cNvPr id="444" name="直線コネクタ 443"/>
        <xdr:cNvCxnSpPr/>
      </xdr:nvCxnSpPr>
      <xdr:spPr>
        <a:xfrm flipV="1">
          <a:off x="9639300" y="16796638"/>
          <a:ext cx="838200" cy="17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46778</xdr:rowOff>
    </xdr:from>
    <xdr:ext cx="534377" cy="259045"/>
    <xdr:sp macro="" textlink="">
      <xdr:nvSpPr>
        <xdr:cNvPr id="445" name="普通建設事業費 （ うち更新整備　）平均値テキスト"/>
        <xdr:cNvSpPr txBox="1"/>
      </xdr:nvSpPr>
      <xdr:spPr>
        <a:xfrm>
          <a:off x="10528300" y="161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118863</xdr:rowOff>
    </xdr:from>
    <xdr:ext cx="534377" cy="259045"/>
    <xdr:sp macro="" textlink="">
      <xdr:nvSpPr>
        <xdr:cNvPr id="448" name="テキスト ボックス 447"/>
        <xdr:cNvSpPr txBox="1"/>
      </xdr:nvSpPr>
      <xdr:spPr>
        <a:xfrm>
          <a:off x="9372111" y="1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115188</xdr:rowOff>
    </xdr:from>
    <xdr:to>
      <xdr:col>15</xdr:col>
      <xdr:colOff>231775</xdr:colOff>
      <xdr:row>98</xdr:row>
      <xdr:rowOff>45338</xdr:rowOff>
    </xdr:to>
    <xdr:sp macro="" textlink="">
      <xdr:nvSpPr>
        <xdr:cNvPr id="454" name="円/楕円 453"/>
        <xdr:cNvSpPr/>
      </xdr:nvSpPr>
      <xdr:spPr>
        <a:xfrm>
          <a:off x="10426700" y="167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93615</xdr:rowOff>
    </xdr:from>
    <xdr:ext cx="534377" cy="259045"/>
    <xdr:sp macro="" textlink="">
      <xdr:nvSpPr>
        <xdr:cNvPr id="455" name="普通建設事業費 （ うち更新整備　）該当値テキスト"/>
        <xdr:cNvSpPr txBox="1"/>
      </xdr:nvSpPr>
      <xdr:spPr>
        <a:xfrm>
          <a:off x="10528300" y="167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122886</xdr:rowOff>
    </xdr:from>
    <xdr:to>
      <xdr:col>14</xdr:col>
      <xdr:colOff>79375</xdr:colOff>
      <xdr:row>99</xdr:row>
      <xdr:rowOff>53036</xdr:rowOff>
    </xdr:to>
    <xdr:sp macro="" textlink="">
      <xdr:nvSpPr>
        <xdr:cNvPr id="456" name="円/楕円 455"/>
        <xdr:cNvSpPr/>
      </xdr:nvSpPr>
      <xdr:spPr>
        <a:xfrm>
          <a:off x="9588500" y="16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44163</xdr:rowOff>
    </xdr:from>
    <xdr:ext cx="534377" cy="259045"/>
    <xdr:sp macro="" textlink="">
      <xdr:nvSpPr>
        <xdr:cNvPr id="457" name="テキスト ボックス 456"/>
        <xdr:cNvSpPr txBox="1"/>
      </xdr:nvSpPr>
      <xdr:spPr>
        <a:xfrm>
          <a:off x="9372111" y="170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4" name="直線コネクタ 48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5"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7" name="直線コネクタ 48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9" name="テキスト ボックス 488"/>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136499</xdr:rowOff>
    </xdr:from>
    <xdr:to>
      <xdr:col>21</xdr:col>
      <xdr:colOff>161925</xdr:colOff>
      <xdr:row>38</xdr:row>
      <xdr:rowOff>139700</xdr:rowOff>
    </xdr:to>
    <xdr:cxnSp macro="">
      <xdr:nvCxnSpPr>
        <xdr:cNvPr id="490" name="直線コネクタ 489"/>
        <xdr:cNvCxnSpPr/>
      </xdr:nvCxnSpPr>
      <xdr:spPr>
        <a:xfrm>
          <a:off x="13703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2" name="テキスト ボックス 491"/>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93980</xdr:rowOff>
    </xdr:from>
    <xdr:to>
      <xdr:col>19</xdr:col>
      <xdr:colOff>644525</xdr:colOff>
      <xdr:row>38</xdr:row>
      <xdr:rowOff>136499</xdr:rowOff>
    </xdr:to>
    <xdr:cxnSp macro="">
      <xdr:nvCxnSpPr>
        <xdr:cNvPr id="493" name="直線コネクタ 492"/>
        <xdr:cNvCxnSpPr/>
      </xdr:nvCxnSpPr>
      <xdr:spPr>
        <a:xfrm>
          <a:off x="12814300" y="6609080"/>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5" name="テキスト ボックス 494"/>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7" name="テキスト ボックス 496"/>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3" name="円/楕円 50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5" name="円/楕円 50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6" name="テキスト ボックス 50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7" name="円/楕円 50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8" name="テキスト ボックス 50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85699</xdr:rowOff>
    </xdr:from>
    <xdr:to>
      <xdr:col>20</xdr:col>
      <xdr:colOff>9525</xdr:colOff>
      <xdr:row>39</xdr:row>
      <xdr:rowOff>15849</xdr:rowOff>
    </xdr:to>
    <xdr:sp macro="" textlink="">
      <xdr:nvSpPr>
        <xdr:cNvPr id="509" name="円/楕円 508"/>
        <xdr:cNvSpPr/>
      </xdr:nvSpPr>
      <xdr:spPr>
        <a:xfrm>
          <a:off x="1365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6976</xdr:rowOff>
    </xdr:from>
    <xdr:ext cx="313932" cy="259045"/>
    <xdr:sp macro="" textlink="">
      <xdr:nvSpPr>
        <xdr:cNvPr id="510" name="テキスト ボックス 509"/>
        <xdr:cNvSpPr txBox="1"/>
      </xdr:nvSpPr>
      <xdr:spPr>
        <a:xfrm>
          <a:off x="13546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43180</xdr:rowOff>
    </xdr:from>
    <xdr:to>
      <xdr:col>18</xdr:col>
      <xdr:colOff>492125</xdr:colOff>
      <xdr:row>38</xdr:row>
      <xdr:rowOff>144780</xdr:rowOff>
    </xdr:to>
    <xdr:sp macro="" textlink="">
      <xdr:nvSpPr>
        <xdr:cNvPr id="511" name="円/楕円 510"/>
        <xdr:cNvSpPr/>
      </xdr:nvSpPr>
      <xdr:spPr>
        <a:xfrm>
          <a:off x="1276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135907</xdr:rowOff>
    </xdr:from>
    <xdr:ext cx="378565" cy="259045"/>
    <xdr:sp macro="" textlink="">
      <xdr:nvSpPr>
        <xdr:cNvPr id="512" name="テキスト ボックス 511"/>
        <xdr:cNvSpPr txBox="1"/>
      </xdr:nvSpPr>
      <xdr:spPr>
        <a:xfrm>
          <a:off x="1262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127603</xdr:rowOff>
    </xdr:from>
    <xdr:to>
      <xdr:col>23</xdr:col>
      <xdr:colOff>517525</xdr:colOff>
      <xdr:row>75</xdr:row>
      <xdr:rowOff>156408</xdr:rowOff>
    </xdr:to>
    <xdr:cxnSp macro="">
      <xdr:nvCxnSpPr>
        <xdr:cNvPr id="591" name="直線コネクタ 590"/>
        <xdr:cNvCxnSpPr/>
      </xdr:nvCxnSpPr>
      <xdr:spPr>
        <a:xfrm>
          <a:off x="15481300" y="12986353"/>
          <a:ext cx="8382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2"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127603</xdr:rowOff>
    </xdr:from>
    <xdr:to>
      <xdr:col>22</xdr:col>
      <xdr:colOff>365125</xdr:colOff>
      <xdr:row>76</xdr:row>
      <xdr:rowOff>24048</xdr:rowOff>
    </xdr:to>
    <xdr:cxnSp macro="">
      <xdr:nvCxnSpPr>
        <xdr:cNvPr id="594" name="直線コネクタ 593"/>
        <xdr:cNvCxnSpPr/>
      </xdr:nvCxnSpPr>
      <xdr:spPr>
        <a:xfrm flipV="1">
          <a:off x="14592300" y="12986353"/>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6" name="テキスト ボックス 595"/>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1036</xdr:rowOff>
    </xdr:from>
    <xdr:to>
      <xdr:col>21</xdr:col>
      <xdr:colOff>161925</xdr:colOff>
      <xdr:row>76</xdr:row>
      <xdr:rowOff>24048</xdr:rowOff>
    </xdr:to>
    <xdr:cxnSp macro="">
      <xdr:nvCxnSpPr>
        <xdr:cNvPr id="597" name="直線コネクタ 596"/>
        <xdr:cNvCxnSpPr/>
      </xdr:nvCxnSpPr>
      <xdr:spPr>
        <a:xfrm>
          <a:off x="13703300" y="1303123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599" name="テキスト ボックス 598"/>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144615</xdr:rowOff>
    </xdr:from>
    <xdr:to>
      <xdr:col>19</xdr:col>
      <xdr:colOff>644525</xdr:colOff>
      <xdr:row>76</xdr:row>
      <xdr:rowOff>1036</xdr:rowOff>
    </xdr:to>
    <xdr:cxnSp macro="">
      <xdr:nvCxnSpPr>
        <xdr:cNvPr id="600" name="直線コネクタ 599"/>
        <xdr:cNvCxnSpPr/>
      </xdr:nvCxnSpPr>
      <xdr:spPr>
        <a:xfrm>
          <a:off x="12814300" y="13003365"/>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2" name="テキスト ボックス 601"/>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4" name="テキスト ボックス 603"/>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105607</xdr:rowOff>
    </xdr:from>
    <xdr:to>
      <xdr:col>23</xdr:col>
      <xdr:colOff>568325</xdr:colOff>
      <xdr:row>76</xdr:row>
      <xdr:rowOff>35756</xdr:rowOff>
    </xdr:to>
    <xdr:sp macro="" textlink="">
      <xdr:nvSpPr>
        <xdr:cNvPr id="610" name="円/楕円 609"/>
        <xdr:cNvSpPr/>
      </xdr:nvSpPr>
      <xdr:spPr>
        <a:xfrm>
          <a:off x="16268700" y="12964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84034</xdr:rowOff>
    </xdr:from>
    <xdr:ext cx="534377" cy="259045"/>
    <xdr:sp macro="" textlink="">
      <xdr:nvSpPr>
        <xdr:cNvPr id="611" name="公債費該当値テキスト"/>
        <xdr:cNvSpPr txBox="1"/>
      </xdr:nvSpPr>
      <xdr:spPr>
        <a:xfrm>
          <a:off x="16370300" y="129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76803</xdr:rowOff>
    </xdr:from>
    <xdr:to>
      <xdr:col>22</xdr:col>
      <xdr:colOff>415925</xdr:colOff>
      <xdr:row>76</xdr:row>
      <xdr:rowOff>6953</xdr:rowOff>
    </xdr:to>
    <xdr:sp macro="" textlink="">
      <xdr:nvSpPr>
        <xdr:cNvPr id="612" name="円/楕円 611"/>
        <xdr:cNvSpPr/>
      </xdr:nvSpPr>
      <xdr:spPr>
        <a:xfrm>
          <a:off x="15430500" y="129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169530</xdr:rowOff>
    </xdr:from>
    <xdr:ext cx="534377" cy="259045"/>
    <xdr:sp macro="" textlink="">
      <xdr:nvSpPr>
        <xdr:cNvPr id="613" name="テキスト ボックス 612"/>
        <xdr:cNvSpPr txBox="1"/>
      </xdr:nvSpPr>
      <xdr:spPr>
        <a:xfrm>
          <a:off x="15214111" y="130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144697</xdr:rowOff>
    </xdr:from>
    <xdr:to>
      <xdr:col>21</xdr:col>
      <xdr:colOff>212725</xdr:colOff>
      <xdr:row>76</xdr:row>
      <xdr:rowOff>74848</xdr:rowOff>
    </xdr:to>
    <xdr:sp macro="" textlink="">
      <xdr:nvSpPr>
        <xdr:cNvPr id="614" name="円/楕円 613"/>
        <xdr:cNvSpPr/>
      </xdr:nvSpPr>
      <xdr:spPr>
        <a:xfrm>
          <a:off x="14541500" y="13003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65975</xdr:rowOff>
    </xdr:from>
    <xdr:ext cx="534377" cy="259045"/>
    <xdr:sp macro="" textlink="">
      <xdr:nvSpPr>
        <xdr:cNvPr id="615" name="テキスト ボックス 614"/>
        <xdr:cNvSpPr txBox="1"/>
      </xdr:nvSpPr>
      <xdr:spPr>
        <a:xfrm>
          <a:off x="14325111" y="130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121685</xdr:rowOff>
    </xdr:from>
    <xdr:to>
      <xdr:col>20</xdr:col>
      <xdr:colOff>9525</xdr:colOff>
      <xdr:row>76</xdr:row>
      <xdr:rowOff>51836</xdr:rowOff>
    </xdr:to>
    <xdr:sp macro="" textlink="">
      <xdr:nvSpPr>
        <xdr:cNvPr id="616" name="円/楕円 615"/>
        <xdr:cNvSpPr/>
      </xdr:nvSpPr>
      <xdr:spPr>
        <a:xfrm>
          <a:off x="13652500" y="12980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42963</xdr:rowOff>
    </xdr:from>
    <xdr:ext cx="534377" cy="259045"/>
    <xdr:sp macro="" textlink="">
      <xdr:nvSpPr>
        <xdr:cNvPr id="617" name="テキスト ボックス 616"/>
        <xdr:cNvSpPr txBox="1"/>
      </xdr:nvSpPr>
      <xdr:spPr>
        <a:xfrm>
          <a:off x="13436111" y="1307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93815</xdr:rowOff>
    </xdr:from>
    <xdr:to>
      <xdr:col>18</xdr:col>
      <xdr:colOff>492125</xdr:colOff>
      <xdr:row>76</xdr:row>
      <xdr:rowOff>23964</xdr:rowOff>
    </xdr:to>
    <xdr:sp macro="" textlink="">
      <xdr:nvSpPr>
        <xdr:cNvPr id="618" name="円/楕円 617"/>
        <xdr:cNvSpPr/>
      </xdr:nvSpPr>
      <xdr:spPr>
        <a:xfrm>
          <a:off x="12763500" y="129525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15091</xdr:rowOff>
    </xdr:from>
    <xdr:ext cx="534377" cy="259045"/>
    <xdr:sp macro="" textlink="">
      <xdr:nvSpPr>
        <xdr:cNvPr id="619" name="テキスト ボックス 618"/>
        <xdr:cNvSpPr txBox="1"/>
      </xdr:nvSpPr>
      <xdr:spPr>
        <a:xfrm>
          <a:off x="12547111" y="1304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128544</xdr:rowOff>
    </xdr:from>
    <xdr:to>
      <xdr:col>23</xdr:col>
      <xdr:colOff>517525</xdr:colOff>
      <xdr:row>98</xdr:row>
      <xdr:rowOff>26315</xdr:rowOff>
    </xdr:to>
    <xdr:cxnSp macro="">
      <xdr:nvCxnSpPr>
        <xdr:cNvPr id="646" name="直線コネクタ 645"/>
        <xdr:cNvCxnSpPr/>
      </xdr:nvCxnSpPr>
      <xdr:spPr>
        <a:xfrm flipV="1">
          <a:off x="15481300" y="16759194"/>
          <a:ext cx="838200" cy="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7"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145963</xdr:rowOff>
    </xdr:from>
    <xdr:to>
      <xdr:col>22</xdr:col>
      <xdr:colOff>365125</xdr:colOff>
      <xdr:row>98</xdr:row>
      <xdr:rowOff>26315</xdr:rowOff>
    </xdr:to>
    <xdr:cxnSp macro="">
      <xdr:nvCxnSpPr>
        <xdr:cNvPr id="649" name="直線コネクタ 648"/>
        <xdr:cNvCxnSpPr/>
      </xdr:nvCxnSpPr>
      <xdr:spPr>
        <a:xfrm>
          <a:off x="14592300" y="16776613"/>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1" name="テキスト ボックス 650"/>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145963</xdr:rowOff>
    </xdr:from>
    <xdr:to>
      <xdr:col>21</xdr:col>
      <xdr:colOff>161925</xdr:colOff>
      <xdr:row>98</xdr:row>
      <xdr:rowOff>83465</xdr:rowOff>
    </xdr:to>
    <xdr:cxnSp macro="">
      <xdr:nvCxnSpPr>
        <xdr:cNvPr id="652" name="直線コネクタ 651"/>
        <xdr:cNvCxnSpPr/>
      </xdr:nvCxnSpPr>
      <xdr:spPr>
        <a:xfrm flipV="1">
          <a:off x="13703300" y="16776613"/>
          <a:ext cx="889000" cy="10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43870</xdr:rowOff>
    </xdr:from>
    <xdr:to>
      <xdr:col>19</xdr:col>
      <xdr:colOff>644525</xdr:colOff>
      <xdr:row>98</xdr:row>
      <xdr:rowOff>83465</xdr:rowOff>
    </xdr:to>
    <xdr:cxnSp macro="">
      <xdr:nvCxnSpPr>
        <xdr:cNvPr id="655" name="直線コネクタ 654"/>
        <xdr:cNvCxnSpPr/>
      </xdr:nvCxnSpPr>
      <xdr:spPr>
        <a:xfrm>
          <a:off x="12814300" y="16845970"/>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9" name="テキスト ボックス 658"/>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77744</xdr:rowOff>
    </xdr:from>
    <xdr:to>
      <xdr:col>23</xdr:col>
      <xdr:colOff>568325</xdr:colOff>
      <xdr:row>98</xdr:row>
      <xdr:rowOff>7894</xdr:rowOff>
    </xdr:to>
    <xdr:sp macro="" textlink="">
      <xdr:nvSpPr>
        <xdr:cNvPr id="665" name="円/楕円 664"/>
        <xdr:cNvSpPr/>
      </xdr:nvSpPr>
      <xdr:spPr>
        <a:xfrm>
          <a:off x="16268700" y="1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56171</xdr:rowOff>
    </xdr:from>
    <xdr:ext cx="469744" cy="259045"/>
    <xdr:sp macro="" textlink="">
      <xdr:nvSpPr>
        <xdr:cNvPr id="666" name="積立金該当値テキスト"/>
        <xdr:cNvSpPr txBox="1"/>
      </xdr:nvSpPr>
      <xdr:spPr>
        <a:xfrm>
          <a:off x="16370300" y="166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146965</xdr:rowOff>
    </xdr:from>
    <xdr:to>
      <xdr:col>22</xdr:col>
      <xdr:colOff>415925</xdr:colOff>
      <xdr:row>98</xdr:row>
      <xdr:rowOff>77115</xdr:rowOff>
    </xdr:to>
    <xdr:sp macro="" textlink="">
      <xdr:nvSpPr>
        <xdr:cNvPr id="667" name="円/楕円 666"/>
        <xdr:cNvSpPr/>
      </xdr:nvSpPr>
      <xdr:spPr>
        <a:xfrm>
          <a:off x="15430500" y="167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68242</xdr:rowOff>
    </xdr:from>
    <xdr:ext cx="469744" cy="259045"/>
    <xdr:sp macro="" textlink="">
      <xdr:nvSpPr>
        <xdr:cNvPr id="668" name="テキスト ボックス 667"/>
        <xdr:cNvSpPr txBox="1"/>
      </xdr:nvSpPr>
      <xdr:spPr>
        <a:xfrm>
          <a:off x="15246427" y="168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95163</xdr:rowOff>
    </xdr:from>
    <xdr:to>
      <xdr:col>21</xdr:col>
      <xdr:colOff>212725</xdr:colOff>
      <xdr:row>98</xdr:row>
      <xdr:rowOff>25313</xdr:rowOff>
    </xdr:to>
    <xdr:sp macro="" textlink="">
      <xdr:nvSpPr>
        <xdr:cNvPr id="669" name="円/楕円 668"/>
        <xdr:cNvSpPr/>
      </xdr:nvSpPr>
      <xdr:spPr>
        <a:xfrm>
          <a:off x="14541500" y="167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16440</xdr:rowOff>
    </xdr:from>
    <xdr:ext cx="469744" cy="259045"/>
    <xdr:sp macro="" textlink="">
      <xdr:nvSpPr>
        <xdr:cNvPr id="670" name="テキスト ボックス 669"/>
        <xdr:cNvSpPr txBox="1"/>
      </xdr:nvSpPr>
      <xdr:spPr>
        <a:xfrm>
          <a:off x="14357427" y="168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32665</xdr:rowOff>
    </xdr:from>
    <xdr:to>
      <xdr:col>20</xdr:col>
      <xdr:colOff>9525</xdr:colOff>
      <xdr:row>98</xdr:row>
      <xdr:rowOff>134265</xdr:rowOff>
    </xdr:to>
    <xdr:sp macro="" textlink="">
      <xdr:nvSpPr>
        <xdr:cNvPr id="671" name="円/楕円 670"/>
        <xdr:cNvSpPr/>
      </xdr:nvSpPr>
      <xdr:spPr>
        <a:xfrm>
          <a:off x="13652500" y="168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125392</xdr:rowOff>
    </xdr:from>
    <xdr:ext cx="469744" cy="259045"/>
    <xdr:sp macro="" textlink="">
      <xdr:nvSpPr>
        <xdr:cNvPr id="672" name="テキスト ボックス 671"/>
        <xdr:cNvSpPr txBox="1"/>
      </xdr:nvSpPr>
      <xdr:spPr>
        <a:xfrm>
          <a:off x="13468427" y="1692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164520</xdr:rowOff>
    </xdr:from>
    <xdr:to>
      <xdr:col>18</xdr:col>
      <xdr:colOff>492125</xdr:colOff>
      <xdr:row>98</xdr:row>
      <xdr:rowOff>94670</xdr:rowOff>
    </xdr:to>
    <xdr:sp macro="" textlink="">
      <xdr:nvSpPr>
        <xdr:cNvPr id="673" name="円/楕円 672"/>
        <xdr:cNvSpPr/>
      </xdr:nvSpPr>
      <xdr:spPr>
        <a:xfrm>
          <a:off x="12763500" y="167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85797</xdr:rowOff>
    </xdr:from>
    <xdr:ext cx="469744" cy="259045"/>
    <xdr:sp macro="" textlink="">
      <xdr:nvSpPr>
        <xdr:cNvPr id="674" name="テキスト ボックス 673"/>
        <xdr:cNvSpPr txBox="1"/>
      </xdr:nvSpPr>
      <xdr:spPr>
        <a:xfrm>
          <a:off x="12579427" y="168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6" name="テキスト ボックス 68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8" name="テキスト ボックス 68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0" name="テキスト ボックス 68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2" name="テキスト ボックス 69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4" name="テキスト ボックス 69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6" name="テキスト ボックス 69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1"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3"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146721</xdr:rowOff>
    </xdr:from>
    <xdr:to>
      <xdr:col>32</xdr:col>
      <xdr:colOff>187325</xdr:colOff>
      <xdr:row>37</xdr:row>
      <xdr:rowOff>69814</xdr:rowOff>
    </xdr:to>
    <xdr:cxnSp macro="">
      <xdr:nvCxnSpPr>
        <xdr:cNvPr id="705" name="直線コネクタ 704"/>
        <xdr:cNvCxnSpPr/>
      </xdr:nvCxnSpPr>
      <xdr:spPr>
        <a:xfrm flipV="1">
          <a:off x="21323300" y="6318921"/>
          <a:ext cx="8382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78104</xdr:rowOff>
    </xdr:from>
    <xdr:ext cx="469744" cy="259045"/>
    <xdr:sp macro="" textlink="">
      <xdr:nvSpPr>
        <xdr:cNvPr id="706" name="投資及び出資金平均値テキスト"/>
        <xdr:cNvSpPr txBox="1"/>
      </xdr:nvSpPr>
      <xdr:spPr>
        <a:xfrm>
          <a:off x="22212300" y="625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164030</xdr:rowOff>
    </xdr:from>
    <xdr:to>
      <xdr:col>31</xdr:col>
      <xdr:colOff>34925</xdr:colOff>
      <xdr:row>37</xdr:row>
      <xdr:rowOff>69814</xdr:rowOff>
    </xdr:to>
    <xdr:cxnSp macro="">
      <xdr:nvCxnSpPr>
        <xdr:cNvPr id="708" name="直線コネクタ 707"/>
        <xdr:cNvCxnSpPr/>
      </xdr:nvCxnSpPr>
      <xdr:spPr>
        <a:xfrm>
          <a:off x="20434300" y="6336230"/>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0" name="テキスト ボックス 709"/>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74059</xdr:rowOff>
    </xdr:from>
    <xdr:to>
      <xdr:col>29</xdr:col>
      <xdr:colOff>517525</xdr:colOff>
      <xdr:row>36</xdr:row>
      <xdr:rowOff>164030</xdr:rowOff>
    </xdr:to>
    <xdr:cxnSp macro="">
      <xdr:nvCxnSpPr>
        <xdr:cNvPr id="711" name="直線コネクタ 710"/>
        <xdr:cNvCxnSpPr/>
      </xdr:nvCxnSpPr>
      <xdr:spPr>
        <a:xfrm>
          <a:off x="19545300" y="6246259"/>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3" name="テキスト ボックス 712"/>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74059</xdr:rowOff>
    </xdr:from>
    <xdr:to>
      <xdr:col>28</xdr:col>
      <xdr:colOff>314325</xdr:colOff>
      <xdr:row>36</xdr:row>
      <xdr:rowOff>94307</xdr:rowOff>
    </xdr:to>
    <xdr:cxnSp macro="">
      <xdr:nvCxnSpPr>
        <xdr:cNvPr id="714" name="直線コネクタ 713"/>
        <xdr:cNvCxnSpPr/>
      </xdr:nvCxnSpPr>
      <xdr:spPr>
        <a:xfrm flipV="1">
          <a:off x="18656300" y="6246259"/>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122191</xdr:rowOff>
    </xdr:from>
    <xdr:ext cx="469744" cy="259045"/>
    <xdr:sp macro="" textlink="">
      <xdr:nvSpPr>
        <xdr:cNvPr id="716" name="テキスト ボックス 715"/>
        <xdr:cNvSpPr txBox="1"/>
      </xdr:nvSpPr>
      <xdr:spPr>
        <a:xfrm>
          <a:off x="19310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7" name="フローチャート : 判断 716"/>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18" name="テキスト ボックス 717"/>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95921</xdr:rowOff>
    </xdr:from>
    <xdr:to>
      <xdr:col>32</xdr:col>
      <xdr:colOff>238125</xdr:colOff>
      <xdr:row>37</xdr:row>
      <xdr:rowOff>26071</xdr:rowOff>
    </xdr:to>
    <xdr:sp macro="" textlink="">
      <xdr:nvSpPr>
        <xdr:cNvPr id="724" name="円/楕円 723"/>
        <xdr:cNvSpPr/>
      </xdr:nvSpPr>
      <xdr:spPr>
        <a:xfrm>
          <a:off x="22110700" y="62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118798</xdr:rowOff>
    </xdr:from>
    <xdr:ext cx="469744" cy="259045"/>
    <xdr:sp macro="" textlink="">
      <xdr:nvSpPr>
        <xdr:cNvPr id="725" name="投資及び出資金該当値テキスト"/>
        <xdr:cNvSpPr txBox="1"/>
      </xdr:nvSpPr>
      <xdr:spPr>
        <a:xfrm>
          <a:off x="22212300" y="61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19014</xdr:rowOff>
    </xdr:from>
    <xdr:to>
      <xdr:col>31</xdr:col>
      <xdr:colOff>85725</xdr:colOff>
      <xdr:row>37</xdr:row>
      <xdr:rowOff>120614</xdr:rowOff>
    </xdr:to>
    <xdr:sp macro="" textlink="">
      <xdr:nvSpPr>
        <xdr:cNvPr id="726" name="円/楕円 725"/>
        <xdr:cNvSpPr/>
      </xdr:nvSpPr>
      <xdr:spPr>
        <a:xfrm>
          <a:off x="21272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111741</xdr:rowOff>
    </xdr:from>
    <xdr:ext cx="469744" cy="259045"/>
    <xdr:sp macro="" textlink="">
      <xdr:nvSpPr>
        <xdr:cNvPr id="727" name="テキスト ボックス 726"/>
        <xdr:cNvSpPr txBox="1"/>
      </xdr:nvSpPr>
      <xdr:spPr>
        <a:xfrm>
          <a:off x="21088427" y="645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113230</xdr:rowOff>
    </xdr:from>
    <xdr:to>
      <xdr:col>29</xdr:col>
      <xdr:colOff>568325</xdr:colOff>
      <xdr:row>37</xdr:row>
      <xdr:rowOff>43380</xdr:rowOff>
    </xdr:to>
    <xdr:sp macro="" textlink="">
      <xdr:nvSpPr>
        <xdr:cNvPr id="728" name="円/楕円 727"/>
        <xdr:cNvSpPr/>
      </xdr:nvSpPr>
      <xdr:spPr>
        <a:xfrm>
          <a:off x="20383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34507</xdr:rowOff>
    </xdr:from>
    <xdr:ext cx="469744" cy="259045"/>
    <xdr:sp macro="" textlink="">
      <xdr:nvSpPr>
        <xdr:cNvPr id="729" name="テキスト ボックス 728"/>
        <xdr:cNvSpPr txBox="1"/>
      </xdr:nvSpPr>
      <xdr:spPr>
        <a:xfrm>
          <a:off x="20199427" y="637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23259</xdr:rowOff>
    </xdr:from>
    <xdr:to>
      <xdr:col>28</xdr:col>
      <xdr:colOff>365125</xdr:colOff>
      <xdr:row>36</xdr:row>
      <xdr:rowOff>124859</xdr:rowOff>
    </xdr:to>
    <xdr:sp macro="" textlink="">
      <xdr:nvSpPr>
        <xdr:cNvPr id="730" name="円/楕円 729"/>
        <xdr:cNvSpPr/>
      </xdr:nvSpPr>
      <xdr:spPr>
        <a:xfrm>
          <a:off x="19494500" y="61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141386</xdr:rowOff>
    </xdr:from>
    <xdr:ext cx="469744" cy="259045"/>
    <xdr:sp macro="" textlink="">
      <xdr:nvSpPr>
        <xdr:cNvPr id="731" name="テキスト ボックス 730"/>
        <xdr:cNvSpPr txBox="1"/>
      </xdr:nvSpPr>
      <xdr:spPr>
        <a:xfrm>
          <a:off x="19310427" y="597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43507</xdr:rowOff>
    </xdr:from>
    <xdr:to>
      <xdr:col>27</xdr:col>
      <xdr:colOff>161925</xdr:colOff>
      <xdr:row>36</xdr:row>
      <xdr:rowOff>145107</xdr:rowOff>
    </xdr:to>
    <xdr:sp macro="" textlink="">
      <xdr:nvSpPr>
        <xdr:cNvPr id="732" name="円/楕円 731"/>
        <xdr:cNvSpPr/>
      </xdr:nvSpPr>
      <xdr:spPr>
        <a:xfrm>
          <a:off x="18605500" y="62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136234</xdr:rowOff>
    </xdr:from>
    <xdr:ext cx="469744" cy="259045"/>
    <xdr:sp macro="" textlink="">
      <xdr:nvSpPr>
        <xdr:cNvPr id="733" name="テキスト ボックス 732"/>
        <xdr:cNvSpPr txBox="1"/>
      </xdr:nvSpPr>
      <xdr:spPr>
        <a:xfrm>
          <a:off x="18421427" y="630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8"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0"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128175</xdr:rowOff>
    </xdr:from>
    <xdr:to>
      <xdr:col>32</xdr:col>
      <xdr:colOff>187325</xdr:colOff>
      <xdr:row>57</xdr:row>
      <xdr:rowOff>168999</xdr:rowOff>
    </xdr:to>
    <xdr:cxnSp macro="">
      <xdr:nvCxnSpPr>
        <xdr:cNvPr id="762" name="直線コネクタ 761"/>
        <xdr:cNvCxnSpPr/>
      </xdr:nvCxnSpPr>
      <xdr:spPr>
        <a:xfrm>
          <a:off x="21323300" y="9900825"/>
          <a:ext cx="8382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3"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22333</xdr:rowOff>
    </xdr:from>
    <xdr:to>
      <xdr:col>31</xdr:col>
      <xdr:colOff>34925</xdr:colOff>
      <xdr:row>57</xdr:row>
      <xdr:rowOff>128175</xdr:rowOff>
    </xdr:to>
    <xdr:cxnSp macro="">
      <xdr:nvCxnSpPr>
        <xdr:cNvPr id="765" name="直線コネクタ 764"/>
        <xdr:cNvCxnSpPr/>
      </xdr:nvCxnSpPr>
      <xdr:spPr>
        <a:xfrm>
          <a:off x="20434300" y="9794983"/>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7" name="テキスト ボックス 766"/>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143263</xdr:rowOff>
    </xdr:from>
    <xdr:to>
      <xdr:col>29</xdr:col>
      <xdr:colOff>517525</xdr:colOff>
      <xdr:row>57</xdr:row>
      <xdr:rowOff>22333</xdr:rowOff>
    </xdr:to>
    <xdr:cxnSp macro="">
      <xdr:nvCxnSpPr>
        <xdr:cNvPr id="768" name="直線コネクタ 767"/>
        <xdr:cNvCxnSpPr/>
      </xdr:nvCxnSpPr>
      <xdr:spPr>
        <a:xfrm>
          <a:off x="19545300" y="9744463"/>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0" name="テキスト ボックス 769"/>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125679</xdr:rowOff>
    </xdr:from>
    <xdr:to>
      <xdr:col>28</xdr:col>
      <xdr:colOff>314325</xdr:colOff>
      <xdr:row>56</xdr:row>
      <xdr:rowOff>143263</xdr:rowOff>
    </xdr:to>
    <xdr:cxnSp macro="">
      <xdr:nvCxnSpPr>
        <xdr:cNvPr id="771" name="直線コネクタ 770"/>
        <xdr:cNvCxnSpPr/>
      </xdr:nvCxnSpPr>
      <xdr:spPr>
        <a:xfrm>
          <a:off x="18656300" y="9726879"/>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3" name="テキスト ボックス 772"/>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4" name="フローチャート : 判断 773"/>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5" name="テキスト ボックス 774"/>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118199</xdr:rowOff>
    </xdr:from>
    <xdr:to>
      <xdr:col>32</xdr:col>
      <xdr:colOff>238125</xdr:colOff>
      <xdr:row>58</xdr:row>
      <xdr:rowOff>48349</xdr:rowOff>
    </xdr:to>
    <xdr:sp macro="" textlink="">
      <xdr:nvSpPr>
        <xdr:cNvPr id="781" name="円/楕円 780"/>
        <xdr:cNvSpPr/>
      </xdr:nvSpPr>
      <xdr:spPr>
        <a:xfrm>
          <a:off x="22110700" y="98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96626</xdr:rowOff>
    </xdr:from>
    <xdr:ext cx="534377" cy="259045"/>
    <xdr:sp macro="" textlink="">
      <xdr:nvSpPr>
        <xdr:cNvPr id="782" name="貸付金該当値テキスト"/>
        <xdr:cNvSpPr txBox="1"/>
      </xdr:nvSpPr>
      <xdr:spPr>
        <a:xfrm>
          <a:off x="22212300" y="98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77375</xdr:rowOff>
    </xdr:from>
    <xdr:to>
      <xdr:col>31</xdr:col>
      <xdr:colOff>85725</xdr:colOff>
      <xdr:row>58</xdr:row>
      <xdr:rowOff>7525</xdr:rowOff>
    </xdr:to>
    <xdr:sp macro="" textlink="">
      <xdr:nvSpPr>
        <xdr:cNvPr id="783" name="円/楕円 782"/>
        <xdr:cNvSpPr/>
      </xdr:nvSpPr>
      <xdr:spPr>
        <a:xfrm>
          <a:off x="21272500" y="98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170102</xdr:rowOff>
    </xdr:from>
    <xdr:ext cx="534377" cy="259045"/>
    <xdr:sp macro="" textlink="">
      <xdr:nvSpPr>
        <xdr:cNvPr id="784" name="テキスト ボックス 783"/>
        <xdr:cNvSpPr txBox="1"/>
      </xdr:nvSpPr>
      <xdr:spPr>
        <a:xfrm>
          <a:off x="21056111" y="99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142983</xdr:rowOff>
    </xdr:from>
    <xdr:to>
      <xdr:col>29</xdr:col>
      <xdr:colOff>568325</xdr:colOff>
      <xdr:row>57</xdr:row>
      <xdr:rowOff>73133</xdr:rowOff>
    </xdr:to>
    <xdr:sp macro="" textlink="">
      <xdr:nvSpPr>
        <xdr:cNvPr id="785" name="円/楕円 784"/>
        <xdr:cNvSpPr/>
      </xdr:nvSpPr>
      <xdr:spPr>
        <a:xfrm>
          <a:off x="20383500" y="97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64260</xdr:rowOff>
    </xdr:from>
    <xdr:ext cx="534377" cy="259045"/>
    <xdr:sp macro="" textlink="">
      <xdr:nvSpPr>
        <xdr:cNvPr id="786" name="テキスト ボックス 785"/>
        <xdr:cNvSpPr txBox="1"/>
      </xdr:nvSpPr>
      <xdr:spPr>
        <a:xfrm>
          <a:off x="20167111" y="98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92463</xdr:rowOff>
    </xdr:from>
    <xdr:to>
      <xdr:col>28</xdr:col>
      <xdr:colOff>365125</xdr:colOff>
      <xdr:row>57</xdr:row>
      <xdr:rowOff>22613</xdr:rowOff>
    </xdr:to>
    <xdr:sp macro="" textlink="">
      <xdr:nvSpPr>
        <xdr:cNvPr id="787" name="円/楕円 786"/>
        <xdr:cNvSpPr/>
      </xdr:nvSpPr>
      <xdr:spPr>
        <a:xfrm>
          <a:off x="19494500" y="96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13740</xdr:rowOff>
    </xdr:from>
    <xdr:ext cx="534377" cy="259045"/>
    <xdr:sp macro="" textlink="">
      <xdr:nvSpPr>
        <xdr:cNvPr id="788" name="テキスト ボックス 787"/>
        <xdr:cNvSpPr txBox="1"/>
      </xdr:nvSpPr>
      <xdr:spPr>
        <a:xfrm>
          <a:off x="19278111" y="97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74879</xdr:rowOff>
    </xdr:from>
    <xdr:to>
      <xdr:col>27</xdr:col>
      <xdr:colOff>161925</xdr:colOff>
      <xdr:row>57</xdr:row>
      <xdr:rowOff>5029</xdr:rowOff>
    </xdr:to>
    <xdr:sp macro="" textlink="">
      <xdr:nvSpPr>
        <xdr:cNvPr id="789" name="円/楕円 788"/>
        <xdr:cNvSpPr/>
      </xdr:nvSpPr>
      <xdr:spPr>
        <a:xfrm>
          <a:off x="18605500" y="96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167606</xdr:rowOff>
    </xdr:from>
    <xdr:ext cx="534377" cy="259045"/>
    <xdr:sp macro="" textlink="">
      <xdr:nvSpPr>
        <xdr:cNvPr id="790" name="テキスト ボックス 789"/>
        <xdr:cNvSpPr txBox="1"/>
      </xdr:nvSpPr>
      <xdr:spPr>
        <a:xfrm>
          <a:off x="18389111" y="97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6"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8"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19380</xdr:rowOff>
    </xdr:from>
    <xdr:to>
      <xdr:col>32</xdr:col>
      <xdr:colOff>187325</xdr:colOff>
      <xdr:row>78</xdr:row>
      <xdr:rowOff>26009</xdr:rowOff>
    </xdr:to>
    <xdr:cxnSp macro="">
      <xdr:nvCxnSpPr>
        <xdr:cNvPr id="820" name="直線コネクタ 819"/>
        <xdr:cNvCxnSpPr/>
      </xdr:nvCxnSpPr>
      <xdr:spPr>
        <a:xfrm>
          <a:off x="21323300" y="1339248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1"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19380</xdr:rowOff>
    </xdr:from>
    <xdr:to>
      <xdr:col>31</xdr:col>
      <xdr:colOff>34925</xdr:colOff>
      <xdr:row>78</xdr:row>
      <xdr:rowOff>50222</xdr:rowOff>
    </xdr:to>
    <xdr:cxnSp macro="">
      <xdr:nvCxnSpPr>
        <xdr:cNvPr id="823" name="直線コネクタ 822"/>
        <xdr:cNvCxnSpPr/>
      </xdr:nvCxnSpPr>
      <xdr:spPr>
        <a:xfrm flipV="1">
          <a:off x="20434300" y="13392480"/>
          <a:ext cx="889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5" name="テキスト ボックス 824"/>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50222</xdr:rowOff>
    </xdr:from>
    <xdr:to>
      <xdr:col>29</xdr:col>
      <xdr:colOff>517525</xdr:colOff>
      <xdr:row>78</xdr:row>
      <xdr:rowOff>54851</xdr:rowOff>
    </xdr:to>
    <xdr:cxnSp macro="">
      <xdr:nvCxnSpPr>
        <xdr:cNvPr id="826" name="直線コネクタ 825"/>
        <xdr:cNvCxnSpPr/>
      </xdr:nvCxnSpPr>
      <xdr:spPr>
        <a:xfrm flipV="1">
          <a:off x="19545300" y="1342332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28" name="テキスト ボックス 827"/>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54851</xdr:rowOff>
    </xdr:from>
    <xdr:to>
      <xdr:col>28</xdr:col>
      <xdr:colOff>314325</xdr:colOff>
      <xdr:row>78</xdr:row>
      <xdr:rowOff>64091</xdr:rowOff>
    </xdr:to>
    <xdr:cxnSp macro="">
      <xdr:nvCxnSpPr>
        <xdr:cNvPr id="829" name="直線コネクタ 828"/>
        <xdr:cNvCxnSpPr/>
      </xdr:nvCxnSpPr>
      <xdr:spPr>
        <a:xfrm flipV="1">
          <a:off x="18656300" y="13427951"/>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1" name="テキスト ボックス 830"/>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2" name="フローチャート : 判断 831"/>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3" name="テキスト ボックス 832"/>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146659</xdr:rowOff>
    </xdr:from>
    <xdr:to>
      <xdr:col>32</xdr:col>
      <xdr:colOff>238125</xdr:colOff>
      <xdr:row>78</xdr:row>
      <xdr:rowOff>76809</xdr:rowOff>
    </xdr:to>
    <xdr:sp macro="" textlink="">
      <xdr:nvSpPr>
        <xdr:cNvPr id="839" name="円/楕円 838"/>
        <xdr:cNvSpPr/>
      </xdr:nvSpPr>
      <xdr:spPr>
        <a:xfrm>
          <a:off x="22110700" y="133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61586</xdr:rowOff>
    </xdr:from>
    <xdr:ext cx="534377" cy="259045"/>
    <xdr:sp macro="" textlink="">
      <xdr:nvSpPr>
        <xdr:cNvPr id="840" name="繰出金該当値テキスト"/>
        <xdr:cNvSpPr txBox="1"/>
      </xdr:nvSpPr>
      <xdr:spPr>
        <a:xfrm>
          <a:off x="22212300" y="1326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140030</xdr:rowOff>
    </xdr:from>
    <xdr:to>
      <xdr:col>31</xdr:col>
      <xdr:colOff>85725</xdr:colOff>
      <xdr:row>78</xdr:row>
      <xdr:rowOff>70180</xdr:rowOff>
    </xdr:to>
    <xdr:sp macro="" textlink="">
      <xdr:nvSpPr>
        <xdr:cNvPr id="841" name="円/楕円 840"/>
        <xdr:cNvSpPr/>
      </xdr:nvSpPr>
      <xdr:spPr>
        <a:xfrm>
          <a:off x="21272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61307</xdr:rowOff>
    </xdr:from>
    <xdr:ext cx="534377" cy="259045"/>
    <xdr:sp macro="" textlink="">
      <xdr:nvSpPr>
        <xdr:cNvPr id="842" name="テキスト ボックス 841"/>
        <xdr:cNvSpPr txBox="1"/>
      </xdr:nvSpPr>
      <xdr:spPr>
        <a:xfrm>
          <a:off x="21056111" y="134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170872</xdr:rowOff>
    </xdr:from>
    <xdr:to>
      <xdr:col>29</xdr:col>
      <xdr:colOff>568325</xdr:colOff>
      <xdr:row>78</xdr:row>
      <xdr:rowOff>101022</xdr:rowOff>
    </xdr:to>
    <xdr:sp macro="" textlink="">
      <xdr:nvSpPr>
        <xdr:cNvPr id="843" name="円/楕円 842"/>
        <xdr:cNvSpPr/>
      </xdr:nvSpPr>
      <xdr:spPr>
        <a:xfrm>
          <a:off x="20383500" y="133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92149</xdr:rowOff>
    </xdr:from>
    <xdr:ext cx="534377" cy="259045"/>
    <xdr:sp macro="" textlink="">
      <xdr:nvSpPr>
        <xdr:cNvPr id="844" name="テキスト ボックス 843"/>
        <xdr:cNvSpPr txBox="1"/>
      </xdr:nvSpPr>
      <xdr:spPr>
        <a:xfrm>
          <a:off x="20167111" y="134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4051</xdr:rowOff>
    </xdr:from>
    <xdr:to>
      <xdr:col>28</xdr:col>
      <xdr:colOff>365125</xdr:colOff>
      <xdr:row>78</xdr:row>
      <xdr:rowOff>105651</xdr:rowOff>
    </xdr:to>
    <xdr:sp macro="" textlink="">
      <xdr:nvSpPr>
        <xdr:cNvPr id="845" name="円/楕円 844"/>
        <xdr:cNvSpPr/>
      </xdr:nvSpPr>
      <xdr:spPr>
        <a:xfrm>
          <a:off x="19494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96778</xdr:rowOff>
    </xdr:from>
    <xdr:ext cx="534377" cy="259045"/>
    <xdr:sp macro="" textlink="">
      <xdr:nvSpPr>
        <xdr:cNvPr id="846" name="テキスト ボックス 845"/>
        <xdr:cNvSpPr txBox="1"/>
      </xdr:nvSpPr>
      <xdr:spPr>
        <a:xfrm>
          <a:off x="19278111" y="13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13291</xdr:rowOff>
    </xdr:from>
    <xdr:to>
      <xdr:col>27</xdr:col>
      <xdr:colOff>161925</xdr:colOff>
      <xdr:row>78</xdr:row>
      <xdr:rowOff>114891</xdr:rowOff>
    </xdr:to>
    <xdr:sp macro="" textlink="">
      <xdr:nvSpPr>
        <xdr:cNvPr id="847" name="円/楕円 846"/>
        <xdr:cNvSpPr/>
      </xdr:nvSpPr>
      <xdr:spPr>
        <a:xfrm>
          <a:off x="18605500" y="133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106018</xdr:rowOff>
    </xdr:from>
    <xdr:ext cx="534377" cy="259045"/>
    <xdr:sp macro="" textlink="">
      <xdr:nvSpPr>
        <xdr:cNvPr id="848" name="テキスト ボックス 847"/>
        <xdr:cNvSpPr txBox="1"/>
      </xdr:nvSpPr>
      <xdr:spPr>
        <a:xfrm>
          <a:off x="18389111" y="134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0" name="テキスト ボックス 85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1" name="直線コネクタ 86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2" name="テキスト ボックス 86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6" name="直線コネクタ 865"/>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7"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9"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1" name="直線コネクタ 870"/>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2"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3" name="フローチャート : 判断 872"/>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4" name="直線コネクタ 873"/>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5" name="フローチャート : 判断 874"/>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6" name="テキスト ボックス 875"/>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7" name="直線コネクタ 876"/>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8" name="フローチャート : 判断 87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9" name="テキスト ボックス 878"/>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0" name="直線コネクタ 879"/>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1" name="フローチャート : 判断 880"/>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2" name="テキスト ボックス 881"/>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3" name="フローチャート : 判断 882"/>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4" name="テキスト ボックス 883"/>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0" name="円/楕円 889"/>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1"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2" name="円/楕円 891"/>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3" name="テキスト ボックス 892"/>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4" name="円/楕円 893"/>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5" name="テキスト ボックス 894"/>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6" name="円/楕円 895"/>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7" name="テキスト ボックス 896"/>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8" name="円/楕円 897"/>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9" name="テキスト ボックス 898"/>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402,560</a:t>
          </a:r>
          <a:r>
            <a:rPr kumimoji="1" lang="ja-JP" altLang="ja-JP" sz="1300">
              <a:solidFill>
                <a:schemeClr val="dk1"/>
              </a:solidFill>
              <a:effectLst/>
              <a:latin typeface="+mn-lt"/>
              <a:ea typeface="+mn-ea"/>
              <a:cs typeface="+mn-cs"/>
            </a:rPr>
            <a:t>円（歳出総額</a:t>
          </a:r>
          <a:r>
            <a:rPr kumimoji="1" lang="en-US" altLang="ja-JP" sz="1300">
              <a:solidFill>
                <a:schemeClr val="dk1"/>
              </a:solidFill>
              <a:effectLst/>
              <a:latin typeface="+mn-lt"/>
              <a:ea typeface="+mn-ea"/>
              <a:cs typeface="+mn-cs"/>
            </a:rPr>
            <a:t>÷H28.1.1</a:t>
          </a:r>
          <a:r>
            <a:rPr kumimoji="1" lang="ja-JP" altLang="ja-JP" sz="1300">
              <a:solidFill>
                <a:schemeClr val="dk1"/>
              </a:solidFill>
              <a:effectLst/>
              <a:latin typeface="+mn-lt"/>
              <a:ea typeface="+mn-ea"/>
              <a:cs typeface="+mn-cs"/>
            </a:rPr>
            <a:t>時点の人口）となっています。各項目の住民一人当たりのコストは、概ね類似団体よりも低くなっています。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主な構成項目である人件費は、住民一人当たり</a:t>
          </a:r>
          <a:r>
            <a:rPr kumimoji="1" lang="en-US" altLang="ja-JP" sz="1300">
              <a:solidFill>
                <a:schemeClr val="dk1"/>
              </a:solidFill>
              <a:effectLst/>
              <a:latin typeface="+mn-lt"/>
              <a:ea typeface="+mn-ea"/>
              <a:cs typeface="+mn-cs"/>
            </a:rPr>
            <a:t>53,849</a:t>
          </a:r>
          <a:r>
            <a:rPr kumimoji="1" lang="ja-JP" altLang="ja-JP" sz="1300">
              <a:solidFill>
                <a:schemeClr val="dk1"/>
              </a:solidFill>
              <a:effectLst/>
              <a:latin typeface="+mn-lt"/>
              <a:ea typeface="+mn-ea"/>
              <a:cs typeface="+mn-cs"/>
            </a:rPr>
            <a:t>円となっています。「横浜市中期</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か年計画」（</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増大する行政へのニーズに対応しつつ、スクラップ・アンド・ビルドにより職員定数や職員人件費を抑制するという目標を掲げ、効果的・効率的な執行体制の構築を進め、類似団体平均に比べ大きく下回っていま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lt"/>
              <a:ea typeface="+mn-ea"/>
              <a:cs typeface="+mn-cs"/>
            </a:rPr>
            <a:t>109,933</a:t>
          </a:r>
          <a:r>
            <a:rPr kumimoji="1" lang="ja-JP" altLang="ja-JP" sz="1300">
              <a:solidFill>
                <a:schemeClr val="dk1"/>
              </a:solidFill>
              <a:effectLst/>
              <a:latin typeface="+mn-lt"/>
              <a:ea typeface="+mn-ea"/>
              <a:cs typeface="+mn-cs"/>
            </a:rPr>
            <a:t>円となっており、類似団体平均と同様、年々増加しています。待機児童対策などの子育て支援施策の増、生活保護受給者の増加、障害者支援施設の増加や施設利用者数の増などによるものです。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58,470</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年度は前年度と比較して増加しています。これは区庁舎整備事業・耐震強化事業や、街路整備費の増などによるものです。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補助費は、近年ほぼ横ばいに推移していますが、平成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年度に高かったのは、横浜市土地開発公社の解散に伴う負担金の増によるものです。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435428</xdr:colOff>
      <xdr:row>13</xdr:row>
      <xdr:rowOff>120650</xdr:rowOff>
    </xdr:to>
    <xdr:sp macro="" textlink="">
      <xdr:nvSpPr>
        <xdr:cNvPr id="17" name="正方形/長方形 16"/>
        <xdr:cNvSpPr/>
      </xdr:nvSpPr>
      <xdr:spPr>
        <a:xfrm>
          <a:off x="6512832" y="1632857"/>
          <a:ext cx="3229882"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93980</xdr:rowOff>
    </xdr:from>
    <xdr:to>
      <xdr:col>6</xdr:col>
      <xdr:colOff>511175</xdr:colOff>
      <xdr:row>37</xdr:row>
      <xdr:rowOff>127000</xdr:rowOff>
    </xdr:to>
    <xdr:cxnSp macro="">
      <xdr:nvCxnSpPr>
        <xdr:cNvPr id="61" name="直線コネクタ 60"/>
        <xdr:cNvCxnSpPr/>
      </xdr:nvCxnSpPr>
      <xdr:spPr>
        <a:xfrm flipV="1">
          <a:off x="3797300" y="643763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80027</xdr:rowOff>
    </xdr:from>
    <xdr:ext cx="469744" cy="259045"/>
    <xdr:sp macro="" textlink="">
      <xdr:nvSpPr>
        <xdr:cNvPr id="62" name="議会費平均値テキスト"/>
        <xdr:cNvSpPr txBox="1"/>
      </xdr:nvSpPr>
      <xdr:spPr>
        <a:xfrm>
          <a:off x="4686300" y="57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127000</xdr:rowOff>
    </xdr:from>
    <xdr:to>
      <xdr:col>5</xdr:col>
      <xdr:colOff>358775</xdr:colOff>
      <xdr:row>37</xdr:row>
      <xdr:rowOff>170180</xdr:rowOff>
    </xdr:to>
    <xdr:cxnSp macro="">
      <xdr:nvCxnSpPr>
        <xdr:cNvPr id="64" name="直線コネクタ 63"/>
        <xdr:cNvCxnSpPr/>
      </xdr:nvCxnSpPr>
      <xdr:spPr>
        <a:xfrm flipV="1">
          <a:off x="2908300" y="647065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47007</xdr:rowOff>
    </xdr:from>
    <xdr:ext cx="469744" cy="259045"/>
    <xdr:sp macro="" textlink="">
      <xdr:nvSpPr>
        <xdr:cNvPr id="66" name="テキスト ボックス 65"/>
        <xdr:cNvSpPr txBox="1"/>
      </xdr:nvSpPr>
      <xdr:spPr>
        <a:xfrm>
          <a:off x="3562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137160</xdr:rowOff>
    </xdr:from>
    <xdr:to>
      <xdr:col>4</xdr:col>
      <xdr:colOff>155575</xdr:colOff>
      <xdr:row>37</xdr:row>
      <xdr:rowOff>170180</xdr:rowOff>
    </xdr:to>
    <xdr:cxnSp macro="">
      <xdr:nvCxnSpPr>
        <xdr:cNvPr id="67" name="直線コネクタ 66"/>
        <xdr:cNvCxnSpPr/>
      </xdr:nvCxnSpPr>
      <xdr:spPr>
        <a:xfrm>
          <a:off x="2019300" y="648081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68597</xdr:rowOff>
    </xdr:from>
    <xdr:ext cx="469744" cy="259045"/>
    <xdr:sp macro="" textlink="">
      <xdr:nvSpPr>
        <xdr:cNvPr id="69" name="テキスト ボックス 68"/>
        <xdr:cNvSpPr txBox="1"/>
      </xdr:nvSpPr>
      <xdr:spPr>
        <a:xfrm>
          <a:off x="2673427"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33020</xdr:rowOff>
    </xdr:from>
    <xdr:to>
      <xdr:col>2</xdr:col>
      <xdr:colOff>638175</xdr:colOff>
      <xdr:row>37</xdr:row>
      <xdr:rowOff>137160</xdr:rowOff>
    </xdr:to>
    <xdr:cxnSp macro="">
      <xdr:nvCxnSpPr>
        <xdr:cNvPr id="70" name="直線コネクタ 69"/>
        <xdr:cNvCxnSpPr/>
      </xdr:nvCxnSpPr>
      <xdr:spPr>
        <a:xfrm>
          <a:off x="1130300" y="637667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13987</xdr:rowOff>
    </xdr:from>
    <xdr:ext cx="469744" cy="259045"/>
    <xdr:sp macro="" textlink="">
      <xdr:nvSpPr>
        <xdr:cNvPr id="72" name="テキスト ボックス 71"/>
        <xdr:cNvSpPr txBox="1"/>
      </xdr:nvSpPr>
      <xdr:spPr>
        <a:xfrm>
          <a:off x="17844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26687</xdr:rowOff>
    </xdr:from>
    <xdr:ext cx="469744" cy="259045"/>
    <xdr:sp macro="" textlink="">
      <xdr:nvSpPr>
        <xdr:cNvPr id="74" name="テキスト ボックス 73"/>
        <xdr:cNvSpPr txBox="1"/>
      </xdr:nvSpPr>
      <xdr:spPr>
        <a:xfrm>
          <a:off x="895427"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43180</xdr:rowOff>
    </xdr:from>
    <xdr:to>
      <xdr:col>6</xdr:col>
      <xdr:colOff>561975</xdr:colOff>
      <xdr:row>37</xdr:row>
      <xdr:rowOff>144780</xdr:rowOff>
    </xdr:to>
    <xdr:sp macro="" textlink="">
      <xdr:nvSpPr>
        <xdr:cNvPr id="80" name="円/楕円 79"/>
        <xdr:cNvSpPr/>
      </xdr:nvSpPr>
      <xdr:spPr>
        <a:xfrm>
          <a:off x="4584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129557</xdr:rowOff>
    </xdr:from>
    <xdr:ext cx="378565" cy="259045"/>
    <xdr:sp macro="" textlink="">
      <xdr:nvSpPr>
        <xdr:cNvPr id="81" name="議会費該当値テキスト"/>
        <xdr:cNvSpPr txBox="1"/>
      </xdr:nvSpPr>
      <xdr:spPr>
        <a:xfrm>
          <a:off x="4686300" y="6301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76200</xdr:rowOff>
    </xdr:from>
    <xdr:to>
      <xdr:col>5</xdr:col>
      <xdr:colOff>409575</xdr:colOff>
      <xdr:row>38</xdr:row>
      <xdr:rowOff>6350</xdr:rowOff>
    </xdr:to>
    <xdr:sp macro="" textlink="">
      <xdr:nvSpPr>
        <xdr:cNvPr id="82" name="円/楕円 81"/>
        <xdr:cNvSpPr/>
      </xdr:nvSpPr>
      <xdr:spPr>
        <a:xfrm>
          <a:off x="3746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37</xdr:row>
      <xdr:rowOff>168927</xdr:rowOff>
    </xdr:from>
    <xdr:ext cx="378565" cy="259045"/>
    <xdr:sp macro="" textlink="">
      <xdr:nvSpPr>
        <xdr:cNvPr id="83" name="テキスト ボックス 82"/>
        <xdr:cNvSpPr txBox="1"/>
      </xdr:nvSpPr>
      <xdr:spPr>
        <a:xfrm>
          <a:off x="3608017" y="651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119380</xdr:rowOff>
    </xdr:from>
    <xdr:to>
      <xdr:col>4</xdr:col>
      <xdr:colOff>206375</xdr:colOff>
      <xdr:row>38</xdr:row>
      <xdr:rowOff>49530</xdr:rowOff>
    </xdr:to>
    <xdr:sp macro="" textlink="">
      <xdr:nvSpPr>
        <xdr:cNvPr id="84" name="円/楕円 83"/>
        <xdr:cNvSpPr/>
      </xdr:nvSpPr>
      <xdr:spPr>
        <a:xfrm>
          <a:off x="2857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40657</xdr:rowOff>
    </xdr:from>
    <xdr:ext cx="378565" cy="259045"/>
    <xdr:sp macro="" textlink="">
      <xdr:nvSpPr>
        <xdr:cNvPr id="85" name="テキスト ボックス 84"/>
        <xdr:cNvSpPr txBox="1"/>
      </xdr:nvSpPr>
      <xdr:spPr>
        <a:xfrm>
          <a:off x="2719017" y="655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86360</xdr:rowOff>
    </xdr:from>
    <xdr:to>
      <xdr:col>3</xdr:col>
      <xdr:colOff>3175</xdr:colOff>
      <xdr:row>38</xdr:row>
      <xdr:rowOff>16510</xdr:rowOff>
    </xdr:to>
    <xdr:sp macro="" textlink="">
      <xdr:nvSpPr>
        <xdr:cNvPr id="86" name="円/楕円 85"/>
        <xdr:cNvSpPr/>
      </xdr:nvSpPr>
      <xdr:spPr>
        <a:xfrm>
          <a:off x="196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7637</xdr:rowOff>
    </xdr:from>
    <xdr:ext cx="378565" cy="259045"/>
    <xdr:sp macro="" textlink="">
      <xdr:nvSpPr>
        <xdr:cNvPr id="87" name="テキスト ボックス 86"/>
        <xdr:cNvSpPr txBox="1"/>
      </xdr:nvSpPr>
      <xdr:spPr>
        <a:xfrm>
          <a:off x="1830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153670</xdr:rowOff>
    </xdr:from>
    <xdr:to>
      <xdr:col>1</xdr:col>
      <xdr:colOff>485775</xdr:colOff>
      <xdr:row>37</xdr:row>
      <xdr:rowOff>83820</xdr:rowOff>
    </xdr:to>
    <xdr:sp macro="" textlink="">
      <xdr:nvSpPr>
        <xdr:cNvPr id="88" name="円/楕円 87"/>
        <xdr:cNvSpPr/>
      </xdr:nvSpPr>
      <xdr:spPr>
        <a:xfrm>
          <a:off x="107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74947</xdr:rowOff>
    </xdr:from>
    <xdr:ext cx="378565" cy="259045"/>
    <xdr:sp macro="" textlink="">
      <xdr:nvSpPr>
        <xdr:cNvPr id="89" name="テキスト ボックス 88"/>
        <xdr:cNvSpPr txBox="1"/>
      </xdr:nvSpPr>
      <xdr:spPr>
        <a:xfrm>
          <a:off x="941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149378</xdr:rowOff>
    </xdr:from>
    <xdr:to>
      <xdr:col>6</xdr:col>
      <xdr:colOff>511175</xdr:colOff>
      <xdr:row>58</xdr:row>
      <xdr:rowOff>45441</xdr:rowOff>
    </xdr:to>
    <xdr:cxnSp macro="">
      <xdr:nvCxnSpPr>
        <xdr:cNvPr id="119" name="直線コネクタ 118"/>
        <xdr:cNvCxnSpPr/>
      </xdr:nvCxnSpPr>
      <xdr:spPr>
        <a:xfrm flipV="1">
          <a:off x="3797300" y="9750578"/>
          <a:ext cx="838200" cy="2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0"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19380</xdr:rowOff>
    </xdr:from>
    <xdr:to>
      <xdr:col>5</xdr:col>
      <xdr:colOff>358775</xdr:colOff>
      <xdr:row>58</xdr:row>
      <xdr:rowOff>45441</xdr:rowOff>
    </xdr:to>
    <xdr:cxnSp macro="">
      <xdr:nvCxnSpPr>
        <xdr:cNvPr id="122" name="直線コネクタ 121"/>
        <xdr:cNvCxnSpPr/>
      </xdr:nvCxnSpPr>
      <xdr:spPr>
        <a:xfrm>
          <a:off x="2908300" y="8591880"/>
          <a:ext cx="889000" cy="13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167670</xdr:rowOff>
    </xdr:from>
    <xdr:ext cx="534377" cy="259045"/>
    <xdr:sp macro="" textlink="">
      <xdr:nvSpPr>
        <xdr:cNvPr id="124" name="テキスト ボックス 123"/>
        <xdr:cNvSpPr txBox="1"/>
      </xdr:nvSpPr>
      <xdr:spPr>
        <a:xfrm>
          <a:off x="3530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19380</xdr:rowOff>
    </xdr:from>
    <xdr:to>
      <xdr:col>4</xdr:col>
      <xdr:colOff>155575</xdr:colOff>
      <xdr:row>58</xdr:row>
      <xdr:rowOff>73482</xdr:rowOff>
    </xdr:to>
    <xdr:cxnSp macro="">
      <xdr:nvCxnSpPr>
        <xdr:cNvPr id="125" name="直線コネクタ 124"/>
        <xdr:cNvCxnSpPr/>
      </xdr:nvCxnSpPr>
      <xdr:spPr>
        <a:xfrm flipV="1">
          <a:off x="2019300" y="8591880"/>
          <a:ext cx="889000" cy="14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70146</xdr:rowOff>
    </xdr:from>
    <xdr:ext cx="534377" cy="259045"/>
    <xdr:sp macro="" textlink="">
      <xdr:nvSpPr>
        <xdr:cNvPr id="127" name="テキスト ボックス 126"/>
        <xdr:cNvSpPr txBox="1"/>
      </xdr:nvSpPr>
      <xdr:spPr>
        <a:xfrm>
          <a:off x="2641111" y="94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80645</xdr:rowOff>
    </xdr:from>
    <xdr:to>
      <xdr:col>2</xdr:col>
      <xdr:colOff>638175</xdr:colOff>
      <xdr:row>58</xdr:row>
      <xdr:rowOff>73482</xdr:rowOff>
    </xdr:to>
    <xdr:cxnSp macro="">
      <xdr:nvCxnSpPr>
        <xdr:cNvPr id="128" name="直線コネクタ 127"/>
        <xdr:cNvCxnSpPr/>
      </xdr:nvCxnSpPr>
      <xdr:spPr>
        <a:xfrm>
          <a:off x="1130300" y="9853295"/>
          <a:ext cx="8890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98578</xdr:rowOff>
    </xdr:from>
    <xdr:to>
      <xdr:col>6</xdr:col>
      <xdr:colOff>561975</xdr:colOff>
      <xdr:row>57</xdr:row>
      <xdr:rowOff>28728</xdr:rowOff>
    </xdr:to>
    <xdr:sp macro="" textlink="">
      <xdr:nvSpPr>
        <xdr:cNvPr id="138" name="円/楕円 137"/>
        <xdr:cNvSpPr/>
      </xdr:nvSpPr>
      <xdr:spPr>
        <a:xfrm>
          <a:off x="4584700" y="96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77005</xdr:rowOff>
    </xdr:from>
    <xdr:ext cx="534377" cy="259045"/>
    <xdr:sp macro="" textlink="">
      <xdr:nvSpPr>
        <xdr:cNvPr id="139" name="総務費該当値テキスト"/>
        <xdr:cNvSpPr txBox="1"/>
      </xdr:nvSpPr>
      <xdr:spPr>
        <a:xfrm>
          <a:off x="4686300" y="96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166091</xdr:rowOff>
    </xdr:from>
    <xdr:to>
      <xdr:col>5</xdr:col>
      <xdr:colOff>409575</xdr:colOff>
      <xdr:row>58</xdr:row>
      <xdr:rowOff>96241</xdr:rowOff>
    </xdr:to>
    <xdr:sp macro="" textlink="">
      <xdr:nvSpPr>
        <xdr:cNvPr id="140" name="円/楕円 139"/>
        <xdr:cNvSpPr/>
      </xdr:nvSpPr>
      <xdr:spPr>
        <a:xfrm>
          <a:off x="3746500" y="99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87368</xdr:rowOff>
    </xdr:from>
    <xdr:ext cx="534377" cy="259045"/>
    <xdr:sp macro="" textlink="">
      <xdr:nvSpPr>
        <xdr:cNvPr id="141" name="テキスト ボックス 140"/>
        <xdr:cNvSpPr txBox="1"/>
      </xdr:nvSpPr>
      <xdr:spPr>
        <a:xfrm>
          <a:off x="3530111" y="100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24,474</a:t>
          </a:r>
          <a:endParaRPr kumimoji="1" lang="ja-JP" altLang="en-US" sz="1000" b="1">
            <a:solidFill>
              <a:srgbClr val="FF0000"/>
            </a:solidFill>
            <a:latin typeface="ＭＳ Ｐゴシック"/>
          </a:endParaRPr>
        </a:p>
      </xdr:txBody>
    </xdr:sp>
    <xdr:clientData/>
  </xdr:oneCellAnchor>
  <xdr:twoCellAnchor>
    <xdr:from>
      <xdr:col>4</xdr:col>
      <xdr:colOff>104775</xdr:colOff>
      <xdr:row>49</xdr:row>
      <xdr:rowOff>140030</xdr:rowOff>
    </xdr:from>
    <xdr:to>
      <xdr:col>4</xdr:col>
      <xdr:colOff>206375</xdr:colOff>
      <xdr:row>50</xdr:row>
      <xdr:rowOff>70180</xdr:rowOff>
    </xdr:to>
    <xdr:sp macro="" textlink="">
      <xdr:nvSpPr>
        <xdr:cNvPr id="142" name="円/楕円 141"/>
        <xdr:cNvSpPr/>
      </xdr:nvSpPr>
      <xdr:spPr>
        <a:xfrm>
          <a:off x="2857500" y="85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48</xdr:row>
      <xdr:rowOff>86707</xdr:rowOff>
    </xdr:from>
    <xdr:ext cx="534377" cy="259045"/>
    <xdr:sp macro="" textlink="">
      <xdr:nvSpPr>
        <xdr:cNvPr id="143" name="テキスト ボックス 142"/>
        <xdr:cNvSpPr txBox="1"/>
      </xdr:nvSpPr>
      <xdr:spPr>
        <a:xfrm>
          <a:off x="2641111" y="83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22682</xdr:rowOff>
    </xdr:from>
    <xdr:to>
      <xdr:col>3</xdr:col>
      <xdr:colOff>3175</xdr:colOff>
      <xdr:row>58</xdr:row>
      <xdr:rowOff>124282</xdr:rowOff>
    </xdr:to>
    <xdr:sp macro="" textlink="">
      <xdr:nvSpPr>
        <xdr:cNvPr id="144" name="円/楕円 143"/>
        <xdr:cNvSpPr/>
      </xdr:nvSpPr>
      <xdr:spPr>
        <a:xfrm>
          <a:off x="1968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115409</xdr:rowOff>
    </xdr:from>
    <xdr:ext cx="534377" cy="259045"/>
    <xdr:sp macro="" textlink="">
      <xdr:nvSpPr>
        <xdr:cNvPr id="145" name="テキスト ボックス 144"/>
        <xdr:cNvSpPr txBox="1"/>
      </xdr:nvSpPr>
      <xdr:spPr>
        <a:xfrm>
          <a:off x="1752111" y="100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29845</xdr:rowOff>
    </xdr:from>
    <xdr:to>
      <xdr:col>1</xdr:col>
      <xdr:colOff>485775</xdr:colOff>
      <xdr:row>57</xdr:row>
      <xdr:rowOff>131445</xdr:rowOff>
    </xdr:to>
    <xdr:sp macro="" textlink="">
      <xdr:nvSpPr>
        <xdr:cNvPr id="146" name="円/楕円 145"/>
        <xdr:cNvSpPr/>
      </xdr:nvSpPr>
      <xdr:spPr>
        <a:xfrm>
          <a:off x="1079500" y="98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122572</xdr:rowOff>
    </xdr:from>
    <xdr:ext cx="534377" cy="259045"/>
    <xdr:sp macro="" textlink="">
      <xdr:nvSpPr>
        <xdr:cNvPr id="147" name="テキスト ボックス 146"/>
        <xdr:cNvSpPr txBox="1"/>
      </xdr:nvSpPr>
      <xdr:spPr>
        <a:xfrm>
          <a:off x="863111" y="98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165379</xdr:rowOff>
    </xdr:from>
    <xdr:to>
      <xdr:col>6</xdr:col>
      <xdr:colOff>511175</xdr:colOff>
      <xdr:row>77</xdr:row>
      <xdr:rowOff>66613</xdr:rowOff>
    </xdr:to>
    <xdr:cxnSp macro="">
      <xdr:nvCxnSpPr>
        <xdr:cNvPr id="179" name="直線コネクタ 178"/>
        <xdr:cNvCxnSpPr/>
      </xdr:nvCxnSpPr>
      <xdr:spPr>
        <a:xfrm flipV="1">
          <a:off x="3797300" y="13195579"/>
          <a:ext cx="838200" cy="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66613</xdr:rowOff>
    </xdr:from>
    <xdr:to>
      <xdr:col>5</xdr:col>
      <xdr:colOff>358775</xdr:colOff>
      <xdr:row>77</xdr:row>
      <xdr:rowOff>150923</xdr:rowOff>
    </xdr:to>
    <xdr:cxnSp macro="">
      <xdr:nvCxnSpPr>
        <xdr:cNvPr id="182" name="直線コネクタ 181"/>
        <xdr:cNvCxnSpPr/>
      </xdr:nvCxnSpPr>
      <xdr:spPr>
        <a:xfrm flipV="1">
          <a:off x="2908300" y="13268263"/>
          <a:ext cx="889000" cy="8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150923</xdr:rowOff>
    </xdr:from>
    <xdr:to>
      <xdr:col>4</xdr:col>
      <xdr:colOff>155575</xdr:colOff>
      <xdr:row>78</xdr:row>
      <xdr:rowOff>15647</xdr:rowOff>
    </xdr:to>
    <xdr:cxnSp macro="">
      <xdr:nvCxnSpPr>
        <xdr:cNvPr id="185" name="直線コネクタ 184"/>
        <xdr:cNvCxnSpPr/>
      </xdr:nvCxnSpPr>
      <xdr:spPr>
        <a:xfrm flipV="1">
          <a:off x="2019300" y="13352573"/>
          <a:ext cx="8890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15647</xdr:rowOff>
    </xdr:from>
    <xdr:to>
      <xdr:col>2</xdr:col>
      <xdr:colOff>638175</xdr:colOff>
      <xdr:row>78</xdr:row>
      <xdr:rowOff>24355</xdr:rowOff>
    </xdr:to>
    <xdr:cxnSp macro="">
      <xdr:nvCxnSpPr>
        <xdr:cNvPr id="188" name="直線コネクタ 187"/>
        <xdr:cNvCxnSpPr/>
      </xdr:nvCxnSpPr>
      <xdr:spPr>
        <a:xfrm flipV="1">
          <a:off x="1130300" y="13388747"/>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114579</xdr:rowOff>
    </xdr:from>
    <xdr:to>
      <xdr:col>6</xdr:col>
      <xdr:colOff>561975</xdr:colOff>
      <xdr:row>77</xdr:row>
      <xdr:rowOff>44729</xdr:rowOff>
    </xdr:to>
    <xdr:sp macro="" textlink="">
      <xdr:nvSpPr>
        <xdr:cNvPr id="198" name="円/楕円 197"/>
        <xdr:cNvSpPr/>
      </xdr:nvSpPr>
      <xdr:spPr>
        <a:xfrm>
          <a:off x="45847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93006</xdr:rowOff>
    </xdr:from>
    <xdr:ext cx="599010" cy="259045"/>
    <xdr:sp macro="" textlink="">
      <xdr:nvSpPr>
        <xdr:cNvPr id="199" name="民生費該当値テキスト"/>
        <xdr:cNvSpPr txBox="1"/>
      </xdr:nvSpPr>
      <xdr:spPr>
        <a:xfrm>
          <a:off x="4686300" y="1312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15813</xdr:rowOff>
    </xdr:from>
    <xdr:to>
      <xdr:col>5</xdr:col>
      <xdr:colOff>409575</xdr:colOff>
      <xdr:row>77</xdr:row>
      <xdr:rowOff>117413</xdr:rowOff>
    </xdr:to>
    <xdr:sp macro="" textlink="">
      <xdr:nvSpPr>
        <xdr:cNvPr id="200" name="円/楕円 199"/>
        <xdr:cNvSpPr/>
      </xdr:nvSpPr>
      <xdr:spPr>
        <a:xfrm>
          <a:off x="3746500" y="132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108540</xdr:rowOff>
    </xdr:from>
    <xdr:ext cx="599010" cy="259045"/>
    <xdr:sp macro="" textlink="">
      <xdr:nvSpPr>
        <xdr:cNvPr id="201" name="テキスト ボックス 200"/>
        <xdr:cNvSpPr txBox="1"/>
      </xdr:nvSpPr>
      <xdr:spPr>
        <a:xfrm>
          <a:off x="3497794" y="1331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100123</xdr:rowOff>
    </xdr:from>
    <xdr:to>
      <xdr:col>4</xdr:col>
      <xdr:colOff>206375</xdr:colOff>
      <xdr:row>78</xdr:row>
      <xdr:rowOff>30273</xdr:rowOff>
    </xdr:to>
    <xdr:sp macro="" textlink="">
      <xdr:nvSpPr>
        <xdr:cNvPr id="202" name="円/楕円 201"/>
        <xdr:cNvSpPr/>
      </xdr:nvSpPr>
      <xdr:spPr>
        <a:xfrm>
          <a:off x="2857500" y="133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21400</xdr:rowOff>
    </xdr:from>
    <xdr:ext cx="599010" cy="259045"/>
    <xdr:sp macro="" textlink="">
      <xdr:nvSpPr>
        <xdr:cNvPr id="203" name="テキスト ボックス 202"/>
        <xdr:cNvSpPr txBox="1"/>
      </xdr:nvSpPr>
      <xdr:spPr>
        <a:xfrm>
          <a:off x="2608794" y="1339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136297</xdr:rowOff>
    </xdr:from>
    <xdr:to>
      <xdr:col>3</xdr:col>
      <xdr:colOff>3175</xdr:colOff>
      <xdr:row>78</xdr:row>
      <xdr:rowOff>66447</xdr:rowOff>
    </xdr:to>
    <xdr:sp macro="" textlink="">
      <xdr:nvSpPr>
        <xdr:cNvPr id="204" name="円/楕円 203"/>
        <xdr:cNvSpPr/>
      </xdr:nvSpPr>
      <xdr:spPr>
        <a:xfrm>
          <a:off x="1968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57574</xdr:rowOff>
    </xdr:from>
    <xdr:ext cx="599010" cy="259045"/>
    <xdr:sp macro="" textlink="">
      <xdr:nvSpPr>
        <xdr:cNvPr id="205" name="テキスト ボックス 204"/>
        <xdr:cNvSpPr txBox="1"/>
      </xdr:nvSpPr>
      <xdr:spPr>
        <a:xfrm>
          <a:off x="1719794" y="134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145005</xdr:rowOff>
    </xdr:from>
    <xdr:to>
      <xdr:col>1</xdr:col>
      <xdr:colOff>485775</xdr:colOff>
      <xdr:row>78</xdr:row>
      <xdr:rowOff>75155</xdr:rowOff>
    </xdr:to>
    <xdr:sp macro="" textlink="">
      <xdr:nvSpPr>
        <xdr:cNvPr id="206" name="円/楕円 205"/>
        <xdr:cNvSpPr/>
      </xdr:nvSpPr>
      <xdr:spPr>
        <a:xfrm>
          <a:off x="1079500" y="133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66282</xdr:rowOff>
    </xdr:from>
    <xdr:ext cx="599010" cy="259045"/>
    <xdr:sp macro="" textlink="">
      <xdr:nvSpPr>
        <xdr:cNvPr id="207" name="テキスト ボックス 206"/>
        <xdr:cNvSpPr txBox="1"/>
      </xdr:nvSpPr>
      <xdr:spPr>
        <a:xfrm>
          <a:off x="830794" y="1343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132156</xdr:rowOff>
    </xdr:from>
    <xdr:to>
      <xdr:col>6</xdr:col>
      <xdr:colOff>511175</xdr:colOff>
      <xdr:row>97</xdr:row>
      <xdr:rowOff>151054</xdr:rowOff>
    </xdr:to>
    <xdr:cxnSp macro="">
      <xdr:nvCxnSpPr>
        <xdr:cNvPr id="237" name="直線コネクタ 236"/>
        <xdr:cNvCxnSpPr/>
      </xdr:nvCxnSpPr>
      <xdr:spPr>
        <a:xfrm>
          <a:off x="3797300" y="16762806"/>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38"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132156</xdr:rowOff>
    </xdr:from>
    <xdr:to>
      <xdr:col>5</xdr:col>
      <xdr:colOff>358775</xdr:colOff>
      <xdr:row>98</xdr:row>
      <xdr:rowOff>49022</xdr:rowOff>
    </xdr:to>
    <xdr:cxnSp macro="">
      <xdr:nvCxnSpPr>
        <xdr:cNvPr id="240" name="直線コネクタ 239"/>
        <xdr:cNvCxnSpPr/>
      </xdr:nvCxnSpPr>
      <xdr:spPr>
        <a:xfrm flipV="1">
          <a:off x="2908300" y="16762806"/>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2" name="テキスト ボックス 241"/>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26200</xdr:rowOff>
    </xdr:from>
    <xdr:to>
      <xdr:col>4</xdr:col>
      <xdr:colOff>155575</xdr:colOff>
      <xdr:row>98</xdr:row>
      <xdr:rowOff>49022</xdr:rowOff>
    </xdr:to>
    <xdr:cxnSp macro="">
      <xdr:nvCxnSpPr>
        <xdr:cNvPr id="243" name="直線コネクタ 242"/>
        <xdr:cNvCxnSpPr/>
      </xdr:nvCxnSpPr>
      <xdr:spPr>
        <a:xfrm>
          <a:off x="2019300" y="1682830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13098</xdr:rowOff>
    </xdr:from>
    <xdr:ext cx="534377" cy="259045"/>
    <xdr:sp macro="" textlink="">
      <xdr:nvSpPr>
        <xdr:cNvPr id="245" name="テキスト ボックス 244"/>
        <xdr:cNvSpPr txBox="1"/>
      </xdr:nvSpPr>
      <xdr:spPr>
        <a:xfrm>
          <a:off x="2641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166446</xdr:rowOff>
    </xdr:from>
    <xdr:to>
      <xdr:col>2</xdr:col>
      <xdr:colOff>638175</xdr:colOff>
      <xdr:row>98</xdr:row>
      <xdr:rowOff>26200</xdr:rowOff>
    </xdr:to>
    <xdr:cxnSp macro="">
      <xdr:nvCxnSpPr>
        <xdr:cNvPr id="246" name="直線コネクタ 245"/>
        <xdr:cNvCxnSpPr/>
      </xdr:nvCxnSpPr>
      <xdr:spPr>
        <a:xfrm>
          <a:off x="1130300" y="16797096"/>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0" name="テキスト ボックス 249"/>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100254</xdr:rowOff>
    </xdr:from>
    <xdr:to>
      <xdr:col>6</xdr:col>
      <xdr:colOff>561975</xdr:colOff>
      <xdr:row>98</xdr:row>
      <xdr:rowOff>30404</xdr:rowOff>
    </xdr:to>
    <xdr:sp macro="" textlink="">
      <xdr:nvSpPr>
        <xdr:cNvPr id="256" name="円/楕円 255"/>
        <xdr:cNvSpPr/>
      </xdr:nvSpPr>
      <xdr:spPr>
        <a:xfrm>
          <a:off x="45847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15181</xdr:rowOff>
    </xdr:from>
    <xdr:ext cx="534377" cy="259045"/>
    <xdr:sp macro="" textlink="">
      <xdr:nvSpPr>
        <xdr:cNvPr id="257" name="衛生費該当値テキスト"/>
        <xdr:cNvSpPr txBox="1"/>
      </xdr:nvSpPr>
      <xdr:spPr>
        <a:xfrm>
          <a:off x="4686300" y="166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81356</xdr:rowOff>
    </xdr:from>
    <xdr:to>
      <xdr:col>5</xdr:col>
      <xdr:colOff>409575</xdr:colOff>
      <xdr:row>98</xdr:row>
      <xdr:rowOff>11506</xdr:rowOff>
    </xdr:to>
    <xdr:sp macro="" textlink="">
      <xdr:nvSpPr>
        <xdr:cNvPr id="258" name="円/楕円 257"/>
        <xdr:cNvSpPr/>
      </xdr:nvSpPr>
      <xdr:spPr>
        <a:xfrm>
          <a:off x="3746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2633</xdr:rowOff>
    </xdr:from>
    <xdr:ext cx="534377" cy="259045"/>
    <xdr:sp macro="" textlink="">
      <xdr:nvSpPr>
        <xdr:cNvPr id="259" name="テキスト ボックス 258"/>
        <xdr:cNvSpPr txBox="1"/>
      </xdr:nvSpPr>
      <xdr:spPr>
        <a:xfrm>
          <a:off x="3530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169672</xdr:rowOff>
    </xdr:from>
    <xdr:to>
      <xdr:col>4</xdr:col>
      <xdr:colOff>206375</xdr:colOff>
      <xdr:row>98</xdr:row>
      <xdr:rowOff>99822</xdr:rowOff>
    </xdr:to>
    <xdr:sp macro="" textlink="">
      <xdr:nvSpPr>
        <xdr:cNvPr id="260" name="円/楕円 259"/>
        <xdr:cNvSpPr/>
      </xdr:nvSpPr>
      <xdr:spPr>
        <a:xfrm>
          <a:off x="2857500" y="168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90949</xdr:rowOff>
    </xdr:from>
    <xdr:ext cx="534377" cy="259045"/>
    <xdr:sp macro="" textlink="">
      <xdr:nvSpPr>
        <xdr:cNvPr id="261" name="テキスト ボックス 260"/>
        <xdr:cNvSpPr txBox="1"/>
      </xdr:nvSpPr>
      <xdr:spPr>
        <a:xfrm>
          <a:off x="2641111" y="168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146850</xdr:rowOff>
    </xdr:from>
    <xdr:to>
      <xdr:col>3</xdr:col>
      <xdr:colOff>3175</xdr:colOff>
      <xdr:row>98</xdr:row>
      <xdr:rowOff>77000</xdr:rowOff>
    </xdr:to>
    <xdr:sp macro="" textlink="">
      <xdr:nvSpPr>
        <xdr:cNvPr id="262" name="円/楕円 261"/>
        <xdr:cNvSpPr/>
      </xdr:nvSpPr>
      <xdr:spPr>
        <a:xfrm>
          <a:off x="1968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68127</xdr:rowOff>
    </xdr:from>
    <xdr:ext cx="534377" cy="259045"/>
    <xdr:sp macro="" textlink="">
      <xdr:nvSpPr>
        <xdr:cNvPr id="263" name="テキスト ボックス 262"/>
        <xdr:cNvSpPr txBox="1"/>
      </xdr:nvSpPr>
      <xdr:spPr>
        <a:xfrm>
          <a:off x="1752111" y="1687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115646</xdr:rowOff>
    </xdr:from>
    <xdr:to>
      <xdr:col>1</xdr:col>
      <xdr:colOff>485775</xdr:colOff>
      <xdr:row>98</xdr:row>
      <xdr:rowOff>45796</xdr:rowOff>
    </xdr:to>
    <xdr:sp macro="" textlink="">
      <xdr:nvSpPr>
        <xdr:cNvPr id="264" name="円/楕円 263"/>
        <xdr:cNvSpPr/>
      </xdr:nvSpPr>
      <xdr:spPr>
        <a:xfrm>
          <a:off x="1079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36923</xdr:rowOff>
    </xdr:from>
    <xdr:ext cx="534377" cy="259045"/>
    <xdr:sp macro="" textlink="">
      <xdr:nvSpPr>
        <xdr:cNvPr id="265" name="テキスト ボックス 264"/>
        <xdr:cNvSpPr txBox="1"/>
      </xdr:nvSpPr>
      <xdr:spPr>
        <a:xfrm>
          <a:off x="863111" y="1683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35306</xdr:rowOff>
    </xdr:from>
    <xdr:to>
      <xdr:col>15</xdr:col>
      <xdr:colOff>180975</xdr:colOff>
      <xdr:row>37</xdr:row>
      <xdr:rowOff>93218</xdr:rowOff>
    </xdr:to>
    <xdr:cxnSp macro="">
      <xdr:nvCxnSpPr>
        <xdr:cNvPr id="294" name="直線コネクタ 293"/>
        <xdr:cNvCxnSpPr/>
      </xdr:nvCxnSpPr>
      <xdr:spPr>
        <a:xfrm>
          <a:off x="9639300" y="63789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5"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154940</xdr:rowOff>
    </xdr:from>
    <xdr:to>
      <xdr:col>14</xdr:col>
      <xdr:colOff>28575</xdr:colOff>
      <xdr:row>37</xdr:row>
      <xdr:rowOff>35306</xdr:rowOff>
    </xdr:to>
    <xdr:cxnSp macro="">
      <xdr:nvCxnSpPr>
        <xdr:cNvPr id="297" name="直線コネクタ 296"/>
        <xdr:cNvCxnSpPr/>
      </xdr:nvCxnSpPr>
      <xdr:spPr>
        <a:xfrm>
          <a:off x="8750300" y="632714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17289</xdr:rowOff>
    </xdr:from>
    <xdr:ext cx="378565" cy="259045"/>
    <xdr:sp macro="" textlink="">
      <xdr:nvSpPr>
        <xdr:cNvPr id="299" name="テキスト ボックス 298"/>
        <xdr:cNvSpPr txBox="1"/>
      </xdr:nvSpPr>
      <xdr:spPr>
        <a:xfrm>
          <a:off x="9450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11684</xdr:rowOff>
    </xdr:from>
    <xdr:to>
      <xdr:col>12</xdr:col>
      <xdr:colOff>511175</xdr:colOff>
      <xdr:row>36</xdr:row>
      <xdr:rowOff>154940</xdr:rowOff>
    </xdr:to>
    <xdr:cxnSp macro="">
      <xdr:nvCxnSpPr>
        <xdr:cNvPr id="300" name="直線コネクタ 299"/>
        <xdr:cNvCxnSpPr/>
      </xdr:nvCxnSpPr>
      <xdr:spPr>
        <a:xfrm>
          <a:off x="7861300" y="6183884"/>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2" name="テキスト ボックス 301"/>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55880</xdr:rowOff>
    </xdr:from>
    <xdr:to>
      <xdr:col>11</xdr:col>
      <xdr:colOff>307975</xdr:colOff>
      <xdr:row>36</xdr:row>
      <xdr:rowOff>11684</xdr:rowOff>
    </xdr:to>
    <xdr:cxnSp macro="">
      <xdr:nvCxnSpPr>
        <xdr:cNvPr id="303" name="直線コネクタ 302"/>
        <xdr:cNvCxnSpPr/>
      </xdr:nvCxnSpPr>
      <xdr:spPr>
        <a:xfrm>
          <a:off x="6972300" y="605663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42418</xdr:rowOff>
    </xdr:from>
    <xdr:to>
      <xdr:col>15</xdr:col>
      <xdr:colOff>231775</xdr:colOff>
      <xdr:row>37</xdr:row>
      <xdr:rowOff>144018</xdr:rowOff>
    </xdr:to>
    <xdr:sp macro="" textlink="">
      <xdr:nvSpPr>
        <xdr:cNvPr id="313" name="円/楕円 312"/>
        <xdr:cNvSpPr/>
      </xdr:nvSpPr>
      <xdr:spPr>
        <a:xfrm>
          <a:off x="10426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20845</xdr:rowOff>
    </xdr:from>
    <xdr:ext cx="378565" cy="259045"/>
    <xdr:sp macro="" textlink="">
      <xdr:nvSpPr>
        <xdr:cNvPr id="314" name="労働費該当値テキスト"/>
        <xdr:cNvSpPr txBox="1"/>
      </xdr:nvSpPr>
      <xdr:spPr>
        <a:xfrm>
          <a:off x="10528300" y="636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155956</xdr:rowOff>
    </xdr:from>
    <xdr:to>
      <xdr:col>14</xdr:col>
      <xdr:colOff>79375</xdr:colOff>
      <xdr:row>37</xdr:row>
      <xdr:rowOff>86106</xdr:rowOff>
    </xdr:to>
    <xdr:sp macro="" textlink="">
      <xdr:nvSpPr>
        <xdr:cNvPr id="315" name="円/楕円 314"/>
        <xdr:cNvSpPr/>
      </xdr:nvSpPr>
      <xdr:spPr>
        <a:xfrm>
          <a:off x="9588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77233</xdr:rowOff>
    </xdr:from>
    <xdr:ext cx="378565" cy="259045"/>
    <xdr:sp macro="" textlink="">
      <xdr:nvSpPr>
        <xdr:cNvPr id="316" name="テキスト ボックス 315"/>
        <xdr:cNvSpPr txBox="1"/>
      </xdr:nvSpPr>
      <xdr:spPr>
        <a:xfrm>
          <a:off x="9450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104140</xdr:rowOff>
    </xdr:from>
    <xdr:to>
      <xdr:col>12</xdr:col>
      <xdr:colOff>561975</xdr:colOff>
      <xdr:row>37</xdr:row>
      <xdr:rowOff>34290</xdr:rowOff>
    </xdr:to>
    <xdr:sp macro="" textlink="">
      <xdr:nvSpPr>
        <xdr:cNvPr id="317" name="円/楕円 316"/>
        <xdr:cNvSpPr/>
      </xdr:nvSpPr>
      <xdr:spPr>
        <a:xfrm>
          <a:off x="8699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25417</xdr:rowOff>
    </xdr:from>
    <xdr:ext cx="378565" cy="259045"/>
    <xdr:sp macro="" textlink="">
      <xdr:nvSpPr>
        <xdr:cNvPr id="318" name="テキスト ボックス 317"/>
        <xdr:cNvSpPr txBox="1"/>
      </xdr:nvSpPr>
      <xdr:spPr>
        <a:xfrm>
          <a:off x="8561017"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132334</xdr:rowOff>
    </xdr:from>
    <xdr:to>
      <xdr:col>11</xdr:col>
      <xdr:colOff>358775</xdr:colOff>
      <xdr:row>36</xdr:row>
      <xdr:rowOff>62484</xdr:rowOff>
    </xdr:to>
    <xdr:sp macro="" textlink="">
      <xdr:nvSpPr>
        <xdr:cNvPr id="319" name="円/楕円 318"/>
        <xdr:cNvSpPr/>
      </xdr:nvSpPr>
      <xdr:spPr>
        <a:xfrm>
          <a:off x="7810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53611</xdr:rowOff>
    </xdr:from>
    <xdr:ext cx="378565" cy="259045"/>
    <xdr:sp macro="" textlink="">
      <xdr:nvSpPr>
        <xdr:cNvPr id="320" name="テキスト ボックス 319"/>
        <xdr:cNvSpPr txBox="1"/>
      </xdr:nvSpPr>
      <xdr:spPr>
        <a:xfrm>
          <a:off x="7672017" y="62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5080</xdr:rowOff>
    </xdr:from>
    <xdr:to>
      <xdr:col>10</xdr:col>
      <xdr:colOff>155575</xdr:colOff>
      <xdr:row>35</xdr:row>
      <xdr:rowOff>106680</xdr:rowOff>
    </xdr:to>
    <xdr:sp macro="" textlink="">
      <xdr:nvSpPr>
        <xdr:cNvPr id="321" name="円/楕円 320"/>
        <xdr:cNvSpPr/>
      </xdr:nvSpPr>
      <xdr:spPr>
        <a:xfrm>
          <a:off x="6921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97807</xdr:rowOff>
    </xdr:from>
    <xdr:ext cx="378565" cy="259045"/>
    <xdr:sp macro="" textlink="">
      <xdr:nvSpPr>
        <xdr:cNvPr id="322" name="テキスト ボックス 321"/>
        <xdr:cNvSpPr txBox="1"/>
      </xdr:nvSpPr>
      <xdr:spPr>
        <a:xfrm>
          <a:off x="6783017" y="6098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17725</xdr:rowOff>
    </xdr:from>
    <xdr:to>
      <xdr:col>15</xdr:col>
      <xdr:colOff>180975</xdr:colOff>
      <xdr:row>59</xdr:row>
      <xdr:rowOff>19359</xdr:rowOff>
    </xdr:to>
    <xdr:cxnSp macro="">
      <xdr:nvCxnSpPr>
        <xdr:cNvPr id="353" name="直線コネクタ 352"/>
        <xdr:cNvCxnSpPr/>
      </xdr:nvCxnSpPr>
      <xdr:spPr>
        <a:xfrm flipV="1">
          <a:off x="9639300" y="1013327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4"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19359</xdr:rowOff>
    </xdr:from>
    <xdr:to>
      <xdr:col>14</xdr:col>
      <xdr:colOff>28575</xdr:colOff>
      <xdr:row>59</xdr:row>
      <xdr:rowOff>24584</xdr:rowOff>
    </xdr:to>
    <xdr:cxnSp macro="">
      <xdr:nvCxnSpPr>
        <xdr:cNvPr id="356" name="直線コネクタ 355"/>
        <xdr:cNvCxnSpPr/>
      </xdr:nvCxnSpPr>
      <xdr:spPr>
        <a:xfrm flipV="1">
          <a:off x="8750300" y="1013490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8" name="テキスト ボックス 357"/>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22298</xdr:rowOff>
    </xdr:from>
    <xdr:to>
      <xdr:col>12</xdr:col>
      <xdr:colOff>511175</xdr:colOff>
      <xdr:row>59</xdr:row>
      <xdr:rowOff>24584</xdr:rowOff>
    </xdr:to>
    <xdr:cxnSp macro="">
      <xdr:nvCxnSpPr>
        <xdr:cNvPr id="359" name="直線コネクタ 358"/>
        <xdr:cNvCxnSpPr/>
      </xdr:nvCxnSpPr>
      <xdr:spPr>
        <a:xfrm>
          <a:off x="7861300" y="101378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1" name="テキスト ボックス 360"/>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20665</xdr:rowOff>
    </xdr:from>
    <xdr:to>
      <xdr:col>11</xdr:col>
      <xdr:colOff>307975</xdr:colOff>
      <xdr:row>59</xdr:row>
      <xdr:rowOff>22298</xdr:rowOff>
    </xdr:to>
    <xdr:cxnSp macro="">
      <xdr:nvCxnSpPr>
        <xdr:cNvPr id="362" name="直線コネクタ 361"/>
        <xdr:cNvCxnSpPr/>
      </xdr:nvCxnSpPr>
      <xdr:spPr>
        <a:xfrm>
          <a:off x="6972300" y="1013621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4" name="テキスト ボックス 363"/>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6" name="テキスト ボックス 365"/>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138375</xdr:rowOff>
    </xdr:from>
    <xdr:to>
      <xdr:col>15</xdr:col>
      <xdr:colOff>231775</xdr:colOff>
      <xdr:row>59</xdr:row>
      <xdr:rowOff>68525</xdr:rowOff>
    </xdr:to>
    <xdr:sp macro="" textlink="">
      <xdr:nvSpPr>
        <xdr:cNvPr id="372" name="円/楕円 371"/>
        <xdr:cNvSpPr/>
      </xdr:nvSpPr>
      <xdr:spPr>
        <a:xfrm>
          <a:off x="10426700" y="10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53302</xdr:rowOff>
    </xdr:from>
    <xdr:ext cx="378565" cy="259045"/>
    <xdr:sp macro="" textlink="">
      <xdr:nvSpPr>
        <xdr:cNvPr id="373" name="農林水産業費該当値テキスト"/>
        <xdr:cNvSpPr txBox="1"/>
      </xdr:nvSpPr>
      <xdr:spPr>
        <a:xfrm>
          <a:off x="10528300" y="999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140009</xdr:rowOff>
    </xdr:from>
    <xdr:to>
      <xdr:col>14</xdr:col>
      <xdr:colOff>79375</xdr:colOff>
      <xdr:row>59</xdr:row>
      <xdr:rowOff>70159</xdr:rowOff>
    </xdr:to>
    <xdr:sp macro="" textlink="">
      <xdr:nvSpPr>
        <xdr:cNvPr id="374" name="円/楕円 373"/>
        <xdr:cNvSpPr/>
      </xdr:nvSpPr>
      <xdr:spPr>
        <a:xfrm>
          <a:off x="9588500" y="100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61286</xdr:rowOff>
    </xdr:from>
    <xdr:ext cx="378565" cy="259045"/>
    <xdr:sp macro="" textlink="">
      <xdr:nvSpPr>
        <xdr:cNvPr id="375" name="テキスト ボックス 374"/>
        <xdr:cNvSpPr txBox="1"/>
      </xdr:nvSpPr>
      <xdr:spPr>
        <a:xfrm>
          <a:off x="9450017" y="1017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145234</xdr:rowOff>
    </xdr:from>
    <xdr:to>
      <xdr:col>12</xdr:col>
      <xdr:colOff>561975</xdr:colOff>
      <xdr:row>59</xdr:row>
      <xdr:rowOff>75384</xdr:rowOff>
    </xdr:to>
    <xdr:sp macro="" textlink="">
      <xdr:nvSpPr>
        <xdr:cNvPr id="376" name="円/楕円 375"/>
        <xdr:cNvSpPr/>
      </xdr:nvSpPr>
      <xdr:spPr>
        <a:xfrm>
          <a:off x="8699500" y="100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66511</xdr:rowOff>
    </xdr:from>
    <xdr:ext cx="378565" cy="259045"/>
    <xdr:sp macro="" textlink="">
      <xdr:nvSpPr>
        <xdr:cNvPr id="377" name="テキスト ボックス 376"/>
        <xdr:cNvSpPr txBox="1"/>
      </xdr:nvSpPr>
      <xdr:spPr>
        <a:xfrm>
          <a:off x="8561017" y="1018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142948</xdr:rowOff>
    </xdr:from>
    <xdr:to>
      <xdr:col>11</xdr:col>
      <xdr:colOff>358775</xdr:colOff>
      <xdr:row>59</xdr:row>
      <xdr:rowOff>73098</xdr:rowOff>
    </xdr:to>
    <xdr:sp macro="" textlink="">
      <xdr:nvSpPr>
        <xdr:cNvPr id="378" name="円/楕円 377"/>
        <xdr:cNvSpPr/>
      </xdr:nvSpPr>
      <xdr:spPr>
        <a:xfrm>
          <a:off x="7810500" y="100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64225</xdr:rowOff>
    </xdr:from>
    <xdr:ext cx="378565" cy="259045"/>
    <xdr:sp macro="" textlink="">
      <xdr:nvSpPr>
        <xdr:cNvPr id="379" name="テキスト ボックス 378"/>
        <xdr:cNvSpPr txBox="1"/>
      </xdr:nvSpPr>
      <xdr:spPr>
        <a:xfrm>
          <a:off x="7672017" y="1017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141315</xdr:rowOff>
    </xdr:from>
    <xdr:to>
      <xdr:col>10</xdr:col>
      <xdr:colOff>155575</xdr:colOff>
      <xdr:row>59</xdr:row>
      <xdr:rowOff>71465</xdr:rowOff>
    </xdr:to>
    <xdr:sp macro="" textlink="">
      <xdr:nvSpPr>
        <xdr:cNvPr id="380" name="円/楕円 379"/>
        <xdr:cNvSpPr/>
      </xdr:nvSpPr>
      <xdr:spPr>
        <a:xfrm>
          <a:off x="6921500" y="100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62592</xdr:rowOff>
    </xdr:from>
    <xdr:ext cx="378565" cy="259045"/>
    <xdr:sp macro="" textlink="">
      <xdr:nvSpPr>
        <xdr:cNvPr id="381" name="テキスト ボックス 380"/>
        <xdr:cNvSpPr txBox="1"/>
      </xdr:nvSpPr>
      <xdr:spPr>
        <a:xfrm>
          <a:off x="6783017" y="1017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95162</xdr:rowOff>
    </xdr:from>
    <xdr:to>
      <xdr:col>15</xdr:col>
      <xdr:colOff>180975</xdr:colOff>
      <xdr:row>77</xdr:row>
      <xdr:rowOff>112821</xdr:rowOff>
    </xdr:to>
    <xdr:cxnSp macro="">
      <xdr:nvCxnSpPr>
        <xdr:cNvPr id="410" name="直線コネクタ 409"/>
        <xdr:cNvCxnSpPr/>
      </xdr:nvCxnSpPr>
      <xdr:spPr>
        <a:xfrm>
          <a:off x="9639300" y="13296812"/>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1"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5835</xdr:rowOff>
    </xdr:from>
    <xdr:to>
      <xdr:col>14</xdr:col>
      <xdr:colOff>28575</xdr:colOff>
      <xdr:row>77</xdr:row>
      <xdr:rowOff>95162</xdr:rowOff>
    </xdr:to>
    <xdr:cxnSp macro="">
      <xdr:nvCxnSpPr>
        <xdr:cNvPr id="413" name="直線コネクタ 412"/>
        <xdr:cNvCxnSpPr/>
      </xdr:nvCxnSpPr>
      <xdr:spPr>
        <a:xfrm>
          <a:off x="8750300" y="13207485"/>
          <a:ext cx="8890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5" name="テキスト ボックス 414"/>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105487</xdr:rowOff>
    </xdr:from>
    <xdr:to>
      <xdr:col>12</xdr:col>
      <xdr:colOff>511175</xdr:colOff>
      <xdr:row>77</xdr:row>
      <xdr:rowOff>5835</xdr:rowOff>
    </xdr:to>
    <xdr:cxnSp macro="">
      <xdr:nvCxnSpPr>
        <xdr:cNvPr id="416" name="直線コネクタ 415"/>
        <xdr:cNvCxnSpPr/>
      </xdr:nvCxnSpPr>
      <xdr:spPr>
        <a:xfrm>
          <a:off x="7861300" y="13135687"/>
          <a:ext cx="889000" cy="7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8" name="テキスト ボックス 417"/>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72986</xdr:rowOff>
    </xdr:from>
    <xdr:to>
      <xdr:col>11</xdr:col>
      <xdr:colOff>307975</xdr:colOff>
      <xdr:row>76</xdr:row>
      <xdr:rowOff>105487</xdr:rowOff>
    </xdr:to>
    <xdr:cxnSp macro="">
      <xdr:nvCxnSpPr>
        <xdr:cNvPr id="419" name="直線コネクタ 418"/>
        <xdr:cNvCxnSpPr/>
      </xdr:nvCxnSpPr>
      <xdr:spPr>
        <a:xfrm>
          <a:off x="6972300" y="13103186"/>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1" name="テキスト ボックス 420"/>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3" name="テキスト ボックス 422"/>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62021</xdr:rowOff>
    </xdr:from>
    <xdr:to>
      <xdr:col>15</xdr:col>
      <xdr:colOff>231775</xdr:colOff>
      <xdr:row>77</xdr:row>
      <xdr:rowOff>163621</xdr:rowOff>
    </xdr:to>
    <xdr:sp macro="" textlink="">
      <xdr:nvSpPr>
        <xdr:cNvPr id="429" name="円/楕円 428"/>
        <xdr:cNvSpPr/>
      </xdr:nvSpPr>
      <xdr:spPr>
        <a:xfrm>
          <a:off x="10426700" y="132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40448</xdr:rowOff>
    </xdr:from>
    <xdr:ext cx="534377" cy="259045"/>
    <xdr:sp macro="" textlink="">
      <xdr:nvSpPr>
        <xdr:cNvPr id="430" name="商工費該当値テキスト"/>
        <xdr:cNvSpPr txBox="1"/>
      </xdr:nvSpPr>
      <xdr:spPr>
        <a:xfrm>
          <a:off x="10528300" y="132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44362</xdr:rowOff>
    </xdr:from>
    <xdr:to>
      <xdr:col>14</xdr:col>
      <xdr:colOff>79375</xdr:colOff>
      <xdr:row>77</xdr:row>
      <xdr:rowOff>145962</xdr:rowOff>
    </xdr:to>
    <xdr:sp macro="" textlink="">
      <xdr:nvSpPr>
        <xdr:cNvPr id="431" name="円/楕円 430"/>
        <xdr:cNvSpPr/>
      </xdr:nvSpPr>
      <xdr:spPr>
        <a:xfrm>
          <a:off x="9588500" y="132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137089</xdr:rowOff>
    </xdr:from>
    <xdr:ext cx="534377" cy="259045"/>
    <xdr:sp macro="" textlink="">
      <xdr:nvSpPr>
        <xdr:cNvPr id="432" name="テキスト ボックス 431"/>
        <xdr:cNvSpPr txBox="1"/>
      </xdr:nvSpPr>
      <xdr:spPr>
        <a:xfrm>
          <a:off x="9372111"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126485</xdr:rowOff>
    </xdr:from>
    <xdr:to>
      <xdr:col>12</xdr:col>
      <xdr:colOff>561975</xdr:colOff>
      <xdr:row>77</xdr:row>
      <xdr:rowOff>56635</xdr:rowOff>
    </xdr:to>
    <xdr:sp macro="" textlink="">
      <xdr:nvSpPr>
        <xdr:cNvPr id="433" name="円/楕円 432"/>
        <xdr:cNvSpPr/>
      </xdr:nvSpPr>
      <xdr:spPr>
        <a:xfrm>
          <a:off x="8699500" y="13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47762</xdr:rowOff>
    </xdr:from>
    <xdr:ext cx="534377" cy="259045"/>
    <xdr:sp macro="" textlink="">
      <xdr:nvSpPr>
        <xdr:cNvPr id="434" name="テキスト ボックス 433"/>
        <xdr:cNvSpPr txBox="1"/>
      </xdr:nvSpPr>
      <xdr:spPr>
        <a:xfrm>
          <a:off x="8483111" y="132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54687</xdr:rowOff>
    </xdr:from>
    <xdr:to>
      <xdr:col>11</xdr:col>
      <xdr:colOff>358775</xdr:colOff>
      <xdr:row>76</xdr:row>
      <xdr:rowOff>156287</xdr:rowOff>
    </xdr:to>
    <xdr:sp macro="" textlink="">
      <xdr:nvSpPr>
        <xdr:cNvPr id="435" name="円/楕円 434"/>
        <xdr:cNvSpPr/>
      </xdr:nvSpPr>
      <xdr:spPr>
        <a:xfrm>
          <a:off x="7810500" y="130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147414</xdr:rowOff>
    </xdr:from>
    <xdr:ext cx="534377" cy="259045"/>
    <xdr:sp macro="" textlink="">
      <xdr:nvSpPr>
        <xdr:cNvPr id="436" name="テキスト ボックス 435"/>
        <xdr:cNvSpPr txBox="1"/>
      </xdr:nvSpPr>
      <xdr:spPr>
        <a:xfrm>
          <a:off x="7594111" y="131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22186</xdr:rowOff>
    </xdr:from>
    <xdr:to>
      <xdr:col>10</xdr:col>
      <xdr:colOff>155575</xdr:colOff>
      <xdr:row>76</xdr:row>
      <xdr:rowOff>123786</xdr:rowOff>
    </xdr:to>
    <xdr:sp macro="" textlink="">
      <xdr:nvSpPr>
        <xdr:cNvPr id="437" name="円/楕円 436"/>
        <xdr:cNvSpPr/>
      </xdr:nvSpPr>
      <xdr:spPr>
        <a:xfrm>
          <a:off x="6921500" y="130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114913</xdr:rowOff>
    </xdr:from>
    <xdr:ext cx="534377" cy="259045"/>
    <xdr:sp macro="" textlink="">
      <xdr:nvSpPr>
        <xdr:cNvPr id="438" name="テキスト ボックス 437"/>
        <xdr:cNvSpPr txBox="1"/>
      </xdr:nvSpPr>
      <xdr:spPr>
        <a:xfrm>
          <a:off x="6705111" y="131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40697</xdr:rowOff>
    </xdr:from>
    <xdr:to>
      <xdr:col>15</xdr:col>
      <xdr:colOff>180975</xdr:colOff>
      <xdr:row>96</xdr:row>
      <xdr:rowOff>97086</xdr:rowOff>
    </xdr:to>
    <xdr:cxnSp macro="">
      <xdr:nvCxnSpPr>
        <xdr:cNvPr id="468" name="直線コネクタ 467"/>
        <xdr:cNvCxnSpPr/>
      </xdr:nvCxnSpPr>
      <xdr:spPr>
        <a:xfrm flipV="1">
          <a:off x="9639300" y="16499897"/>
          <a:ext cx="8382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69"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38297</xdr:rowOff>
    </xdr:from>
    <xdr:to>
      <xdr:col>14</xdr:col>
      <xdr:colOff>28575</xdr:colOff>
      <xdr:row>96</xdr:row>
      <xdr:rowOff>97086</xdr:rowOff>
    </xdr:to>
    <xdr:cxnSp macro="">
      <xdr:nvCxnSpPr>
        <xdr:cNvPr id="471" name="直線コネクタ 470"/>
        <xdr:cNvCxnSpPr/>
      </xdr:nvCxnSpPr>
      <xdr:spPr>
        <a:xfrm>
          <a:off x="8750300" y="16497497"/>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144803</xdr:rowOff>
    </xdr:from>
    <xdr:ext cx="534377" cy="259045"/>
    <xdr:sp macro="" textlink="">
      <xdr:nvSpPr>
        <xdr:cNvPr id="473" name="テキスト ボックス 472"/>
        <xdr:cNvSpPr txBox="1"/>
      </xdr:nvSpPr>
      <xdr:spPr>
        <a:xfrm>
          <a:off x="9372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38297</xdr:rowOff>
    </xdr:from>
    <xdr:to>
      <xdr:col>12</xdr:col>
      <xdr:colOff>511175</xdr:colOff>
      <xdr:row>97</xdr:row>
      <xdr:rowOff>7722</xdr:rowOff>
    </xdr:to>
    <xdr:cxnSp macro="">
      <xdr:nvCxnSpPr>
        <xdr:cNvPr id="474" name="直線コネクタ 473"/>
        <xdr:cNvCxnSpPr/>
      </xdr:nvCxnSpPr>
      <xdr:spPr>
        <a:xfrm flipV="1">
          <a:off x="7861300" y="16497497"/>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6" name="テキスト ボックス 475"/>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136080</xdr:rowOff>
    </xdr:from>
    <xdr:to>
      <xdr:col>11</xdr:col>
      <xdr:colOff>307975</xdr:colOff>
      <xdr:row>97</xdr:row>
      <xdr:rowOff>7722</xdr:rowOff>
    </xdr:to>
    <xdr:cxnSp macro="">
      <xdr:nvCxnSpPr>
        <xdr:cNvPr id="477" name="直線コネクタ 476"/>
        <xdr:cNvCxnSpPr/>
      </xdr:nvCxnSpPr>
      <xdr:spPr>
        <a:xfrm>
          <a:off x="6972300" y="16595280"/>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9" name="テキスト ボックス 478"/>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1" name="テキスト ボックス 480"/>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161347</xdr:rowOff>
    </xdr:from>
    <xdr:to>
      <xdr:col>15</xdr:col>
      <xdr:colOff>231775</xdr:colOff>
      <xdr:row>96</xdr:row>
      <xdr:rowOff>91497</xdr:rowOff>
    </xdr:to>
    <xdr:sp macro="" textlink="">
      <xdr:nvSpPr>
        <xdr:cNvPr id="487" name="円/楕円 486"/>
        <xdr:cNvSpPr/>
      </xdr:nvSpPr>
      <xdr:spPr>
        <a:xfrm>
          <a:off x="10426700" y="164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12774</xdr:rowOff>
    </xdr:from>
    <xdr:ext cx="534377" cy="259045"/>
    <xdr:sp macro="" textlink="">
      <xdr:nvSpPr>
        <xdr:cNvPr id="488" name="土木費該当値テキスト"/>
        <xdr:cNvSpPr txBox="1"/>
      </xdr:nvSpPr>
      <xdr:spPr>
        <a:xfrm>
          <a:off x="10528300" y="16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46286</xdr:rowOff>
    </xdr:from>
    <xdr:to>
      <xdr:col>14</xdr:col>
      <xdr:colOff>79375</xdr:colOff>
      <xdr:row>96</xdr:row>
      <xdr:rowOff>147886</xdr:rowOff>
    </xdr:to>
    <xdr:sp macro="" textlink="">
      <xdr:nvSpPr>
        <xdr:cNvPr id="489" name="円/楕円 488"/>
        <xdr:cNvSpPr/>
      </xdr:nvSpPr>
      <xdr:spPr>
        <a:xfrm>
          <a:off x="9588500" y="165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164413</xdr:rowOff>
    </xdr:from>
    <xdr:ext cx="534377" cy="259045"/>
    <xdr:sp macro="" textlink="">
      <xdr:nvSpPr>
        <xdr:cNvPr id="490" name="テキスト ボックス 489"/>
        <xdr:cNvSpPr txBox="1"/>
      </xdr:nvSpPr>
      <xdr:spPr>
        <a:xfrm>
          <a:off x="9372111" y="162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158947</xdr:rowOff>
    </xdr:from>
    <xdr:to>
      <xdr:col>12</xdr:col>
      <xdr:colOff>561975</xdr:colOff>
      <xdr:row>96</xdr:row>
      <xdr:rowOff>89097</xdr:rowOff>
    </xdr:to>
    <xdr:sp macro="" textlink="">
      <xdr:nvSpPr>
        <xdr:cNvPr id="491" name="円/楕円 490"/>
        <xdr:cNvSpPr/>
      </xdr:nvSpPr>
      <xdr:spPr>
        <a:xfrm>
          <a:off x="8699500" y="164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105624</xdr:rowOff>
    </xdr:from>
    <xdr:ext cx="534377" cy="259045"/>
    <xdr:sp macro="" textlink="">
      <xdr:nvSpPr>
        <xdr:cNvPr id="492" name="テキスト ボックス 491"/>
        <xdr:cNvSpPr txBox="1"/>
      </xdr:nvSpPr>
      <xdr:spPr>
        <a:xfrm>
          <a:off x="8483111" y="162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128372</xdr:rowOff>
    </xdr:from>
    <xdr:to>
      <xdr:col>11</xdr:col>
      <xdr:colOff>358775</xdr:colOff>
      <xdr:row>97</xdr:row>
      <xdr:rowOff>58522</xdr:rowOff>
    </xdr:to>
    <xdr:sp macro="" textlink="">
      <xdr:nvSpPr>
        <xdr:cNvPr id="493" name="円/楕円 492"/>
        <xdr:cNvSpPr/>
      </xdr:nvSpPr>
      <xdr:spPr>
        <a:xfrm>
          <a:off x="7810500" y="165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49649</xdr:rowOff>
    </xdr:from>
    <xdr:ext cx="534377" cy="259045"/>
    <xdr:sp macro="" textlink="">
      <xdr:nvSpPr>
        <xdr:cNvPr id="494" name="テキスト ボックス 493"/>
        <xdr:cNvSpPr txBox="1"/>
      </xdr:nvSpPr>
      <xdr:spPr>
        <a:xfrm>
          <a:off x="7594111" y="166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85280</xdr:rowOff>
    </xdr:from>
    <xdr:to>
      <xdr:col>10</xdr:col>
      <xdr:colOff>155575</xdr:colOff>
      <xdr:row>97</xdr:row>
      <xdr:rowOff>15430</xdr:rowOff>
    </xdr:to>
    <xdr:sp macro="" textlink="">
      <xdr:nvSpPr>
        <xdr:cNvPr id="495" name="円/楕円 494"/>
        <xdr:cNvSpPr/>
      </xdr:nvSpPr>
      <xdr:spPr>
        <a:xfrm>
          <a:off x="6921500" y="165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6557</xdr:rowOff>
    </xdr:from>
    <xdr:ext cx="534377" cy="259045"/>
    <xdr:sp macro="" textlink="">
      <xdr:nvSpPr>
        <xdr:cNvPr id="496" name="テキスト ボックス 495"/>
        <xdr:cNvSpPr txBox="1"/>
      </xdr:nvSpPr>
      <xdr:spPr>
        <a:xfrm>
          <a:off x="6705111" y="166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63246</xdr:rowOff>
    </xdr:from>
    <xdr:to>
      <xdr:col>23</xdr:col>
      <xdr:colOff>517525</xdr:colOff>
      <xdr:row>37</xdr:row>
      <xdr:rowOff>91694</xdr:rowOff>
    </xdr:to>
    <xdr:cxnSp macro="">
      <xdr:nvCxnSpPr>
        <xdr:cNvPr id="526" name="直線コネクタ 525"/>
        <xdr:cNvCxnSpPr/>
      </xdr:nvCxnSpPr>
      <xdr:spPr>
        <a:xfrm flipV="1">
          <a:off x="15481300" y="6406896"/>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7"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91694</xdr:rowOff>
    </xdr:from>
    <xdr:to>
      <xdr:col>22</xdr:col>
      <xdr:colOff>365125</xdr:colOff>
      <xdr:row>38</xdr:row>
      <xdr:rowOff>34036</xdr:rowOff>
    </xdr:to>
    <xdr:cxnSp macro="">
      <xdr:nvCxnSpPr>
        <xdr:cNvPr id="529" name="直線コネクタ 528"/>
        <xdr:cNvCxnSpPr/>
      </xdr:nvCxnSpPr>
      <xdr:spPr>
        <a:xfrm flipV="1">
          <a:off x="14592300" y="6435344"/>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1" name="テキスト ボックス 530"/>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122809</xdr:rowOff>
    </xdr:from>
    <xdr:to>
      <xdr:col>21</xdr:col>
      <xdr:colOff>161925</xdr:colOff>
      <xdr:row>38</xdr:row>
      <xdr:rowOff>34036</xdr:rowOff>
    </xdr:to>
    <xdr:cxnSp macro="">
      <xdr:nvCxnSpPr>
        <xdr:cNvPr id="532" name="直線コネクタ 531"/>
        <xdr:cNvCxnSpPr/>
      </xdr:nvCxnSpPr>
      <xdr:spPr>
        <a:xfrm>
          <a:off x="13703300" y="6466459"/>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4" name="テキスト ボックス 533"/>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122809</xdr:rowOff>
    </xdr:from>
    <xdr:to>
      <xdr:col>19</xdr:col>
      <xdr:colOff>644525</xdr:colOff>
      <xdr:row>37</xdr:row>
      <xdr:rowOff>167513</xdr:rowOff>
    </xdr:to>
    <xdr:cxnSp macro="">
      <xdr:nvCxnSpPr>
        <xdr:cNvPr id="535" name="直線コネクタ 534"/>
        <xdr:cNvCxnSpPr/>
      </xdr:nvCxnSpPr>
      <xdr:spPr>
        <a:xfrm flipV="1">
          <a:off x="12814300" y="6466459"/>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7" name="テキスト ボックス 536"/>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39" name="テキスト ボックス 538"/>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12446</xdr:rowOff>
    </xdr:from>
    <xdr:to>
      <xdr:col>23</xdr:col>
      <xdr:colOff>568325</xdr:colOff>
      <xdr:row>37</xdr:row>
      <xdr:rowOff>114046</xdr:rowOff>
    </xdr:to>
    <xdr:sp macro="" textlink="">
      <xdr:nvSpPr>
        <xdr:cNvPr id="545" name="円/楕円 544"/>
        <xdr:cNvSpPr/>
      </xdr:nvSpPr>
      <xdr:spPr>
        <a:xfrm>
          <a:off x="16268700" y="63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162323</xdr:rowOff>
    </xdr:from>
    <xdr:ext cx="534377" cy="259045"/>
    <xdr:sp macro="" textlink="">
      <xdr:nvSpPr>
        <xdr:cNvPr id="546" name="消防費該当値テキスト"/>
        <xdr:cNvSpPr txBox="1"/>
      </xdr:nvSpPr>
      <xdr:spPr>
        <a:xfrm>
          <a:off x="16370300" y="63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40894</xdr:rowOff>
    </xdr:from>
    <xdr:to>
      <xdr:col>22</xdr:col>
      <xdr:colOff>415925</xdr:colOff>
      <xdr:row>37</xdr:row>
      <xdr:rowOff>142494</xdr:rowOff>
    </xdr:to>
    <xdr:sp macro="" textlink="">
      <xdr:nvSpPr>
        <xdr:cNvPr id="547" name="円/楕円 546"/>
        <xdr:cNvSpPr/>
      </xdr:nvSpPr>
      <xdr:spPr>
        <a:xfrm>
          <a:off x="15430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133621</xdr:rowOff>
    </xdr:from>
    <xdr:ext cx="534377" cy="259045"/>
    <xdr:sp macro="" textlink="">
      <xdr:nvSpPr>
        <xdr:cNvPr id="548" name="テキスト ボックス 547"/>
        <xdr:cNvSpPr txBox="1"/>
      </xdr:nvSpPr>
      <xdr:spPr>
        <a:xfrm>
          <a:off x="152141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154686</xdr:rowOff>
    </xdr:from>
    <xdr:to>
      <xdr:col>21</xdr:col>
      <xdr:colOff>212725</xdr:colOff>
      <xdr:row>38</xdr:row>
      <xdr:rowOff>84836</xdr:rowOff>
    </xdr:to>
    <xdr:sp macro="" textlink="">
      <xdr:nvSpPr>
        <xdr:cNvPr id="549" name="円/楕円 548"/>
        <xdr:cNvSpPr/>
      </xdr:nvSpPr>
      <xdr:spPr>
        <a:xfrm>
          <a:off x="14541500" y="64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75963</xdr:rowOff>
    </xdr:from>
    <xdr:ext cx="534377" cy="259045"/>
    <xdr:sp macro="" textlink="">
      <xdr:nvSpPr>
        <xdr:cNvPr id="550" name="テキスト ボックス 549"/>
        <xdr:cNvSpPr txBox="1"/>
      </xdr:nvSpPr>
      <xdr:spPr>
        <a:xfrm>
          <a:off x="14325111" y="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72009</xdr:rowOff>
    </xdr:from>
    <xdr:to>
      <xdr:col>20</xdr:col>
      <xdr:colOff>9525</xdr:colOff>
      <xdr:row>38</xdr:row>
      <xdr:rowOff>2160</xdr:rowOff>
    </xdr:to>
    <xdr:sp macro="" textlink="">
      <xdr:nvSpPr>
        <xdr:cNvPr id="551" name="円/楕円 550"/>
        <xdr:cNvSpPr/>
      </xdr:nvSpPr>
      <xdr:spPr>
        <a:xfrm>
          <a:off x="13652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164736</xdr:rowOff>
    </xdr:from>
    <xdr:ext cx="534377" cy="259045"/>
    <xdr:sp macro="" textlink="">
      <xdr:nvSpPr>
        <xdr:cNvPr id="552" name="テキスト ボックス 551"/>
        <xdr:cNvSpPr txBox="1"/>
      </xdr:nvSpPr>
      <xdr:spPr>
        <a:xfrm>
          <a:off x="13436111" y="65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116713</xdr:rowOff>
    </xdr:from>
    <xdr:to>
      <xdr:col>18</xdr:col>
      <xdr:colOff>492125</xdr:colOff>
      <xdr:row>38</xdr:row>
      <xdr:rowOff>46863</xdr:rowOff>
    </xdr:to>
    <xdr:sp macro="" textlink="">
      <xdr:nvSpPr>
        <xdr:cNvPr id="553" name="円/楕円 552"/>
        <xdr:cNvSpPr/>
      </xdr:nvSpPr>
      <xdr:spPr>
        <a:xfrm>
          <a:off x="12763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37990</xdr:rowOff>
    </xdr:from>
    <xdr:ext cx="534377" cy="259045"/>
    <xdr:sp macro="" textlink="">
      <xdr:nvSpPr>
        <xdr:cNvPr id="554" name="テキスト ボックス 553"/>
        <xdr:cNvSpPr txBox="1"/>
      </xdr:nvSpPr>
      <xdr:spPr>
        <a:xfrm>
          <a:off x="12547111" y="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61519</xdr:rowOff>
    </xdr:from>
    <xdr:to>
      <xdr:col>23</xdr:col>
      <xdr:colOff>517525</xdr:colOff>
      <xdr:row>57</xdr:row>
      <xdr:rowOff>2369</xdr:rowOff>
    </xdr:to>
    <xdr:cxnSp macro="">
      <xdr:nvCxnSpPr>
        <xdr:cNvPr id="580" name="直線コネクタ 579"/>
        <xdr:cNvCxnSpPr/>
      </xdr:nvCxnSpPr>
      <xdr:spPr>
        <a:xfrm flipV="1">
          <a:off x="15481300" y="9662719"/>
          <a:ext cx="838200" cy="1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101867</xdr:rowOff>
    </xdr:from>
    <xdr:to>
      <xdr:col>22</xdr:col>
      <xdr:colOff>365125</xdr:colOff>
      <xdr:row>57</xdr:row>
      <xdr:rowOff>2369</xdr:rowOff>
    </xdr:to>
    <xdr:cxnSp macro="">
      <xdr:nvCxnSpPr>
        <xdr:cNvPr id="583" name="直線コネクタ 582"/>
        <xdr:cNvCxnSpPr/>
      </xdr:nvCxnSpPr>
      <xdr:spPr>
        <a:xfrm>
          <a:off x="14592300" y="9703067"/>
          <a:ext cx="8890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55290</xdr:rowOff>
    </xdr:from>
    <xdr:to>
      <xdr:col>21</xdr:col>
      <xdr:colOff>161925</xdr:colOff>
      <xdr:row>56</xdr:row>
      <xdr:rowOff>101867</xdr:rowOff>
    </xdr:to>
    <xdr:cxnSp macro="">
      <xdr:nvCxnSpPr>
        <xdr:cNvPr id="586" name="直線コネクタ 585"/>
        <xdr:cNvCxnSpPr/>
      </xdr:nvCxnSpPr>
      <xdr:spPr>
        <a:xfrm>
          <a:off x="13703300" y="9656490"/>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55290</xdr:rowOff>
    </xdr:from>
    <xdr:to>
      <xdr:col>19</xdr:col>
      <xdr:colOff>644525</xdr:colOff>
      <xdr:row>57</xdr:row>
      <xdr:rowOff>164446</xdr:rowOff>
    </xdr:to>
    <xdr:cxnSp macro="">
      <xdr:nvCxnSpPr>
        <xdr:cNvPr id="589" name="直線コネクタ 588"/>
        <xdr:cNvCxnSpPr/>
      </xdr:nvCxnSpPr>
      <xdr:spPr>
        <a:xfrm flipV="1">
          <a:off x="12814300" y="9656490"/>
          <a:ext cx="889000" cy="2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10719</xdr:rowOff>
    </xdr:from>
    <xdr:to>
      <xdr:col>23</xdr:col>
      <xdr:colOff>568325</xdr:colOff>
      <xdr:row>56</xdr:row>
      <xdr:rowOff>112319</xdr:rowOff>
    </xdr:to>
    <xdr:sp macro="" textlink="">
      <xdr:nvSpPr>
        <xdr:cNvPr id="599" name="円/楕円 598"/>
        <xdr:cNvSpPr/>
      </xdr:nvSpPr>
      <xdr:spPr>
        <a:xfrm>
          <a:off x="16268700" y="96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160596</xdr:rowOff>
    </xdr:from>
    <xdr:ext cx="534377" cy="259045"/>
    <xdr:sp macro="" textlink="">
      <xdr:nvSpPr>
        <xdr:cNvPr id="600" name="教育費該当値テキスト"/>
        <xdr:cNvSpPr txBox="1"/>
      </xdr:nvSpPr>
      <xdr:spPr>
        <a:xfrm>
          <a:off x="16370300" y="95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123019</xdr:rowOff>
    </xdr:from>
    <xdr:to>
      <xdr:col>22</xdr:col>
      <xdr:colOff>415925</xdr:colOff>
      <xdr:row>57</xdr:row>
      <xdr:rowOff>53169</xdr:rowOff>
    </xdr:to>
    <xdr:sp macro="" textlink="">
      <xdr:nvSpPr>
        <xdr:cNvPr id="601" name="円/楕円 600"/>
        <xdr:cNvSpPr/>
      </xdr:nvSpPr>
      <xdr:spPr>
        <a:xfrm>
          <a:off x="15430500" y="97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44296</xdr:rowOff>
    </xdr:from>
    <xdr:ext cx="534377" cy="259045"/>
    <xdr:sp macro="" textlink="">
      <xdr:nvSpPr>
        <xdr:cNvPr id="602" name="テキスト ボックス 601"/>
        <xdr:cNvSpPr txBox="1"/>
      </xdr:nvSpPr>
      <xdr:spPr>
        <a:xfrm>
          <a:off x="15214111" y="98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51067</xdr:rowOff>
    </xdr:from>
    <xdr:to>
      <xdr:col>21</xdr:col>
      <xdr:colOff>212725</xdr:colOff>
      <xdr:row>56</xdr:row>
      <xdr:rowOff>152667</xdr:rowOff>
    </xdr:to>
    <xdr:sp macro="" textlink="">
      <xdr:nvSpPr>
        <xdr:cNvPr id="603" name="円/楕円 602"/>
        <xdr:cNvSpPr/>
      </xdr:nvSpPr>
      <xdr:spPr>
        <a:xfrm>
          <a:off x="14541500" y="96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143794</xdr:rowOff>
    </xdr:from>
    <xdr:ext cx="534377" cy="259045"/>
    <xdr:sp macro="" textlink="">
      <xdr:nvSpPr>
        <xdr:cNvPr id="604" name="テキスト ボックス 603"/>
        <xdr:cNvSpPr txBox="1"/>
      </xdr:nvSpPr>
      <xdr:spPr>
        <a:xfrm>
          <a:off x="14325111" y="97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4490</xdr:rowOff>
    </xdr:from>
    <xdr:to>
      <xdr:col>20</xdr:col>
      <xdr:colOff>9525</xdr:colOff>
      <xdr:row>56</xdr:row>
      <xdr:rowOff>106090</xdr:rowOff>
    </xdr:to>
    <xdr:sp macro="" textlink="">
      <xdr:nvSpPr>
        <xdr:cNvPr id="605" name="円/楕円 604"/>
        <xdr:cNvSpPr/>
      </xdr:nvSpPr>
      <xdr:spPr>
        <a:xfrm>
          <a:off x="13652500" y="96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97217</xdr:rowOff>
    </xdr:from>
    <xdr:ext cx="534377" cy="259045"/>
    <xdr:sp macro="" textlink="">
      <xdr:nvSpPr>
        <xdr:cNvPr id="606" name="テキスト ボックス 605"/>
        <xdr:cNvSpPr txBox="1"/>
      </xdr:nvSpPr>
      <xdr:spPr>
        <a:xfrm>
          <a:off x="13436111" y="9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113646</xdr:rowOff>
    </xdr:from>
    <xdr:to>
      <xdr:col>18</xdr:col>
      <xdr:colOff>492125</xdr:colOff>
      <xdr:row>58</xdr:row>
      <xdr:rowOff>43796</xdr:rowOff>
    </xdr:to>
    <xdr:sp macro="" textlink="">
      <xdr:nvSpPr>
        <xdr:cNvPr id="607" name="円/楕円 606"/>
        <xdr:cNvSpPr/>
      </xdr:nvSpPr>
      <xdr:spPr>
        <a:xfrm>
          <a:off x="12763500" y="98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34923</xdr:rowOff>
    </xdr:from>
    <xdr:ext cx="534377" cy="259045"/>
    <xdr:sp macro="" textlink="">
      <xdr:nvSpPr>
        <xdr:cNvPr id="608" name="テキスト ボックス 607"/>
        <xdr:cNvSpPr txBox="1"/>
      </xdr:nvSpPr>
      <xdr:spPr>
        <a:xfrm>
          <a:off x="12547111" y="99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136500</xdr:rowOff>
    </xdr:from>
    <xdr:to>
      <xdr:col>21</xdr:col>
      <xdr:colOff>161925</xdr:colOff>
      <xdr:row>78</xdr:row>
      <xdr:rowOff>139700</xdr:rowOff>
    </xdr:to>
    <xdr:cxnSp macro="">
      <xdr:nvCxnSpPr>
        <xdr:cNvPr id="641" name="直線コネクタ 640"/>
        <xdr:cNvCxnSpPr/>
      </xdr:nvCxnSpPr>
      <xdr:spPr>
        <a:xfrm>
          <a:off x="13703300" y="1350960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93980</xdr:rowOff>
    </xdr:from>
    <xdr:to>
      <xdr:col>19</xdr:col>
      <xdr:colOff>644525</xdr:colOff>
      <xdr:row>78</xdr:row>
      <xdr:rowOff>136500</xdr:rowOff>
    </xdr:to>
    <xdr:cxnSp macro="">
      <xdr:nvCxnSpPr>
        <xdr:cNvPr id="644" name="直線コネクタ 643"/>
        <xdr:cNvCxnSpPr/>
      </xdr:nvCxnSpPr>
      <xdr:spPr>
        <a:xfrm>
          <a:off x="12814300" y="1346708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8" name="円/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9" name="テキスト ボックス 65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85700</xdr:rowOff>
    </xdr:from>
    <xdr:to>
      <xdr:col>20</xdr:col>
      <xdr:colOff>9525</xdr:colOff>
      <xdr:row>79</xdr:row>
      <xdr:rowOff>15850</xdr:rowOff>
    </xdr:to>
    <xdr:sp macro="" textlink="">
      <xdr:nvSpPr>
        <xdr:cNvPr id="660" name="円/楕円 659"/>
        <xdr:cNvSpPr/>
      </xdr:nvSpPr>
      <xdr:spPr>
        <a:xfrm>
          <a:off x="13652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6977</xdr:rowOff>
    </xdr:from>
    <xdr:ext cx="313932" cy="259045"/>
    <xdr:sp macro="" textlink="">
      <xdr:nvSpPr>
        <xdr:cNvPr id="661" name="テキスト ボックス 660"/>
        <xdr:cNvSpPr txBox="1"/>
      </xdr:nvSpPr>
      <xdr:spPr>
        <a:xfrm>
          <a:off x="13546333" y="1355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43180</xdr:rowOff>
    </xdr:from>
    <xdr:to>
      <xdr:col>18</xdr:col>
      <xdr:colOff>492125</xdr:colOff>
      <xdr:row>78</xdr:row>
      <xdr:rowOff>144780</xdr:rowOff>
    </xdr:to>
    <xdr:sp macro="" textlink="">
      <xdr:nvSpPr>
        <xdr:cNvPr id="662" name="円/楕円 661"/>
        <xdr:cNvSpPr/>
      </xdr:nvSpPr>
      <xdr:spPr>
        <a:xfrm>
          <a:off x="12763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135907</xdr:rowOff>
    </xdr:from>
    <xdr:ext cx="378565" cy="259045"/>
    <xdr:sp macro="" textlink="">
      <xdr:nvSpPr>
        <xdr:cNvPr id="663" name="テキスト ボックス 662"/>
        <xdr:cNvSpPr txBox="1"/>
      </xdr:nvSpPr>
      <xdr:spPr>
        <a:xfrm>
          <a:off x="12625017" y="13509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124516</xdr:rowOff>
    </xdr:from>
    <xdr:to>
      <xdr:col>23</xdr:col>
      <xdr:colOff>517525</xdr:colOff>
      <xdr:row>95</xdr:row>
      <xdr:rowOff>153663</xdr:rowOff>
    </xdr:to>
    <xdr:cxnSp macro="">
      <xdr:nvCxnSpPr>
        <xdr:cNvPr id="693" name="直線コネクタ 692"/>
        <xdr:cNvCxnSpPr/>
      </xdr:nvCxnSpPr>
      <xdr:spPr>
        <a:xfrm>
          <a:off x="15481300" y="16412266"/>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4"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124516</xdr:rowOff>
    </xdr:from>
    <xdr:to>
      <xdr:col>22</xdr:col>
      <xdr:colOff>365125</xdr:colOff>
      <xdr:row>96</xdr:row>
      <xdr:rowOff>20256</xdr:rowOff>
    </xdr:to>
    <xdr:cxnSp macro="">
      <xdr:nvCxnSpPr>
        <xdr:cNvPr id="696" name="直線コネクタ 695"/>
        <xdr:cNvCxnSpPr/>
      </xdr:nvCxnSpPr>
      <xdr:spPr>
        <a:xfrm flipV="1">
          <a:off x="14592300" y="16412266"/>
          <a:ext cx="889000" cy="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8" name="テキスト ボックス 697"/>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170295</xdr:rowOff>
    </xdr:from>
    <xdr:to>
      <xdr:col>21</xdr:col>
      <xdr:colOff>161925</xdr:colOff>
      <xdr:row>96</xdr:row>
      <xdr:rowOff>20256</xdr:rowOff>
    </xdr:to>
    <xdr:cxnSp macro="">
      <xdr:nvCxnSpPr>
        <xdr:cNvPr id="699" name="直線コネクタ 698"/>
        <xdr:cNvCxnSpPr/>
      </xdr:nvCxnSpPr>
      <xdr:spPr>
        <a:xfrm>
          <a:off x="13703300" y="16458045"/>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142176</xdr:rowOff>
    </xdr:from>
    <xdr:to>
      <xdr:col>19</xdr:col>
      <xdr:colOff>644525</xdr:colOff>
      <xdr:row>95</xdr:row>
      <xdr:rowOff>170295</xdr:rowOff>
    </xdr:to>
    <xdr:cxnSp macro="">
      <xdr:nvCxnSpPr>
        <xdr:cNvPr id="702" name="直線コネクタ 701"/>
        <xdr:cNvCxnSpPr/>
      </xdr:nvCxnSpPr>
      <xdr:spPr>
        <a:xfrm>
          <a:off x="12814300" y="16429926"/>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4" name="テキスト ボックス 703"/>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6" name="テキスト ボックス 705"/>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102863</xdr:rowOff>
    </xdr:from>
    <xdr:to>
      <xdr:col>23</xdr:col>
      <xdr:colOff>568325</xdr:colOff>
      <xdr:row>96</xdr:row>
      <xdr:rowOff>33013</xdr:rowOff>
    </xdr:to>
    <xdr:sp macro="" textlink="">
      <xdr:nvSpPr>
        <xdr:cNvPr id="712" name="円/楕円 711"/>
        <xdr:cNvSpPr/>
      </xdr:nvSpPr>
      <xdr:spPr>
        <a:xfrm>
          <a:off x="16268700" y="163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81290</xdr:rowOff>
    </xdr:from>
    <xdr:ext cx="534377" cy="259045"/>
    <xdr:sp macro="" textlink="">
      <xdr:nvSpPr>
        <xdr:cNvPr id="713" name="公債費該当値テキスト"/>
        <xdr:cNvSpPr txBox="1"/>
      </xdr:nvSpPr>
      <xdr:spPr>
        <a:xfrm>
          <a:off x="16370300" y="163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73716</xdr:rowOff>
    </xdr:from>
    <xdr:to>
      <xdr:col>22</xdr:col>
      <xdr:colOff>415925</xdr:colOff>
      <xdr:row>96</xdr:row>
      <xdr:rowOff>3866</xdr:rowOff>
    </xdr:to>
    <xdr:sp macro="" textlink="">
      <xdr:nvSpPr>
        <xdr:cNvPr id="714" name="円/楕円 713"/>
        <xdr:cNvSpPr/>
      </xdr:nvSpPr>
      <xdr:spPr>
        <a:xfrm>
          <a:off x="15430500" y="163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166443</xdr:rowOff>
    </xdr:from>
    <xdr:ext cx="534377" cy="259045"/>
    <xdr:sp macro="" textlink="">
      <xdr:nvSpPr>
        <xdr:cNvPr id="715" name="テキスト ボックス 714"/>
        <xdr:cNvSpPr txBox="1"/>
      </xdr:nvSpPr>
      <xdr:spPr>
        <a:xfrm>
          <a:off x="15214111" y="164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140906</xdr:rowOff>
    </xdr:from>
    <xdr:to>
      <xdr:col>21</xdr:col>
      <xdr:colOff>212725</xdr:colOff>
      <xdr:row>96</xdr:row>
      <xdr:rowOff>71056</xdr:rowOff>
    </xdr:to>
    <xdr:sp macro="" textlink="">
      <xdr:nvSpPr>
        <xdr:cNvPr id="716" name="円/楕円 715"/>
        <xdr:cNvSpPr/>
      </xdr:nvSpPr>
      <xdr:spPr>
        <a:xfrm>
          <a:off x="14541500" y="164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62183</xdr:rowOff>
    </xdr:from>
    <xdr:ext cx="534377" cy="259045"/>
    <xdr:sp macro="" textlink="">
      <xdr:nvSpPr>
        <xdr:cNvPr id="717" name="テキスト ボックス 716"/>
        <xdr:cNvSpPr txBox="1"/>
      </xdr:nvSpPr>
      <xdr:spPr>
        <a:xfrm>
          <a:off x="14325111" y="165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119495</xdr:rowOff>
    </xdr:from>
    <xdr:to>
      <xdr:col>20</xdr:col>
      <xdr:colOff>9525</xdr:colOff>
      <xdr:row>96</xdr:row>
      <xdr:rowOff>49645</xdr:rowOff>
    </xdr:to>
    <xdr:sp macro="" textlink="">
      <xdr:nvSpPr>
        <xdr:cNvPr id="718" name="円/楕円 717"/>
        <xdr:cNvSpPr/>
      </xdr:nvSpPr>
      <xdr:spPr>
        <a:xfrm>
          <a:off x="13652500" y="16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40772</xdr:rowOff>
    </xdr:from>
    <xdr:ext cx="534377" cy="259045"/>
    <xdr:sp macro="" textlink="">
      <xdr:nvSpPr>
        <xdr:cNvPr id="719" name="テキスト ボックス 718"/>
        <xdr:cNvSpPr txBox="1"/>
      </xdr:nvSpPr>
      <xdr:spPr>
        <a:xfrm>
          <a:off x="13436111" y="164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91376</xdr:rowOff>
    </xdr:from>
    <xdr:to>
      <xdr:col>18</xdr:col>
      <xdr:colOff>492125</xdr:colOff>
      <xdr:row>96</xdr:row>
      <xdr:rowOff>21526</xdr:rowOff>
    </xdr:to>
    <xdr:sp macro="" textlink="">
      <xdr:nvSpPr>
        <xdr:cNvPr id="720" name="円/楕円 719"/>
        <xdr:cNvSpPr/>
      </xdr:nvSpPr>
      <xdr:spPr>
        <a:xfrm>
          <a:off x="12763500" y="16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12653</xdr:rowOff>
    </xdr:from>
    <xdr:ext cx="534377" cy="259045"/>
    <xdr:sp macro="" textlink="">
      <xdr:nvSpPr>
        <xdr:cNvPr id="721" name="テキスト ボックス 720"/>
        <xdr:cNvSpPr txBox="1"/>
      </xdr:nvSpPr>
      <xdr:spPr>
        <a:xfrm>
          <a:off x="12547111" y="164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63729</xdr:rowOff>
    </xdr:from>
    <xdr:to>
      <xdr:col>32</xdr:col>
      <xdr:colOff>187325</xdr:colOff>
      <xdr:row>37</xdr:row>
      <xdr:rowOff>85446</xdr:rowOff>
    </xdr:to>
    <xdr:cxnSp macro="">
      <xdr:nvCxnSpPr>
        <xdr:cNvPr id="750" name="直線コネクタ 749"/>
        <xdr:cNvCxnSpPr/>
      </xdr:nvCxnSpPr>
      <xdr:spPr>
        <a:xfrm>
          <a:off x="21323300" y="640737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21361</xdr:rowOff>
    </xdr:from>
    <xdr:to>
      <xdr:col>31</xdr:col>
      <xdr:colOff>34925</xdr:colOff>
      <xdr:row>37</xdr:row>
      <xdr:rowOff>63729</xdr:rowOff>
    </xdr:to>
    <xdr:cxnSp macro="">
      <xdr:nvCxnSpPr>
        <xdr:cNvPr id="753" name="直線コネクタ 752"/>
        <xdr:cNvCxnSpPr/>
      </xdr:nvCxnSpPr>
      <xdr:spPr>
        <a:xfrm>
          <a:off x="20434300" y="6365011"/>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21361</xdr:rowOff>
    </xdr:from>
    <xdr:to>
      <xdr:col>29</xdr:col>
      <xdr:colOff>517525</xdr:colOff>
      <xdr:row>37</xdr:row>
      <xdr:rowOff>26772</xdr:rowOff>
    </xdr:to>
    <xdr:cxnSp macro="">
      <xdr:nvCxnSpPr>
        <xdr:cNvPr id="756" name="直線コネクタ 755"/>
        <xdr:cNvCxnSpPr/>
      </xdr:nvCxnSpPr>
      <xdr:spPr>
        <a:xfrm flipV="1">
          <a:off x="19545300" y="636501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66870</xdr:rowOff>
    </xdr:from>
    <xdr:ext cx="469744" cy="259045"/>
    <xdr:sp macro="" textlink="">
      <xdr:nvSpPr>
        <xdr:cNvPr id="758" name="テキスト ボックス 757"/>
        <xdr:cNvSpPr txBox="1"/>
      </xdr:nvSpPr>
      <xdr:spPr>
        <a:xfrm>
          <a:off x="20199427"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117297</xdr:rowOff>
    </xdr:from>
    <xdr:to>
      <xdr:col>28</xdr:col>
      <xdr:colOff>314325</xdr:colOff>
      <xdr:row>37</xdr:row>
      <xdr:rowOff>26772</xdr:rowOff>
    </xdr:to>
    <xdr:cxnSp macro="">
      <xdr:nvCxnSpPr>
        <xdr:cNvPr id="759" name="直線コネクタ 758"/>
        <xdr:cNvCxnSpPr/>
      </xdr:nvCxnSpPr>
      <xdr:spPr>
        <a:xfrm>
          <a:off x="18656300" y="6289497"/>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34646</xdr:rowOff>
    </xdr:from>
    <xdr:to>
      <xdr:col>32</xdr:col>
      <xdr:colOff>238125</xdr:colOff>
      <xdr:row>37</xdr:row>
      <xdr:rowOff>136246</xdr:rowOff>
    </xdr:to>
    <xdr:sp macro="" textlink="">
      <xdr:nvSpPr>
        <xdr:cNvPr id="769" name="円/楕円 768"/>
        <xdr:cNvSpPr/>
      </xdr:nvSpPr>
      <xdr:spPr>
        <a:xfrm>
          <a:off x="22110700" y="63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13073</xdr:rowOff>
    </xdr:from>
    <xdr:ext cx="469744" cy="259045"/>
    <xdr:sp macro="" textlink="">
      <xdr:nvSpPr>
        <xdr:cNvPr id="770" name="諸支出金該当値テキスト"/>
        <xdr:cNvSpPr txBox="1"/>
      </xdr:nvSpPr>
      <xdr:spPr>
        <a:xfrm>
          <a:off x="22212300" y="635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12929</xdr:rowOff>
    </xdr:from>
    <xdr:to>
      <xdr:col>31</xdr:col>
      <xdr:colOff>85725</xdr:colOff>
      <xdr:row>37</xdr:row>
      <xdr:rowOff>114529</xdr:rowOff>
    </xdr:to>
    <xdr:sp macro="" textlink="">
      <xdr:nvSpPr>
        <xdr:cNvPr id="771" name="円/楕円 770"/>
        <xdr:cNvSpPr/>
      </xdr:nvSpPr>
      <xdr:spPr>
        <a:xfrm>
          <a:off x="21272500" y="63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105656</xdr:rowOff>
    </xdr:from>
    <xdr:ext cx="469744" cy="259045"/>
    <xdr:sp macro="" textlink="">
      <xdr:nvSpPr>
        <xdr:cNvPr id="772" name="テキスト ボックス 771"/>
        <xdr:cNvSpPr txBox="1"/>
      </xdr:nvSpPr>
      <xdr:spPr>
        <a:xfrm>
          <a:off x="21088427" y="644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142011</xdr:rowOff>
    </xdr:from>
    <xdr:to>
      <xdr:col>29</xdr:col>
      <xdr:colOff>568325</xdr:colOff>
      <xdr:row>37</xdr:row>
      <xdr:rowOff>72161</xdr:rowOff>
    </xdr:to>
    <xdr:sp macro="" textlink="">
      <xdr:nvSpPr>
        <xdr:cNvPr id="773" name="円/楕円 772"/>
        <xdr:cNvSpPr/>
      </xdr:nvSpPr>
      <xdr:spPr>
        <a:xfrm>
          <a:off x="20383500" y="63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88688</xdr:rowOff>
    </xdr:from>
    <xdr:ext cx="469744" cy="259045"/>
    <xdr:sp macro="" textlink="">
      <xdr:nvSpPr>
        <xdr:cNvPr id="774" name="テキスト ボックス 773"/>
        <xdr:cNvSpPr txBox="1"/>
      </xdr:nvSpPr>
      <xdr:spPr>
        <a:xfrm>
          <a:off x="20199427" y="60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147422</xdr:rowOff>
    </xdr:from>
    <xdr:to>
      <xdr:col>28</xdr:col>
      <xdr:colOff>365125</xdr:colOff>
      <xdr:row>37</xdr:row>
      <xdr:rowOff>77572</xdr:rowOff>
    </xdr:to>
    <xdr:sp macro="" textlink="">
      <xdr:nvSpPr>
        <xdr:cNvPr id="775" name="円/楕円 774"/>
        <xdr:cNvSpPr/>
      </xdr:nvSpPr>
      <xdr:spPr>
        <a:xfrm>
          <a:off x="19494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68699</xdr:rowOff>
    </xdr:from>
    <xdr:ext cx="469744" cy="259045"/>
    <xdr:sp macro="" textlink="">
      <xdr:nvSpPr>
        <xdr:cNvPr id="776" name="テキスト ボックス 775"/>
        <xdr:cNvSpPr txBox="1"/>
      </xdr:nvSpPr>
      <xdr:spPr>
        <a:xfrm>
          <a:off x="19310427"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66497</xdr:rowOff>
    </xdr:from>
    <xdr:to>
      <xdr:col>27</xdr:col>
      <xdr:colOff>161925</xdr:colOff>
      <xdr:row>36</xdr:row>
      <xdr:rowOff>168097</xdr:rowOff>
    </xdr:to>
    <xdr:sp macro="" textlink="">
      <xdr:nvSpPr>
        <xdr:cNvPr id="777" name="円/楕円 776"/>
        <xdr:cNvSpPr/>
      </xdr:nvSpPr>
      <xdr:spPr>
        <a:xfrm>
          <a:off x="18605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159224</xdr:rowOff>
    </xdr:from>
    <xdr:ext cx="469744" cy="259045"/>
    <xdr:sp macro="" textlink="">
      <xdr:nvSpPr>
        <xdr:cNvPr id="778" name="テキスト ボックス 777"/>
        <xdr:cNvSpPr txBox="1"/>
      </xdr:nvSpPr>
      <xdr:spPr>
        <a:xfrm>
          <a:off x="18421427"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402,560</a:t>
          </a:r>
          <a:r>
            <a:rPr kumimoji="1" lang="ja-JP" altLang="ja-JP" sz="1300">
              <a:solidFill>
                <a:schemeClr val="dk1"/>
              </a:solidFill>
              <a:effectLst/>
              <a:latin typeface="+mn-lt"/>
              <a:ea typeface="+mn-ea"/>
              <a:cs typeface="+mn-cs"/>
            </a:rPr>
            <a:t>円（歳出総額</a:t>
          </a:r>
          <a:r>
            <a:rPr kumimoji="1" lang="en-US" altLang="ja-JP" sz="1300">
              <a:solidFill>
                <a:schemeClr val="dk1"/>
              </a:solidFill>
              <a:effectLst/>
              <a:latin typeface="+mn-lt"/>
              <a:ea typeface="+mn-ea"/>
              <a:cs typeface="+mn-cs"/>
            </a:rPr>
            <a:t>÷H28.1.1</a:t>
          </a:r>
          <a:r>
            <a:rPr kumimoji="1" lang="ja-JP" altLang="ja-JP" sz="1300">
              <a:solidFill>
                <a:schemeClr val="dk1"/>
              </a:solidFill>
              <a:effectLst/>
              <a:latin typeface="+mn-lt"/>
              <a:ea typeface="+mn-ea"/>
              <a:cs typeface="+mn-cs"/>
            </a:rPr>
            <a:t>時点の人口）となっています。各項目の住民一人当たりのコストは、概ね類似団体よりも低くなっています。</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161,141</a:t>
          </a:r>
          <a:r>
            <a:rPr kumimoji="1" lang="ja-JP" altLang="ja-JP" sz="1300">
              <a:solidFill>
                <a:schemeClr val="dk1"/>
              </a:solidFill>
              <a:effectLst/>
              <a:latin typeface="+mn-lt"/>
              <a:ea typeface="+mn-ea"/>
              <a:cs typeface="+mn-cs"/>
            </a:rPr>
            <a:t>円となっており、類似団体平均と同様、年々増加しています。本市では、子育て支援にかかる経費（施設型給付費、保育所運営費等）が伸びていることなどにより、年々増加しています。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30,746</a:t>
          </a:r>
          <a:r>
            <a:rPr kumimoji="1" lang="ja-JP" altLang="ja-JP" sz="1300">
              <a:solidFill>
                <a:schemeClr val="dk1"/>
              </a:solidFill>
              <a:effectLst/>
              <a:latin typeface="+mn-lt"/>
              <a:ea typeface="+mn-ea"/>
              <a:cs typeface="+mn-cs"/>
            </a:rPr>
            <a:t>円となっています。平成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年度は、区庁舎の再整備などを進めたことにより、前年度より増加しました。また平成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年度に高かったのは、横浜市土地開発公社の解散に伴う負担金の増によるものです。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教育費は、住民一人当たり</a:t>
          </a:r>
          <a:r>
            <a:rPr kumimoji="1" lang="en-US" altLang="ja-JP" sz="1300">
              <a:solidFill>
                <a:schemeClr val="dk1"/>
              </a:solidFill>
              <a:effectLst/>
              <a:latin typeface="+mn-lt"/>
              <a:ea typeface="+mn-ea"/>
              <a:cs typeface="+mn-cs"/>
            </a:rPr>
            <a:t>35,368</a:t>
          </a:r>
          <a:r>
            <a:rPr kumimoji="1" lang="ja-JP" altLang="ja-JP" sz="1300">
              <a:solidFill>
                <a:schemeClr val="dk1"/>
              </a:solidFill>
              <a:effectLst/>
              <a:latin typeface="+mn-lt"/>
              <a:ea typeface="+mn-ea"/>
              <a:cs typeface="+mn-cs"/>
            </a:rPr>
            <a:t>円となっています。平成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年度は、学校の耐震対策や教室への空調機設置を進めたことなどにより、平成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年度と比較すると増加しています。平成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年度の増加は、子ども・子育て支援新制度開始に伴う、認定こども園等にかかる施設型給付費等の計上によるものです。</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年度は財政調整基金への積み立てなどにより、実質単年度収支が改善し、黒字となっています。</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年度は、前年度に比べ、「歳入歳出差引」「翌年度に繰り越すべき財源」がともに減少したため、実質収支額が減少し、実質単年度収支も赤字となっています。</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年度は、前年度に比べ、財政調整基金への積立金が増加したことなどにより、実質単年度収支は黒字になっています。</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なお財政調整基金は、毎年度決算剰余金の１／２の積立に加え、平成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年度以降、効率的・効果的な執行により捻出した財源を一旦積み立て（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）、翌年度の財源として活用しています。そのため、</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年度以降の標準財政規模比の財政調整基金残高が増加しています。</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この積立を除いた場合、表中の基金残高は、</a:t>
          </a:r>
          <a:r>
            <a:rPr kumimoji="1" lang="en-US" altLang="ja-JP" sz="1000">
              <a:solidFill>
                <a:schemeClr val="dk1"/>
              </a:solidFill>
              <a:effectLst/>
              <a:latin typeface="+mn-lt"/>
              <a:ea typeface="+mn-ea"/>
              <a:cs typeface="+mn-cs"/>
            </a:rPr>
            <a:t>H25</a:t>
          </a:r>
          <a:r>
            <a:rPr kumimoji="1" lang="ja-JP" altLang="ja-JP"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1.27%</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H26</a:t>
          </a:r>
          <a:r>
            <a:rPr kumimoji="1" lang="ja-JP" altLang="ja-JP"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1.73%</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H27</a:t>
          </a:r>
          <a:r>
            <a:rPr kumimoji="1" lang="ja-JP" altLang="ja-JP"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1.46%</a:t>
          </a:r>
          <a:r>
            <a:rPr kumimoji="1" lang="ja-JP" altLang="ja-JP" sz="1000">
              <a:solidFill>
                <a:schemeClr val="dk1"/>
              </a:solidFill>
              <a:effectLst/>
              <a:latin typeface="+mn-lt"/>
              <a:ea typeface="+mn-ea"/>
              <a:cs typeface="+mn-cs"/>
            </a:rPr>
            <a:t>となります。</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年度に引き続き、全会計が黒字会計のため、連結実質赤字比率は発生していません。</a:t>
          </a:r>
          <a:endParaRPr lang="ja-JP" altLang="ja-JP" sz="1400">
            <a:effectLst/>
          </a:endParaRPr>
        </a:p>
        <a:p>
          <a:r>
            <a:rPr kumimoji="1" lang="ja-JP" altLang="ja-JP" sz="1100">
              <a:solidFill>
                <a:schemeClr val="dk1"/>
              </a:solidFill>
              <a:effectLst/>
              <a:latin typeface="+mn-lt"/>
              <a:ea typeface="+mn-ea"/>
              <a:cs typeface="+mn-cs"/>
            </a:rPr>
            <a:t>　近年の傾向としては、国民健康保険事業費会計</a:t>
          </a:r>
          <a:r>
            <a:rPr kumimoji="1" lang="ja-JP" altLang="en-US" sz="1100">
              <a:solidFill>
                <a:sysClr val="windowText" lastClr="000000"/>
              </a:solidFill>
              <a:effectLst/>
              <a:latin typeface="+mn-lt"/>
              <a:ea typeface="+mn-ea"/>
              <a:cs typeface="+mn-cs"/>
            </a:rPr>
            <a:t>において被保険者数の減による給付費</a:t>
          </a:r>
          <a:r>
            <a:rPr kumimoji="1" lang="ja-JP" altLang="ja-JP" sz="1100">
              <a:solidFill>
                <a:sysClr val="windowText" lastClr="000000"/>
              </a:solidFill>
              <a:effectLst/>
              <a:latin typeface="+mn-lt"/>
              <a:ea typeface="+mn-ea"/>
              <a:cs typeface="+mn-cs"/>
            </a:rPr>
            <a:t>の減などによ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実質収支</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改善</a:t>
          </a:r>
          <a:r>
            <a:rPr kumimoji="1" lang="ja-JP" altLang="en-US" sz="1100">
              <a:solidFill>
                <a:sysClr val="windowText" lastClr="000000"/>
              </a:solidFill>
              <a:effectLst/>
              <a:latin typeface="+mn-lt"/>
              <a:ea typeface="+mn-ea"/>
              <a:cs typeface="+mn-cs"/>
            </a:rPr>
            <a:t>したこと</a:t>
          </a:r>
          <a:r>
            <a:rPr kumimoji="1" lang="ja-JP" altLang="ja-JP" sz="1100">
              <a:solidFill>
                <a:sysClr val="windowText" lastClr="000000"/>
              </a:solidFill>
              <a:effectLst/>
              <a:latin typeface="+mn-lt"/>
              <a:ea typeface="+mn-ea"/>
              <a:cs typeface="+mn-cs"/>
            </a:rPr>
            <a:t>や、下水道事業会計において</a:t>
          </a:r>
          <a:r>
            <a:rPr kumimoji="1" lang="ja-JP" altLang="en-US" sz="1100">
              <a:solidFill>
                <a:sysClr val="windowText" lastClr="000000"/>
              </a:solidFill>
              <a:effectLst/>
              <a:latin typeface="+mn-lt"/>
              <a:ea typeface="+mn-ea"/>
              <a:cs typeface="+mn-cs"/>
            </a:rPr>
            <a:t>企業債の残高の減に伴い</a:t>
          </a:r>
          <a:r>
            <a:rPr kumimoji="1" lang="ja-JP" altLang="ja-JP" sz="1100">
              <a:solidFill>
                <a:sysClr val="windowText" lastClr="000000"/>
              </a:solidFill>
              <a:effectLst/>
              <a:latin typeface="+mn-lt"/>
              <a:ea typeface="+mn-ea"/>
              <a:cs typeface="+mn-cs"/>
            </a:rPr>
            <a:t>資金剰余金が増加したことなどにより、標準財政規模比の全体の黒字額が増加しています。</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今後は、企業会計を中心に施設やインフラ設備の老朽化による維持補修費等の上昇が見込まれますが、経営計画等により、計画的な財政運営を行っていきます。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1526933174</v>
      </c>
      <c r="BO4" s="409"/>
      <c r="BP4" s="409"/>
      <c r="BQ4" s="409"/>
      <c r="BR4" s="409"/>
      <c r="BS4" s="409"/>
      <c r="BT4" s="409"/>
      <c r="BU4" s="410"/>
      <c r="BV4" s="408">
        <v>1469029104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1.6</v>
      </c>
      <c r="CU4" s="586"/>
      <c r="CV4" s="586"/>
      <c r="CW4" s="586"/>
      <c r="CX4" s="586"/>
      <c r="CY4" s="586"/>
      <c r="CZ4" s="586"/>
      <c r="DA4" s="587"/>
      <c r="DB4" s="585">
        <v>1.3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1501290070</v>
      </c>
      <c r="BO5" s="414"/>
      <c r="BP5" s="414"/>
      <c r="BQ5" s="414"/>
      <c r="BR5" s="414"/>
      <c r="BS5" s="414"/>
      <c r="BT5" s="414"/>
      <c r="BU5" s="415"/>
      <c r="BV5" s="413">
        <v>1443265279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95.2</v>
      </c>
      <c r="CU5" s="384"/>
      <c r="CV5" s="384"/>
      <c r="CW5" s="384"/>
      <c r="CX5" s="384"/>
      <c r="CY5" s="384"/>
      <c r="CZ5" s="384"/>
      <c r="DA5" s="385"/>
      <c r="DB5" s="383">
        <v>97.4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25643104</v>
      </c>
      <c r="BO6" s="414"/>
      <c r="BP6" s="414"/>
      <c r="BQ6" s="414"/>
      <c r="BR6" s="414"/>
      <c r="BS6" s="414"/>
      <c r="BT6" s="414"/>
      <c r="BU6" s="415"/>
      <c r="BV6" s="413">
        <v>25763825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101.7</v>
      </c>
      <c r="CU6" s="560"/>
      <c r="CV6" s="560"/>
      <c r="CW6" s="560"/>
      <c r="CX6" s="560"/>
      <c r="CY6" s="560"/>
      <c r="CZ6" s="560"/>
      <c r="DA6" s="561"/>
      <c r="DB6" s="559">
        <v>105.9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12668817</v>
      </c>
      <c r="BO7" s="414"/>
      <c r="BP7" s="414"/>
      <c r="BQ7" s="414"/>
      <c r="BR7" s="414"/>
      <c r="BS7" s="414"/>
      <c r="BT7" s="414"/>
      <c r="BU7" s="415"/>
      <c r="BV7" s="413">
        <v>15185726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814374931</v>
      </c>
      <c r="CU7" s="414"/>
      <c r="CV7" s="414"/>
      <c r="CW7" s="414"/>
      <c r="CX7" s="414"/>
      <c r="CY7" s="414"/>
      <c r="CZ7" s="414"/>
      <c r="DA7" s="415"/>
      <c r="DB7" s="413">
        <v>813257533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12974287</v>
      </c>
      <c r="BO8" s="414"/>
      <c r="BP8" s="414"/>
      <c r="BQ8" s="414"/>
      <c r="BR8" s="414"/>
      <c r="BS8" s="414"/>
      <c r="BT8" s="414"/>
      <c r="BU8" s="415"/>
      <c r="BV8" s="413">
        <v>10578099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0.97</v>
      </c>
      <c r="CU8" s="523"/>
      <c r="CV8" s="523"/>
      <c r="CW8" s="523"/>
      <c r="CX8" s="523"/>
      <c r="CY8" s="523"/>
      <c r="CZ8" s="523"/>
      <c r="DA8" s="524"/>
      <c r="DB8" s="522">
        <v>0.96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3724844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2396188</v>
      </c>
      <c r="BO9" s="414"/>
      <c r="BP9" s="414"/>
      <c r="BQ9" s="414"/>
      <c r="BR9" s="414"/>
      <c r="BS9" s="414"/>
      <c r="BT9" s="414"/>
      <c r="BU9" s="415"/>
      <c r="BV9" s="413">
        <v>-7622548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17.2</v>
      </c>
      <c r="CU9" s="384"/>
      <c r="CV9" s="384"/>
      <c r="CW9" s="384"/>
      <c r="CX9" s="384"/>
      <c r="CY9" s="384"/>
      <c r="CZ9" s="384"/>
      <c r="DA9" s="385"/>
      <c r="DB9" s="383">
        <v>18.5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3688773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11217673</v>
      </c>
      <c r="BO10" s="414"/>
      <c r="BP10" s="414"/>
      <c r="BQ10" s="414"/>
      <c r="BR10" s="414"/>
      <c r="BS10" s="414"/>
      <c r="BT10" s="414"/>
      <c r="BU10" s="415"/>
      <c r="BV10" s="413">
        <v>4720191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3729357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8400000</v>
      </c>
      <c r="BO12" s="414"/>
      <c r="BP12" s="414"/>
      <c r="BQ12" s="414"/>
      <c r="BR12" s="414"/>
      <c r="BS12" s="414"/>
      <c r="BT12" s="414"/>
      <c r="BU12" s="415"/>
      <c r="BV12" s="413">
        <v>8401995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3647934</v>
      </c>
      <c r="S13" s="515"/>
      <c r="T13" s="515"/>
      <c r="U13" s="515"/>
      <c r="V13" s="516"/>
      <c r="W13" s="502" t="s">
        <v>120</v>
      </c>
      <c r="X13" s="426"/>
      <c r="Y13" s="426"/>
      <c r="Z13" s="426"/>
      <c r="AA13" s="426"/>
      <c r="AB13" s="427"/>
      <c r="AC13" s="389">
        <v>7814</v>
      </c>
      <c r="AD13" s="390"/>
      <c r="AE13" s="390"/>
      <c r="AF13" s="390"/>
      <c r="AG13" s="391"/>
      <c r="AH13" s="389">
        <v>8935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5213861</v>
      </c>
      <c r="BO13" s="414"/>
      <c r="BP13" s="414"/>
      <c r="BQ13" s="414"/>
      <c r="BR13" s="414"/>
      <c r="BS13" s="414"/>
      <c r="BT13" s="414"/>
      <c r="BU13" s="415"/>
      <c r="BV13" s="413">
        <v>-11304352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17</v>
      </c>
      <c r="CU13" s="384"/>
      <c r="CV13" s="384"/>
      <c r="CW13" s="384"/>
      <c r="CX13" s="384"/>
      <c r="CY13" s="384"/>
      <c r="CZ13" s="384"/>
      <c r="DA13" s="385"/>
      <c r="DB13" s="383">
        <v>16.899999999999999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3722250</v>
      </c>
      <c r="S14" s="515"/>
      <c r="T14" s="515"/>
      <c r="U14" s="515"/>
      <c r="V14" s="516"/>
      <c r="W14" s="517"/>
      <c r="X14" s="429"/>
      <c r="Y14" s="429"/>
      <c r="Z14" s="429"/>
      <c r="AA14" s="429"/>
      <c r="AB14" s="430"/>
      <c r="AC14" s="507">
        <v>0.5</v>
      </c>
      <c r="AD14" s="508"/>
      <c r="AE14" s="508"/>
      <c r="AF14" s="508"/>
      <c r="AG14" s="509"/>
      <c r="AH14" s="507">
        <v>0.5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175.6</v>
      </c>
      <c r="CU14" s="486"/>
      <c r="CV14" s="486"/>
      <c r="CW14" s="486"/>
      <c r="CX14" s="486"/>
      <c r="CY14" s="486"/>
      <c r="CZ14" s="486"/>
      <c r="DA14" s="487"/>
      <c r="DB14" s="518">
        <v>182.5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3644429</v>
      </c>
      <c r="S15" s="515"/>
      <c r="T15" s="515"/>
      <c r="U15" s="515"/>
      <c r="V15" s="516"/>
      <c r="W15" s="502" t="s">
        <v>127</v>
      </c>
      <c r="X15" s="426"/>
      <c r="Y15" s="426"/>
      <c r="Z15" s="426"/>
      <c r="AA15" s="426"/>
      <c r="AB15" s="427"/>
      <c r="AC15" s="389">
        <v>334137</v>
      </c>
      <c r="AD15" s="390"/>
      <c r="AE15" s="390"/>
      <c r="AF15" s="390"/>
      <c r="AG15" s="391"/>
      <c r="AH15" s="389">
        <v>378582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569253542</v>
      </c>
      <c r="BO15" s="409"/>
      <c r="BP15" s="409"/>
      <c r="BQ15" s="409"/>
      <c r="BR15" s="409"/>
      <c r="BS15" s="409"/>
      <c r="BT15" s="409"/>
      <c r="BU15" s="410"/>
      <c r="BV15" s="408">
        <v>551568175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20.7</v>
      </c>
      <c r="AD16" s="508"/>
      <c r="AE16" s="508"/>
      <c r="AF16" s="508"/>
      <c r="AG16" s="509"/>
      <c r="AH16" s="507">
        <v>21.8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587881623</v>
      </c>
      <c r="BO16" s="414"/>
      <c r="BP16" s="414"/>
      <c r="BQ16" s="414"/>
      <c r="BR16" s="414"/>
      <c r="BS16" s="414"/>
      <c r="BT16" s="414"/>
      <c r="BU16" s="415"/>
      <c r="BV16" s="413">
        <v>569451567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1274381</v>
      </c>
      <c r="AD17" s="390"/>
      <c r="AE17" s="390"/>
      <c r="AF17" s="390"/>
      <c r="AG17" s="391"/>
      <c r="AH17" s="389">
        <v>1299538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740488819</v>
      </c>
      <c r="BO17" s="414"/>
      <c r="BP17" s="414"/>
      <c r="BQ17" s="414"/>
      <c r="BR17" s="414"/>
      <c r="BS17" s="414"/>
      <c r="BT17" s="414"/>
      <c r="BU17" s="415"/>
      <c r="BV17" s="413">
        <v>722962534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437.49</v>
      </c>
      <c r="M18" s="478"/>
      <c r="N18" s="478"/>
      <c r="O18" s="478"/>
      <c r="P18" s="478"/>
      <c r="Q18" s="478"/>
      <c r="R18" s="479"/>
      <c r="S18" s="479"/>
      <c r="T18" s="479"/>
      <c r="U18" s="479"/>
      <c r="V18" s="480"/>
      <c r="W18" s="494"/>
      <c r="X18" s="495"/>
      <c r="Y18" s="495"/>
      <c r="Z18" s="495"/>
      <c r="AA18" s="495"/>
      <c r="AB18" s="503"/>
      <c r="AC18" s="377">
        <v>78.8</v>
      </c>
      <c r="AD18" s="378"/>
      <c r="AE18" s="378"/>
      <c r="AF18" s="378"/>
      <c r="AG18" s="481"/>
      <c r="AH18" s="377">
        <v>74.8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804864088</v>
      </c>
      <c r="BO18" s="414"/>
      <c r="BP18" s="414"/>
      <c r="BQ18" s="414"/>
      <c r="BR18" s="414"/>
      <c r="BS18" s="414"/>
      <c r="BT18" s="414"/>
      <c r="BU18" s="415"/>
      <c r="BV18" s="413">
        <v>815878795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8514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956581598</v>
      </c>
      <c r="BO19" s="414"/>
      <c r="BP19" s="414"/>
      <c r="BQ19" s="414"/>
      <c r="BR19" s="414"/>
      <c r="BS19" s="414"/>
      <c r="BT19" s="414"/>
      <c r="BU19" s="415"/>
      <c r="BV19" s="413">
        <v>956803198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1645618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2362487076</v>
      </c>
      <c r="BO23" s="414"/>
      <c r="BP23" s="414"/>
      <c r="BQ23" s="414"/>
      <c r="BR23" s="414"/>
      <c r="BS23" s="414"/>
      <c r="BT23" s="414"/>
      <c r="BU23" s="415"/>
      <c r="BV23" s="413">
        <v>2346433697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15990</v>
      </c>
      <c r="R24" s="390"/>
      <c r="S24" s="390"/>
      <c r="T24" s="390"/>
      <c r="U24" s="390"/>
      <c r="V24" s="391"/>
      <c r="W24" s="455"/>
      <c r="X24" s="446"/>
      <c r="Y24" s="447"/>
      <c r="Z24" s="386" t="s">
        <v>151</v>
      </c>
      <c r="AA24" s="387"/>
      <c r="AB24" s="387"/>
      <c r="AC24" s="387"/>
      <c r="AD24" s="387"/>
      <c r="AE24" s="387"/>
      <c r="AF24" s="387"/>
      <c r="AG24" s="388"/>
      <c r="AH24" s="389">
        <v>19608</v>
      </c>
      <c r="AI24" s="390"/>
      <c r="AJ24" s="390"/>
      <c r="AK24" s="390"/>
      <c r="AL24" s="391"/>
      <c r="AM24" s="389">
        <v>62353440</v>
      </c>
      <c r="AN24" s="390"/>
      <c r="AO24" s="390"/>
      <c r="AP24" s="390"/>
      <c r="AQ24" s="390"/>
      <c r="AR24" s="391"/>
      <c r="AS24" s="389">
        <v>3180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519515837</v>
      </c>
      <c r="BO24" s="414"/>
      <c r="BP24" s="414"/>
      <c r="BQ24" s="414"/>
      <c r="BR24" s="414"/>
      <c r="BS24" s="414"/>
      <c r="BT24" s="414"/>
      <c r="BU24" s="415"/>
      <c r="BV24" s="413">
        <v>526794722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4</v>
      </c>
      <c r="M25" s="390"/>
      <c r="N25" s="390"/>
      <c r="O25" s="390"/>
      <c r="P25" s="391"/>
      <c r="Q25" s="389">
        <v>12850</v>
      </c>
      <c r="R25" s="390"/>
      <c r="S25" s="390"/>
      <c r="T25" s="390"/>
      <c r="U25" s="390"/>
      <c r="V25" s="391"/>
      <c r="W25" s="455"/>
      <c r="X25" s="446"/>
      <c r="Y25" s="447"/>
      <c r="Z25" s="386" t="s">
        <v>154</v>
      </c>
      <c r="AA25" s="387"/>
      <c r="AB25" s="387"/>
      <c r="AC25" s="387"/>
      <c r="AD25" s="387"/>
      <c r="AE25" s="387"/>
      <c r="AF25" s="387"/>
      <c r="AG25" s="388"/>
      <c r="AH25" s="389">
        <v>3504</v>
      </c>
      <c r="AI25" s="390"/>
      <c r="AJ25" s="390"/>
      <c r="AK25" s="390"/>
      <c r="AL25" s="391"/>
      <c r="AM25" s="389">
        <v>10848384</v>
      </c>
      <c r="AN25" s="390"/>
      <c r="AO25" s="390"/>
      <c r="AP25" s="390"/>
      <c r="AQ25" s="390"/>
      <c r="AR25" s="391"/>
      <c r="AS25" s="389">
        <v>3096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343887618</v>
      </c>
      <c r="BO25" s="409"/>
      <c r="BP25" s="409"/>
      <c r="BQ25" s="409"/>
      <c r="BR25" s="409"/>
      <c r="BS25" s="409"/>
      <c r="BT25" s="409"/>
      <c r="BU25" s="410"/>
      <c r="BV25" s="408">
        <v>191934139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9400</v>
      </c>
      <c r="R26" s="390"/>
      <c r="S26" s="390"/>
      <c r="T26" s="390"/>
      <c r="U26" s="390"/>
      <c r="V26" s="391"/>
      <c r="W26" s="455"/>
      <c r="X26" s="446"/>
      <c r="Y26" s="447"/>
      <c r="Z26" s="386" t="s">
        <v>157</v>
      </c>
      <c r="AA26" s="468"/>
      <c r="AB26" s="468"/>
      <c r="AC26" s="468"/>
      <c r="AD26" s="468"/>
      <c r="AE26" s="468"/>
      <c r="AF26" s="468"/>
      <c r="AG26" s="469"/>
      <c r="AH26" s="389">
        <v>2670</v>
      </c>
      <c r="AI26" s="390"/>
      <c r="AJ26" s="390"/>
      <c r="AK26" s="390"/>
      <c r="AL26" s="391"/>
      <c r="AM26" s="389">
        <v>8760270</v>
      </c>
      <c r="AN26" s="390"/>
      <c r="AO26" s="390"/>
      <c r="AP26" s="390"/>
      <c r="AQ26" s="390"/>
      <c r="AR26" s="391"/>
      <c r="AS26" s="389">
        <v>3281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8923086</v>
      </c>
      <c r="BO26" s="414"/>
      <c r="BP26" s="414"/>
      <c r="BQ26" s="414"/>
      <c r="BR26" s="414"/>
      <c r="BS26" s="414"/>
      <c r="BT26" s="414"/>
      <c r="BU26" s="415"/>
      <c r="BV26" s="413">
        <v>9268629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11790</v>
      </c>
      <c r="R27" s="390"/>
      <c r="S27" s="390"/>
      <c r="T27" s="390"/>
      <c r="U27" s="390"/>
      <c r="V27" s="391"/>
      <c r="W27" s="455"/>
      <c r="X27" s="446"/>
      <c r="Y27" s="447"/>
      <c r="Z27" s="386" t="s">
        <v>160</v>
      </c>
      <c r="AA27" s="387"/>
      <c r="AB27" s="387"/>
      <c r="AC27" s="387"/>
      <c r="AD27" s="387"/>
      <c r="AE27" s="387"/>
      <c r="AF27" s="387"/>
      <c r="AG27" s="388"/>
      <c r="AH27" s="389">
        <v>794</v>
      </c>
      <c r="AI27" s="390"/>
      <c r="AJ27" s="390"/>
      <c r="AK27" s="390"/>
      <c r="AL27" s="391"/>
      <c r="AM27" s="389">
        <v>3153780</v>
      </c>
      <c r="AN27" s="390"/>
      <c r="AO27" s="390"/>
      <c r="AP27" s="390"/>
      <c r="AQ27" s="390"/>
      <c r="AR27" s="391"/>
      <c r="AS27" s="389">
        <v>3972</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131086727</v>
      </c>
      <c r="BO27" s="417"/>
      <c r="BP27" s="417"/>
      <c r="BQ27" s="417"/>
      <c r="BR27" s="417"/>
      <c r="BS27" s="417"/>
      <c r="BT27" s="417"/>
      <c r="BU27" s="418"/>
      <c r="BV27" s="416">
        <v>139348600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10610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23124449</v>
      </c>
      <c r="BO28" s="409"/>
      <c r="BP28" s="409"/>
      <c r="BQ28" s="409"/>
      <c r="BR28" s="409"/>
      <c r="BS28" s="409"/>
      <c r="BT28" s="409"/>
      <c r="BU28" s="410"/>
      <c r="BV28" s="408">
        <v>18805828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84</v>
      </c>
      <c r="M29" s="390"/>
      <c r="N29" s="390"/>
      <c r="O29" s="390"/>
      <c r="P29" s="391"/>
      <c r="Q29" s="389">
        <v>9530</v>
      </c>
      <c r="R29" s="390"/>
      <c r="S29" s="390"/>
      <c r="T29" s="390"/>
      <c r="U29" s="390"/>
      <c r="V29" s="391"/>
      <c r="W29" s="456"/>
      <c r="X29" s="457"/>
      <c r="Y29" s="458"/>
      <c r="Z29" s="386" t="s">
        <v>167</v>
      </c>
      <c r="AA29" s="387"/>
      <c r="AB29" s="387"/>
      <c r="AC29" s="387"/>
      <c r="AD29" s="387"/>
      <c r="AE29" s="387"/>
      <c r="AF29" s="387"/>
      <c r="AG29" s="388"/>
      <c r="AH29" s="389">
        <v>20402</v>
      </c>
      <c r="AI29" s="390"/>
      <c r="AJ29" s="390"/>
      <c r="AK29" s="390"/>
      <c r="AL29" s="391"/>
      <c r="AM29" s="389">
        <v>65507220</v>
      </c>
      <c r="AN29" s="390"/>
      <c r="AO29" s="390"/>
      <c r="AP29" s="390"/>
      <c r="AQ29" s="390"/>
      <c r="AR29" s="391"/>
      <c r="AS29" s="389">
        <v>3211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14842467</v>
      </c>
      <c r="BO30" s="417"/>
      <c r="BP30" s="417"/>
      <c r="BQ30" s="417"/>
      <c r="BR30" s="417"/>
      <c r="BS30" s="417"/>
      <c r="BT30" s="417"/>
      <c r="BU30" s="418"/>
      <c r="BV30" s="416">
        <v>14894164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9</v>
      </c>
      <c r="V34" s="373"/>
      <c r="W34" s="372" t="str">
        <f>IF('各会計、関係団体の財政状況及び健全化判断比率'!B28="","",'各会計、関係団体の財政状況及び健全化判断比率'!B28)</f>
        <v>国民健康保険事業費会計</v>
      </c>
      <c r="X34" s="372"/>
      <c r="Y34" s="372"/>
      <c r="Z34" s="372"/>
      <c r="AA34" s="372"/>
      <c r="AB34" s="372"/>
      <c r="AC34" s="372"/>
      <c r="AD34" s="372"/>
      <c r="AE34" s="372"/>
      <c r="AF34" s="372"/>
      <c r="AG34" s="372"/>
      <c r="AH34" s="372"/>
      <c r="AI34" s="372"/>
      <c r="AJ34" s="372"/>
      <c r="AK34" s="372"/>
      <c r="AL34" s="165"/>
      <c r="AM34" s="373">
        <f>IF(AO34="","",MAX(C34:D43,U34:V43)+1)</f>
        <v>13</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20</v>
      </c>
      <c r="BF34" s="373"/>
      <c r="BG34" s="372" t="str">
        <f>IF('各会計、関係団体の財政状況及び健全化判断比率'!B39="","",'各会計、関係団体の財政状況及び健全化判断比率'!B39)</f>
        <v>港湾整備事業費会計</v>
      </c>
      <c r="BH34" s="372"/>
      <c r="BI34" s="372"/>
      <c r="BJ34" s="372"/>
      <c r="BK34" s="372"/>
      <c r="BL34" s="372"/>
      <c r="BM34" s="372"/>
      <c r="BN34" s="372"/>
      <c r="BO34" s="372"/>
      <c r="BP34" s="372"/>
      <c r="BQ34" s="372"/>
      <c r="BR34" s="372"/>
      <c r="BS34" s="372"/>
      <c r="BT34" s="372"/>
      <c r="BU34" s="372"/>
      <c r="BV34" s="165"/>
      <c r="BW34" s="373">
        <f>IF(BY34="","",MAX(C34:D43,U34:V43,AM34:AN43,BE34:BF43)+1)</f>
        <v>25</v>
      </c>
      <c r="BX34" s="373"/>
      <c r="BY34" s="372" t="str">
        <f>IF('各会計、関係団体の財政状況及び健全化判断比率'!B68="","",'各会計、関係団体の財政状況及び健全化判断比率'!B68)</f>
        <v>神奈川県内広域水道企業団（水道用水供給事業会計）</v>
      </c>
      <c r="BZ34" s="372"/>
      <c r="CA34" s="372"/>
      <c r="CB34" s="372"/>
      <c r="CC34" s="372"/>
      <c r="CD34" s="372"/>
      <c r="CE34" s="372"/>
      <c r="CF34" s="372"/>
      <c r="CG34" s="372"/>
      <c r="CH34" s="372"/>
      <c r="CI34" s="372"/>
      <c r="CJ34" s="372"/>
      <c r="CK34" s="372"/>
      <c r="CL34" s="372"/>
      <c r="CM34" s="372"/>
      <c r="CN34" s="165"/>
      <c r="CO34" s="373">
        <f>IF(CQ34="","",MAX(C34:D43,U34:V43,AM34:AN43,BE34:BF43,BW34:BX43)+1)</f>
        <v>27</v>
      </c>
      <c r="CP34" s="373"/>
      <c r="CQ34" s="372" t="str">
        <f>IF('各会計、関係団体の財政状況及び健全化判断比率'!BS7="","",'各会計、関係団体の財政状況及び健全化判断比率'!BS7)</f>
        <v>公益財団法人横浜市男女共同参画推進協会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市債金会計</v>
      </c>
      <c r="F35" s="372"/>
      <c r="G35" s="372"/>
      <c r="H35" s="372"/>
      <c r="I35" s="372"/>
      <c r="J35" s="372"/>
      <c r="K35" s="372"/>
      <c r="L35" s="372"/>
      <c r="M35" s="372"/>
      <c r="N35" s="372"/>
      <c r="O35" s="372"/>
      <c r="P35" s="372"/>
      <c r="Q35" s="372"/>
      <c r="R35" s="372"/>
      <c r="S35" s="372"/>
      <c r="T35" s="165"/>
      <c r="U35" s="373">
        <f>IF(W35="","",U34+1)</f>
        <v>10</v>
      </c>
      <c r="V35" s="373"/>
      <c r="W35" s="372" t="str">
        <f>IF('各会計、関係団体の財政状況及び健全化判断比率'!B29="","",'各会計、関係団体の財政状況及び健全化判断比率'!B29)</f>
        <v>介護保険事業費会計</v>
      </c>
      <c r="X35" s="372"/>
      <c r="Y35" s="372"/>
      <c r="Z35" s="372"/>
      <c r="AA35" s="372"/>
      <c r="AB35" s="372"/>
      <c r="AC35" s="372"/>
      <c r="AD35" s="372"/>
      <c r="AE35" s="372"/>
      <c r="AF35" s="372"/>
      <c r="AG35" s="372"/>
      <c r="AH35" s="372"/>
      <c r="AI35" s="372"/>
      <c r="AJ35" s="372"/>
      <c r="AK35" s="372"/>
      <c r="AL35" s="165"/>
      <c r="AM35" s="373">
        <f t="shared" ref="AM35:AM43" si="0">IF(AO35="","",AM34+1)</f>
        <v>14</v>
      </c>
      <c r="AN35" s="373"/>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21</v>
      </c>
      <c r="BF35" s="373"/>
      <c r="BG35" s="372" t="str">
        <f>IF('各会計、関係団体の財政状況及び健全化判断比率'!B40="","",'各会計、関係団体の財政状況及び健全化判断比率'!B40)</f>
        <v>中央卸売市場費会計</v>
      </c>
      <c r="BH35" s="372"/>
      <c r="BI35" s="372"/>
      <c r="BJ35" s="372"/>
      <c r="BK35" s="372"/>
      <c r="BL35" s="372"/>
      <c r="BM35" s="372"/>
      <c r="BN35" s="372"/>
      <c r="BO35" s="372"/>
      <c r="BP35" s="372"/>
      <c r="BQ35" s="372"/>
      <c r="BR35" s="372"/>
      <c r="BS35" s="372"/>
      <c r="BT35" s="372"/>
      <c r="BU35" s="372"/>
      <c r="BV35" s="165"/>
      <c r="BW35" s="373">
        <f t="shared" ref="BW35:BW43" si="2">IF(BY35="","",BW34+1)</f>
        <v>26</v>
      </c>
      <c r="BX35" s="373"/>
      <c r="BY35" s="372" t="str">
        <f>IF('各会計、関係団体の財政状況及び健全化判断比率'!B69="","",'各会計、関係団体の財政状況及び健全化判断比率'!B69)</f>
        <v>神奈川県後期高齢者医療広域連合</v>
      </c>
      <c r="BZ35" s="372"/>
      <c r="CA35" s="372"/>
      <c r="CB35" s="372"/>
      <c r="CC35" s="372"/>
      <c r="CD35" s="372"/>
      <c r="CE35" s="372"/>
      <c r="CF35" s="372"/>
      <c r="CG35" s="372"/>
      <c r="CH35" s="372"/>
      <c r="CI35" s="372"/>
      <c r="CJ35" s="372"/>
      <c r="CK35" s="372"/>
      <c r="CL35" s="372"/>
      <c r="CM35" s="372"/>
      <c r="CN35" s="165"/>
      <c r="CO35" s="373">
        <f t="shared" ref="CO35:CO43" si="3">IF(CQ35="","",CO34+1)</f>
        <v>28</v>
      </c>
      <c r="CP35" s="373"/>
      <c r="CQ35" s="372" t="str">
        <f>IF('各会計、関係団体の財政状況及び健全化判断比率'!BS8="","",'各会計、関係団体の財政状況及び健全化判断比率'!BS8)</f>
        <v>公益財団法人横浜市国際交流協会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母子父子寡婦福祉資金会計</v>
      </c>
      <c r="F36" s="372"/>
      <c r="G36" s="372"/>
      <c r="H36" s="372"/>
      <c r="I36" s="372"/>
      <c r="J36" s="372"/>
      <c r="K36" s="372"/>
      <c r="L36" s="372"/>
      <c r="M36" s="372"/>
      <c r="N36" s="372"/>
      <c r="O36" s="372"/>
      <c r="P36" s="372"/>
      <c r="Q36" s="372"/>
      <c r="R36" s="372"/>
      <c r="S36" s="372"/>
      <c r="T36" s="165"/>
      <c r="U36" s="373">
        <f t="shared" ref="U36:U43" si="4">IF(W36="","",U35+1)</f>
        <v>11</v>
      </c>
      <c r="V36" s="373"/>
      <c r="W36" s="372" t="str">
        <f>IF('各会計、関係団体の財政状況及び健全化判断比率'!B30="","",'各会計、関係団体の財政状況及び健全化判断比率'!B30)</f>
        <v>後期高齢者医療事業費会計</v>
      </c>
      <c r="X36" s="372"/>
      <c r="Y36" s="372"/>
      <c r="Z36" s="372"/>
      <c r="AA36" s="372"/>
      <c r="AB36" s="372"/>
      <c r="AC36" s="372"/>
      <c r="AD36" s="372"/>
      <c r="AE36" s="372"/>
      <c r="AF36" s="372"/>
      <c r="AG36" s="372"/>
      <c r="AH36" s="372"/>
      <c r="AI36" s="372"/>
      <c r="AJ36" s="372"/>
      <c r="AK36" s="372"/>
      <c r="AL36" s="165"/>
      <c r="AM36" s="373">
        <f t="shared" si="0"/>
        <v>15</v>
      </c>
      <c r="AN36" s="373"/>
      <c r="AO36" s="372" t="str">
        <f>IF('各会計、関係団体の財政状況及び健全化判断比率'!B34="","",'各会計、関係団体の財政状況及び健全化判断比率'!B34)</f>
        <v>自動車事業会計</v>
      </c>
      <c r="AP36" s="372"/>
      <c r="AQ36" s="372"/>
      <c r="AR36" s="372"/>
      <c r="AS36" s="372"/>
      <c r="AT36" s="372"/>
      <c r="AU36" s="372"/>
      <c r="AV36" s="372"/>
      <c r="AW36" s="372"/>
      <c r="AX36" s="372"/>
      <c r="AY36" s="372"/>
      <c r="AZ36" s="372"/>
      <c r="BA36" s="372"/>
      <c r="BB36" s="372"/>
      <c r="BC36" s="372"/>
      <c r="BD36" s="165"/>
      <c r="BE36" s="373">
        <f t="shared" si="1"/>
        <v>22</v>
      </c>
      <c r="BF36" s="373"/>
      <c r="BG36" s="372" t="str">
        <f>IF('各会計、関係団体の財政状況及び健全化判断比率'!B41="","",'各会計、関係団体の財政状況及び健全化判断比率'!B41)</f>
        <v>中央と畜場費会計</v>
      </c>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f t="shared" si="3"/>
        <v>29</v>
      </c>
      <c r="CP36" s="373"/>
      <c r="CQ36" s="372" t="str">
        <f>IF('各会計、関係団体の財政状況及び健全化判断比率'!BS9="","",'各会計、関係団体の財政状況及び健全化判断比率'!BS9)</f>
        <v>公益財団法人横浜市体育協会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勤労者福祉共済事業費会計</v>
      </c>
      <c r="F37" s="372"/>
      <c r="G37" s="372"/>
      <c r="H37" s="372"/>
      <c r="I37" s="372"/>
      <c r="J37" s="372"/>
      <c r="K37" s="372"/>
      <c r="L37" s="372"/>
      <c r="M37" s="372"/>
      <c r="N37" s="372"/>
      <c r="O37" s="372"/>
      <c r="P37" s="372"/>
      <c r="Q37" s="372"/>
      <c r="R37" s="372"/>
      <c r="S37" s="372"/>
      <c r="T37" s="165"/>
      <c r="U37" s="373">
        <f t="shared" si="4"/>
        <v>12</v>
      </c>
      <c r="V37" s="373"/>
      <c r="W37" s="372" t="str">
        <f>IF('各会計、関係団体の財政状況及び健全化判断比率'!B31="","",'各会計、関係団体の財政状況及び健全化判断比率'!B31)</f>
        <v>自動車駐車場事業費会計</v>
      </c>
      <c r="X37" s="372"/>
      <c r="Y37" s="372"/>
      <c r="Z37" s="372"/>
      <c r="AA37" s="372"/>
      <c r="AB37" s="372"/>
      <c r="AC37" s="372"/>
      <c r="AD37" s="372"/>
      <c r="AE37" s="372"/>
      <c r="AF37" s="372"/>
      <c r="AG37" s="372"/>
      <c r="AH37" s="372"/>
      <c r="AI37" s="372"/>
      <c r="AJ37" s="372"/>
      <c r="AK37" s="372"/>
      <c r="AL37" s="165"/>
      <c r="AM37" s="373">
        <f t="shared" si="0"/>
        <v>16</v>
      </c>
      <c r="AN37" s="373"/>
      <c r="AO37" s="372" t="str">
        <f>IF('各会計、関係団体の財政状況及び健全化判断比率'!B35="","",'各会計、関係団体の財政状況及び健全化判断比率'!B35)</f>
        <v>高速鉄道事業会計</v>
      </c>
      <c r="AP37" s="372"/>
      <c r="AQ37" s="372"/>
      <c r="AR37" s="372"/>
      <c r="AS37" s="372"/>
      <c r="AT37" s="372"/>
      <c r="AU37" s="372"/>
      <c r="AV37" s="372"/>
      <c r="AW37" s="372"/>
      <c r="AX37" s="372"/>
      <c r="AY37" s="372"/>
      <c r="AZ37" s="372"/>
      <c r="BA37" s="372"/>
      <c r="BB37" s="372"/>
      <c r="BC37" s="372"/>
      <c r="BD37" s="165"/>
      <c r="BE37" s="373">
        <f t="shared" si="1"/>
        <v>23</v>
      </c>
      <c r="BF37" s="373"/>
      <c r="BG37" s="372" t="str">
        <f>IF('各会計、関係団体の財政状況及び健全化判断比率'!B42="","",'各会計、関係団体の財政状況及び健全化判断比率'!B42)</f>
        <v>風力発電事業費会計</v>
      </c>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30</v>
      </c>
      <c r="CP37" s="373"/>
      <c r="CQ37" s="372" t="str">
        <f>IF('各会計、関係団体の財政状況及び健全化判断比率'!BS10="","",'各会計、関係団体の財政状況及び健全化判断比率'!BS10)</f>
        <v>公益財団法人横浜市芸術文化振興財団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公害被害者救済事業費会計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17</v>
      </c>
      <c r="AN38" s="373"/>
      <c r="AO38" s="372" t="str">
        <f>IF('各会計、関係団体の財政状況及び健全化判断比率'!B36="","",'各会計、関係団体の財政状況及び健全化判断比率'!B36)</f>
        <v>下水道事業会計</v>
      </c>
      <c r="AP38" s="372"/>
      <c r="AQ38" s="372"/>
      <c r="AR38" s="372"/>
      <c r="AS38" s="372"/>
      <c r="AT38" s="372"/>
      <c r="AU38" s="372"/>
      <c r="AV38" s="372"/>
      <c r="AW38" s="372"/>
      <c r="AX38" s="372"/>
      <c r="AY38" s="372"/>
      <c r="AZ38" s="372"/>
      <c r="BA38" s="372"/>
      <c r="BB38" s="372"/>
      <c r="BC38" s="372"/>
      <c r="BD38" s="165"/>
      <c r="BE38" s="373">
        <f t="shared" si="1"/>
        <v>24</v>
      </c>
      <c r="BF38" s="373"/>
      <c r="BG38" s="372" t="str">
        <f>IF('各会計、関係団体の財政状況及び健全化判断比率'!B43="","",'各会計、関係団体の財政状況及び健全化判断比率'!B43)</f>
        <v>市街地開発事業費会計</v>
      </c>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31</v>
      </c>
      <c r="CP38" s="373"/>
      <c r="CQ38" s="372" t="str">
        <f>IF('各会計、関係団体の財政状況及び健全化判断比率'!BS11="","",'各会計、関係団体の財政状況及び健全化判断比率'!BS11)</f>
        <v>公益財団法人三溪園保勝会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f t="shared" si="5"/>
        <v>6</v>
      </c>
      <c r="D39" s="373"/>
      <c r="E39" s="372" t="str">
        <f>IF('各会計、関係団体の財政状況及び健全化判断比率'!B12="","",'各会計、関係団体の財政状況及び健全化判断比率'!B12)</f>
        <v>公共事業用地費会計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f t="shared" si="0"/>
        <v>18</v>
      </c>
      <c r="AN39" s="373"/>
      <c r="AO39" s="372" t="str">
        <f>IF('各会計、関係団体の財政状況及び健全化判断比率'!B37="","",'各会計、関係団体の財政状況及び健全化判断比率'!B37)</f>
        <v>病院事業会計</v>
      </c>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32</v>
      </c>
      <c r="CP39" s="373"/>
      <c r="CQ39" s="372" t="str">
        <f>IF('各会計、関係団体の財政状況及び健全化判断比率'!BS12="","",'各会計、関係団体の財政状況及び健全化判断比率'!BS12)</f>
        <v>公益財団法人横浜観光コンベンション・ビューロー</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f t="shared" si="5"/>
        <v>7</v>
      </c>
      <c r="D40" s="373"/>
      <c r="E40" s="372" t="str">
        <f>IF('各会計、関係団体の財政状況及び健全化判断比率'!B13="","",'各会計、関係団体の財政状況及び健全化判断比率'!B13)</f>
        <v>新墓園事業費会計</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f t="shared" si="0"/>
        <v>19</v>
      </c>
      <c r="AN40" s="373"/>
      <c r="AO40" s="372" t="str">
        <f>IF('各会計、関係団体の財政状況及び健全化判断比率'!B38="","",'各会計、関係団体の財政状況及び健全化判断比率'!B38)</f>
        <v>埋立事業会計</v>
      </c>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33</v>
      </c>
      <c r="CP40" s="373"/>
      <c r="CQ40" s="372" t="str">
        <f>IF('各会計、関係団体の財政状況及び健全化判断比率'!BS13="","",'各会計、関係団体の財政状況及び健全化判断比率'!BS13)</f>
        <v>株式会社横浜国際平和会議場</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v>
      </c>
      <c r="DH40" s="374"/>
      <c r="DI40" s="169"/>
      <c r="DJ40" s="137"/>
      <c r="DK40" s="137"/>
      <c r="DL40" s="137"/>
      <c r="DM40" s="137"/>
      <c r="DN40" s="137"/>
      <c r="DO40" s="137"/>
    </row>
    <row r="41" spans="1:119" ht="32.25" customHeight="1">
      <c r="A41" s="138"/>
      <c r="B41" s="164"/>
      <c r="C41" s="373">
        <f t="shared" si="5"/>
        <v>8</v>
      </c>
      <c r="D41" s="373"/>
      <c r="E41" s="372" t="str">
        <f>IF('各会計、関係団体の財政状況及び健全化判断比率'!B14="","",'各会計、関係団体の財政状況及び健全化判断比率'!B14)</f>
        <v>みどり保全創造事業費会計</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34</v>
      </c>
      <c r="CP41" s="373"/>
      <c r="CQ41" s="372" t="str">
        <f>IF('各会計、関係団体の財政状況及び健全化判断比率'!BS14="","",'各会計、関係団体の財政状況及び健全化判断比率'!BS14)</f>
        <v>公益財団法人木原記念横浜生命科学振興財団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35</v>
      </c>
      <c r="CP42" s="373"/>
      <c r="CQ42" s="372" t="str">
        <f>IF('各会計、関係団体の財政状況及び健全化判断比率'!BS15="","",'各会計、関係団体の財政状況及び健全化判断比率'!BS15)</f>
        <v>公益財団法人横浜企業経営支援財団</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36</v>
      </c>
      <c r="CP43" s="373"/>
      <c r="CQ43" s="372" t="str">
        <f>IF('各会計、関係団体の財政状況及び健全化判断比率'!BS16="","",'各会計、関係団体の財政状況及び健全化判断比率'!BS16)</f>
        <v>公益財団法人横浜市消費者協会</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536</v>
      </c>
      <c r="D34" s="1181"/>
      <c r="E34" s="1182"/>
      <c r="F34" s="32">
        <v>3.22</v>
      </c>
      <c r="G34" s="33">
        <v>2.99</v>
      </c>
      <c r="H34" s="33">
        <v>3.39</v>
      </c>
      <c r="I34" s="33">
        <v>2.96</v>
      </c>
      <c r="J34" s="34">
        <v>2.9</v>
      </c>
      <c r="K34" s="22"/>
      <c r="L34" s="22"/>
      <c r="M34" s="22"/>
      <c r="N34" s="22"/>
      <c r="O34" s="22"/>
      <c r="P34" s="22"/>
    </row>
    <row r="35" spans="1:16" ht="39" customHeight="1">
      <c r="A35" s="22"/>
      <c r="B35" s="35"/>
      <c r="C35" s="1175" t="s">
        <v>537</v>
      </c>
      <c r="D35" s="1176"/>
      <c r="E35" s="1177"/>
      <c r="F35" s="36">
        <v>0.89</v>
      </c>
      <c r="G35" s="37">
        <v>1.1200000000000001</v>
      </c>
      <c r="H35" s="37">
        <v>1.46</v>
      </c>
      <c r="I35" s="37">
        <v>1.73</v>
      </c>
      <c r="J35" s="38">
        <v>2.16</v>
      </c>
      <c r="K35" s="22"/>
      <c r="L35" s="22"/>
      <c r="M35" s="22"/>
      <c r="N35" s="22"/>
      <c r="O35" s="22"/>
      <c r="P35" s="22"/>
    </row>
    <row r="36" spans="1:16" ht="39" customHeight="1">
      <c r="A36" s="22"/>
      <c r="B36" s="35"/>
      <c r="C36" s="1175" t="s">
        <v>538</v>
      </c>
      <c r="D36" s="1176"/>
      <c r="E36" s="1177"/>
      <c r="F36" s="36" t="s">
        <v>539</v>
      </c>
      <c r="G36" s="37" t="s">
        <v>540</v>
      </c>
      <c r="H36" s="37">
        <v>1.41</v>
      </c>
      <c r="I36" s="37">
        <v>1.98</v>
      </c>
      <c r="J36" s="38">
        <v>1.44</v>
      </c>
      <c r="K36" s="22"/>
      <c r="L36" s="22"/>
      <c r="M36" s="22"/>
      <c r="N36" s="22"/>
      <c r="O36" s="22"/>
      <c r="P36" s="22"/>
    </row>
    <row r="37" spans="1:16" ht="39" customHeight="1">
      <c r="A37" s="22"/>
      <c r="B37" s="35"/>
      <c r="C37" s="1175" t="s">
        <v>541</v>
      </c>
      <c r="D37" s="1176"/>
      <c r="E37" s="1177"/>
      <c r="F37" s="36">
        <v>0.57999999999999996</v>
      </c>
      <c r="G37" s="37">
        <v>0.63</v>
      </c>
      <c r="H37" s="37">
        <v>0.7</v>
      </c>
      <c r="I37" s="37">
        <v>0.78</v>
      </c>
      <c r="J37" s="38">
        <v>0.82</v>
      </c>
      <c r="K37" s="22"/>
      <c r="L37" s="22"/>
      <c r="M37" s="22"/>
      <c r="N37" s="22"/>
      <c r="O37" s="22"/>
      <c r="P37" s="22"/>
    </row>
    <row r="38" spans="1:16" ht="39" customHeight="1">
      <c r="A38" s="22"/>
      <c r="B38" s="35"/>
      <c r="C38" s="1175" t="s">
        <v>542</v>
      </c>
      <c r="D38" s="1176"/>
      <c r="E38" s="1177"/>
      <c r="F38" s="36">
        <v>0.71</v>
      </c>
      <c r="G38" s="37">
        <v>0.15</v>
      </c>
      <c r="H38" s="37">
        <v>0.91</v>
      </c>
      <c r="I38" s="37">
        <v>0.36</v>
      </c>
      <c r="J38" s="38">
        <v>0.74</v>
      </c>
      <c r="K38" s="22"/>
      <c r="L38" s="22"/>
      <c r="M38" s="22"/>
      <c r="N38" s="22"/>
      <c r="O38" s="22"/>
      <c r="P38" s="22"/>
    </row>
    <row r="39" spans="1:16" ht="39" customHeight="1">
      <c r="A39" s="22"/>
      <c r="B39" s="35"/>
      <c r="C39" s="1175" t="s">
        <v>543</v>
      </c>
      <c r="D39" s="1176"/>
      <c r="E39" s="1177"/>
      <c r="F39" s="36">
        <v>0</v>
      </c>
      <c r="G39" s="37">
        <v>0.09</v>
      </c>
      <c r="H39" s="37">
        <v>0.68</v>
      </c>
      <c r="I39" s="37">
        <v>0.81</v>
      </c>
      <c r="J39" s="38">
        <v>0.64</v>
      </c>
      <c r="K39" s="22"/>
      <c r="L39" s="22"/>
      <c r="M39" s="22"/>
      <c r="N39" s="22"/>
      <c r="O39" s="22"/>
      <c r="P39" s="22"/>
    </row>
    <row r="40" spans="1:16" ht="39" customHeight="1">
      <c r="A40" s="22"/>
      <c r="B40" s="35"/>
      <c r="C40" s="1175" t="s">
        <v>544</v>
      </c>
      <c r="D40" s="1176"/>
      <c r="E40" s="1177"/>
      <c r="F40" s="36">
        <v>0.36</v>
      </c>
      <c r="G40" s="37">
        <v>0.13</v>
      </c>
      <c r="H40" s="37">
        <v>0.26</v>
      </c>
      <c r="I40" s="37">
        <v>0.56999999999999995</v>
      </c>
      <c r="J40" s="38">
        <v>0.55000000000000004</v>
      </c>
      <c r="K40" s="22"/>
      <c r="L40" s="22"/>
      <c r="M40" s="22"/>
      <c r="N40" s="22"/>
      <c r="O40" s="22"/>
      <c r="P40" s="22"/>
    </row>
    <row r="41" spans="1:16" ht="39" customHeight="1">
      <c r="A41" s="22"/>
      <c r="B41" s="35"/>
      <c r="C41" s="1175" t="s">
        <v>545</v>
      </c>
      <c r="D41" s="1176"/>
      <c r="E41" s="1177"/>
      <c r="F41" s="36">
        <v>0.28999999999999998</v>
      </c>
      <c r="G41" s="37">
        <v>0.33</v>
      </c>
      <c r="H41" s="37">
        <v>0.43</v>
      </c>
      <c r="I41" s="37">
        <v>0.44</v>
      </c>
      <c r="J41" s="38">
        <v>0.5</v>
      </c>
      <c r="K41" s="22"/>
      <c r="L41" s="22"/>
      <c r="M41" s="22"/>
      <c r="N41" s="22"/>
      <c r="O41" s="22"/>
      <c r="P41" s="22"/>
    </row>
    <row r="42" spans="1:16" ht="39" customHeight="1">
      <c r="A42" s="22"/>
      <c r="B42" s="39"/>
      <c r="C42" s="1175" t="s">
        <v>546</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547</v>
      </c>
      <c r="D43" s="1179"/>
      <c r="E43" s="1180"/>
      <c r="F43" s="41">
        <v>0.96</v>
      </c>
      <c r="G43" s="42">
        <v>1.22</v>
      </c>
      <c r="H43" s="42">
        <v>1.36</v>
      </c>
      <c r="I43" s="42">
        <v>1.21</v>
      </c>
      <c r="J43" s="43">
        <v>1.04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103475</v>
      </c>
      <c r="L45" s="60">
        <v>101189</v>
      </c>
      <c r="M45" s="60">
        <v>98626</v>
      </c>
      <c r="N45" s="60">
        <v>111412</v>
      </c>
      <c r="O45" s="61">
        <v>104527</v>
      </c>
      <c r="P45" s="48"/>
      <c r="Q45" s="48"/>
      <c r="R45" s="48"/>
      <c r="S45" s="48"/>
      <c r="T45" s="48"/>
      <c r="U45" s="48"/>
    </row>
    <row r="46" spans="1:21" ht="30.75" customHeight="1">
      <c r="A46" s="48"/>
      <c r="B46" s="1193"/>
      <c r="C46" s="1194"/>
      <c r="D46" s="62"/>
      <c r="E46" s="1185" t="s">
        <v>12</v>
      </c>
      <c r="F46" s="1185"/>
      <c r="G46" s="1185"/>
      <c r="H46" s="1185"/>
      <c r="I46" s="1185"/>
      <c r="J46" s="1186"/>
      <c r="K46" s="63">
        <v>29856</v>
      </c>
      <c r="L46" s="64">
        <v>38508</v>
      </c>
      <c r="M46" s="64">
        <v>47405</v>
      </c>
      <c r="N46" s="64">
        <v>52758</v>
      </c>
      <c r="O46" s="65">
        <v>47442</v>
      </c>
      <c r="P46" s="48"/>
      <c r="Q46" s="48"/>
      <c r="R46" s="48"/>
      <c r="S46" s="48"/>
      <c r="T46" s="48"/>
      <c r="U46" s="48"/>
    </row>
    <row r="47" spans="1:21" ht="30.75" customHeight="1">
      <c r="A47" s="48"/>
      <c r="B47" s="1193"/>
      <c r="C47" s="1194"/>
      <c r="D47" s="62"/>
      <c r="E47" s="1185" t="s">
        <v>13</v>
      </c>
      <c r="F47" s="1185"/>
      <c r="G47" s="1185"/>
      <c r="H47" s="1185"/>
      <c r="I47" s="1185"/>
      <c r="J47" s="1186"/>
      <c r="K47" s="63">
        <v>79354</v>
      </c>
      <c r="L47" s="64">
        <v>79687</v>
      </c>
      <c r="M47" s="64">
        <v>78841</v>
      </c>
      <c r="N47" s="64">
        <v>78853</v>
      </c>
      <c r="O47" s="65">
        <v>78757</v>
      </c>
      <c r="P47" s="48"/>
      <c r="Q47" s="48"/>
      <c r="R47" s="48"/>
      <c r="S47" s="48"/>
      <c r="T47" s="48"/>
      <c r="U47" s="48"/>
    </row>
    <row r="48" spans="1:21" ht="30.75" customHeight="1">
      <c r="A48" s="48"/>
      <c r="B48" s="1193"/>
      <c r="C48" s="1194"/>
      <c r="D48" s="62"/>
      <c r="E48" s="1185" t="s">
        <v>14</v>
      </c>
      <c r="F48" s="1185"/>
      <c r="G48" s="1185"/>
      <c r="H48" s="1185"/>
      <c r="I48" s="1185"/>
      <c r="J48" s="1186"/>
      <c r="K48" s="63">
        <v>66893</v>
      </c>
      <c r="L48" s="64">
        <v>65397</v>
      </c>
      <c r="M48" s="64">
        <v>63039</v>
      </c>
      <c r="N48" s="64">
        <v>62735</v>
      </c>
      <c r="O48" s="65">
        <v>59166</v>
      </c>
      <c r="P48" s="48"/>
      <c r="Q48" s="48"/>
      <c r="R48" s="48"/>
      <c r="S48" s="48"/>
      <c r="T48" s="48"/>
      <c r="U48" s="48"/>
    </row>
    <row r="49" spans="1:21" ht="30.75" customHeight="1">
      <c r="A49" s="48"/>
      <c r="B49" s="1193"/>
      <c r="C49" s="1194"/>
      <c r="D49" s="62"/>
      <c r="E49" s="1185" t="s">
        <v>15</v>
      </c>
      <c r="F49" s="1185"/>
      <c r="G49" s="1185"/>
      <c r="H49" s="1185"/>
      <c r="I49" s="1185"/>
      <c r="J49" s="1186"/>
      <c r="K49" s="63" t="s">
        <v>489</v>
      </c>
      <c r="L49" s="64" t="s">
        <v>489</v>
      </c>
      <c r="M49" s="64" t="s">
        <v>489</v>
      </c>
      <c r="N49" s="64" t="s">
        <v>489</v>
      </c>
      <c r="O49" s="65" t="s">
        <v>489</v>
      </c>
      <c r="P49" s="48"/>
      <c r="Q49" s="48"/>
      <c r="R49" s="48"/>
      <c r="S49" s="48"/>
      <c r="T49" s="48"/>
      <c r="U49" s="48"/>
    </row>
    <row r="50" spans="1:21" ht="30.75" customHeight="1">
      <c r="A50" s="48"/>
      <c r="B50" s="1193"/>
      <c r="C50" s="1194"/>
      <c r="D50" s="62"/>
      <c r="E50" s="1185" t="s">
        <v>16</v>
      </c>
      <c r="F50" s="1185"/>
      <c r="G50" s="1185"/>
      <c r="H50" s="1185"/>
      <c r="I50" s="1185"/>
      <c r="J50" s="1186"/>
      <c r="K50" s="63">
        <v>1012</v>
      </c>
      <c r="L50" s="64">
        <v>1308</v>
      </c>
      <c r="M50" s="64">
        <v>1649</v>
      </c>
      <c r="N50" s="64">
        <v>1650</v>
      </c>
      <c r="O50" s="65">
        <v>1652</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0</v>
      </c>
      <c r="N51" s="64" t="s">
        <v>489</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180136</v>
      </c>
      <c r="L52" s="64">
        <v>177969</v>
      </c>
      <c r="M52" s="64">
        <v>178200</v>
      </c>
      <c r="N52" s="64">
        <v>172440</v>
      </c>
      <c r="O52" s="65">
        <v>178901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100455</v>
      </c>
      <c r="L53" s="69">
        <v>108121</v>
      </c>
      <c r="M53" s="69">
        <v>111360</v>
      </c>
      <c r="N53" s="69">
        <v>134968</v>
      </c>
      <c r="O53" s="70">
        <v>112643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11" t="s">
        <v>23</v>
      </c>
      <c r="C41" s="1212"/>
      <c r="D41" s="81"/>
      <c r="E41" s="1213" t="s">
        <v>24</v>
      </c>
      <c r="F41" s="1213"/>
      <c r="G41" s="1213"/>
      <c r="H41" s="1214"/>
      <c r="I41" s="82">
        <v>2500035</v>
      </c>
      <c r="J41" s="83">
        <v>2520347</v>
      </c>
      <c r="K41" s="83">
        <v>2623876</v>
      </c>
      <c r="L41" s="83">
        <v>2596234</v>
      </c>
      <c r="M41" s="84">
        <v>2598085</v>
      </c>
    </row>
    <row r="42" spans="2:13" ht="27.75" customHeight="1">
      <c r="B42" s="1201"/>
      <c r="C42" s="1202"/>
      <c r="D42" s="85"/>
      <c r="E42" s="1205" t="s">
        <v>25</v>
      </c>
      <c r="F42" s="1205"/>
      <c r="G42" s="1205"/>
      <c r="H42" s="1206"/>
      <c r="I42" s="86">
        <v>12673</v>
      </c>
      <c r="J42" s="87">
        <v>17204</v>
      </c>
      <c r="K42" s="87">
        <v>15704</v>
      </c>
      <c r="L42" s="87">
        <v>14154</v>
      </c>
      <c r="M42" s="88">
        <v>12603</v>
      </c>
    </row>
    <row r="43" spans="2:13" ht="27.75" customHeight="1">
      <c r="B43" s="1201"/>
      <c r="C43" s="1202"/>
      <c r="D43" s="85"/>
      <c r="E43" s="1205" t="s">
        <v>26</v>
      </c>
      <c r="F43" s="1205"/>
      <c r="G43" s="1205"/>
      <c r="H43" s="1206"/>
      <c r="I43" s="86">
        <v>854934</v>
      </c>
      <c r="J43" s="87">
        <v>788742</v>
      </c>
      <c r="K43" s="87">
        <v>745137</v>
      </c>
      <c r="L43" s="87">
        <v>637032</v>
      </c>
      <c r="M43" s="88">
        <v>601221</v>
      </c>
    </row>
    <row r="44" spans="2:13" ht="27.75" customHeight="1">
      <c r="B44" s="1201"/>
      <c r="C44" s="1202"/>
      <c r="D44" s="85"/>
      <c r="E44" s="1205" t="s">
        <v>27</v>
      </c>
      <c r="F44" s="1205"/>
      <c r="G44" s="1205"/>
      <c r="H44" s="1206"/>
      <c r="I44" s="86">
        <v>3295</v>
      </c>
      <c r="J44" s="87">
        <v>2652</v>
      </c>
      <c r="K44" s="87">
        <v>2043</v>
      </c>
      <c r="L44" s="87">
        <v>1479</v>
      </c>
      <c r="M44" s="88">
        <v>983</v>
      </c>
    </row>
    <row r="45" spans="2:13" ht="27.75" customHeight="1">
      <c r="B45" s="1201"/>
      <c r="C45" s="1202"/>
      <c r="D45" s="85"/>
      <c r="E45" s="1205" t="s">
        <v>28</v>
      </c>
      <c r="F45" s="1205"/>
      <c r="G45" s="1205"/>
      <c r="H45" s="1206"/>
      <c r="I45" s="86">
        <v>181912</v>
      </c>
      <c r="J45" s="87">
        <v>180489</v>
      </c>
      <c r="K45" s="87">
        <v>169247</v>
      </c>
      <c r="L45" s="87">
        <v>156632</v>
      </c>
      <c r="M45" s="88">
        <v>146890</v>
      </c>
    </row>
    <row r="46" spans="2:13" ht="27.75" customHeight="1">
      <c r="B46" s="1201"/>
      <c r="C46" s="1202"/>
      <c r="D46" s="85"/>
      <c r="E46" s="1205" t="s">
        <v>29</v>
      </c>
      <c r="F46" s="1205"/>
      <c r="G46" s="1205"/>
      <c r="H46" s="1206"/>
      <c r="I46" s="86">
        <v>248451</v>
      </c>
      <c r="J46" s="87">
        <v>234717</v>
      </c>
      <c r="K46" s="87">
        <v>81409</v>
      </c>
      <c r="L46" s="87">
        <v>76211</v>
      </c>
      <c r="M46" s="88">
        <v>70388</v>
      </c>
    </row>
    <row r="47" spans="2:13" ht="27.75" customHeight="1">
      <c r="B47" s="1201"/>
      <c r="C47" s="1202"/>
      <c r="D47" s="85"/>
      <c r="E47" s="1205" t="s">
        <v>30</v>
      </c>
      <c r="F47" s="1205"/>
      <c r="G47" s="1205"/>
      <c r="H47" s="1206"/>
      <c r="I47" s="86" t="s">
        <v>489</v>
      </c>
      <c r="J47" s="87" t="s">
        <v>489</v>
      </c>
      <c r="K47" s="87" t="s">
        <v>489</v>
      </c>
      <c r="L47" s="87" t="s">
        <v>489</v>
      </c>
      <c r="M47" s="88" t="s">
        <v>489</v>
      </c>
    </row>
    <row r="48" spans="2:13" ht="27.75" customHeight="1">
      <c r="B48" s="1203"/>
      <c r="C48" s="1204"/>
      <c r="D48" s="85"/>
      <c r="E48" s="1205" t="s">
        <v>31</v>
      </c>
      <c r="F48" s="1205"/>
      <c r="G48" s="1205"/>
      <c r="H48" s="1206"/>
      <c r="I48" s="86">
        <v>1503</v>
      </c>
      <c r="J48" s="87">
        <v>1503</v>
      </c>
      <c r="K48" s="87">
        <v>1503</v>
      </c>
      <c r="L48" s="87" t="s">
        <v>489</v>
      </c>
      <c r="M48" s="88" t="s">
        <v>489</v>
      </c>
    </row>
    <row r="49" spans="2:13" ht="27.75" customHeight="1">
      <c r="B49" s="1199" t="s">
        <v>32</v>
      </c>
      <c r="C49" s="1200"/>
      <c r="D49" s="89"/>
      <c r="E49" s="1205" t="s">
        <v>33</v>
      </c>
      <c r="F49" s="1205"/>
      <c r="G49" s="1205"/>
      <c r="H49" s="1206"/>
      <c r="I49" s="86">
        <v>156618</v>
      </c>
      <c r="J49" s="87">
        <v>186548</v>
      </c>
      <c r="K49" s="87">
        <v>158910</v>
      </c>
      <c r="L49" s="87">
        <v>142221</v>
      </c>
      <c r="M49" s="88">
        <v>139041</v>
      </c>
    </row>
    <row r="50" spans="2:13" ht="27.75" customHeight="1">
      <c r="B50" s="1201"/>
      <c r="C50" s="1202"/>
      <c r="D50" s="85"/>
      <c r="E50" s="1205" t="s">
        <v>34</v>
      </c>
      <c r="F50" s="1205"/>
      <c r="G50" s="1205"/>
      <c r="H50" s="1206"/>
      <c r="I50" s="86">
        <v>797695</v>
      </c>
      <c r="J50" s="87">
        <v>770652</v>
      </c>
      <c r="K50" s="87">
        <v>695267</v>
      </c>
      <c r="L50" s="87">
        <v>658715</v>
      </c>
      <c r="M50" s="88">
        <v>646672</v>
      </c>
    </row>
    <row r="51" spans="2:13" ht="27.75" customHeight="1">
      <c r="B51" s="1203"/>
      <c r="C51" s="1204"/>
      <c r="D51" s="85"/>
      <c r="E51" s="1205" t="s">
        <v>35</v>
      </c>
      <c r="F51" s="1205"/>
      <c r="G51" s="1205"/>
      <c r="H51" s="1206"/>
      <c r="I51" s="86">
        <v>1393812</v>
      </c>
      <c r="J51" s="87">
        <v>1408845</v>
      </c>
      <c r="K51" s="87">
        <v>1400502</v>
      </c>
      <c r="L51" s="87">
        <v>1401034</v>
      </c>
      <c r="M51" s="88">
        <v>1406770</v>
      </c>
    </row>
    <row r="52" spans="2:13" ht="27.75" customHeight="1" thickBot="1">
      <c r="B52" s="1207" t="s">
        <v>36</v>
      </c>
      <c r="C52" s="1208"/>
      <c r="D52" s="90"/>
      <c r="E52" s="1209" t="s">
        <v>37</v>
      </c>
      <c r="F52" s="1209"/>
      <c r="G52" s="1209"/>
      <c r="H52" s="1210"/>
      <c r="I52" s="91">
        <v>1454678</v>
      </c>
      <c r="J52" s="92">
        <v>1379609</v>
      </c>
      <c r="K52" s="92">
        <v>1384238</v>
      </c>
      <c r="L52" s="92">
        <v>1279770</v>
      </c>
      <c r="M52" s="93">
        <v>1237688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604</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604</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603</v>
      </c>
      <c r="C41" s="246"/>
      <c r="D41" s="246"/>
      <c r="E41" s="246"/>
      <c r="F41" s="246"/>
      <c r="G41" s="246"/>
      <c r="H41" s="246"/>
      <c r="I41" s="246"/>
      <c r="J41" s="246"/>
      <c r="K41" s="246"/>
      <c r="L41" s="246"/>
      <c r="M41" s="246"/>
      <c r="N41" s="246"/>
      <c r="O41" s="246"/>
      <c r="P41" s="247"/>
    </row>
    <row r="42" spans="2:17" ht="13.2">
      <c r="B42" s="248"/>
      <c r="C42" s="244"/>
      <c r="D42" s="244"/>
      <c r="E42" s="244"/>
      <c r="F42" s="244"/>
      <c r="G42" s="353" t="s">
        <v>599</v>
      </c>
      <c r="I42" s="352"/>
      <c r="J42" s="352"/>
      <c r="K42" s="352"/>
      <c r="L42" s="244"/>
      <c r="M42" s="244"/>
      <c r="N42" s="244"/>
      <c r="O42" s="244"/>
    </row>
    <row r="43" spans="2:17" ht="13.2">
      <c r="B43" s="248"/>
      <c r="C43" s="244"/>
      <c r="D43" s="244"/>
      <c r="E43" s="244"/>
      <c r="F43" s="244"/>
      <c r="G43" s="1251"/>
      <c r="H43" s="1230"/>
      <c r="I43" s="1230"/>
      <c r="J43" s="1230"/>
      <c r="K43" s="1230"/>
      <c r="L43" s="1230"/>
      <c r="M43" s="1230"/>
      <c r="N43" s="1230"/>
      <c r="O43" s="1231"/>
    </row>
    <row r="44" spans="2:17" ht="13.2">
      <c r="B44" s="248"/>
      <c r="C44" s="244"/>
      <c r="D44" s="244"/>
      <c r="E44" s="244"/>
      <c r="F44" s="244"/>
      <c r="G44" s="1232"/>
      <c r="H44" s="1233"/>
      <c r="I44" s="1233"/>
      <c r="J44" s="1233"/>
      <c r="K44" s="1233"/>
      <c r="L44" s="1233"/>
      <c r="M44" s="1233"/>
      <c r="N44" s="1233"/>
      <c r="O44" s="1234"/>
    </row>
    <row r="45" spans="2:17" ht="13.2">
      <c r="B45" s="248"/>
      <c r="C45" s="244"/>
      <c r="D45" s="244"/>
      <c r="E45" s="244"/>
      <c r="F45" s="244"/>
      <c r="G45" s="1232"/>
      <c r="H45" s="1233"/>
      <c r="I45" s="1233"/>
      <c r="J45" s="1233"/>
      <c r="K45" s="1233"/>
      <c r="L45" s="1233"/>
      <c r="M45" s="1233"/>
      <c r="N45" s="1233"/>
      <c r="O45" s="1234"/>
    </row>
    <row r="46" spans="2:17" ht="13.2">
      <c r="B46" s="248"/>
      <c r="C46" s="244"/>
      <c r="D46" s="244"/>
      <c r="E46" s="244"/>
      <c r="F46" s="244"/>
      <c r="G46" s="1232"/>
      <c r="H46" s="1233"/>
      <c r="I46" s="1233"/>
      <c r="J46" s="1233"/>
      <c r="K46" s="1233"/>
      <c r="L46" s="1233"/>
      <c r="M46" s="1233"/>
      <c r="N46" s="1233"/>
      <c r="O46" s="1234"/>
    </row>
    <row r="47" spans="2:17" ht="13.2">
      <c r="B47" s="248"/>
      <c r="C47" s="244"/>
      <c r="D47" s="244"/>
      <c r="E47" s="244"/>
      <c r="F47" s="244"/>
      <c r="G47" s="1235"/>
      <c r="H47" s="1236"/>
      <c r="I47" s="1236"/>
      <c r="J47" s="1236"/>
      <c r="K47" s="1236"/>
      <c r="L47" s="1236"/>
      <c r="M47" s="1236"/>
      <c r="N47" s="1236"/>
      <c r="O47" s="1237"/>
    </row>
    <row r="48" spans="2:17" ht="13.2">
      <c r="B48" s="248"/>
      <c r="C48" s="244"/>
      <c r="D48" s="244"/>
      <c r="E48" s="244"/>
      <c r="F48" s="244"/>
      <c r="G48" s="244"/>
      <c r="H48" s="363"/>
      <c r="I48" s="363"/>
      <c r="J48" s="363"/>
    </row>
    <row r="49" spans="1:17" ht="13.2">
      <c r="B49" s="248"/>
      <c r="C49" s="244"/>
      <c r="D49" s="244"/>
      <c r="E49" s="244"/>
      <c r="F49" s="244"/>
      <c r="G49" s="243" t="s">
        <v>602</v>
      </c>
    </row>
    <row r="50" spans="1:17" ht="13.2">
      <c r="B50" s="248"/>
      <c r="C50" s="244"/>
      <c r="D50" s="244"/>
      <c r="E50" s="244"/>
      <c r="F50" s="244"/>
      <c r="G50" s="1238"/>
      <c r="H50" s="1239"/>
      <c r="I50" s="1239"/>
      <c r="J50" s="1240"/>
      <c r="K50" s="345" t="s">
        <v>528</v>
      </c>
      <c r="L50" s="345" t="s">
        <v>529</v>
      </c>
      <c r="M50" s="345" t="s">
        <v>530</v>
      </c>
      <c r="N50" s="345" t="s">
        <v>531</v>
      </c>
      <c r="O50" s="345" t="s">
        <v>532</v>
      </c>
    </row>
    <row r="51" spans="1:17" ht="13.2">
      <c r="B51" s="248"/>
      <c r="C51" s="244"/>
      <c r="D51" s="244"/>
      <c r="E51" s="244"/>
      <c r="F51" s="244"/>
      <c r="G51" s="1241" t="s">
        <v>596</v>
      </c>
      <c r="H51" s="1242"/>
      <c r="I51" s="1247" t="s">
        <v>594</v>
      </c>
      <c r="J51" s="1247"/>
      <c r="K51" s="1249"/>
      <c r="L51" s="1249"/>
      <c r="M51" s="1249"/>
      <c r="N51" s="1249"/>
      <c r="O51" s="1249"/>
    </row>
    <row r="52" spans="1:17" ht="13.2">
      <c r="B52" s="248"/>
      <c r="C52" s="244"/>
      <c r="D52" s="244"/>
      <c r="E52" s="244"/>
      <c r="F52" s="244"/>
      <c r="G52" s="1243"/>
      <c r="H52" s="1244"/>
      <c r="I52" s="1248"/>
      <c r="J52" s="1248"/>
      <c r="K52" s="1215"/>
      <c r="L52" s="1215"/>
      <c r="M52" s="1215"/>
      <c r="N52" s="1215"/>
      <c r="O52" s="1215"/>
    </row>
    <row r="53" spans="1:17" ht="13.2">
      <c r="A53" s="355"/>
      <c r="B53" s="248"/>
      <c r="C53" s="244"/>
      <c r="D53" s="244"/>
      <c r="E53" s="244"/>
      <c r="F53" s="244"/>
      <c r="G53" s="1243"/>
      <c r="H53" s="1244"/>
      <c r="I53" s="1227" t="s">
        <v>601</v>
      </c>
      <c r="J53" s="1227"/>
      <c r="K53" s="1250"/>
      <c r="L53" s="1250"/>
      <c r="M53" s="1250"/>
      <c r="N53" s="1250"/>
      <c r="O53" s="1250"/>
    </row>
    <row r="54" spans="1:17" ht="13.2">
      <c r="A54" s="355"/>
      <c r="B54" s="248"/>
      <c r="C54" s="244"/>
      <c r="D54" s="244"/>
      <c r="E54" s="244"/>
      <c r="F54" s="244"/>
      <c r="G54" s="1245"/>
      <c r="H54" s="1246"/>
      <c r="I54" s="1227"/>
      <c r="J54" s="1227"/>
      <c r="K54" s="1220"/>
      <c r="L54" s="1220"/>
      <c r="M54" s="1220"/>
      <c r="N54" s="1220"/>
      <c r="O54" s="1220"/>
    </row>
    <row r="55" spans="1:17" ht="13.2">
      <c r="A55" s="355"/>
      <c r="B55" s="248"/>
      <c r="C55" s="244"/>
      <c r="D55" s="244"/>
      <c r="E55" s="244"/>
      <c r="F55" s="244"/>
      <c r="G55" s="1221" t="s">
        <v>595</v>
      </c>
      <c r="H55" s="1222"/>
      <c r="I55" s="1227" t="s">
        <v>594</v>
      </c>
      <c r="J55" s="1227"/>
      <c r="K55" s="1249"/>
      <c r="L55" s="1249"/>
      <c r="M55" s="1249"/>
      <c r="N55" s="1249"/>
      <c r="O55" s="1249"/>
    </row>
    <row r="56" spans="1:17" ht="13.2">
      <c r="A56" s="355"/>
      <c r="B56" s="248"/>
      <c r="C56" s="244"/>
      <c r="D56" s="244"/>
      <c r="E56" s="244"/>
      <c r="F56" s="244"/>
      <c r="G56" s="1223"/>
      <c r="H56" s="1224"/>
      <c r="I56" s="1227"/>
      <c r="J56" s="1227"/>
      <c r="K56" s="1215"/>
      <c r="L56" s="1215"/>
      <c r="M56" s="1215"/>
      <c r="N56" s="1215"/>
      <c r="O56" s="1215"/>
    </row>
    <row r="57" spans="1:17" s="355" customFormat="1" ht="13.2">
      <c r="B57" s="356"/>
      <c r="C57" s="352"/>
      <c r="D57" s="352"/>
      <c r="E57" s="352"/>
      <c r="F57" s="352"/>
      <c r="G57" s="1223"/>
      <c r="H57" s="1224"/>
      <c r="I57" s="1217" t="s">
        <v>601</v>
      </c>
      <c r="J57" s="1217"/>
      <c r="K57" s="1250"/>
      <c r="L57" s="1250"/>
      <c r="M57" s="1250"/>
      <c r="N57" s="1250"/>
      <c r="O57" s="1250"/>
      <c r="P57" s="361"/>
      <c r="Q57" s="356"/>
    </row>
    <row r="58" spans="1:17" s="355" customFormat="1" ht="13.2">
      <c r="A58" s="243"/>
      <c r="B58" s="356"/>
      <c r="C58" s="352"/>
      <c r="D58" s="352"/>
      <c r="E58" s="352"/>
      <c r="F58" s="352"/>
      <c r="G58" s="1225"/>
      <c r="H58" s="1226"/>
      <c r="I58" s="1217"/>
      <c r="J58" s="1217"/>
      <c r="K58" s="1220"/>
      <c r="L58" s="1220"/>
      <c r="M58" s="1220"/>
      <c r="N58" s="1220"/>
      <c r="O58" s="1220"/>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600</v>
      </c>
      <c r="C63" s="244"/>
      <c r="D63" s="244"/>
      <c r="E63" s="244"/>
      <c r="F63" s="244"/>
      <c r="G63" s="244"/>
      <c r="H63" s="244"/>
      <c r="I63" s="244"/>
      <c r="J63" s="244"/>
      <c r="K63" s="244"/>
      <c r="L63" s="244"/>
      <c r="M63" s="244"/>
      <c r="N63" s="244"/>
      <c r="O63" s="244"/>
    </row>
    <row r="64" spans="1:17" ht="13.2">
      <c r="B64" s="248"/>
      <c r="C64" s="244"/>
      <c r="D64" s="244"/>
      <c r="E64" s="244"/>
      <c r="F64" s="244"/>
      <c r="G64" s="353" t="s">
        <v>599</v>
      </c>
      <c r="I64" s="352"/>
      <c r="J64" s="352"/>
      <c r="K64" s="352"/>
      <c r="L64" s="244"/>
      <c r="M64" s="244"/>
      <c r="N64" s="244"/>
      <c r="O64" s="244"/>
    </row>
    <row r="65" spans="2:30" ht="13.2">
      <c r="B65" s="248"/>
      <c r="C65" s="244"/>
      <c r="D65" s="244"/>
      <c r="E65" s="244"/>
      <c r="F65" s="244"/>
      <c r="G65" s="1229" t="s">
        <v>598</v>
      </c>
      <c r="H65" s="1230"/>
      <c r="I65" s="1230"/>
      <c r="J65" s="1230"/>
      <c r="K65" s="1230"/>
      <c r="L65" s="1230"/>
      <c r="M65" s="1230"/>
      <c r="N65" s="1230"/>
      <c r="O65" s="1231"/>
    </row>
    <row r="66" spans="2:30" ht="13.2">
      <c r="B66" s="248"/>
      <c r="C66" s="244"/>
      <c r="D66" s="244"/>
      <c r="E66" s="244"/>
      <c r="F66" s="244"/>
      <c r="G66" s="1232"/>
      <c r="H66" s="1233"/>
      <c r="I66" s="1233"/>
      <c r="J66" s="1233"/>
      <c r="K66" s="1233"/>
      <c r="L66" s="1233"/>
      <c r="M66" s="1233"/>
      <c r="N66" s="1233"/>
      <c r="O66" s="1234"/>
    </row>
    <row r="67" spans="2:30" ht="13.2">
      <c r="B67" s="248"/>
      <c r="C67" s="244"/>
      <c r="D67" s="244"/>
      <c r="E67" s="244"/>
      <c r="F67" s="244"/>
      <c r="G67" s="1232"/>
      <c r="H67" s="1233"/>
      <c r="I67" s="1233"/>
      <c r="J67" s="1233"/>
      <c r="K67" s="1233"/>
      <c r="L67" s="1233"/>
      <c r="M67" s="1233"/>
      <c r="N67" s="1233"/>
      <c r="O67" s="1234"/>
    </row>
    <row r="68" spans="2:30" ht="13.2">
      <c r="B68" s="248"/>
      <c r="C68" s="244"/>
      <c r="D68" s="244"/>
      <c r="E68" s="244"/>
      <c r="F68" s="244"/>
      <c r="G68" s="1232"/>
      <c r="H68" s="1233"/>
      <c r="I68" s="1233"/>
      <c r="J68" s="1233"/>
      <c r="K68" s="1233"/>
      <c r="L68" s="1233"/>
      <c r="M68" s="1233"/>
      <c r="N68" s="1233"/>
      <c r="O68" s="1234"/>
    </row>
    <row r="69" spans="2:30" ht="13.2">
      <c r="B69" s="248"/>
      <c r="C69" s="244"/>
      <c r="D69" s="244"/>
      <c r="E69" s="244"/>
      <c r="F69" s="244"/>
      <c r="G69" s="1235"/>
      <c r="H69" s="1236"/>
      <c r="I69" s="1236"/>
      <c r="J69" s="1236"/>
      <c r="K69" s="1236"/>
      <c r="L69" s="1236"/>
      <c r="M69" s="1236"/>
      <c r="N69" s="1236"/>
      <c r="O69" s="1237"/>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597</v>
      </c>
      <c r="I71" s="349"/>
      <c r="J71" s="348"/>
      <c r="K71" s="348"/>
      <c r="L71" s="347"/>
      <c r="M71" s="348"/>
      <c r="N71" s="347"/>
      <c r="O71" s="346"/>
    </row>
    <row r="72" spans="2:30" ht="13.2">
      <c r="B72" s="248"/>
      <c r="C72" s="244"/>
      <c r="D72" s="244"/>
      <c r="E72" s="244"/>
      <c r="F72" s="244"/>
      <c r="G72" s="1238"/>
      <c r="H72" s="1239"/>
      <c r="I72" s="1239"/>
      <c r="J72" s="1240"/>
      <c r="K72" s="345" t="s">
        <v>528</v>
      </c>
      <c r="L72" s="345" t="s">
        <v>529</v>
      </c>
      <c r="M72" s="345" t="s">
        <v>530</v>
      </c>
      <c r="N72" s="345" t="s">
        <v>531</v>
      </c>
      <c r="O72" s="345" t="s">
        <v>532</v>
      </c>
    </row>
    <row r="73" spans="2:30" ht="13.2">
      <c r="B73" s="248"/>
      <c r="C73" s="244"/>
      <c r="D73" s="244"/>
      <c r="E73" s="244"/>
      <c r="F73" s="244"/>
      <c r="G73" s="1241" t="s">
        <v>596</v>
      </c>
      <c r="H73" s="1242"/>
      <c r="I73" s="1247" t="s">
        <v>594</v>
      </c>
      <c r="J73" s="1247"/>
      <c r="K73" s="1228">
        <v>213</v>
      </c>
      <c r="L73" s="1228">
        <v>200.4</v>
      </c>
      <c r="M73" s="1215">
        <v>198.7</v>
      </c>
      <c r="N73" s="1215">
        <v>182.5</v>
      </c>
      <c r="O73" s="1215">
        <v>175.6</v>
      </c>
      <c r="S73" s="243">
        <v>9.9</v>
      </c>
    </row>
    <row r="74" spans="2:30" ht="13.2">
      <c r="B74" s="248"/>
      <c r="C74" s="244"/>
      <c r="D74" s="244"/>
      <c r="E74" s="244"/>
      <c r="F74" s="244"/>
      <c r="G74" s="1243"/>
      <c r="H74" s="1244"/>
      <c r="I74" s="1248"/>
      <c r="J74" s="1248"/>
      <c r="K74" s="1228"/>
      <c r="L74" s="1228"/>
      <c r="M74" s="1215"/>
      <c r="N74" s="1215"/>
      <c r="O74" s="1215"/>
    </row>
    <row r="75" spans="2:30" ht="13.2">
      <c r="B75" s="248"/>
      <c r="C75" s="244"/>
      <c r="D75" s="244"/>
      <c r="E75" s="244"/>
      <c r="F75" s="244"/>
      <c r="G75" s="1243"/>
      <c r="H75" s="1244"/>
      <c r="I75" s="1227" t="s">
        <v>593</v>
      </c>
      <c r="J75" s="1227"/>
      <c r="K75" s="1219">
        <v>16.3</v>
      </c>
      <c r="L75" s="1219">
        <v>15.4</v>
      </c>
      <c r="M75" s="1219">
        <v>15.4</v>
      </c>
      <c r="N75" s="1219">
        <v>16.899999999999999</v>
      </c>
      <c r="O75" s="1219">
        <v>17</v>
      </c>
      <c r="U75" s="243">
        <v>81.2</v>
      </c>
      <c r="W75" s="243">
        <v>87.2</v>
      </c>
      <c r="Y75" s="243">
        <v>99.8</v>
      </c>
      <c r="AA75" s="243">
        <v>109.5</v>
      </c>
      <c r="AC75" s="243">
        <v>115.2</v>
      </c>
    </row>
    <row r="76" spans="2:30" ht="13.2">
      <c r="B76" s="248"/>
      <c r="C76" s="244"/>
      <c r="D76" s="244"/>
      <c r="E76" s="244"/>
      <c r="F76" s="244"/>
      <c r="G76" s="1245"/>
      <c r="H76" s="1246"/>
      <c r="I76" s="1227"/>
      <c r="J76" s="1227"/>
      <c r="K76" s="1220"/>
      <c r="L76" s="1220"/>
      <c r="M76" s="1220"/>
      <c r="N76" s="1220"/>
      <c r="O76" s="1220"/>
    </row>
    <row r="77" spans="2:30" ht="13.2">
      <c r="B77" s="248"/>
      <c r="C77" s="244"/>
      <c r="D77" s="244"/>
      <c r="E77" s="244"/>
      <c r="F77" s="244"/>
      <c r="G77" s="1221" t="s">
        <v>595</v>
      </c>
      <c r="H77" s="1222"/>
      <c r="I77" s="1227" t="s">
        <v>594</v>
      </c>
      <c r="J77" s="1227"/>
      <c r="K77" s="1228">
        <v>163.1</v>
      </c>
      <c r="L77" s="1228">
        <v>150.5</v>
      </c>
      <c r="M77" s="1215">
        <v>139</v>
      </c>
      <c r="N77" s="1215">
        <v>132.4</v>
      </c>
      <c r="O77" s="1215">
        <v>124.2</v>
      </c>
      <c r="R77" s="243">
        <v>12.3</v>
      </c>
      <c r="T77" s="243">
        <v>11.1</v>
      </c>
    </row>
    <row r="78" spans="2:30" ht="13.2">
      <c r="B78" s="248"/>
      <c r="C78" s="244"/>
      <c r="D78" s="244"/>
      <c r="E78" s="244"/>
      <c r="F78" s="244"/>
      <c r="G78" s="1223"/>
      <c r="H78" s="1224"/>
      <c r="I78" s="1227"/>
      <c r="J78" s="1227"/>
      <c r="K78" s="1228"/>
      <c r="L78" s="1228"/>
      <c r="M78" s="1215"/>
      <c r="N78" s="1215"/>
      <c r="O78" s="1215"/>
    </row>
    <row r="79" spans="2:30" ht="13.2">
      <c r="B79" s="248"/>
      <c r="C79" s="244"/>
      <c r="D79" s="244"/>
      <c r="E79" s="244"/>
      <c r="F79" s="244"/>
      <c r="G79" s="1223"/>
      <c r="H79" s="1224"/>
      <c r="I79" s="1216" t="s">
        <v>593</v>
      </c>
      <c r="J79" s="1217"/>
      <c r="K79" s="1218">
        <v>12.1</v>
      </c>
      <c r="L79" s="1218">
        <v>11.5</v>
      </c>
      <c r="M79" s="1218">
        <v>11.2</v>
      </c>
      <c r="N79" s="1218">
        <v>11.2</v>
      </c>
      <c r="O79" s="1218">
        <v>10.9</v>
      </c>
      <c r="V79" s="243">
        <v>53.5</v>
      </c>
      <c r="X79" s="243">
        <v>48.2</v>
      </c>
      <c r="Z79" s="243">
        <v>34.200000000000003</v>
      </c>
      <c r="AB79" s="243">
        <v>30.3</v>
      </c>
      <c r="AD79" s="243">
        <v>28.9</v>
      </c>
    </row>
    <row r="80" spans="2:30" ht="13.2">
      <c r="B80" s="248"/>
      <c r="C80" s="244"/>
      <c r="D80" s="244"/>
      <c r="E80" s="244"/>
      <c r="F80" s="244"/>
      <c r="G80" s="1225"/>
      <c r="H80" s="1226"/>
      <c r="I80" s="1217"/>
      <c r="J80" s="1217"/>
      <c r="K80" s="1218"/>
      <c r="L80" s="1218"/>
      <c r="M80" s="1218"/>
      <c r="N80" s="1218"/>
      <c r="O80" s="1218"/>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45149</v>
      </c>
      <c r="E3" s="116"/>
      <c r="F3" s="117">
        <v>48794</v>
      </c>
      <c r="G3" s="118"/>
      <c r="H3" s="119"/>
    </row>
    <row r="4" spans="1:8">
      <c r="A4" s="120"/>
      <c r="B4" s="121"/>
      <c r="C4" s="122"/>
      <c r="D4" s="123">
        <v>31284</v>
      </c>
      <c r="E4" s="124"/>
      <c r="F4" s="125">
        <v>25698</v>
      </c>
      <c r="G4" s="126"/>
      <c r="H4" s="127"/>
    </row>
    <row r="5" spans="1:8">
      <c r="A5" s="108" t="s">
        <v>522</v>
      </c>
      <c r="B5" s="113"/>
      <c r="C5" s="114"/>
      <c r="D5" s="115">
        <v>46203</v>
      </c>
      <c r="E5" s="116"/>
      <c r="F5" s="117">
        <v>47129</v>
      </c>
      <c r="G5" s="118"/>
      <c r="H5" s="119"/>
    </row>
    <row r="6" spans="1:8">
      <c r="A6" s="120"/>
      <c r="B6" s="121"/>
      <c r="C6" s="122"/>
      <c r="D6" s="123">
        <v>24313</v>
      </c>
      <c r="E6" s="124"/>
      <c r="F6" s="125">
        <v>23069</v>
      </c>
      <c r="G6" s="126"/>
      <c r="H6" s="127"/>
    </row>
    <row r="7" spans="1:8">
      <c r="A7" s="108" t="s">
        <v>523</v>
      </c>
      <c r="B7" s="113"/>
      <c r="C7" s="114"/>
      <c r="D7" s="115">
        <v>49782</v>
      </c>
      <c r="E7" s="116"/>
      <c r="F7" s="117">
        <v>50848</v>
      </c>
      <c r="G7" s="118"/>
      <c r="H7" s="119"/>
    </row>
    <row r="8" spans="1:8">
      <c r="A8" s="120"/>
      <c r="B8" s="121"/>
      <c r="C8" s="122"/>
      <c r="D8" s="123">
        <v>25000</v>
      </c>
      <c r="E8" s="124"/>
      <c r="F8" s="125">
        <v>22583</v>
      </c>
      <c r="G8" s="126"/>
      <c r="H8" s="127"/>
    </row>
    <row r="9" spans="1:8">
      <c r="A9" s="108" t="s">
        <v>524</v>
      </c>
      <c r="B9" s="113"/>
      <c r="C9" s="114"/>
      <c r="D9" s="115">
        <v>47548</v>
      </c>
      <c r="E9" s="116"/>
      <c r="F9" s="117">
        <v>53572</v>
      </c>
      <c r="G9" s="118"/>
      <c r="H9" s="119"/>
    </row>
    <row r="10" spans="1:8">
      <c r="A10" s="120"/>
      <c r="B10" s="121"/>
      <c r="C10" s="122"/>
      <c r="D10" s="123">
        <v>24722</v>
      </c>
      <c r="E10" s="124"/>
      <c r="F10" s="125">
        <v>25259</v>
      </c>
      <c r="G10" s="126"/>
      <c r="H10" s="127"/>
    </row>
    <row r="11" spans="1:8">
      <c r="A11" s="108" t="s">
        <v>525</v>
      </c>
      <c r="B11" s="113"/>
      <c r="C11" s="114"/>
      <c r="D11" s="115">
        <v>58470</v>
      </c>
      <c r="E11" s="116"/>
      <c r="F11" s="117">
        <v>51898</v>
      </c>
      <c r="G11" s="118"/>
      <c r="H11" s="119"/>
    </row>
    <row r="12" spans="1:8">
      <c r="A12" s="120"/>
      <c r="B12" s="121"/>
      <c r="C12" s="128"/>
      <c r="D12" s="123">
        <v>31702</v>
      </c>
      <c r="E12" s="124"/>
      <c r="F12" s="125">
        <v>25986</v>
      </c>
      <c r="G12" s="126"/>
      <c r="H12" s="127"/>
    </row>
    <row r="13" spans="1:8">
      <c r="A13" s="108"/>
      <c r="B13" s="113"/>
      <c r="C13" s="129"/>
      <c r="D13" s="130">
        <v>49430</v>
      </c>
      <c r="E13" s="131"/>
      <c r="F13" s="132">
        <v>50448</v>
      </c>
      <c r="G13" s="133"/>
      <c r="H13" s="119"/>
    </row>
    <row r="14" spans="1:8">
      <c r="A14" s="120"/>
      <c r="B14" s="121"/>
      <c r="C14" s="122"/>
      <c r="D14" s="123">
        <v>27404</v>
      </c>
      <c r="E14" s="124"/>
      <c r="F14" s="125">
        <v>24519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1.36</v>
      </c>
      <c r="C19" s="134">
        <f>ROUND(VALUE(SUBSTITUTE(実質収支比率等に係る経年分析!G$48,"▲","-")),2)</f>
        <v>1.02</v>
      </c>
      <c r="D19" s="134">
        <f>ROUND(VALUE(SUBSTITUTE(実質収支比率等に係る経年分析!H$48,"▲","-")),2)</f>
        <v>2.23</v>
      </c>
      <c r="E19" s="134">
        <f>ROUND(VALUE(SUBSTITUTE(実質収支比率等に係る経年分析!I$48,"▲","-")),2)</f>
        <v>1.3</v>
      </c>
      <c r="F19" s="134">
        <f>ROUND(VALUE(SUBSTITUTE(実質収支比率等に係る経年分析!J$48,"▲","-")),2)</f>
        <v>1.59</v>
      </c>
    </row>
    <row r="20" spans="1:11">
      <c r="A20" s="134" t="s">
        <v>42</v>
      </c>
      <c r="B20" s="134">
        <f>ROUND(VALUE(SUBSTITUTE(実質収支比率等に係る経年分析!F$47,"▲","-")),2)</f>
        <v>1.36</v>
      </c>
      <c r="C20" s="134">
        <f>ROUND(VALUE(SUBSTITUTE(実質収支比率等に係る経年分析!G$47,"▲","-")),2)</f>
        <v>1.59</v>
      </c>
      <c r="D20" s="134">
        <f>ROUND(VALUE(SUBSTITUTE(実質収支比率等に係る経年分析!H$47,"▲","-")),2)</f>
        <v>2.2999999999999998</v>
      </c>
      <c r="E20" s="134">
        <f>ROUND(VALUE(SUBSTITUTE(実質収支比率等に係る経年分析!I$47,"▲","-")),2)</f>
        <v>2.31</v>
      </c>
      <c r="F20" s="134">
        <f>ROUND(VALUE(SUBSTITUTE(実質収支比率等に係る経年分析!J$47,"▲","-")),2)</f>
        <v>2.84</v>
      </c>
    </row>
    <row r="21" spans="1:11">
      <c r="A21" s="134" t="s">
        <v>43</v>
      </c>
      <c r="B21" s="134">
        <f>IF(ISNUMBER(VALUE(SUBSTITUTE(実質収支比率等に係る経年分析!F$49,"▲","-"))),ROUND(VALUE(SUBSTITUTE(実質収支比率等に係る経年分析!F$49,"▲","-")),2),NA())</f>
        <v>-0.71</v>
      </c>
      <c r="C21" s="134">
        <f>IF(ISNUMBER(VALUE(SUBSTITUTE(実質収支比率等に係る経年分析!G$49,"▲","-"))),ROUND(VALUE(SUBSTITUTE(実質収支比率等に係る経年分析!G$49,"▲","-")),2),NA())</f>
        <v>-0.45</v>
      </c>
      <c r="D21" s="134">
        <f>IF(ISNUMBER(VALUE(SUBSTITUTE(実質収支比率等に係る経年分析!H$49,"▲","-"))),ROUND(VALUE(SUBSTITUTE(実質収支比率等に係る経年分析!H$49,"▲","-")),2),NA())</f>
        <v>1.89</v>
      </c>
      <c r="E21" s="134">
        <f>IF(ISNUMBER(VALUE(SUBSTITUTE(実質収支比率等に係る経年分析!I$49,"▲","-"))),ROUND(VALUE(SUBSTITUTE(実質収支比率等に係る経年分析!I$49,"▲","-")),2),NA())</f>
        <v>-1.39</v>
      </c>
      <c r="F21" s="134">
        <f>IF(ISNUMBER(VALUE(SUBSTITUTE(実質収支比率等に係る経年分析!J$49,"▲","-"))),ROUND(VALUE(SUBSTITUTE(実質収支比率等に係る経年分析!J$49,"▲","-")),2),NA())</f>
        <v>0.64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1.36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0.28999999999999998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v>
      </c>
    </row>
    <row r="30" spans="1:11">
      <c r="A30" s="135" t="str">
        <f>IF(連結実質赤字比率に係る赤字・黒字の構成分析!C$40="",NA(),連結実質赤字比率に係る赤字・黒字の構成分析!C$40)</f>
        <v>介護保険事業費会計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0.56999999999999995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0.55000000000000004</v>
      </c>
    </row>
    <row r="31" spans="1:11">
      <c r="A31" s="135" t="str">
        <f>IF(連結実質赤字比率に係る赤字・黒字の構成分析!C$39="",NA(),連結実質赤字比率に係る赤字・黒字の構成分析!C$39)</f>
        <v>高速鉄道事業会計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自動車事業会計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0.82</v>
      </c>
    </row>
    <row r="34" spans="1:16">
      <c r="A34" s="135" t="str">
        <f>IF(連結実質赤字比率に係る赤字・黒字の構成分析!C$36="",NA(),連結実質赤字比率に係る赤字・黒字の構成分析!C$36)</f>
        <v>国民健康保険事業費会計</v>
      </c>
      <c r="B34" s="135">
        <f>IF(ROUND(VALUE(SUBSTITUTE(連結実質赤字比率に係る赤字・黒字の構成分析!F$36,"▲", "-")), 2) &lt; 0, ABS(ROUND(VALUE(SUBSTITUTE(連結実質赤字比率に係る赤字・黒字の構成分析!F$36,"▲", "-")), 2)), NA())</f>
        <v>1.1499999999999999</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0.03</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1.44</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180136</v>
      </c>
      <c r="E42" s="136"/>
      <c r="F42" s="136"/>
      <c r="G42" s="136">
        <f>'実質公債費比率（分子）の構造'!L$52</f>
        <v>177969</v>
      </c>
      <c r="H42" s="136"/>
      <c r="I42" s="136"/>
      <c r="J42" s="136">
        <f>'実質公債費比率（分子）の構造'!M$52</f>
        <v>178200</v>
      </c>
      <c r="K42" s="136"/>
      <c r="L42" s="136"/>
      <c r="M42" s="136">
        <f>'実質公債費比率（分子）の構造'!N$52</f>
        <v>172440</v>
      </c>
      <c r="N42" s="136"/>
      <c r="O42" s="136"/>
      <c r="P42" s="136">
        <f>'実質公債費比率（分子）の構造'!O$52</f>
        <v>178901</v>
      </c>
    </row>
    <row r="43" spans="1:16">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1012</v>
      </c>
      <c r="C44" s="136"/>
      <c r="D44" s="136"/>
      <c r="E44" s="136">
        <f>'実質公債費比率（分子）の構造'!L$50</f>
        <v>1308</v>
      </c>
      <c r="F44" s="136"/>
      <c r="G44" s="136"/>
      <c r="H44" s="136">
        <f>'実質公債費比率（分子）の構造'!M$50</f>
        <v>1649</v>
      </c>
      <c r="I44" s="136"/>
      <c r="J44" s="136"/>
      <c r="K44" s="136">
        <f>'実質公債費比率（分子）の構造'!N$50</f>
        <v>1650</v>
      </c>
      <c r="L44" s="136"/>
      <c r="M44" s="136"/>
      <c r="N44" s="136">
        <f>'実質公債費比率（分子）の構造'!O$50</f>
        <v>1652</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66893</v>
      </c>
      <c r="C46" s="136"/>
      <c r="D46" s="136"/>
      <c r="E46" s="136">
        <f>'実質公債費比率（分子）の構造'!L$48</f>
        <v>65397</v>
      </c>
      <c r="F46" s="136"/>
      <c r="G46" s="136"/>
      <c r="H46" s="136">
        <f>'実質公債費比率（分子）の構造'!M$48</f>
        <v>63039</v>
      </c>
      <c r="I46" s="136"/>
      <c r="J46" s="136"/>
      <c r="K46" s="136">
        <f>'実質公債費比率（分子）の構造'!N$48</f>
        <v>62735</v>
      </c>
      <c r="L46" s="136"/>
      <c r="M46" s="136"/>
      <c r="N46" s="136">
        <f>'実質公債費比率（分子）の構造'!O$48</f>
        <v>59166</v>
      </c>
      <c r="O46" s="136"/>
      <c r="P46" s="136"/>
    </row>
    <row r="47" spans="1:16">
      <c r="A47" s="136" t="s">
        <v>55</v>
      </c>
      <c r="B47" s="136">
        <f>'実質公債費比率（分子）の構造'!K$47</f>
        <v>79354</v>
      </c>
      <c r="C47" s="136"/>
      <c r="D47" s="136"/>
      <c r="E47" s="136">
        <f>'実質公債費比率（分子）の構造'!L$47</f>
        <v>79687</v>
      </c>
      <c r="F47" s="136"/>
      <c r="G47" s="136"/>
      <c r="H47" s="136">
        <f>'実質公債費比率（分子）の構造'!M$47</f>
        <v>78841</v>
      </c>
      <c r="I47" s="136"/>
      <c r="J47" s="136"/>
      <c r="K47" s="136">
        <f>'実質公債費比率（分子）の構造'!N$47</f>
        <v>78853</v>
      </c>
      <c r="L47" s="136"/>
      <c r="M47" s="136"/>
      <c r="N47" s="136">
        <f>'実質公債費比率（分子）の構造'!O$47</f>
        <v>78757</v>
      </c>
      <c r="O47" s="136"/>
      <c r="P47" s="136"/>
    </row>
    <row r="48" spans="1:16">
      <c r="A48" s="136" t="s">
        <v>56</v>
      </c>
      <c r="B48" s="136">
        <f>'実質公債費比率（分子）の構造'!K$46</f>
        <v>29856</v>
      </c>
      <c r="C48" s="136"/>
      <c r="D48" s="136"/>
      <c r="E48" s="136">
        <f>'実質公債費比率（分子）の構造'!L$46</f>
        <v>38508</v>
      </c>
      <c r="F48" s="136"/>
      <c r="G48" s="136"/>
      <c r="H48" s="136">
        <f>'実質公債費比率（分子）の構造'!M$46</f>
        <v>47405</v>
      </c>
      <c r="I48" s="136"/>
      <c r="J48" s="136"/>
      <c r="K48" s="136">
        <f>'実質公債費比率（分子）の構造'!N$46</f>
        <v>52758</v>
      </c>
      <c r="L48" s="136"/>
      <c r="M48" s="136"/>
      <c r="N48" s="136">
        <f>'実質公債費比率（分子）の構造'!O$46</f>
        <v>47442</v>
      </c>
      <c r="O48" s="136"/>
      <c r="P48" s="136"/>
    </row>
    <row r="49" spans="1:16">
      <c r="A49" s="136" t="s">
        <v>57</v>
      </c>
      <c r="B49" s="136">
        <f>'実質公債費比率（分子）の構造'!K$45</f>
        <v>103475</v>
      </c>
      <c r="C49" s="136"/>
      <c r="D49" s="136"/>
      <c r="E49" s="136">
        <f>'実質公債費比率（分子）の構造'!L$45</f>
        <v>101189</v>
      </c>
      <c r="F49" s="136"/>
      <c r="G49" s="136"/>
      <c r="H49" s="136">
        <f>'実質公債費比率（分子）の構造'!M$45</f>
        <v>98626</v>
      </c>
      <c r="I49" s="136"/>
      <c r="J49" s="136"/>
      <c r="K49" s="136">
        <f>'実質公債費比率（分子）の構造'!N$45</f>
        <v>111412</v>
      </c>
      <c r="L49" s="136"/>
      <c r="M49" s="136"/>
      <c r="N49" s="136">
        <f>'実質公債費比率（分子）の構造'!O$45</f>
        <v>104527</v>
      </c>
      <c r="O49" s="136"/>
      <c r="P49" s="136"/>
    </row>
    <row r="50" spans="1:16">
      <c r="A50" s="136" t="s">
        <v>58</v>
      </c>
      <c r="B50" s="136" t="e">
        <f>NA()</f>
        <v>#N/A</v>
      </c>
      <c r="C50" s="136">
        <f>IF(ISNUMBER('実質公債費比率（分子）の構造'!K$53),'実質公債費比率（分子）の構造'!K$53,NA())</f>
        <v>100455</v>
      </c>
      <c r="D50" s="136" t="e">
        <f>NA()</f>
        <v>#N/A</v>
      </c>
      <c r="E50" s="136" t="e">
        <f>NA()</f>
        <v>#N/A</v>
      </c>
      <c r="F50" s="136">
        <f>IF(ISNUMBER('実質公債費比率（分子）の構造'!L$53),'実質公債費比率（分子）の構造'!L$53,NA())</f>
        <v>108121</v>
      </c>
      <c r="G50" s="136" t="e">
        <f>NA()</f>
        <v>#N/A</v>
      </c>
      <c r="H50" s="136" t="e">
        <f>NA()</f>
        <v>#N/A</v>
      </c>
      <c r="I50" s="136">
        <f>IF(ISNUMBER('実質公債費比率（分子）の構造'!M$53),'実質公債費比率（分子）の構造'!M$53,NA())</f>
        <v>111360</v>
      </c>
      <c r="J50" s="136" t="e">
        <f>NA()</f>
        <v>#N/A</v>
      </c>
      <c r="K50" s="136" t="e">
        <f>NA()</f>
        <v>#N/A</v>
      </c>
      <c r="L50" s="136">
        <f>IF(ISNUMBER('実質公債費比率（分子）の構造'!N$53),'実質公債費比率（分子）の構造'!N$53,NA())</f>
        <v>134968</v>
      </c>
      <c r="M50" s="136" t="e">
        <f>NA()</f>
        <v>#N/A</v>
      </c>
      <c r="N50" s="136" t="e">
        <f>NA()</f>
        <v>#N/A</v>
      </c>
      <c r="O50" s="136">
        <f>IF(ISNUMBER('実質公債費比率（分子）の構造'!O$53),'実質公債費比率（分子）の構造'!O$53,NA())</f>
        <v>112643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1393812</v>
      </c>
      <c r="E56" s="135"/>
      <c r="F56" s="135"/>
      <c r="G56" s="135">
        <f>'将来負担比率（分子）の構造'!J$51</f>
        <v>1408845</v>
      </c>
      <c r="H56" s="135"/>
      <c r="I56" s="135"/>
      <c r="J56" s="135">
        <f>'将来負担比率（分子）の構造'!K$51</f>
        <v>1400502</v>
      </c>
      <c r="K56" s="135"/>
      <c r="L56" s="135"/>
      <c r="M56" s="135">
        <f>'将来負担比率（分子）の構造'!L$51</f>
        <v>1401034</v>
      </c>
      <c r="N56" s="135"/>
      <c r="O56" s="135"/>
      <c r="P56" s="135">
        <f>'将来負担比率（分子）の構造'!M$51</f>
        <v>1406770</v>
      </c>
    </row>
    <row r="57" spans="1:16">
      <c r="A57" s="135" t="s">
        <v>34</v>
      </c>
      <c r="B57" s="135"/>
      <c r="C57" s="135"/>
      <c r="D57" s="135">
        <f>'将来負担比率（分子）の構造'!I$50</f>
        <v>797695</v>
      </c>
      <c r="E57" s="135"/>
      <c r="F57" s="135"/>
      <c r="G57" s="135">
        <f>'将来負担比率（分子）の構造'!J$50</f>
        <v>770652</v>
      </c>
      <c r="H57" s="135"/>
      <c r="I57" s="135"/>
      <c r="J57" s="135">
        <f>'将来負担比率（分子）の構造'!K$50</f>
        <v>695267</v>
      </c>
      <c r="K57" s="135"/>
      <c r="L57" s="135"/>
      <c r="M57" s="135">
        <f>'将来負担比率（分子）の構造'!L$50</f>
        <v>658715</v>
      </c>
      <c r="N57" s="135"/>
      <c r="O57" s="135"/>
      <c r="P57" s="135">
        <f>'将来負担比率（分子）の構造'!M$50</f>
        <v>646672</v>
      </c>
    </row>
    <row r="58" spans="1:16">
      <c r="A58" s="135" t="s">
        <v>33</v>
      </c>
      <c r="B58" s="135"/>
      <c r="C58" s="135"/>
      <c r="D58" s="135">
        <f>'将来負担比率（分子）の構造'!I$49</f>
        <v>156618</v>
      </c>
      <c r="E58" s="135"/>
      <c r="F58" s="135"/>
      <c r="G58" s="135">
        <f>'将来負担比率（分子）の構造'!J$49</f>
        <v>186548</v>
      </c>
      <c r="H58" s="135"/>
      <c r="I58" s="135"/>
      <c r="J58" s="135">
        <f>'将来負担比率（分子）の構造'!K$49</f>
        <v>158910</v>
      </c>
      <c r="K58" s="135"/>
      <c r="L58" s="135"/>
      <c r="M58" s="135">
        <f>'将来負担比率（分子）の構造'!L$49</f>
        <v>142221</v>
      </c>
      <c r="N58" s="135"/>
      <c r="O58" s="135"/>
      <c r="P58" s="135">
        <f>'将来負担比率（分子）の構造'!M$49</f>
        <v>139041</v>
      </c>
    </row>
    <row r="59" spans="1:16">
      <c r="A59" s="135" t="s">
        <v>31</v>
      </c>
      <c r="B59" s="135">
        <f>'将来負担比率（分子）の構造'!I$48</f>
        <v>1503</v>
      </c>
      <c r="C59" s="135"/>
      <c r="D59" s="135"/>
      <c r="E59" s="135">
        <f>'将来負担比率（分子）の構造'!J$48</f>
        <v>1503</v>
      </c>
      <c r="F59" s="135"/>
      <c r="G59" s="135"/>
      <c r="H59" s="135">
        <f>'将来負担比率（分子）の構造'!K$48</f>
        <v>1503</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248451</v>
      </c>
      <c r="C61" s="135"/>
      <c r="D61" s="135"/>
      <c r="E61" s="135">
        <f>'将来負担比率（分子）の構造'!J$46</f>
        <v>234717</v>
      </c>
      <c r="F61" s="135"/>
      <c r="G61" s="135"/>
      <c r="H61" s="135">
        <f>'将来負担比率（分子）の構造'!K$46</f>
        <v>81409</v>
      </c>
      <c r="I61" s="135"/>
      <c r="J61" s="135"/>
      <c r="K61" s="135">
        <f>'将来負担比率（分子）の構造'!L$46</f>
        <v>76211</v>
      </c>
      <c r="L61" s="135"/>
      <c r="M61" s="135"/>
      <c r="N61" s="135">
        <f>'将来負担比率（分子）の構造'!M$46</f>
        <v>70388</v>
      </c>
      <c r="O61" s="135"/>
      <c r="P61" s="135"/>
    </row>
    <row r="62" spans="1:16">
      <c r="A62" s="135" t="s">
        <v>28</v>
      </c>
      <c r="B62" s="135">
        <f>'将来負担比率（分子）の構造'!I$45</f>
        <v>181912</v>
      </c>
      <c r="C62" s="135"/>
      <c r="D62" s="135"/>
      <c r="E62" s="135">
        <f>'将来負担比率（分子）の構造'!J$45</f>
        <v>180489</v>
      </c>
      <c r="F62" s="135"/>
      <c r="G62" s="135"/>
      <c r="H62" s="135">
        <f>'将来負担比率（分子）の構造'!K$45</f>
        <v>169247</v>
      </c>
      <c r="I62" s="135"/>
      <c r="J62" s="135"/>
      <c r="K62" s="135">
        <f>'将来負担比率（分子）の構造'!L$45</f>
        <v>156632</v>
      </c>
      <c r="L62" s="135"/>
      <c r="M62" s="135"/>
      <c r="N62" s="135">
        <f>'将来負担比率（分子）の構造'!M$45</f>
        <v>146890</v>
      </c>
      <c r="O62" s="135"/>
      <c r="P62" s="135"/>
    </row>
    <row r="63" spans="1:16">
      <c r="A63" s="135" t="s">
        <v>27</v>
      </c>
      <c r="B63" s="135">
        <f>'将来負担比率（分子）の構造'!I$44</f>
        <v>3295</v>
      </c>
      <c r="C63" s="135"/>
      <c r="D63" s="135"/>
      <c r="E63" s="135">
        <f>'将来負担比率（分子）の構造'!J$44</f>
        <v>2652</v>
      </c>
      <c r="F63" s="135"/>
      <c r="G63" s="135"/>
      <c r="H63" s="135">
        <f>'将来負担比率（分子）の構造'!K$44</f>
        <v>2043</v>
      </c>
      <c r="I63" s="135"/>
      <c r="J63" s="135"/>
      <c r="K63" s="135">
        <f>'将来負担比率（分子）の構造'!L$44</f>
        <v>1479</v>
      </c>
      <c r="L63" s="135"/>
      <c r="M63" s="135"/>
      <c r="N63" s="135">
        <f>'将来負担比率（分子）の構造'!M$44</f>
        <v>983</v>
      </c>
      <c r="O63" s="135"/>
      <c r="P63" s="135"/>
    </row>
    <row r="64" spans="1:16">
      <c r="A64" s="135" t="s">
        <v>26</v>
      </c>
      <c r="B64" s="135">
        <f>'将来負担比率（分子）の構造'!I$43</f>
        <v>854934</v>
      </c>
      <c r="C64" s="135"/>
      <c r="D64" s="135"/>
      <c r="E64" s="135">
        <f>'将来負担比率（分子）の構造'!J$43</f>
        <v>788742</v>
      </c>
      <c r="F64" s="135"/>
      <c r="G64" s="135"/>
      <c r="H64" s="135">
        <f>'将来負担比率（分子）の構造'!K$43</f>
        <v>745137</v>
      </c>
      <c r="I64" s="135"/>
      <c r="J64" s="135"/>
      <c r="K64" s="135">
        <f>'将来負担比率（分子）の構造'!L$43</f>
        <v>637032</v>
      </c>
      <c r="L64" s="135"/>
      <c r="M64" s="135"/>
      <c r="N64" s="135">
        <f>'将来負担比率（分子）の構造'!M$43</f>
        <v>601221</v>
      </c>
      <c r="O64" s="135"/>
      <c r="P64" s="135"/>
    </row>
    <row r="65" spans="1:16">
      <c r="A65" s="135" t="s">
        <v>25</v>
      </c>
      <c r="B65" s="135">
        <f>'将来負担比率（分子）の構造'!I$42</f>
        <v>12673</v>
      </c>
      <c r="C65" s="135"/>
      <c r="D65" s="135"/>
      <c r="E65" s="135">
        <f>'将来負担比率（分子）の構造'!J$42</f>
        <v>17204</v>
      </c>
      <c r="F65" s="135"/>
      <c r="G65" s="135"/>
      <c r="H65" s="135">
        <f>'将来負担比率（分子）の構造'!K$42</f>
        <v>15704</v>
      </c>
      <c r="I65" s="135"/>
      <c r="J65" s="135"/>
      <c r="K65" s="135">
        <f>'将来負担比率（分子）の構造'!L$42</f>
        <v>14154</v>
      </c>
      <c r="L65" s="135"/>
      <c r="M65" s="135"/>
      <c r="N65" s="135">
        <f>'将来負担比率（分子）の構造'!M$42</f>
        <v>12603</v>
      </c>
      <c r="O65" s="135"/>
      <c r="P65" s="135"/>
    </row>
    <row r="66" spans="1:16">
      <c r="A66" s="135" t="s">
        <v>24</v>
      </c>
      <c r="B66" s="135">
        <f>'将来負担比率（分子）の構造'!I$41</f>
        <v>2500035</v>
      </c>
      <c r="C66" s="135"/>
      <c r="D66" s="135"/>
      <c r="E66" s="135">
        <f>'将来負担比率（分子）の構造'!J$41</f>
        <v>2520347</v>
      </c>
      <c r="F66" s="135"/>
      <c r="G66" s="135"/>
      <c r="H66" s="135">
        <f>'将来負担比率（分子）の構造'!K$41</f>
        <v>2623876</v>
      </c>
      <c r="I66" s="135"/>
      <c r="J66" s="135"/>
      <c r="K66" s="135">
        <f>'将来負担比率（分子）の構造'!L$41</f>
        <v>2596234</v>
      </c>
      <c r="L66" s="135"/>
      <c r="M66" s="135"/>
      <c r="N66" s="135">
        <f>'将来負担比率（分子）の構造'!M$41</f>
        <v>2598085</v>
      </c>
      <c r="O66" s="135"/>
      <c r="P66" s="135"/>
    </row>
    <row r="67" spans="1:16">
      <c r="A67" s="135" t="s">
        <v>62</v>
      </c>
      <c r="B67" s="135" t="e">
        <f>NA()</f>
        <v>#N/A</v>
      </c>
      <c r="C67" s="135">
        <f>IF(ISNUMBER('将来負担比率（分子）の構造'!I$52), IF('将来負担比率（分子）の構造'!I$52 &lt; 0, 0, '将来負担比率（分子）の構造'!I$52), NA())</f>
        <v>1454678</v>
      </c>
      <c r="D67" s="135" t="e">
        <f>NA()</f>
        <v>#N/A</v>
      </c>
      <c r="E67" s="135" t="e">
        <f>NA()</f>
        <v>#N/A</v>
      </c>
      <c r="F67" s="135">
        <f>IF(ISNUMBER('将来負担比率（分子）の構造'!J$52), IF('将来負担比率（分子）の構造'!J$52 &lt; 0, 0, '将来負担比率（分子）の構造'!J$52), NA())</f>
        <v>1379609</v>
      </c>
      <c r="G67" s="135" t="e">
        <f>NA()</f>
        <v>#N/A</v>
      </c>
      <c r="H67" s="135" t="e">
        <f>NA()</f>
        <v>#N/A</v>
      </c>
      <c r="I67" s="135">
        <f>IF(ISNUMBER('将来負担比率（分子）の構造'!K$52), IF('将来負担比率（分子）の構造'!K$52 &lt; 0, 0, '将来負担比率（分子）の構造'!K$52), NA())</f>
        <v>1384238</v>
      </c>
      <c r="J67" s="135" t="e">
        <f>NA()</f>
        <v>#N/A</v>
      </c>
      <c r="K67" s="135" t="e">
        <f>NA()</f>
        <v>#N/A</v>
      </c>
      <c r="L67" s="135">
        <f>IF(ISNUMBER('将来負担比率（分子）の構造'!L$52), IF('将来負担比率（分子）の構造'!L$52 &lt; 0, 0, '将来負担比率（分子）の構造'!L$52), NA())</f>
        <v>1279770</v>
      </c>
      <c r="M67" s="135" t="e">
        <f>NA()</f>
        <v>#N/A</v>
      </c>
      <c r="N67" s="135" t="e">
        <f>NA()</f>
        <v>#N/A</v>
      </c>
      <c r="O67" s="135">
        <f>IF(ISNUMBER('将来負担比率（分子）の構造'!M$52), IF('将来負担比率（分子）の構造'!M$52 &lt; 0, 0, '将来負担比率（分子）の構造'!M$52), NA())</f>
        <v>1237688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718962857</v>
      </c>
      <c r="S5" s="669"/>
      <c r="T5" s="669"/>
      <c r="U5" s="669"/>
      <c r="V5" s="669"/>
      <c r="W5" s="669"/>
      <c r="X5" s="669"/>
      <c r="Y5" s="716"/>
      <c r="Z5" s="729">
        <v>47.1</v>
      </c>
      <c r="AA5" s="729"/>
      <c r="AB5" s="729"/>
      <c r="AC5" s="729"/>
      <c r="AD5" s="730">
        <v>662720965</v>
      </c>
      <c r="AE5" s="730"/>
      <c r="AF5" s="730"/>
      <c r="AG5" s="730"/>
      <c r="AH5" s="730"/>
      <c r="AI5" s="730"/>
      <c r="AJ5" s="730"/>
      <c r="AK5" s="730"/>
      <c r="AL5" s="717">
        <v>83.7</v>
      </c>
      <c r="AM5" s="686"/>
      <c r="AN5" s="686"/>
      <c r="AO5" s="718"/>
      <c r="AP5" s="705" t="s">
        <v>206</v>
      </c>
      <c r="AQ5" s="706"/>
      <c r="AR5" s="706"/>
      <c r="AS5" s="706"/>
      <c r="AT5" s="706"/>
      <c r="AU5" s="706"/>
      <c r="AV5" s="706"/>
      <c r="AW5" s="706"/>
      <c r="AX5" s="706"/>
      <c r="AY5" s="706"/>
      <c r="AZ5" s="706"/>
      <c r="BA5" s="706"/>
      <c r="BB5" s="706"/>
      <c r="BC5" s="706"/>
      <c r="BD5" s="706"/>
      <c r="BE5" s="706"/>
      <c r="BF5" s="707"/>
      <c r="BG5" s="618">
        <v>644843709</v>
      </c>
      <c r="BH5" s="619"/>
      <c r="BI5" s="619"/>
      <c r="BJ5" s="619"/>
      <c r="BK5" s="619"/>
      <c r="BL5" s="619"/>
      <c r="BM5" s="619"/>
      <c r="BN5" s="620"/>
      <c r="BO5" s="671">
        <v>89.7</v>
      </c>
      <c r="BP5" s="671"/>
      <c r="BQ5" s="671"/>
      <c r="BR5" s="671"/>
      <c r="BS5" s="672">
        <v>8126281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8459096</v>
      </c>
      <c r="S6" s="619"/>
      <c r="T6" s="619"/>
      <c r="U6" s="619"/>
      <c r="V6" s="619"/>
      <c r="W6" s="619"/>
      <c r="X6" s="619"/>
      <c r="Y6" s="620"/>
      <c r="Z6" s="671">
        <v>0.6</v>
      </c>
      <c r="AA6" s="671"/>
      <c r="AB6" s="671"/>
      <c r="AC6" s="671"/>
      <c r="AD6" s="672">
        <v>8459096</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644843709</v>
      </c>
      <c r="BH6" s="619"/>
      <c r="BI6" s="619"/>
      <c r="BJ6" s="619"/>
      <c r="BK6" s="619"/>
      <c r="BL6" s="619"/>
      <c r="BM6" s="619"/>
      <c r="BN6" s="620"/>
      <c r="BO6" s="671">
        <v>89.7</v>
      </c>
      <c r="BP6" s="671"/>
      <c r="BQ6" s="671"/>
      <c r="BR6" s="671"/>
      <c r="BS6" s="672">
        <v>8126281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3100404</v>
      </c>
      <c r="CS6" s="619"/>
      <c r="CT6" s="619"/>
      <c r="CU6" s="619"/>
      <c r="CV6" s="619"/>
      <c r="CW6" s="619"/>
      <c r="CX6" s="619"/>
      <c r="CY6" s="620"/>
      <c r="CZ6" s="671">
        <v>0.2</v>
      </c>
      <c r="DA6" s="671"/>
      <c r="DB6" s="671"/>
      <c r="DC6" s="671"/>
      <c r="DD6" s="624" t="s">
        <v>213</v>
      </c>
      <c r="DE6" s="619"/>
      <c r="DF6" s="619"/>
      <c r="DG6" s="619"/>
      <c r="DH6" s="619"/>
      <c r="DI6" s="619"/>
      <c r="DJ6" s="619"/>
      <c r="DK6" s="619"/>
      <c r="DL6" s="619"/>
      <c r="DM6" s="619"/>
      <c r="DN6" s="619"/>
      <c r="DO6" s="619"/>
      <c r="DP6" s="620"/>
      <c r="DQ6" s="624">
        <v>3098413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1131961</v>
      </c>
      <c r="S7" s="619"/>
      <c r="T7" s="619"/>
      <c r="U7" s="619"/>
      <c r="V7" s="619"/>
      <c r="W7" s="619"/>
      <c r="X7" s="619"/>
      <c r="Y7" s="620"/>
      <c r="Z7" s="671">
        <v>0.1</v>
      </c>
      <c r="AA7" s="671"/>
      <c r="AB7" s="671"/>
      <c r="AC7" s="671"/>
      <c r="AD7" s="672">
        <v>1131961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355013074</v>
      </c>
      <c r="BH7" s="619"/>
      <c r="BI7" s="619"/>
      <c r="BJ7" s="619"/>
      <c r="BK7" s="619"/>
      <c r="BL7" s="619"/>
      <c r="BM7" s="619"/>
      <c r="BN7" s="620"/>
      <c r="BO7" s="671">
        <v>49.4</v>
      </c>
      <c r="BP7" s="671"/>
      <c r="BQ7" s="671"/>
      <c r="BR7" s="671"/>
      <c r="BS7" s="672">
        <v>8126281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114662330</v>
      </c>
      <c r="CS7" s="619"/>
      <c r="CT7" s="619"/>
      <c r="CU7" s="619"/>
      <c r="CV7" s="619"/>
      <c r="CW7" s="619"/>
      <c r="CX7" s="619"/>
      <c r="CY7" s="620"/>
      <c r="CZ7" s="671">
        <v>7.6</v>
      </c>
      <c r="DA7" s="671"/>
      <c r="DB7" s="671"/>
      <c r="DC7" s="671"/>
      <c r="DD7" s="624">
        <v>22867106</v>
      </c>
      <c r="DE7" s="619"/>
      <c r="DF7" s="619"/>
      <c r="DG7" s="619"/>
      <c r="DH7" s="619"/>
      <c r="DI7" s="619"/>
      <c r="DJ7" s="619"/>
      <c r="DK7" s="619"/>
      <c r="DL7" s="619"/>
      <c r="DM7" s="619"/>
      <c r="DN7" s="619"/>
      <c r="DO7" s="619"/>
      <c r="DP7" s="620"/>
      <c r="DQ7" s="624">
        <v>82319960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4392414</v>
      </c>
      <c r="S8" s="619"/>
      <c r="T8" s="619"/>
      <c r="U8" s="619"/>
      <c r="V8" s="619"/>
      <c r="W8" s="619"/>
      <c r="X8" s="619"/>
      <c r="Y8" s="620"/>
      <c r="Z8" s="671">
        <v>0.3</v>
      </c>
      <c r="AA8" s="671"/>
      <c r="AB8" s="671"/>
      <c r="AC8" s="671"/>
      <c r="AD8" s="672">
        <v>4392414</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8088872</v>
      </c>
      <c r="BH8" s="619"/>
      <c r="BI8" s="619"/>
      <c r="BJ8" s="619"/>
      <c r="BK8" s="619"/>
      <c r="BL8" s="619"/>
      <c r="BM8" s="619"/>
      <c r="BN8" s="620"/>
      <c r="BO8" s="671">
        <v>1.1000000000000001</v>
      </c>
      <c r="BP8" s="671"/>
      <c r="BQ8" s="671"/>
      <c r="BR8" s="671"/>
      <c r="BS8" s="624">
        <v>1646018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600952499</v>
      </c>
      <c r="CS8" s="619"/>
      <c r="CT8" s="619"/>
      <c r="CU8" s="619"/>
      <c r="CV8" s="619"/>
      <c r="CW8" s="619"/>
      <c r="CX8" s="619"/>
      <c r="CY8" s="620"/>
      <c r="CZ8" s="671">
        <v>40</v>
      </c>
      <c r="DA8" s="671"/>
      <c r="DB8" s="671"/>
      <c r="DC8" s="671"/>
      <c r="DD8" s="624">
        <v>17878969</v>
      </c>
      <c r="DE8" s="619"/>
      <c r="DF8" s="619"/>
      <c r="DG8" s="619"/>
      <c r="DH8" s="619"/>
      <c r="DI8" s="619"/>
      <c r="DJ8" s="619"/>
      <c r="DK8" s="619"/>
      <c r="DL8" s="619"/>
      <c r="DM8" s="619"/>
      <c r="DN8" s="619"/>
      <c r="DO8" s="619"/>
      <c r="DP8" s="620"/>
      <c r="DQ8" s="624">
        <v>305574502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4731634</v>
      </c>
      <c r="S9" s="619"/>
      <c r="T9" s="619"/>
      <c r="U9" s="619"/>
      <c r="V9" s="619"/>
      <c r="W9" s="619"/>
      <c r="X9" s="619"/>
      <c r="Y9" s="620"/>
      <c r="Z9" s="671">
        <v>0.3</v>
      </c>
      <c r="AA9" s="671"/>
      <c r="AB9" s="671"/>
      <c r="AC9" s="671"/>
      <c r="AD9" s="672">
        <v>4731634</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286460011</v>
      </c>
      <c r="BH9" s="619"/>
      <c r="BI9" s="619"/>
      <c r="BJ9" s="619"/>
      <c r="BK9" s="619"/>
      <c r="BL9" s="619"/>
      <c r="BM9" s="619"/>
      <c r="BN9" s="620"/>
      <c r="BO9" s="671">
        <v>39.799999999999997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97715350</v>
      </c>
      <c r="CS9" s="619"/>
      <c r="CT9" s="619"/>
      <c r="CU9" s="619"/>
      <c r="CV9" s="619"/>
      <c r="CW9" s="619"/>
      <c r="CX9" s="619"/>
      <c r="CY9" s="620"/>
      <c r="CZ9" s="671">
        <v>6.5</v>
      </c>
      <c r="DA9" s="671"/>
      <c r="DB9" s="671"/>
      <c r="DC9" s="671"/>
      <c r="DD9" s="624">
        <v>9475725</v>
      </c>
      <c r="DE9" s="619"/>
      <c r="DF9" s="619"/>
      <c r="DG9" s="619"/>
      <c r="DH9" s="619"/>
      <c r="DI9" s="619"/>
      <c r="DJ9" s="619"/>
      <c r="DK9" s="619"/>
      <c r="DL9" s="619"/>
      <c r="DM9" s="619"/>
      <c r="DN9" s="619"/>
      <c r="DO9" s="619"/>
      <c r="DP9" s="620"/>
      <c r="DQ9" s="624">
        <v>80790149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66611062</v>
      </c>
      <c r="S10" s="619"/>
      <c r="T10" s="619"/>
      <c r="U10" s="619"/>
      <c r="V10" s="619"/>
      <c r="W10" s="619"/>
      <c r="X10" s="619"/>
      <c r="Y10" s="620"/>
      <c r="Z10" s="671">
        <v>4.4000000000000004</v>
      </c>
      <c r="AA10" s="671"/>
      <c r="AB10" s="671"/>
      <c r="AC10" s="671"/>
      <c r="AD10" s="672">
        <v>66611062</v>
      </c>
      <c r="AE10" s="672"/>
      <c r="AF10" s="672"/>
      <c r="AG10" s="672"/>
      <c r="AH10" s="672"/>
      <c r="AI10" s="672"/>
      <c r="AJ10" s="672"/>
      <c r="AK10" s="672"/>
      <c r="AL10" s="641">
        <v>8.4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12396870</v>
      </c>
      <c r="BH10" s="619"/>
      <c r="BI10" s="619"/>
      <c r="BJ10" s="619"/>
      <c r="BK10" s="619"/>
      <c r="BL10" s="619"/>
      <c r="BM10" s="619"/>
      <c r="BN10" s="620"/>
      <c r="BO10" s="671">
        <v>1.7</v>
      </c>
      <c r="BP10" s="671"/>
      <c r="BQ10" s="671"/>
      <c r="BR10" s="671"/>
      <c r="BS10" s="624">
        <v>976535</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1441227</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588461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139153</v>
      </c>
      <c r="S11" s="619"/>
      <c r="T11" s="619"/>
      <c r="U11" s="619"/>
      <c r="V11" s="619"/>
      <c r="W11" s="619"/>
      <c r="X11" s="619"/>
      <c r="Y11" s="620"/>
      <c r="Z11" s="671">
        <v>0</v>
      </c>
      <c r="AA11" s="671"/>
      <c r="AB11" s="671"/>
      <c r="AC11" s="671"/>
      <c r="AD11" s="672">
        <v>139153</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48067321</v>
      </c>
      <c r="BH11" s="619"/>
      <c r="BI11" s="619"/>
      <c r="BJ11" s="619"/>
      <c r="BK11" s="619"/>
      <c r="BL11" s="619"/>
      <c r="BM11" s="619"/>
      <c r="BN11" s="620"/>
      <c r="BO11" s="671">
        <v>6.7</v>
      </c>
      <c r="BP11" s="671"/>
      <c r="BQ11" s="671"/>
      <c r="BR11" s="671"/>
      <c r="BS11" s="624">
        <v>5503728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1851647</v>
      </c>
      <c r="CS11" s="619"/>
      <c r="CT11" s="619"/>
      <c r="CU11" s="619"/>
      <c r="CV11" s="619"/>
      <c r="CW11" s="619"/>
      <c r="CX11" s="619"/>
      <c r="CY11" s="620"/>
      <c r="CZ11" s="671">
        <v>0.1</v>
      </c>
      <c r="DA11" s="671"/>
      <c r="DB11" s="671"/>
      <c r="DC11" s="671"/>
      <c r="DD11" s="624">
        <v>120008</v>
      </c>
      <c r="DE11" s="619"/>
      <c r="DF11" s="619"/>
      <c r="DG11" s="619"/>
      <c r="DH11" s="619"/>
      <c r="DI11" s="619"/>
      <c r="DJ11" s="619"/>
      <c r="DK11" s="619"/>
      <c r="DL11" s="619"/>
      <c r="DM11" s="619"/>
      <c r="DN11" s="619"/>
      <c r="DO11" s="619"/>
      <c r="DP11" s="620"/>
      <c r="DQ11" s="624">
        <v>1614548</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264486151</v>
      </c>
      <c r="BH12" s="619"/>
      <c r="BI12" s="619"/>
      <c r="BJ12" s="619"/>
      <c r="BK12" s="619"/>
      <c r="BL12" s="619"/>
      <c r="BM12" s="619"/>
      <c r="BN12" s="620"/>
      <c r="BO12" s="671">
        <v>36.799999999999997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53744453</v>
      </c>
      <c r="CS12" s="619"/>
      <c r="CT12" s="619"/>
      <c r="CU12" s="619"/>
      <c r="CV12" s="619"/>
      <c r="CW12" s="619"/>
      <c r="CX12" s="619"/>
      <c r="CY12" s="620"/>
      <c r="CZ12" s="671">
        <v>3.6</v>
      </c>
      <c r="DA12" s="671"/>
      <c r="DB12" s="671"/>
      <c r="DC12" s="671"/>
      <c r="DD12" s="624">
        <v>3320492</v>
      </c>
      <c r="DE12" s="619"/>
      <c r="DF12" s="619"/>
      <c r="DG12" s="619"/>
      <c r="DH12" s="619"/>
      <c r="DI12" s="619"/>
      <c r="DJ12" s="619"/>
      <c r="DK12" s="619"/>
      <c r="DL12" s="619"/>
      <c r="DM12" s="619"/>
      <c r="DN12" s="619"/>
      <c r="DO12" s="619"/>
      <c r="DP12" s="620"/>
      <c r="DQ12" s="624">
        <v>15694376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2983125</v>
      </c>
      <c r="S13" s="619"/>
      <c r="T13" s="619"/>
      <c r="U13" s="619"/>
      <c r="V13" s="619"/>
      <c r="W13" s="619"/>
      <c r="X13" s="619"/>
      <c r="Y13" s="620"/>
      <c r="Z13" s="671">
        <v>0.2</v>
      </c>
      <c r="AA13" s="671"/>
      <c r="AB13" s="671"/>
      <c r="AC13" s="671"/>
      <c r="AD13" s="672">
        <v>2983125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263530333</v>
      </c>
      <c r="BH13" s="619"/>
      <c r="BI13" s="619"/>
      <c r="BJ13" s="619"/>
      <c r="BK13" s="619"/>
      <c r="BL13" s="619"/>
      <c r="BM13" s="619"/>
      <c r="BN13" s="620"/>
      <c r="BO13" s="671">
        <v>36.700000000000003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250600948</v>
      </c>
      <c r="CS13" s="619"/>
      <c r="CT13" s="619"/>
      <c r="CU13" s="619"/>
      <c r="CV13" s="619"/>
      <c r="CW13" s="619"/>
      <c r="CX13" s="619"/>
      <c r="CY13" s="620"/>
      <c r="CZ13" s="671">
        <v>16.7</v>
      </c>
      <c r="DA13" s="671"/>
      <c r="DB13" s="671"/>
      <c r="DC13" s="671"/>
      <c r="DD13" s="624">
        <v>135479723</v>
      </c>
      <c r="DE13" s="619"/>
      <c r="DF13" s="619"/>
      <c r="DG13" s="619"/>
      <c r="DH13" s="619"/>
      <c r="DI13" s="619"/>
      <c r="DJ13" s="619"/>
      <c r="DK13" s="619"/>
      <c r="DL13" s="619"/>
      <c r="DM13" s="619"/>
      <c r="DN13" s="619"/>
      <c r="DO13" s="619"/>
      <c r="DP13" s="620"/>
      <c r="DQ13" s="624">
        <v>131857043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v>11179613</v>
      </c>
      <c r="S14" s="619"/>
      <c r="T14" s="619"/>
      <c r="U14" s="619"/>
      <c r="V14" s="619"/>
      <c r="W14" s="619"/>
      <c r="X14" s="619"/>
      <c r="Y14" s="620"/>
      <c r="Z14" s="671">
        <v>0.7</v>
      </c>
      <c r="AA14" s="671"/>
      <c r="AB14" s="671"/>
      <c r="AC14" s="671"/>
      <c r="AD14" s="672">
        <v>11179613</v>
      </c>
      <c r="AE14" s="672"/>
      <c r="AF14" s="672"/>
      <c r="AG14" s="672"/>
      <c r="AH14" s="672"/>
      <c r="AI14" s="672"/>
      <c r="AJ14" s="672"/>
      <c r="AK14" s="672"/>
      <c r="AL14" s="641">
        <v>1.4</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2052463</v>
      </c>
      <c r="BH14" s="619"/>
      <c r="BI14" s="619"/>
      <c r="BJ14" s="619"/>
      <c r="BK14" s="619"/>
      <c r="BL14" s="619"/>
      <c r="BM14" s="619"/>
      <c r="BN14" s="620"/>
      <c r="BO14" s="671">
        <v>0.3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43080953</v>
      </c>
      <c r="CS14" s="619"/>
      <c r="CT14" s="619"/>
      <c r="CU14" s="619"/>
      <c r="CV14" s="619"/>
      <c r="CW14" s="619"/>
      <c r="CX14" s="619"/>
      <c r="CY14" s="620"/>
      <c r="CZ14" s="671">
        <v>2.9</v>
      </c>
      <c r="DA14" s="671"/>
      <c r="DB14" s="671"/>
      <c r="DC14" s="671"/>
      <c r="DD14" s="624">
        <v>6238862</v>
      </c>
      <c r="DE14" s="619"/>
      <c r="DF14" s="619"/>
      <c r="DG14" s="619"/>
      <c r="DH14" s="619"/>
      <c r="DI14" s="619"/>
      <c r="DJ14" s="619"/>
      <c r="DK14" s="619"/>
      <c r="DL14" s="619"/>
      <c r="DM14" s="619"/>
      <c r="DN14" s="619"/>
      <c r="DO14" s="619"/>
      <c r="DP14" s="620"/>
      <c r="DQ14" s="624">
        <v>37013293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2469536</v>
      </c>
      <c r="S15" s="619"/>
      <c r="T15" s="619"/>
      <c r="U15" s="619"/>
      <c r="V15" s="619"/>
      <c r="W15" s="619"/>
      <c r="X15" s="619"/>
      <c r="Y15" s="620"/>
      <c r="Z15" s="671">
        <v>0.2</v>
      </c>
      <c r="AA15" s="671"/>
      <c r="AB15" s="671"/>
      <c r="AC15" s="671"/>
      <c r="AD15" s="672">
        <v>2469536</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23244914</v>
      </c>
      <c r="BH15" s="619"/>
      <c r="BI15" s="619"/>
      <c r="BJ15" s="619"/>
      <c r="BK15" s="619"/>
      <c r="BL15" s="619"/>
      <c r="BM15" s="619"/>
      <c r="BN15" s="620"/>
      <c r="BO15" s="671">
        <v>3.2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131900761</v>
      </c>
      <c r="CS15" s="619"/>
      <c r="CT15" s="619"/>
      <c r="CU15" s="619"/>
      <c r="CV15" s="619"/>
      <c r="CW15" s="619"/>
      <c r="CX15" s="619"/>
      <c r="CY15" s="620"/>
      <c r="CZ15" s="671">
        <v>8.8000000000000007</v>
      </c>
      <c r="DA15" s="671"/>
      <c r="DB15" s="671"/>
      <c r="DC15" s="671"/>
      <c r="DD15" s="624">
        <v>22674223</v>
      </c>
      <c r="DE15" s="619"/>
      <c r="DF15" s="619"/>
      <c r="DG15" s="619"/>
      <c r="DH15" s="619"/>
      <c r="DI15" s="619"/>
      <c r="DJ15" s="619"/>
      <c r="DK15" s="619"/>
      <c r="DL15" s="619"/>
      <c r="DM15" s="619"/>
      <c r="DN15" s="619"/>
      <c r="DO15" s="619"/>
      <c r="DP15" s="620"/>
      <c r="DQ15" s="624">
        <v>103111977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20061106</v>
      </c>
      <c r="S16" s="619"/>
      <c r="T16" s="619"/>
      <c r="U16" s="619"/>
      <c r="V16" s="619"/>
      <c r="W16" s="619"/>
      <c r="X16" s="619"/>
      <c r="Y16" s="620"/>
      <c r="Z16" s="671">
        <v>1.3</v>
      </c>
      <c r="AA16" s="671"/>
      <c r="AB16" s="671"/>
      <c r="AC16" s="671"/>
      <c r="AD16" s="672">
        <v>18628081</v>
      </c>
      <c r="AE16" s="672"/>
      <c r="AF16" s="672"/>
      <c r="AG16" s="672"/>
      <c r="AH16" s="672"/>
      <c r="AI16" s="672"/>
      <c r="AJ16" s="672"/>
      <c r="AK16" s="672"/>
      <c r="AL16" s="641">
        <v>2.4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18628081</v>
      </c>
      <c r="S17" s="619"/>
      <c r="T17" s="619"/>
      <c r="U17" s="619"/>
      <c r="V17" s="619"/>
      <c r="W17" s="619"/>
      <c r="X17" s="619"/>
      <c r="Y17" s="620"/>
      <c r="Z17" s="671">
        <v>1.2</v>
      </c>
      <c r="AA17" s="671"/>
      <c r="AB17" s="671"/>
      <c r="AC17" s="671"/>
      <c r="AD17" s="672">
        <v>18628081</v>
      </c>
      <c r="AE17" s="672"/>
      <c r="AF17" s="672"/>
      <c r="AG17" s="672"/>
      <c r="AH17" s="672"/>
      <c r="AI17" s="672"/>
      <c r="AJ17" s="672"/>
      <c r="AK17" s="672"/>
      <c r="AL17" s="641">
        <v>2.4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47107</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187463411</v>
      </c>
      <c r="CS17" s="619"/>
      <c r="CT17" s="619"/>
      <c r="CU17" s="619"/>
      <c r="CV17" s="619"/>
      <c r="CW17" s="619"/>
      <c r="CX17" s="619"/>
      <c r="CY17" s="620"/>
      <c r="CZ17" s="671">
        <v>12.5</v>
      </c>
      <c r="DA17" s="671"/>
      <c r="DB17" s="671"/>
      <c r="DC17" s="671"/>
      <c r="DD17" s="624" t="s">
        <v>108</v>
      </c>
      <c r="DE17" s="619"/>
      <c r="DF17" s="619"/>
      <c r="DG17" s="619"/>
      <c r="DH17" s="619"/>
      <c r="DI17" s="619"/>
      <c r="DJ17" s="619"/>
      <c r="DK17" s="619"/>
      <c r="DL17" s="619"/>
      <c r="DM17" s="619"/>
      <c r="DN17" s="619"/>
      <c r="DO17" s="619"/>
      <c r="DP17" s="620"/>
      <c r="DQ17" s="624">
        <v>164909128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1433025</v>
      </c>
      <c r="S18" s="619"/>
      <c r="T18" s="619"/>
      <c r="U18" s="619"/>
      <c r="V18" s="619"/>
      <c r="W18" s="619"/>
      <c r="X18" s="619"/>
      <c r="Y18" s="620"/>
      <c r="Z18" s="671">
        <v>0.1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14776087</v>
      </c>
      <c r="CS18" s="619"/>
      <c r="CT18" s="619"/>
      <c r="CU18" s="619"/>
      <c r="CV18" s="619"/>
      <c r="CW18" s="619"/>
      <c r="CX18" s="619"/>
      <c r="CY18" s="620"/>
      <c r="CZ18" s="671">
        <v>1</v>
      </c>
      <c r="DA18" s="671"/>
      <c r="DB18" s="671"/>
      <c r="DC18" s="671"/>
      <c r="DD18" s="624" t="s">
        <v>108</v>
      </c>
      <c r="DE18" s="619"/>
      <c r="DF18" s="619"/>
      <c r="DG18" s="619"/>
      <c r="DH18" s="619"/>
      <c r="DI18" s="619"/>
      <c r="DJ18" s="619"/>
      <c r="DK18" s="619"/>
      <c r="DL18" s="619"/>
      <c r="DM18" s="619"/>
      <c r="DN18" s="619"/>
      <c r="DO18" s="619"/>
      <c r="DP18" s="620"/>
      <c r="DQ18" s="624">
        <v>11494587</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74119148</v>
      </c>
      <c r="BH19" s="619"/>
      <c r="BI19" s="619"/>
      <c r="BJ19" s="619"/>
      <c r="BK19" s="619"/>
      <c r="BL19" s="619"/>
      <c r="BM19" s="619"/>
      <c r="BN19" s="620"/>
      <c r="BO19" s="671">
        <v>10.3</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841121557</v>
      </c>
      <c r="S20" s="619"/>
      <c r="T20" s="619"/>
      <c r="U20" s="619"/>
      <c r="V20" s="619"/>
      <c r="W20" s="619"/>
      <c r="X20" s="619"/>
      <c r="Y20" s="620"/>
      <c r="Z20" s="671">
        <v>55.1</v>
      </c>
      <c r="AA20" s="671"/>
      <c r="AB20" s="671"/>
      <c r="AC20" s="671"/>
      <c r="AD20" s="672">
        <v>783446640</v>
      </c>
      <c r="AE20" s="672"/>
      <c r="AF20" s="672"/>
      <c r="AG20" s="672"/>
      <c r="AH20" s="672"/>
      <c r="AI20" s="672"/>
      <c r="AJ20" s="672"/>
      <c r="AK20" s="672"/>
      <c r="AL20" s="641">
        <v>98.9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74119148</v>
      </c>
      <c r="BH20" s="619"/>
      <c r="BI20" s="619"/>
      <c r="BJ20" s="619"/>
      <c r="BK20" s="619"/>
      <c r="BL20" s="619"/>
      <c r="BM20" s="619"/>
      <c r="BN20" s="620"/>
      <c r="BO20" s="671">
        <v>10.3</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1501290070</v>
      </c>
      <c r="CS20" s="619"/>
      <c r="CT20" s="619"/>
      <c r="CU20" s="619"/>
      <c r="CV20" s="619"/>
      <c r="CW20" s="619"/>
      <c r="CX20" s="619"/>
      <c r="CY20" s="620"/>
      <c r="CZ20" s="671">
        <v>100</v>
      </c>
      <c r="DA20" s="671"/>
      <c r="DB20" s="671"/>
      <c r="DC20" s="671"/>
      <c r="DD20" s="624">
        <v>218055108</v>
      </c>
      <c r="DE20" s="619"/>
      <c r="DF20" s="619"/>
      <c r="DG20" s="619"/>
      <c r="DH20" s="619"/>
      <c r="DI20" s="619"/>
      <c r="DJ20" s="619"/>
      <c r="DK20" s="619"/>
      <c r="DL20" s="619"/>
      <c r="DM20" s="619"/>
      <c r="DN20" s="619"/>
      <c r="DO20" s="619"/>
      <c r="DP20" s="620"/>
      <c r="DQ20" s="624">
        <v>938066437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972656</v>
      </c>
      <c r="S21" s="619"/>
      <c r="T21" s="619"/>
      <c r="U21" s="619"/>
      <c r="V21" s="619"/>
      <c r="W21" s="619"/>
      <c r="X21" s="619"/>
      <c r="Y21" s="620"/>
      <c r="Z21" s="671">
        <v>0.1</v>
      </c>
      <c r="AA21" s="671"/>
      <c r="AB21" s="671"/>
      <c r="AC21" s="671"/>
      <c r="AD21" s="672">
        <v>972656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85554</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30875170</v>
      </c>
      <c r="S22" s="619"/>
      <c r="T22" s="619"/>
      <c r="U22" s="619"/>
      <c r="V22" s="619"/>
      <c r="W22" s="619"/>
      <c r="X22" s="619"/>
      <c r="Y22" s="620"/>
      <c r="Z22" s="671">
        <v>2</v>
      </c>
      <c r="AA22" s="671"/>
      <c r="AB22" s="671"/>
      <c r="AC22" s="671"/>
      <c r="AD22" s="672">
        <v>80091</v>
      </c>
      <c r="AE22" s="672"/>
      <c r="AF22" s="672"/>
      <c r="AG22" s="672"/>
      <c r="AH22" s="672"/>
      <c r="AI22" s="672"/>
      <c r="AJ22" s="672"/>
      <c r="AK22" s="672"/>
      <c r="AL22" s="641">
        <v>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17791702</v>
      </c>
      <c r="BH22" s="619"/>
      <c r="BI22" s="619"/>
      <c r="BJ22" s="619"/>
      <c r="BK22" s="619"/>
      <c r="BL22" s="619"/>
      <c r="BM22" s="619"/>
      <c r="BN22" s="620"/>
      <c r="BO22" s="671">
        <v>2.5</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34038761</v>
      </c>
      <c r="S23" s="619"/>
      <c r="T23" s="619"/>
      <c r="U23" s="619"/>
      <c r="V23" s="619"/>
      <c r="W23" s="619"/>
      <c r="X23" s="619"/>
      <c r="Y23" s="620"/>
      <c r="Z23" s="671">
        <v>2.2000000000000002</v>
      </c>
      <c r="AA23" s="671"/>
      <c r="AB23" s="671"/>
      <c r="AC23" s="671"/>
      <c r="AD23" s="672">
        <v>4394074</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56241892</v>
      </c>
      <c r="BH23" s="619"/>
      <c r="BI23" s="619"/>
      <c r="BJ23" s="619"/>
      <c r="BK23" s="619"/>
      <c r="BL23" s="619"/>
      <c r="BM23" s="619"/>
      <c r="BN23" s="620"/>
      <c r="BO23" s="671">
        <v>7.8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9517612</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797732407</v>
      </c>
      <c r="CS24" s="669"/>
      <c r="CT24" s="669"/>
      <c r="CU24" s="669"/>
      <c r="CV24" s="669"/>
      <c r="CW24" s="669"/>
      <c r="CX24" s="669"/>
      <c r="CY24" s="716"/>
      <c r="CZ24" s="720">
        <v>53.1</v>
      </c>
      <c r="DA24" s="721"/>
      <c r="DB24" s="721"/>
      <c r="DC24" s="722"/>
      <c r="DD24" s="715">
        <v>500591398</v>
      </c>
      <c r="DE24" s="669"/>
      <c r="DF24" s="669"/>
      <c r="DG24" s="669"/>
      <c r="DH24" s="669"/>
      <c r="DI24" s="669"/>
      <c r="DJ24" s="669"/>
      <c r="DK24" s="716"/>
      <c r="DL24" s="715">
        <v>494324857</v>
      </c>
      <c r="DM24" s="669"/>
      <c r="DN24" s="669"/>
      <c r="DO24" s="669"/>
      <c r="DP24" s="669"/>
      <c r="DQ24" s="669"/>
      <c r="DR24" s="669"/>
      <c r="DS24" s="669"/>
      <c r="DT24" s="669"/>
      <c r="DU24" s="669"/>
      <c r="DV24" s="716"/>
      <c r="DW24" s="717">
        <v>58.4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253375320</v>
      </c>
      <c r="S25" s="619"/>
      <c r="T25" s="619"/>
      <c r="U25" s="619"/>
      <c r="V25" s="619"/>
      <c r="W25" s="619"/>
      <c r="X25" s="619"/>
      <c r="Y25" s="620"/>
      <c r="Z25" s="671">
        <v>16.600000000000001</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200823570</v>
      </c>
      <c r="CS25" s="637"/>
      <c r="CT25" s="637"/>
      <c r="CU25" s="637"/>
      <c r="CV25" s="637"/>
      <c r="CW25" s="637"/>
      <c r="CX25" s="637"/>
      <c r="CY25" s="638"/>
      <c r="CZ25" s="621">
        <v>13.4</v>
      </c>
      <c r="DA25" s="639"/>
      <c r="DB25" s="639"/>
      <c r="DC25" s="640"/>
      <c r="DD25" s="624">
        <v>179709147</v>
      </c>
      <c r="DE25" s="637"/>
      <c r="DF25" s="637"/>
      <c r="DG25" s="637"/>
      <c r="DH25" s="637"/>
      <c r="DI25" s="637"/>
      <c r="DJ25" s="637"/>
      <c r="DK25" s="638"/>
      <c r="DL25" s="624">
        <v>178296748</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570123</v>
      </c>
      <c r="S26" s="619"/>
      <c r="T26" s="619"/>
      <c r="U26" s="619"/>
      <c r="V26" s="619"/>
      <c r="W26" s="619"/>
      <c r="X26" s="619"/>
      <c r="Y26" s="620"/>
      <c r="Z26" s="671">
        <v>0</v>
      </c>
      <c r="AA26" s="671"/>
      <c r="AB26" s="671"/>
      <c r="AC26" s="671"/>
      <c r="AD26" s="672">
        <v>570123</v>
      </c>
      <c r="AE26" s="672"/>
      <c r="AF26" s="672"/>
      <c r="AG26" s="672"/>
      <c r="AH26" s="672"/>
      <c r="AI26" s="672"/>
      <c r="AJ26" s="672"/>
      <c r="AK26" s="672"/>
      <c r="AL26" s="641">
        <v>0.1</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139066240</v>
      </c>
      <c r="CS26" s="619"/>
      <c r="CT26" s="619"/>
      <c r="CU26" s="619"/>
      <c r="CV26" s="619"/>
      <c r="CW26" s="619"/>
      <c r="CX26" s="619"/>
      <c r="CY26" s="620"/>
      <c r="CZ26" s="621">
        <v>9.3000000000000007</v>
      </c>
      <c r="DA26" s="639"/>
      <c r="DB26" s="639"/>
      <c r="DC26" s="640"/>
      <c r="DD26" s="624">
        <v>127924074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63364129</v>
      </c>
      <c r="S27" s="619"/>
      <c r="T27" s="619"/>
      <c r="U27" s="619"/>
      <c r="V27" s="619"/>
      <c r="W27" s="619"/>
      <c r="X27" s="619"/>
      <c r="Y27" s="620"/>
      <c r="Z27" s="671">
        <v>4.0999999999999996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718962857</v>
      </c>
      <c r="BH27" s="619"/>
      <c r="BI27" s="619"/>
      <c r="BJ27" s="619"/>
      <c r="BK27" s="619"/>
      <c r="BL27" s="619"/>
      <c r="BM27" s="619"/>
      <c r="BN27" s="620"/>
      <c r="BO27" s="671">
        <v>100</v>
      </c>
      <c r="BP27" s="671"/>
      <c r="BQ27" s="671"/>
      <c r="BR27" s="671"/>
      <c r="BS27" s="624">
        <v>8126281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409980578</v>
      </c>
      <c r="CS27" s="637"/>
      <c r="CT27" s="637"/>
      <c r="CU27" s="637"/>
      <c r="CV27" s="637"/>
      <c r="CW27" s="637"/>
      <c r="CX27" s="637"/>
      <c r="CY27" s="638"/>
      <c r="CZ27" s="621">
        <v>27.3</v>
      </c>
      <c r="DA27" s="639"/>
      <c r="DB27" s="639"/>
      <c r="DC27" s="640"/>
      <c r="DD27" s="624">
        <v>156506879</v>
      </c>
      <c r="DE27" s="637"/>
      <c r="DF27" s="637"/>
      <c r="DG27" s="637"/>
      <c r="DH27" s="637"/>
      <c r="DI27" s="637"/>
      <c r="DJ27" s="637"/>
      <c r="DK27" s="638"/>
      <c r="DL27" s="624">
        <v>156503020</v>
      </c>
      <c r="DM27" s="637"/>
      <c r="DN27" s="637"/>
      <c r="DO27" s="637"/>
      <c r="DP27" s="637"/>
      <c r="DQ27" s="637"/>
      <c r="DR27" s="637"/>
      <c r="DS27" s="637"/>
      <c r="DT27" s="637"/>
      <c r="DU27" s="637"/>
      <c r="DV27" s="638"/>
      <c r="DW27" s="641">
        <v>18.5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15471057</v>
      </c>
      <c r="S28" s="619"/>
      <c r="T28" s="619"/>
      <c r="U28" s="619"/>
      <c r="V28" s="619"/>
      <c r="W28" s="619"/>
      <c r="X28" s="619"/>
      <c r="Y28" s="620"/>
      <c r="Z28" s="671">
        <v>1</v>
      </c>
      <c r="AA28" s="671"/>
      <c r="AB28" s="671"/>
      <c r="AC28" s="671"/>
      <c r="AD28" s="672">
        <v>1120008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186928259</v>
      </c>
      <c r="CS28" s="619"/>
      <c r="CT28" s="619"/>
      <c r="CU28" s="619"/>
      <c r="CV28" s="619"/>
      <c r="CW28" s="619"/>
      <c r="CX28" s="619"/>
      <c r="CY28" s="620"/>
      <c r="CZ28" s="621">
        <v>12.5</v>
      </c>
      <c r="DA28" s="639"/>
      <c r="DB28" s="639"/>
      <c r="DC28" s="640"/>
      <c r="DD28" s="624">
        <v>164375372</v>
      </c>
      <c r="DE28" s="619"/>
      <c r="DF28" s="619"/>
      <c r="DG28" s="619"/>
      <c r="DH28" s="619"/>
      <c r="DI28" s="619"/>
      <c r="DJ28" s="619"/>
      <c r="DK28" s="620"/>
      <c r="DL28" s="624">
        <v>159525089</v>
      </c>
      <c r="DM28" s="619"/>
      <c r="DN28" s="619"/>
      <c r="DO28" s="619"/>
      <c r="DP28" s="619"/>
      <c r="DQ28" s="619"/>
      <c r="DR28" s="619"/>
      <c r="DS28" s="619"/>
      <c r="DT28" s="619"/>
      <c r="DU28" s="619"/>
      <c r="DV28" s="620"/>
      <c r="DW28" s="641">
        <v>18.899999999999999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677238</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186783156</v>
      </c>
      <c r="CS29" s="637"/>
      <c r="CT29" s="637"/>
      <c r="CU29" s="637"/>
      <c r="CV29" s="637"/>
      <c r="CW29" s="637"/>
      <c r="CX29" s="637"/>
      <c r="CY29" s="638"/>
      <c r="CZ29" s="621">
        <v>12.4</v>
      </c>
      <c r="DA29" s="639"/>
      <c r="DB29" s="639"/>
      <c r="DC29" s="640"/>
      <c r="DD29" s="624">
        <v>164230269</v>
      </c>
      <c r="DE29" s="637"/>
      <c r="DF29" s="637"/>
      <c r="DG29" s="637"/>
      <c r="DH29" s="637"/>
      <c r="DI29" s="637"/>
      <c r="DJ29" s="637"/>
      <c r="DK29" s="638"/>
      <c r="DL29" s="624">
        <v>159379986</v>
      </c>
      <c r="DM29" s="637"/>
      <c r="DN29" s="637"/>
      <c r="DO29" s="637"/>
      <c r="DP29" s="637"/>
      <c r="DQ29" s="637"/>
      <c r="DR29" s="637"/>
      <c r="DS29" s="637"/>
      <c r="DT29" s="637"/>
      <c r="DU29" s="637"/>
      <c r="DV29" s="638"/>
      <c r="DW29" s="641">
        <v>18.8</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21068326</v>
      </c>
      <c r="S30" s="619"/>
      <c r="T30" s="619"/>
      <c r="U30" s="619"/>
      <c r="V30" s="619"/>
      <c r="W30" s="619"/>
      <c r="X30" s="619"/>
      <c r="Y30" s="620"/>
      <c r="Z30" s="671">
        <v>1.4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99.5</v>
      </c>
      <c r="BH30" s="685"/>
      <c r="BI30" s="685"/>
      <c r="BJ30" s="685"/>
      <c r="BK30" s="685"/>
      <c r="BL30" s="685"/>
      <c r="BM30" s="686">
        <v>98.9</v>
      </c>
      <c r="BN30" s="685"/>
      <c r="BO30" s="685"/>
      <c r="BP30" s="685"/>
      <c r="BQ30" s="687"/>
      <c r="BR30" s="684">
        <v>99.4</v>
      </c>
      <c r="BS30" s="685"/>
      <c r="BT30" s="685"/>
      <c r="BU30" s="685"/>
      <c r="BV30" s="685"/>
      <c r="BW30" s="685"/>
      <c r="BX30" s="686">
        <v>98.7</v>
      </c>
      <c r="BY30" s="685"/>
      <c r="BZ30" s="685"/>
      <c r="CA30" s="685"/>
      <c r="CB30" s="687"/>
      <c r="CD30" s="690"/>
      <c r="CE30" s="691"/>
      <c r="CF30" s="655" t="s">
        <v>290</v>
      </c>
      <c r="CG30" s="652"/>
      <c r="CH30" s="652"/>
      <c r="CI30" s="652"/>
      <c r="CJ30" s="652"/>
      <c r="CK30" s="652"/>
      <c r="CL30" s="652"/>
      <c r="CM30" s="652"/>
      <c r="CN30" s="652"/>
      <c r="CO30" s="652"/>
      <c r="CP30" s="652"/>
      <c r="CQ30" s="653"/>
      <c r="CR30" s="618">
        <v>151425121</v>
      </c>
      <c r="CS30" s="619"/>
      <c r="CT30" s="619"/>
      <c r="CU30" s="619"/>
      <c r="CV30" s="619"/>
      <c r="CW30" s="619"/>
      <c r="CX30" s="619"/>
      <c r="CY30" s="620"/>
      <c r="CZ30" s="621">
        <v>10.1</v>
      </c>
      <c r="DA30" s="639"/>
      <c r="DB30" s="639"/>
      <c r="DC30" s="640"/>
      <c r="DD30" s="624">
        <v>133253685</v>
      </c>
      <c r="DE30" s="619"/>
      <c r="DF30" s="619"/>
      <c r="DG30" s="619"/>
      <c r="DH30" s="619"/>
      <c r="DI30" s="619"/>
      <c r="DJ30" s="619"/>
      <c r="DK30" s="620"/>
      <c r="DL30" s="624">
        <v>128403402</v>
      </c>
      <c r="DM30" s="619"/>
      <c r="DN30" s="619"/>
      <c r="DO30" s="619"/>
      <c r="DP30" s="619"/>
      <c r="DQ30" s="619"/>
      <c r="DR30" s="619"/>
      <c r="DS30" s="619"/>
      <c r="DT30" s="619"/>
      <c r="DU30" s="619"/>
      <c r="DV30" s="620"/>
      <c r="DW30" s="641">
        <v>15.2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24262877</v>
      </c>
      <c r="S31" s="619"/>
      <c r="T31" s="619"/>
      <c r="U31" s="619"/>
      <c r="V31" s="619"/>
      <c r="W31" s="619"/>
      <c r="X31" s="619"/>
      <c r="Y31" s="620"/>
      <c r="Z31" s="671">
        <v>1.6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99.3</v>
      </c>
      <c r="BH31" s="637"/>
      <c r="BI31" s="637"/>
      <c r="BJ31" s="637"/>
      <c r="BK31" s="637"/>
      <c r="BL31" s="637"/>
      <c r="BM31" s="673">
        <v>98.5</v>
      </c>
      <c r="BN31" s="683"/>
      <c r="BO31" s="683"/>
      <c r="BP31" s="683"/>
      <c r="BQ31" s="647"/>
      <c r="BR31" s="682">
        <v>99.2</v>
      </c>
      <c r="BS31" s="637"/>
      <c r="BT31" s="637"/>
      <c r="BU31" s="637"/>
      <c r="BV31" s="637"/>
      <c r="BW31" s="637"/>
      <c r="BX31" s="673">
        <v>98.2</v>
      </c>
      <c r="BY31" s="683"/>
      <c r="BZ31" s="683"/>
      <c r="CA31" s="683"/>
      <c r="CB31" s="647"/>
      <c r="CD31" s="690"/>
      <c r="CE31" s="691"/>
      <c r="CF31" s="655" t="s">
        <v>294</v>
      </c>
      <c r="CG31" s="652"/>
      <c r="CH31" s="652"/>
      <c r="CI31" s="652"/>
      <c r="CJ31" s="652"/>
      <c r="CK31" s="652"/>
      <c r="CL31" s="652"/>
      <c r="CM31" s="652"/>
      <c r="CN31" s="652"/>
      <c r="CO31" s="652"/>
      <c r="CP31" s="652"/>
      <c r="CQ31" s="653"/>
      <c r="CR31" s="618">
        <v>35358035</v>
      </c>
      <c r="CS31" s="637"/>
      <c r="CT31" s="637"/>
      <c r="CU31" s="637"/>
      <c r="CV31" s="637"/>
      <c r="CW31" s="637"/>
      <c r="CX31" s="637"/>
      <c r="CY31" s="638"/>
      <c r="CZ31" s="621">
        <v>2.4</v>
      </c>
      <c r="DA31" s="639"/>
      <c r="DB31" s="639"/>
      <c r="DC31" s="640"/>
      <c r="DD31" s="624">
        <v>30976584</v>
      </c>
      <c r="DE31" s="637"/>
      <c r="DF31" s="637"/>
      <c r="DG31" s="637"/>
      <c r="DH31" s="637"/>
      <c r="DI31" s="637"/>
      <c r="DJ31" s="637"/>
      <c r="DK31" s="638"/>
      <c r="DL31" s="624">
        <v>30976584</v>
      </c>
      <c r="DM31" s="637"/>
      <c r="DN31" s="637"/>
      <c r="DO31" s="637"/>
      <c r="DP31" s="637"/>
      <c r="DQ31" s="637"/>
      <c r="DR31" s="637"/>
      <c r="DS31" s="637"/>
      <c r="DT31" s="637"/>
      <c r="DU31" s="637"/>
      <c r="DV31" s="638"/>
      <c r="DW31" s="641">
        <v>3.7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64139848</v>
      </c>
      <c r="S32" s="619"/>
      <c r="T32" s="619"/>
      <c r="U32" s="619"/>
      <c r="V32" s="619"/>
      <c r="W32" s="619"/>
      <c r="X32" s="619"/>
      <c r="Y32" s="620"/>
      <c r="Z32" s="671">
        <v>4.2</v>
      </c>
      <c r="AA32" s="671"/>
      <c r="AB32" s="671"/>
      <c r="AC32" s="671"/>
      <c r="AD32" s="672">
        <v>1183411</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99.6</v>
      </c>
      <c r="BH32" s="603"/>
      <c r="BI32" s="603"/>
      <c r="BJ32" s="603"/>
      <c r="BK32" s="603"/>
      <c r="BL32" s="603"/>
      <c r="BM32" s="666">
        <v>99.2</v>
      </c>
      <c r="BN32" s="603"/>
      <c r="BO32" s="603"/>
      <c r="BP32" s="603"/>
      <c r="BQ32" s="660"/>
      <c r="BR32" s="681">
        <v>99.6</v>
      </c>
      <c r="BS32" s="603"/>
      <c r="BT32" s="603"/>
      <c r="BU32" s="603"/>
      <c r="BV32" s="603"/>
      <c r="BW32" s="603"/>
      <c r="BX32" s="666">
        <v>99.1</v>
      </c>
      <c r="BY32" s="603"/>
      <c r="BZ32" s="603"/>
      <c r="CA32" s="603"/>
      <c r="CB32" s="660"/>
      <c r="CD32" s="692"/>
      <c r="CE32" s="693"/>
      <c r="CF32" s="655" t="s">
        <v>297</v>
      </c>
      <c r="CG32" s="652"/>
      <c r="CH32" s="652"/>
      <c r="CI32" s="652"/>
      <c r="CJ32" s="652"/>
      <c r="CK32" s="652"/>
      <c r="CL32" s="652"/>
      <c r="CM32" s="652"/>
      <c r="CN32" s="652"/>
      <c r="CO32" s="652"/>
      <c r="CP32" s="652"/>
      <c r="CQ32" s="653"/>
      <c r="CR32" s="618">
        <v>145103</v>
      </c>
      <c r="CS32" s="619"/>
      <c r="CT32" s="619"/>
      <c r="CU32" s="619"/>
      <c r="CV32" s="619"/>
      <c r="CW32" s="619"/>
      <c r="CX32" s="619"/>
      <c r="CY32" s="620"/>
      <c r="CZ32" s="621">
        <v>0</v>
      </c>
      <c r="DA32" s="639"/>
      <c r="DB32" s="639"/>
      <c r="DC32" s="640"/>
      <c r="DD32" s="624">
        <v>145103</v>
      </c>
      <c r="DE32" s="619"/>
      <c r="DF32" s="619"/>
      <c r="DG32" s="619"/>
      <c r="DH32" s="619"/>
      <c r="DI32" s="619"/>
      <c r="DJ32" s="619"/>
      <c r="DK32" s="620"/>
      <c r="DL32" s="624">
        <v>145103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167478500</v>
      </c>
      <c r="S33" s="619"/>
      <c r="T33" s="619"/>
      <c r="U33" s="619"/>
      <c r="V33" s="619"/>
      <c r="W33" s="619"/>
      <c r="X33" s="619"/>
      <c r="Y33" s="620"/>
      <c r="Z33" s="671">
        <v>11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485502555</v>
      </c>
      <c r="CS33" s="637"/>
      <c r="CT33" s="637"/>
      <c r="CU33" s="637"/>
      <c r="CV33" s="637"/>
      <c r="CW33" s="637"/>
      <c r="CX33" s="637"/>
      <c r="CY33" s="638"/>
      <c r="CZ33" s="621">
        <v>32.299999999999997</v>
      </c>
      <c r="DA33" s="639"/>
      <c r="DB33" s="639"/>
      <c r="DC33" s="640"/>
      <c r="DD33" s="624">
        <v>371378167</v>
      </c>
      <c r="DE33" s="637"/>
      <c r="DF33" s="637"/>
      <c r="DG33" s="637"/>
      <c r="DH33" s="637"/>
      <c r="DI33" s="637"/>
      <c r="DJ33" s="637"/>
      <c r="DK33" s="638"/>
      <c r="DL33" s="624">
        <v>310539231</v>
      </c>
      <c r="DM33" s="637"/>
      <c r="DN33" s="637"/>
      <c r="DO33" s="637"/>
      <c r="DP33" s="637"/>
      <c r="DQ33" s="637"/>
      <c r="DR33" s="637"/>
      <c r="DS33" s="637"/>
      <c r="DT33" s="637"/>
      <c r="DU33" s="637"/>
      <c r="DV33" s="638"/>
      <c r="DW33" s="641">
        <v>36.700000000000003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154705266</v>
      </c>
      <c r="CS34" s="619"/>
      <c r="CT34" s="619"/>
      <c r="CU34" s="619"/>
      <c r="CV34" s="619"/>
      <c r="CW34" s="619"/>
      <c r="CX34" s="619"/>
      <c r="CY34" s="620"/>
      <c r="CZ34" s="621">
        <v>10.3</v>
      </c>
      <c r="DA34" s="639"/>
      <c r="DB34" s="639"/>
      <c r="DC34" s="640"/>
      <c r="DD34" s="624">
        <v>116903317</v>
      </c>
      <c r="DE34" s="619"/>
      <c r="DF34" s="619"/>
      <c r="DG34" s="619"/>
      <c r="DH34" s="619"/>
      <c r="DI34" s="619"/>
      <c r="DJ34" s="619"/>
      <c r="DK34" s="620"/>
      <c r="DL34" s="624">
        <v>113109052</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54000000</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187537041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11773911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11812772</v>
      </c>
      <c r="CS35" s="637"/>
      <c r="CT35" s="637"/>
      <c r="CU35" s="637"/>
      <c r="CV35" s="637"/>
      <c r="CW35" s="637"/>
      <c r="CX35" s="637"/>
      <c r="CY35" s="638"/>
      <c r="CZ35" s="621">
        <v>0.8</v>
      </c>
      <c r="DA35" s="639"/>
      <c r="DB35" s="639"/>
      <c r="DC35" s="640"/>
      <c r="DD35" s="624">
        <v>9859838</v>
      </c>
      <c r="DE35" s="637"/>
      <c r="DF35" s="637"/>
      <c r="DG35" s="637"/>
      <c r="DH35" s="637"/>
      <c r="DI35" s="637"/>
      <c r="DJ35" s="637"/>
      <c r="DK35" s="638"/>
      <c r="DL35" s="624">
        <v>9850370</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1526933174</v>
      </c>
      <c r="S36" s="659"/>
      <c r="T36" s="659"/>
      <c r="U36" s="659"/>
      <c r="V36" s="659"/>
      <c r="W36" s="659"/>
      <c r="X36" s="659"/>
      <c r="Y36" s="662"/>
      <c r="Z36" s="663">
        <v>100</v>
      </c>
      <c r="AA36" s="663"/>
      <c r="AB36" s="663"/>
      <c r="AC36" s="663"/>
      <c r="AD36" s="664">
        <v>791767003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46651721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9010948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138925970</v>
      </c>
      <c r="CS36" s="619"/>
      <c r="CT36" s="619"/>
      <c r="CU36" s="619"/>
      <c r="CV36" s="619"/>
      <c r="CW36" s="619"/>
      <c r="CX36" s="619"/>
      <c r="CY36" s="620"/>
      <c r="CZ36" s="621">
        <v>9.3000000000000007</v>
      </c>
      <c r="DA36" s="639"/>
      <c r="DB36" s="639"/>
      <c r="DC36" s="640"/>
      <c r="DD36" s="624">
        <v>128151823</v>
      </c>
      <c r="DE36" s="619"/>
      <c r="DF36" s="619"/>
      <c r="DG36" s="619"/>
      <c r="DH36" s="619"/>
      <c r="DI36" s="619"/>
      <c r="DJ36" s="619"/>
      <c r="DK36" s="620"/>
      <c r="DL36" s="624">
        <v>110697120</v>
      </c>
      <c r="DM36" s="619"/>
      <c r="DN36" s="619"/>
      <c r="DO36" s="619"/>
      <c r="DP36" s="619"/>
      <c r="DQ36" s="619"/>
      <c r="DR36" s="619"/>
      <c r="DS36" s="619"/>
      <c r="DT36" s="619"/>
      <c r="DU36" s="619"/>
      <c r="DV36" s="620"/>
      <c r="DW36" s="641">
        <v>13.1</v>
      </c>
      <c r="DX36" s="642"/>
      <c r="DY36" s="642"/>
      <c r="DZ36" s="642"/>
      <c r="EA36" s="642"/>
      <c r="EB36" s="642"/>
      <c r="EC36" s="643"/>
    </row>
    <row r="37" spans="2:133" ht="11.25" customHeight="1">
      <c r="AQ37" s="644" t="s">
        <v>312</v>
      </c>
      <c r="AR37" s="645"/>
      <c r="AS37" s="645"/>
      <c r="AT37" s="645"/>
      <c r="AU37" s="645"/>
      <c r="AV37" s="645"/>
      <c r="AW37" s="645"/>
      <c r="AX37" s="645"/>
      <c r="AY37" s="646"/>
      <c r="AZ37" s="618">
        <v>14776087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527876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81543</v>
      </c>
      <c r="CS37" s="637"/>
      <c r="CT37" s="637"/>
      <c r="CU37" s="637"/>
      <c r="CV37" s="637"/>
      <c r="CW37" s="637"/>
      <c r="CX37" s="637"/>
      <c r="CY37" s="638"/>
      <c r="CZ37" s="621">
        <v>0</v>
      </c>
      <c r="DA37" s="639"/>
      <c r="DB37" s="639"/>
      <c r="DC37" s="640"/>
      <c r="DD37" s="624">
        <v>81543</v>
      </c>
      <c r="DE37" s="637"/>
      <c r="DF37" s="637"/>
      <c r="DG37" s="637"/>
      <c r="DH37" s="637"/>
      <c r="DI37" s="637"/>
      <c r="DJ37" s="637"/>
      <c r="DK37" s="638"/>
      <c r="DL37" s="624">
        <v>81543</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9731471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828321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111762935</v>
      </c>
      <c r="CS38" s="619"/>
      <c r="CT38" s="619"/>
      <c r="CU38" s="619"/>
      <c r="CV38" s="619"/>
      <c r="CW38" s="619"/>
      <c r="CX38" s="619"/>
      <c r="CY38" s="620"/>
      <c r="CZ38" s="621">
        <v>7.4</v>
      </c>
      <c r="DA38" s="639"/>
      <c r="DB38" s="639"/>
      <c r="DC38" s="640"/>
      <c r="DD38" s="624">
        <v>97779708</v>
      </c>
      <c r="DE38" s="619"/>
      <c r="DF38" s="619"/>
      <c r="DG38" s="619"/>
      <c r="DH38" s="619"/>
      <c r="DI38" s="619"/>
      <c r="DJ38" s="619"/>
      <c r="DK38" s="620"/>
      <c r="DL38" s="624">
        <v>75044037</v>
      </c>
      <c r="DM38" s="619"/>
      <c r="DN38" s="619"/>
      <c r="DO38" s="619"/>
      <c r="DP38" s="619"/>
      <c r="DQ38" s="619"/>
      <c r="DR38" s="619"/>
      <c r="DS38" s="619"/>
      <c r="DT38" s="619"/>
      <c r="DU38" s="619"/>
      <c r="DV38" s="620"/>
      <c r="DW38" s="641">
        <v>8.9</v>
      </c>
      <c r="DX38" s="642"/>
      <c r="DY38" s="642"/>
      <c r="DZ38" s="642"/>
      <c r="EA38" s="642"/>
      <c r="EB38" s="642"/>
      <c r="EC38" s="643"/>
    </row>
    <row r="39" spans="2:133" ht="11.25" customHeight="1">
      <c r="AQ39" s="644" t="s">
        <v>318</v>
      </c>
      <c r="AR39" s="645"/>
      <c r="AS39" s="645"/>
      <c r="AT39" s="645"/>
      <c r="AU39" s="645"/>
      <c r="AV39" s="645"/>
      <c r="AW39" s="645"/>
      <c r="AX39" s="645"/>
      <c r="AY39" s="646"/>
      <c r="AZ39" s="618">
        <v>6950769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14894787</v>
      </c>
      <c r="CS39" s="637"/>
      <c r="CT39" s="637"/>
      <c r="CU39" s="637"/>
      <c r="CV39" s="637"/>
      <c r="CW39" s="637"/>
      <c r="CX39" s="637"/>
      <c r="CY39" s="638"/>
      <c r="CZ39" s="621">
        <v>1</v>
      </c>
      <c r="DA39" s="639"/>
      <c r="DB39" s="639"/>
      <c r="DC39" s="640"/>
      <c r="DD39" s="624">
        <v>14730350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33857981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53400825</v>
      </c>
      <c r="CS40" s="619"/>
      <c r="CT40" s="619"/>
      <c r="CU40" s="619"/>
      <c r="CV40" s="619"/>
      <c r="CW40" s="619"/>
      <c r="CX40" s="619"/>
      <c r="CY40" s="620"/>
      <c r="CZ40" s="621">
        <v>3.6</v>
      </c>
      <c r="DA40" s="639"/>
      <c r="DB40" s="639"/>
      <c r="DC40" s="640"/>
      <c r="DD40" s="624">
        <v>3953131</v>
      </c>
      <c r="DE40" s="619"/>
      <c r="DF40" s="619"/>
      <c r="DG40" s="619"/>
      <c r="DH40" s="619"/>
      <c r="DI40" s="619"/>
      <c r="DJ40" s="619"/>
      <c r="DK40" s="620"/>
      <c r="DL40" s="624">
        <v>1838652</v>
      </c>
      <c r="DM40" s="619"/>
      <c r="DN40" s="619"/>
      <c r="DO40" s="619"/>
      <c r="DP40" s="619"/>
      <c r="DQ40" s="619"/>
      <c r="DR40" s="619"/>
      <c r="DS40" s="619"/>
      <c r="DT40" s="619"/>
      <c r="DU40" s="619"/>
      <c r="DV40" s="620"/>
      <c r="DW40" s="641">
        <v>0.2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75569012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218055108</v>
      </c>
      <c r="CS42" s="619"/>
      <c r="CT42" s="619"/>
      <c r="CU42" s="619"/>
      <c r="CV42" s="619"/>
      <c r="CW42" s="619"/>
      <c r="CX42" s="619"/>
      <c r="CY42" s="620"/>
      <c r="CZ42" s="621">
        <v>14.5</v>
      </c>
      <c r="DA42" s="622"/>
      <c r="DB42" s="622"/>
      <c r="DC42" s="623"/>
      <c r="DD42" s="624">
        <v>66096872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4943462</v>
      </c>
      <c r="CS43" s="637"/>
      <c r="CT43" s="637"/>
      <c r="CU43" s="637"/>
      <c r="CV43" s="637"/>
      <c r="CW43" s="637"/>
      <c r="CX43" s="637"/>
      <c r="CY43" s="638"/>
      <c r="CZ43" s="621">
        <v>0.3</v>
      </c>
      <c r="DA43" s="639"/>
      <c r="DB43" s="639"/>
      <c r="DC43" s="640"/>
      <c r="DD43" s="624">
        <v>4943462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218055108</v>
      </c>
      <c r="CS44" s="619"/>
      <c r="CT44" s="619"/>
      <c r="CU44" s="619"/>
      <c r="CV44" s="619"/>
      <c r="CW44" s="619"/>
      <c r="CX44" s="619"/>
      <c r="CY44" s="620"/>
      <c r="CZ44" s="621">
        <v>14.5</v>
      </c>
      <c r="DA44" s="622"/>
      <c r="DB44" s="622"/>
      <c r="DC44" s="623"/>
      <c r="DD44" s="624">
        <v>66096872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84854225</v>
      </c>
      <c r="CS45" s="637"/>
      <c r="CT45" s="637"/>
      <c r="CU45" s="637"/>
      <c r="CV45" s="637"/>
      <c r="CW45" s="637"/>
      <c r="CX45" s="637"/>
      <c r="CY45" s="638"/>
      <c r="CZ45" s="621">
        <v>5.7</v>
      </c>
      <c r="DA45" s="639"/>
      <c r="DB45" s="639"/>
      <c r="DC45" s="640"/>
      <c r="DD45" s="624">
        <v>7878069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118228104</v>
      </c>
      <c r="CS46" s="619"/>
      <c r="CT46" s="619"/>
      <c r="CU46" s="619"/>
      <c r="CV46" s="619"/>
      <c r="CW46" s="619"/>
      <c r="CX46" s="619"/>
      <c r="CY46" s="620"/>
      <c r="CZ46" s="621">
        <v>7.9</v>
      </c>
      <c r="DA46" s="622"/>
      <c r="DB46" s="622"/>
      <c r="DC46" s="623"/>
      <c r="DD46" s="624">
        <v>57996257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0.8">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1501290070</v>
      </c>
      <c r="CS49" s="603"/>
      <c r="CT49" s="603"/>
      <c r="CU49" s="603"/>
      <c r="CV49" s="603"/>
      <c r="CW49" s="603"/>
      <c r="CX49" s="603"/>
      <c r="CY49" s="604"/>
      <c r="CZ49" s="605">
        <v>100</v>
      </c>
      <c r="DA49" s="606"/>
      <c r="DB49" s="606"/>
      <c r="DC49" s="607"/>
      <c r="DD49" s="608">
        <v>938066437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8" hidden="1"/>
    <row r="51" spans="82:133" ht="10.8"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1509728</v>
      </c>
      <c r="R7" s="1131"/>
      <c r="S7" s="1131"/>
      <c r="T7" s="1131"/>
      <c r="U7" s="1131"/>
      <c r="V7" s="1131">
        <v>1492239</v>
      </c>
      <c r="W7" s="1131"/>
      <c r="X7" s="1131"/>
      <c r="Y7" s="1131"/>
      <c r="Z7" s="1131"/>
      <c r="AA7" s="1131">
        <v>17490</v>
      </c>
      <c r="AB7" s="1131"/>
      <c r="AC7" s="1131"/>
      <c r="AD7" s="1131"/>
      <c r="AE7" s="1132"/>
      <c r="AF7" s="1133">
        <v>6044</v>
      </c>
      <c r="AG7" s="1134"/>
      <c r="AH7" s="1134"/>
      <c r="AI7" s="1134"/>
      <c r="AJ7" s="1135"/>
      <c r="AK7" s="1117">
        <v>267</v>
      </c>
      <c r="AL7" s="1118"/>
      <c r="AM7" s="1118"/>
      <c r="AN7" s="1118"/>
      <c r="AO7" s="1118"/>
      <c r="AP7" s="1118">
        <v>2532830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-6</v>
      </c>
      <c r="CI7" s="1115"/>
      <c r="CJ7" s="1115"/>
      <c r="CK7" s="1115"/>
      <c r="CL7" s="1116"/>
      <c r="CM7" s="1114">
        <v>112</v>
      </c>
      <c r="CN7" s="1115"/>
      <c r="CO7" s="1115"/>
      <c r="CP7" s="1115"/>
      <c r="CQ7" s="1116"/>
      <c r="CR7" s="1114">
        <v>30</v>
      </c>
      <c r="CS7" s="1115"/>
      <c r="CT7" s="1115"/>
      <c r="CU7" s="1115"/>
      <c r="CV7" s="1116"/>
      <c r="CW7" s="1114">
        <v>76</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601492</v>
      </c>
      <c r="R8" s="1070"/>
      <c r="S8" s="1070"/>
      <c r="T8" s="1070"/>
      <c r="U8" s="1070"/>
      <c r="V8" s="1070">
        <v>601492</v>
      </c>
      <c r="W8" s="1070"/>
      <c r="X8" s="1070"/>
      <c r="Y8" s="1070"/>
      <c r="Z8" s="1070"/>
      <c r="AA8" s="1070">
        <v>0</v>
      </c>
      <c r="AB8" s="1070"/>
      <c r="AC8" s="1070"/>
      <c r="AD8" s="1070"/>
      <c r="AE8" s="1071"/>
      <c r="AF8" s="1045" t="s">
        <v>108</v>
      </c>
      <c r="AG8" s="1046"/>
      <c r="AH8" s="1046"/>
      <c r="AI8" s="1046"/>
      <c r="AJ8" s="1047"/>
      <c r="AK8" s="1112">
        <v>422824</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-2</v>
      </c>
      <c r="CI8" s="1016"/>
      <c r="CJ8" s="1016"/>
      <c r="CK8" s="1016"/>
      <c r="CL8" s="1017"/>
      <c r="CM8" s="1015">
        <v>1339</v>
      </c>
      <c r="CN8" s="1016"/>
      <c r="CO8" s="1016"/>
      <c r="CP8" s="1016"/>
      <c r="CQ8" s="1017"/>
      <c r="CR8" s="1015">
        <v>100</v>
      </c>
      <c r="CS8" s="1016"/>
      <c r="CT8" s="1016"/>
      <c r="CU8" s="1016"/>
      <c r="CV8" s="1017"/>
      <c r="CW8" s="1015">
        <v>153</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1831</v>
      </c>
      <c r="R9" s="1070"/>
      <c r="S9" s="1070"/>
      <c r="T9" s="1070"/>
      <c r="U9" s="1070"/>
      <c r="V9" s="1070">
        <v>1160</v>
      </c>
      <c r="W9" s="1070"/>
      <c r="X9" s="1070"/>
      <c r="Y9" s="1070"/>
      <c r="Z9" s="1070"/>
      <c r="AA9" s="1070">
        <v>670</v>
      </c>
      <c r="AB9" s="1070"/>
      <c r="AC9" s="1070"/>
      <c r="AD9" s="1070"/>
      <c r="AE9" s="1071"/>
      <c r="AF9" s="1045" t="s">
        <v>108</v>
      </c>
      <c r="AG9" s="1046"/>
      <c r="AH9" s="1046"/>
      <c r="AI9" s="1046"/>
      <c r="AJ9" s="1047"/>
      <c r="AK9" s="1112">
        <v>20</v>
      </c>
      <c r="AL9" s="1113"/>
      <c r="AM9" s="1113"/>
      <c r="AN9" s="1113"/>
      <c r="AO9" s="1113"/>
      <c r="AP9" s="1113">
        <v>4042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184</v>
      </c>
      <c r="CI9" s="1016"/>
      <c r="CJ9" s="1016"/>
      <c r="CK9" s="1016"/>
      <c r="CL9" s="1017"/>
      <c r="CM9" s="1015">
        <v>2328</v>
      </c>
      <c r="CN9" s="1016"/>
      <c r="CO9" s="1016"/>
      <c r="CP9" s="1016"/>
      <c r="CQ9" s="1017"/>
      <c r="CR9" s="1015">
        <v>75</v>
      </c>
      <c r="CS9" s="1016"/>
      <c r="CT9" s="1016"/>
      <c r="CU9" s="1016"/>
      <c r="CV9" s="1017"/>
      <c r="CW9" s="1015">
        <v>665</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447</v>
      </c>
      <c r="R10" s="1070"/>
      <c r="S10" s="1070"/>
      <c r="T10" s="1070"/>
      <c r="U10" s="1070"/>
      <c r="V10" s="1070">
        <v>349</v>
      </c>
      <c r="W10" s="1070"/>
      <c r="X10" s="1070"/>
      <c r="Y10" s="1070"/>
      <c r="Z10" s="1070"/>
      <c r="AA10" s="1070">
        <v>98</v>
      </c>
      <c r="AB10" s="1070"/>
      <c r="AC10" s="1070"/>
      <c r="AD10" s="1070"/>
      <c r="AE10" s="1071"/>
      <c r="AF10" s="1045">
        <v>98</v>
      </c>
      <c r="AG10" s="1046"/>
      <c r="AH10" s="1046"/>
      <c r="AI10" s="1046"/>
      <c r="AJ10" s="1047"/>
      <c r="AK10" s="1112">
        <v>13</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554</v>
      </c>
      <c r="BT10" s="1041"/>
      <c r="BU10" s="1041"/>
      <c r="BV10" s="1041"/>
      <c r="BW10" s="1041"/>
      <c r="BX10" s="1041"/>
      <c r="BY10" s="1041"/>
      <c r="BZ10" s="1041"/>
      <c r="CA10" s="1041"/>
      <c r="CB10" s="1041"/>
      <c r="CC10" s="1041"/>
      <c r="CD10" s="1041"/>
      <c r="CE10" s="1041"/>
      <c r="CF10" s="1041"/>
      <c r="CG10" s="1042"/>
      <c r="CH10" s="1015">
        <v>63</v>
      </c>
      <c r="CI10" s="1016"/>
      <c r="CJ10" s="1016"/>
      <c r="CK10" s="1016"/>
      <c r="CL10" s="1017"/>
      <c r="CM10" s="1015">
        <v>1215</v>
      </c>
      <c r="CN10" s="1016"/>
      <c r="CO10" s="1016"/>
      <c r="CP10" s="1016"/>
      <c r="CQ10" s="1017"/>
      <c r="CR10" s="1015">
        <v>100</v>
      </c>
      <c r="CS10" s="1016"/>
      <c r="CT10" s="1016"/>
      <c r="CU10" s="1016"/>
      <c r="CV10" s="1017"/>
      <c r="CW10" s="1015">
        <v>363</v>
      </c>
      <c r="CX10" s="1016"/>
      <c r="CY10" s="1016"/>
      <c r="CZ10" s="1016"/>
      <c r="DA10" s="1017"/>
      <c r="DB10" s="1015">
        <v>0</v>
      </c>
      <c r="DC10" s="1016"/>
      <c r="DD10" s="1016"/>
      <c r="DE10" s="1016"/>
      <c r="DF10" s="1017"/>
      <c r="DG10" s="1015">
        <v>0</v>
      </c>
      <c r="DH10" s="1016"/>
      <c r="DI10" s="1016"/>
      <c r="DJ10" s="1016"/>
      <c r="DK10" s="1017"/>
      <c r="DL10" s="1015">
        <v>0</v>
      </c>
      <c r="DM10" s="1016"/>
      <c r="DN10" s="1016"/>
      <c r="DO10" s="1016"/>
      <c r="DP10" s="1017"/>
      <c r="DQ10" s="1015">
        <v>0</v>
      </c>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65</v>
      </c>
      <c r="R11" s="1070"/>
      <c r="S11" s="1070"/>
      <c r="T11" s="1070"/>
      <c r="U11" s="1070"/>
      <c r="V11" s="1070">
        <v>44</v>
      </c>
      <c r="W11" s="1070"/>
      <c r="X11" s="1070"/>
      <c r="Y11" s="1070"/>
      <c r="Z11" s="1070"/>
      <c r="AA11" s="1070">
        <v>21</v>
      </c>
      <c r="AB11" s="1070"/>
      <c r="AC11" s="1070"/>
      <c r="AD11" s="1070"/>
      <c r="AE11" s="1071"/>
      <c r="AF11" s="1045">
        <v>21</v>
      </c>
      <c r="AG11" s="1046"/>
      <c r="AH11" s="1046"/>
      <c r="AI11" s="1046"/>
      <c r="AJ11" s="1047"/>
      <c r="AK11" s="1112">
        <v>8</v>
      </c>
      <c r="AL11" s="1113"/>
      <c r="AM11" s="1113"/>
      <c r="AN11" s="1113"/>
      <c r="AO11" s="1113"/>
      <c r="AP11" s="1113">
        <v>0</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555</v>
      </c>
      <c r="BT11" s="1041"/>
      <c r="BU11" s="1041"/>
      <c r="BV11" s="1041"/>
      <c r="BW11" s="1041"/>
      <c r="BX11" s="1041"/>
      <c r="BY11" s="1041"/>
      <c r="BZ11" s="1041"/>
      <c r="CA11" s="1041"/>
      <c r="CB11" s="1041"/>
      <c r="CC11" s="1041"/>
      <c r="CD11" s="1041"/>
      <c r="CE11" s="1041"/>
      <c r="CF11" s="1041"/>
      <c r="CG11" s="1042"/>
      <c r="CH11" s="1015">
        <v>30</v>
      </c>
      <c r="CI11" s="1016"/>
      <c r="CJ11" s="1016"/>
      <c r="CK11" s="1016"/>
      <c r="CL11" s="1017"/>
      <c r="CM11" s="1015">
        <v>3442</v>
      </c>
      <c r="CN11" s="1016"/>
      <c r="CO11" s="1016"/>
      <c r="CP11" s="1016"/>
      <c r="CQ11" s="1017"/>
      <c r="CR11" s="1015">
        <v>0</v>
      </c>
      <c r="CS11" s="1016"/>
      <c r="CT11" s="1016"/>
      <c r="CU11" s="1016"/>
      <c r="CV11" s="1017"/>
      <c r="CW11" s="1015">
        <v>133</v>
      </c>
      <c r="CX11" s="1016"/>
      <c r="CY11" s="1016"/>
      <c r="CZ11" s="1016"/>
      <c r="DA11" s="1017"/>
      <c r="DB11" s="1015">
        <v>0</v>
      </c>
      <c r="DC11" s="1016"/>
      <c r="DD11" s="1016"/>
      <c r="DE11" s="1016"/>
      <c r="DF11" s="1017"/>
      <c r="DG11" s="1015">
        <v>0</v>
      </c>
      <c r="DH11" s="1016"/>
      <c r="DI11" s="1016"/>
      <c r="DJ11" s="1016"/>
      <c r="DK11" s="1017"/>
      <c r="DL11" s="1015">
        <v>0</v>
      </c>
      <c r="DM11" s="1016"/>
      <c r="DN11" s="1016"/>
      <c r="DO11" s="1016"/>
      <c r="DP11" s="1017"/>
      <c r="DQ11" s="1015">
        <v>0</v>
      </c>
      <c r="DR11" s="1016"/>
      <c r="DS11" s="1016"/>
      <c r="DT11" s="1016"/>
      <c r="DU11" s="1017"/>
      <c r="DV11" s="1018"/>
      <c r="DW11" s="1019"/>
      <c r="DX11" s="1019"/>
      <c r="DY11" s="1019"/>
      <c r="DZ11" s="1020"/>
      <c r="EA11" s="205"/>
    </row>
    <row r="12" spans="1:131" s="206" customFormat="1" ht="26.25" customHeight="1">
      <c r="A12" s="212">
        <v>6</v>
      </c>
      <c r="B12" s="1063" t="s">
        <v>366</v>
      </c>
      <c r="C12" s="1064"/>
      <c r="D12" s="1064"/>
      <c r="E12" s="1064"/>
      <c r="F12" s="1064"/>
      <c r="G12" s="1064"/>
      <c r="H12" s="1064"/>
      <c r="I12" s="1064"/>
      <c r="J12" s="1064"/>
      <c r="K12" s="1064"/>
      <c r="L12" s="1064"/>
      <c r="M12" s="1064"/>
      <c r="N12" s="1064"/>
      <c r="O12" s="1064"/>
      <c r="P12" s="1065"/>
      <c r="Q12" s="1069">
        <v>10174</v>
      </c>
      <c r="R12" s="1070"/>
      <c r="S12" s="1070"/>
      <c r="T12" s="1070"/>
      <c r="U12" s="1070"/>
      <c r="V12" s="1070">
        <v>8598</v>
      </c>
      <c r="W12" s="1070"/>
      <c r="X12" s="1070"/>
      <c r="Y12" s="1070"/>
      <c r="Z12" s="1070"/>
      <c r="AA12" s="1070">
        <v>1575</v>
      </c>
      <c r="AB12" s="1070"/>
      <c r="AC12" s="1070"/>
      <c r="AD12" s="1070"/>
      <c r="AE12" s="1071"/>
      <c r="AF12" s="1045">
        <v>1575</v>
      </c>
      <c r="AG12" s="1046"/>
      <c r="AH12" s="1046"/>
      <c r="AI12" s="1046"/>
      <c r="AJ12" s="1047"/>
      <c r="AK12" s="1112">
        <v>514</v>
      </c>
      <c r="AL12" s="1113"/>
      <c r="AM12" s="1113"/>
      <c r="AN12" s="1113"/>
      <c r="AO12" s="1113"/>
      <c r="AP12" s="1113">
        <v>33917</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556</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1023</v>
      </c>
      <c r="CN12" s="1016"/>
      <c r="CO12" s="1016"/>
      <c r="CP12" s="1016"/>
      <c r="CQ12" s="1017"/>
      <c r="CR12" s="1015">
        <v>350</v>
      </c>
      <c r="CS12" s="1016"/>
      <c r="CT12" s="1016"/>
      <c r="CU12" s="1016"/>
      <c r="CV12" s="1017"/>
      <c r="CW12" s="1015">
        <v>297</v>
      </c>
      <c r="CX12" s="1016"/>
      <c r="CY12" s="1016"/>
      <c r="CZ12" s="1016"/>
      <c r="DA12" s="1017"/>
      <c r="DB12" s="1015">
        <v>0</v>
      </c>
      <c r="DC12" s="1016"/>
      <c r="DD12" s="1016"/>
      <c r="DE12" s="1016"/>
      <c r="DF12" s="1017"/>
      <c r="DG12" s="1015">
        <v>0</v>
      </c>
      <c r="DH12" s="1016"/>
      <c r="DI12" s="1016"/>
      <c r="DJ12" s="1016"/>
      <c r="DK12" s="1017"/>
      <c r="DL12" s="1015">
        <v>0</v>
      </c>
      <c r="DM12" s="1016"/>
      <c r="DN12" s="1016"/>
      <c r="DO12" s="1016"/>
      <c r="DP12" s="1017"/>
      <c r="DQ12" s="1015">
        <v>0</v>
      </c>
      <c r="DR12" s="1016"/>
      <c r="DS12" s="1016"/>
      <c r="DT12" s="1016"/>
      <c r="DU12" s="1017"/>
      <c r="DV12" s="1018"/>
      <c r="DW12" s="1019"/>
      <c r="DX12" s="1019"/>
      <c r="DY12" s="1019"/>
      <c r="DZ12" s="1020"/>
      <c r="EA12" s="205"/>
    </row>
    <row r="13" spans="1:131" s="206" customFormat="1" ht="26.25" customHeight="1">
      <c r="A13" s="212">
        <v>7</v>
      </c>
      <c r="B13" s="1063" t="s">
        <v>367</v>
      </c>
      <c r="C13" s="1064"/>
      <c r="D13" s="1064"/>
      <c r="E13" s="1064"/>
      <c r="F13" s="1064"/>
      <c r="G13" s="1064"/>
      <c r="H13" s="1064"/>
      <c r="I13" s="1064"/>
      <c r="J13" s="1064"/>
      <c r="K13" s="1064"/>
      <c r="L13" s="1064"/>
      <c r="M13" s="1064"/>
      <c r="N13" s="1064"/>
      <c r="O13" s="1064"/>
      <c r="P13" s="1065"/>
      <c r="Q13" s="1069">
        <v>203</v>
      </c>
      <c r="R13" s="1070"/>
      <c r="S13" s="1070"/>
      <c r="T13" s="1070"/>
      <c r="U13" s="1070"/>
      <c r="V13" s="1070">
        <v>202</v>
      </c>
      <c r="W13" s="1070"/>
      <c r="X13" s="1070"/>
      <c r="Y13" s="1070"/>
      <c r="Z13" s="1070"/>
      <c r="AA13" s="1070">
        <v>1</v>
      </c>
      <c r="AB13" s="1070"/>
      <c r="AC13" s="1070"/>
      <c r="AD13" s="1070"/>
      <c r="AE13" s="1071"/>
      <c r="AF13" s="1045">
        <v>1</v>
      </c>
      <c r="AG13" s="1046"/>
      <c r="AH13" s="1046"/>
      <c r="AI13" s="1046"/>
      <c r="AJ13" s="1047"/>
      <c r="AK13" s="1112">
        <v>0</v>
      </c>
      <c r="AL13" s="1113"/>
      <c r="AM13" s="1113"/>
      <c r="AN13" s="1113"/>
      <c r="AO13" s="1113"/>
      <c r="AP13" s="1113">
        <v>131</v>
      </c>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t="s">
        <v>591</v>
      </c>
      <c r="BS13" s="1040" t="s">
        <v>557</v>
      </c>
      <c r="BT13" s="1041"/>
      <c r="BU13" s="1041"/>
      <c r="BV13" s="1041"/>
      <c r="BW13" s="1041"/>
      <c r="BX13" s="1041"/>
      <c r="BY13" s="1041"/>
      <c r="BZ13" s="1041"/>
      <c r="CA13" s="1041"/>
      <c r="CB13" s="1041"/>
      <c r="CC13" s="1041"/>
      <c r="CD13" s="1041"/>
      <c r="CE13" s="1041"/>
      <c r="CF13" s="1041"/>
      <c r="CG13" s="1042"/>
      <c r="CH13" s="1015">
        <v>579</v>
      </c>
      <c r="CI13" s="1016"/>
      <c r="CJ13" s="1016"/>
      <c r="CK13" s="1016"/>
      <c r="CL13" s="1017"/>
      <c r="CM13" s="1015">
        <v>10888</v>
      </c>
      <c r="CN13" s="1016"/>
      <c r="CO13" s="1016"/>
      <c r="CP13" s="1016"/>
      <c r="CQ13" s="1017"/>
      <c r="CR13" s="1015">
        <v>4100</v>
      </c>
      <c r="CS13" s="1016"/>
      <c r="CT13" s="1016"/>
      <c r="CU13" s="1016"/>
      <c r="CV13" s="1017"/>
      <c r="CW13" s="1015">
        <v>0</v>
      </c>
      <c r="CX13" s="1016"/>
      <c r="CY13" s="1016"/>
      <c r="CZ13" s="1016"/>
      <c r="DA13" s="1017"/>
      <c r="DB13" s="1015">
        <v>16000</v>
      </c>
      <c r="DC13" s="1016"/>
      <c r="DD13" s="1016"/>
      <c r="DE13" s="1016"/>
      <c r="DF13" s="1017"/>
      <c r="DG13" s="1015">
        <v>0</v>
      </c>
      <c r="DH13" s="1016"/>
      <c r="DI13" s="1016"/>
      <c r="DJ13" s="1016"/>
      <c r="DK13" s="1017"/>
      <c r="DL13" s="1015">
        <v>5574</v>
      </c>
      <c r="DM13" s="1016"/>
      <c r="DN13" s="1016"/>
      <c r="DO13" s="1016"/>
      <c r="DP13" s="1017"/>
      <c r="DQ13" s="1015">
        <v>557</v>
      </c>
      <c r="DR13" s="1016"/>
      <c r="DS13" s="1016"/>
      <c r="DT13" s="1016"/>
      <c r="DU13" s="1017"/>
      <c r="DV13" s="1018"/>
      <c r="DW13" s="1019"/>
      <c r="DX13" s="1019"/>
      <c r="DY13" s="1019"/>
      <c r="DZ13" s="1020"/>
      <c r="EA13" s="205"/>
    </row>
    <row r="14" spans="1:131" s="206" customFormat="1" ht="26.25" customHeight="1">
      <c r="A14" s="212">
        <v>8</v>
      </c>
      <c r="B14" s="1063" t="s">
        <v>368</v>
      </c>
      <c r="C14" s="1064"/>
      <c r="D14" s="1064"/>
      <c r="E14" s="1064"/>
      <c r="F14" s="1064"/>
      <c r="G14" s="1064"/>
      <c r="H14" s="1064"/>
      <c r="I14" s="1064"/>
      <c r="J14" s="1064"/>
      <c r="K14" s="1064"/>
      <c r="L14" s="1064"/>
      <c r="M14" s="1064"/>
      <c r="N14" s="1064"/>
      <c r="O14" s="1064"/>
      <c r="P14" s="1065"/>
      <c r="Q14" s="1069">
        <v>10380</v>
      </c>
      <c r="R14" s="1070"/>
      <c r="S14" s="1070"/>
      <c r="T14" s="1070"/>
      <c r="U14" s="1070"/>
      <c r="V14" s="1070">
        <v>10339</v>
      </c>
      <c r="W14" s="1070"/>
      <c r="X14" s="1070"/>
      <c r="Y14" s="1070"/>
      <c r="Z14" s="1070"/>
      <c r="AA14" s="1070">
        <v>41</v>
      </c>
      <c r="AB14" s="1070"/>
      <c r="AC14" s="1070"/>
      <c r="AD14" s="1070"/>
      <c r="AE14" s="1071"/>
      <c r="AF14" s="1045" t="s">
        <v>108</v>
      </c>
      <c r="AG14" s="1046"/>
      <c r="AH14" s="1046"/>
      <c r="AI14" s="1046"/>
      <c r="AJ14" s="1047"/>
      <c r="AK14" s="1112">
        <v>1948</v>
      </c>
      <c r="AL14" s="1113"/>
      <c r="AM14" s="1113"/>
      <c r="AN14" s="1113"/>
      <c r="AO14" s="1113"/>
      <c r="AP14" s="1113">
        <v>27165</v>
      </c>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558</v>
      </c>
      <c r="BT14" s="1041"/>
      <c r="BU14" s="1041"/>
      <c r="BV14" s="1041"/>
      <c r="BW14" s="1041"/>
      <c r="BX14" s="1041"/>
      <c r="BY14" s="1041"/>
      <c r="BZ14" s="1041"/>
      <c r="CA14" s="1041"/>
      <c r="CB14" s="1041"/>
      <c r="CC14" s="1041"/>
      <c r="CD14" s="1041"/>
      <c r="CE14" s="1041"/>
      <c r="CF14" s="1041"/>
      <c r="CG14" s="1042"/>
      <c r="CH14" s="1015">
        <v>-20</v>
      </c>
      <c r="CI14" s="1016"/>
      <c r="CJ14" s="1016"/>
      <c r="CK14" s="1016"/>
      <c r="CL14" s="1017"/>
      <c r="CM14" s="1015">
        <v>1661</v>
      </c>
      <c r="CN14" s="1016"/>
      <c r="CO14" s="1016"/>
      <c r="CP14" s="1016"/>
      <c r="CQ14" s="1017"/>
      <c r="CR14" s="1015">
        <v>500</v>
      </c>
      <c r="CS14" s="1016"/>
      <c r="CT14" s="1016"/>
      <c r="CU14" s="1016"/>
      <c r="CV14" s="1017"/>
      <c r="CW14" s="1015">
        <v>76</v>
      </c>
      <c r="CX14" s="1016"/>
      <c r="CY14" s="1016"/>
      <c r="CZ14" s="1016"/>
      <c r="DA14" s="1017"/>
      <c r="DB14" s="1015">
        <v>1218</v>
      </c>
      <c r="DC14" s="1016"/>
      <c r="DD14" s="1016"/>
      <c r="DE14" s="1016"/>
      <c r="DF14" s="1017"/>
      <c r="DG14" s="1015">
        <v>0</v>
      </c>
      <c r="DH14" s="1016"/>
      <c r="DI14" s="1016"/>
      <c r="DJ14" s="1016"/>
      <c r="DK14" s="1017"/>
      <c r="DL14" s="1015">
        <v>0</v>
      </c>
      <c r="DM14" s="1016"/>
      <c r="DN14" s="1016"/>
      <c r="DO14" s="1016"/>
      <c r="DP14" s="1017"/>
      <c r="DQ14" s="1015">
        <v>0</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559</v>
      </c>
      <c r="BT15" s="1041"/>
      <c r="BU15" s="1041"/>
      <c r="BV15" s="1041"/>
      <c r="BW15" s="1041"/>
      <c r="BX15" s="1041"/>
      <c r="BY15" s="1041"/>
      <c r="BZ15" s="1041"/>
      <c r="CA15" s="1041"/>
      <c r="CB15" s="1041"/>
      <c r="CC15" s="1041"/>
      <c r="CD15" s="1041"/>
      <c r="CE15" s="1041"/>
      <c r="CF15" s="1041"/>
      <c r="CG15" s="1042"/>
      <c r="CH15" s="1015">
        <v>-493</v>
      </c>
      <c r="CI15" s="1016"/>
      <c r="CJ15" s="1016"/>
      <c r="CK15" s="1016"/>
      <c r="CL15" s="1017"/>
      <c r="CM15" s="1015">
        <v>16561</v>
      </c>
      <c r="CN15" s="1016"/>
      <c r="CO15" s="1016"/>
      <c r="CP15" s="1016"/>
      <c r="CQ15" s="1017"/>
      <c r="CR15" s="1015">
        <v>100</v>
      </c>
      <c r="CS15" s="1016"/>
      <c r="CT15" s="1016"/>
      <c r="CU15" s="1016"/>
      <c r="CV15" s="1017"/>
      <c r="CW15" s="1015">
        <v>199</v>
      </c>
      <c r="CX15" s="1016"/>
      <c r="CY15" s="1016"/>
      <c r="CZ15" s="1016"/>
      <c r="DA15" s="1017"/>
      <c r="DB15" s="1015">
        <v>0</v>
      </c>
      <c r="DC15" s="1016"/>
      <c r="DD15" s="1016"/>
      <c r="DE15" s="1016"/>
      <c r="DF15" s="1017"/>
      <c r="DG15" s="1015">
        <v>0</v>
      </c>
      <c r="DH15" s="1016"/>
      <c r="DI15" s="1016"/>
      <c r="DJ15" s="1016"/>
      <c r="DK15" s="1017"/>
      <c r="DL15" s="1015">
        <v>0</v>
      </c>
      <c r="DM15" s="1016"/>
      <c r="DN15" s="1016"/>
      <c r="DO15" s="1016"/>
      <c r="DP15" s="1017"/>
      <c r="DQ15" s="1015">
        <v>0</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560</v>
      </c>
      <c r="BT16" s="1041"/>
      <c r="BU16" s="1041"/>
      <c r="BV16" s="1041"/>
      <c r="BW16" s="1041"/>
      <c r="BX16" s="1041"/>
      <c r="BY16" s="1041"/>
      <c r="BZ16" s="1041"/>
      <c r="CA16" s="1041"/>
      <c r="CB16" s="1041"/>
      <c r="CC16" s="1041"/>
      <c r="CD16" s="1041"/>
      <c r="CE16" s="1041"/>
      <c r="CF16" s="1041"/>
      <c r="CG16" s="1042"/>
      <c r="CH16" s="1015">
        <v>-3</v>
      </c>
      <c r="CI16" s="1016"/>
      <c r="CJ16" s="1016"/>
      <c r="CK16" s="1016"/>
      <c r="CL16" s="1017"/>
      <c r="CM16" s="1015">
        <v>49</v>
      </c>
      <c r="CN16" s="1016"/>
      <c r="CO16" s="1016"/>
      <c r="CP16" s="1016"/>
      <c r="CQ16" s="1017"/>
      <c r="CR16" s="1015">
        <v>5</v>
      </c>
      <c r="CS16" s="1016"/>
      <c r="CT16" s="1016"/>
      <c r="CU16" s="1016"/>
      <c r="CV16" s="1017"/>
      <c r="CW16" s="1015">
        <v>15</v>
      </c>
      <c r="CX16" s="1016"/>
      <c r="CY16" s="1016"/>
      <c r="CZ16" s="1016"/>
      <c r="DA16" s="1017"/>
      <c r="DB16" s="1015">
        <v>0</v>
      </c>
      <c r="DC16" s="1016"/>
      <c r="DD16" s="1016"/>
      <c r="DE16" s="1016"/>
      <c r="DF16" s="1017"/>
      <c r="DG16" s="1015">
        <v>0</v>
      </c>
      <c r="DH16" s="1016"/>
      <c r="DI16" s="1016"/>
      <c r="DJ16" s="1016"/>
      <c r="DK16" s="1017"/>
      <c r="DL16" s="1015">
        <v>0</v>
      </c>
      <c r="DM16" s="1016"/>
      <c r="DN16" s="1016"/>
      <c r="DO16" s="1016"/>
      <c r="DP16" s="1017"/>
      <c r="DQ16" s="1015">
        <v>0</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561</v>
      </c>
      <c r="BT17" s="1041"/>
      <c r="BU17" s="1041"/>
      <c r="BV17" s="1041"/>
      <c r="BW17" s="1041"/>
      <c r="BX17" s="1041"/>
      <c r="BY17" s="1041"/>
      <c r="BZ17" s="1041"/>
      <c r="CA17" s="1041"/>
      <c r="CB17" s="1041"/>
      <c r="CC17" s="1041"/>
      <c r="CD17" s="1041"/>
      <c r="CE17" s="1041"/>
      <c r="CF17" s="1041"/>
      <c r="CG17" s="1042"/>
      <c r="CH17" s="1015">
        <v>34</v>
      </c>
      <c r="CI17" s="1016"/>
      <c r="CJ17" s="1016"/>
      <c r="CK17" s="1016"/>
      <c r="CL17" s="1017"/>
      <c r="CM17" s="1015">
        <v>417</v>
      </c>
      <c r="CN17" s="1016"/>
      <c r="CO17" s="1016"/>
      <c r="CP17" s="1016"/>
      <c r="CQ17" s="1017"/>
      <c r="CR17" s="1015">
        <v>10</v>
      </c>
      <c r="CS17" s="1016"/>
      <c r="CT17" s="1016"/>
      <c r="CU17" s="1016"/>
      <c r="CV17" s="1017"/>
      <c r="CW17" s="1015">
        <v>258</v>
      </c>
      <c r="CX17" s="1016"/>
      <c r="CY17" s="1016"/>
      <c r="CZ17" s="1016"/>
      <c r="DA17" s="1017"/>
      <c r="DB17" s="1015">
        <v>0</v>
      </c>
      <c r="DC17" s="1016"/>
      <c r="DD17" s="1016"/>
      <c r="DE17" s="1016"/>
      <c r="DF17" s="1017"/>
      <c r="DG17" s="1015">
        <v>0</v>
      </c>
      <c r="DH17" s="1016"/>
      <c r="DI17" s="1016"/>
      <c r="DJ17" s="1016"/>
      <c r="DK17" s="1017"/>
      <c r="DL17" s="1015">
        <v>0</v>
      </c>
      <c r="DM17" s="1016"/>
      <c r="DN17" s="1016"/>
      <c r="DO17" s="1016"/>
      <c r="DP17" s="1017"/>
      <c r="DQ17" s="1015">
        <v>0</v>
      </c>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t="s">
        <v>562</v>
      </c>
      <c r="BT18" s="1041"/>
      <c r="BU18" s="1041"/>
      <c r="BV18" s="1041"/>
      <c r="BW18" s="1041"/>
      <c r="BX18" s="1041"/>
      <c r="BY18" s="1041"/>
      <c r="BZ18" s="1041"/>
      <c r="CA18" s="1041"/>
      <c r="CB18" s="1041"/>
      <c r="CC18" s="1041"/>
      <c r="CD18" s="1041"/>
      <c r="CE18" s="1041"/>
      <c r="CF18" s="1041"/>
      <c r="CG18" s="1042"/>
      <c r="CH18" s="1015">
        <v>832</v>
      </c>
      <c r="CI18" s="1016"/>
      <c r="CJ18" s="1016"/>
      <c r="CK18" s="1016"/>
      <c r="CL18" s="1017"/>
      <c r="CM18" s="1015">
        <v>7564</v>
      </c>
      <c r="CN18" s="1016"/>
      <c r="CO18" s="1016"/>
      <c r="CP18" s="1016"/>
      <c r="CQ18" s="1017"/>
      <c r="CR18" s="1015">
        <v>2840</v>
      </c>
      <c r="CS18" s="1016"/>
      <c r="CT18" s="1016"/>
      <c r="CU18" s="1016"/>
      <c r="CV18" s="1017"/>
      <c r="CW18" s="1015">
        <v>0</v>
      </c>
      <c r="CX18" s="1016"/>
      <c r="CY18" s="1016"/>
      <c r="CZ18" s="1016"/>
      <c r="DA18" s="1017"/>
      <c r="DB18" s="1015">
        <v>0</v>
      </c>
      <c r="DC18" s="1016"/>
      <c r="DD18" s="1016"/>
      <c r="DE18" s="1016"/>
      <c r="DF18" s="1017"/>
      <c r="DG18" s="1015">
        <v>0</v>
      </c>
      <c r="DH18" s="1016"/>
      <c r="DI18" s="1016"/>
      <c r="DJ18" s="1016"/>
      <c r="DK18" s="1017"/>
      <c r="DL18" s="1015">
        <v>0</v>
      </c>
      <c r="DM18" s="1016"/>
      <c r="DN18" s="1016"/>
      <c r="DO18" s="1016"/>
      <c r="DP18" s="1017"/>
      <c r="DQ18" s="1015">
        <v>0</v>
      </c>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t="s">
        <v>563</v>
      </c>
      <c r="BT19" s="1041"/>
      <c r="BU19" s="1041"/>
      <c r="BV19" s="1041"/>
      <c r="BW19" s="1041"/>
      <c r="BX19" s="1041"/>
      <c r="BY19" s="1041"/>
      <c r="BZ19" s="1041"/>
      <c r="CA19" s="1041"/>
      <c r="CB19" s="1041"/>
      <c r="CC19" s="1041"/>
      <c r="CD19" s="1041"/>
      <c r="CE19" s="1041"/>
      <c r="CF19" s="1041"/>
      <c r="CG19" s="1042"/>
      <c r="CH19" s="1015">
        <v>1431</v>
      </c>
      <c r="CI19" s="1016"/>
      <c r="CJ19" s="1016"/>
      <c r="CK19" s="1016"/>
      <c r="CL19" s="1017"/>
      <c r="CM19" s="1015">
        <v>29874</v>
      </c>
      <c r="CN19" s="1016"/>
      <c r="CO19" s="1016"/>
      <c r="CP19" s="1016"/>
      <c r="CQ19" s="1017"/>
      <c r="CR19" s="1015">
        <v>7628</v>
      </c>
      <c r="CS19" s="1016"/>
      <c r="CT19" s="1016"/>
      <c r="CU19" s="1016"/>
      <c r="CV19" s="1017"/>
      <c r="CW19" s="1015">
        <v>518</v>
      </c>
      <c r="CX19" s="1016"/>
      <c r="CY19" s="1016"/>
      <c r="CZ19" s="1016"/>
      <c r="DA19" s="1017"/>
      <c r="DB19" s="1015">
        <v>0</v>
      </c>
      <c r="DC19" s="1016"/>
      <c r="DD19" s="1016"/>
      <c r="DE19" s="1016"/>
      <c r="DF19" s="1017"/>
      <c r="DG19" s="1015">
        <v>0</v>
      </c>
      <c r="DH19" s="1016"/>
      <c r="DI19" s="1016"/>
      <c r="DJ19" s="1016"/>
      <c r="DK19" s="1017"/>
      <c r="DL19" s="1015">
        <v>0</v>
      </c>
      <c r="DM19" s="1016"/>
      <c r="DN19" s="1016"/>
      <c r="DO19" s="1016"/>
      <c r="DP19" s="1017"/>
      <c r="DQ19" s="1015">
        <v>0</v>
      </c>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t="s">
        <v>564</v>
      </c>
      <c r="BT20" s="1041"/>
      <c r="BU20" s="1041"/>
      <c r="BV20" s="1041"/>
      <c r="BW20" s="1041"/>
      <c r="BX20" s="1041"/>
      <c r="BY20" s="1041"/>
      <c r="BZ20" s="1041"/>
      <c r="CA20" s="1041"/>
      <c r="CB20" s="1041"/>
      <c r="CC20" s="1041"/>
      <c r="CD20" s="1041"/>
      <c r="CE20" s="1041"/>
      <c r="CF20" s="1041"/>
      <c r="CG20" s="1042"/>
      <c r="CH20" s="1015">
        <v>95</v>
      </c>
      <c r="CI20" s="1016"/>
      <c r="CJ20" s="1016"/>
      <c r="CK20" s="1016"/>
      <c r="CL20" s="1017"/>
      <c r="CM20" s="1015">
        <v>991</v>
      </c>
      <c r="CN20" s="1016"/>
      <c r="CO20" s="1016"/>
      <c r="CP20" s="1016"/>
      <c r="CQ20" s="1017"/>
      <c r="CR20" s="1015">
        <v>25</v>
      </c>
      <c r="CS20" s="1016"/>
      <c r="CT20" s="1016"/>
      <c r="CU20" s="1016"/>
      <c r="CV20" s="1017"/>
      <c r="CW20" s="1015">
        <v>0</v>
      </c>
      <c r="CX20" s="1016"/>
      <c r="CY20" s="1016"/>
      <c r="CZ20" s="1016"/>
      <c r="DA20" s="1017"/>
      <c r="DB20" s="1015">
        <v>0</v>
      </c>
      <c r="DC20" s="1016"/>
      <c r="DD20" s="1016"/>
      <c r="DE20" s="1016"/>
      <c r="DF20" s="1017"/>
      <c r="DG20" s="1015">
        <v>0</v>
      </c>
      <c r="DH20" s="1016"/>
      <c r="DI20" s="1016"/>
      <c r="DJ20" s="1016"/>
      <c r="DK20" s="1017"/>
      <c r="DL20" s="1015">
        <v>0</v>
      </c>
      <c r="DM20" s="1016"/>
      <c r="DN20" s="1016"/>
      <c r="DO20" s="1016"/>
      <c r="DP20" s="1017"/>
      <c r="DQ20" s="1015">
        <v>0</v>
      </c>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t="s">
        <v>565</v>
      </c>
      <c r="BT21" s="1041"/>
      <c r="BU21" s="1041"/>
      <c r="BV21" s="1041"/>
      <c r="BW21" s="1041"/>
      <c r="BX21" s="1041"/>
      <c r="BY21" s="1041"/>
      <c r="BZ21" s="1041"/>
      <c r="CA21" s="1041"/>
      <c r="CB21" s="1041"/>
      <c r="CC21" s="1041"/>
      <c r="CD21" s="1041"/>
      <c r="CE21" s="1041"/>
      <c r="CF21" s="1041"/>
      <c r="CG21" s="1042"/>
      <c r="CH21" s="1015">
        <v>35</v>
      </c>
      <c r="CI21" s="1016"/>
      <c r="CJ21" s="1016"/>
      <c r="CK21" s="1016"/>
      <c r="CL21" s="1017"/>
      <c r="CM21" s="1015">
        <v>187</v>
      </c>
      <c r="CN21" s="1016"/>
      <c r="CO21" s="1016"/>
      <c r="CP21" s="1016"/>
      <c r="CQ21" s="1017"/>
      <c r="CR21" s="1015">
        <v>50</v>
      </c>
      <c r="CS21" s="1016"/>
      <c r="CT21" s="1016"/>
      <c r="CU21" s="1016"/>
      <c r="CV21" s="1017"/>
      <c r="CW21" s="1015">
        <v>257</v>
      </c>
      <c r="CX21" s="1016"/>
      <c r="CY21" s="1016"/>
      <c r="CZ21" s="1016"/>
      <c r="DA21" s="1017"/>
      <c r="DB21" s="1015">
        <v>0</v>
      </c>
      <c r="DC21" s="1016"/>
      <c r="DD21" s="1016"/>
      <c r="DE21" s="1016"/>
      <c r="DF21" s="1017"/>
      <c r="DG21" s="1015">
        <v>0</v>
      </c>
      <c r="DH21" s="1016"/>
      <c r="DI21" s="1016"/>
      <c r="DJ21" s="1016"/>
      <c r="DK21" s="1017"/>
      <c r="DL21" s="1015">
        <v>0</v>
      </c>
      <c r="DM21" s="1016"/>
      <c r="DN21" s="1016"/>
      <c r="DO21" s="1016"/>
      <c r="DP21" s="1017"/>
      <c r="DQ21" s="1015">
        <v>0</v>
      </c>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369</v>
      </c>
      <c r="BA22" s="1061"/>
      <c r="BB22" s="1061"/>
      <c r="BC22" s="1061"/>
      <c r="BD22" s="1062"/>
      <c r="BE22" s="204"/>
      <c r="BF22" s="204"/>
      <c r="BG22" s="204"/>
      <c r="BH22" s="204"/>
      <c r="BI22" s="204"/>
      <c r="BJ22" s="204"/>
      <c r="BK22" s="204"/>
      <c r="BL22" s="204"/>
      <c r="BM22" s="204"/>
      <c r="BN22" s="204"/>
      <c r="BO22" s="204"/>
      <c r="BP22" s="204"/>
      <c r="BQ22" s="213">
        <v>16</v>
      </c>
      <c r="BR22" s="214"/>
      <c r="BS22" s="1040" t="s">
        <v>566</v>
      </c>
      <c r="BT22" s="1041"/>
      <c r="BU22" s="1041"/>
      <c r="BV22" s="1041"/>
      <c r="BW22" s="1041"/>
      <c r="BX22" s="1041"/>
      <c r="BY22" s="1041"/>
      <c r="BZ22" s="1041"/>
      <c r="CA22" s="1041"/>
      <c r="CB22" s="1041"/>
      <c r="CC22" s="1041"/>
      <c r="CD22" s="1041"/>
      <c r="CE22" s="1041"/>
      <c r="CF22" s="1041"/>
      <c r="CG22" s="1042"/>
      <c r="CH22" s="1015">
        <v>25</v>
      </c>
      <c r="CI22" s="1016"/>
      <c r="CJ22" s="1016"/>
      <c r="CK22" s="1016"/>
      <c r="CL22" s="1017"/>
      <c r="CM22" s="1015">
        <v>-52</v>
      </c>
      <c r="CN22" s="1016"/>
      <c r="CO22" s="1016"/>
      <c r="CP22" s="1016"/>
      <c r="CQ22" s="1017"/>
      <c r="CR22" s="1015">
        <v>5</v>
      </c>
      <c r="CS22" s="1016"/>
      <c r="CT22" s="1016"/>
      <c r="CU22" s="1016"/>
      <c r="CV22" s="1017"/>
      <c r="CW22" s="1015">
        <v>612</v>
      </c>
      <c r="CX22" s="1016"/>
      <c r="CY22" s="1016"/>
      <c r="CZ22" s="1016"/>
      <c r="DA22" s="1017"/>
      <c r="DB22" s="1015">
        <v>0</v>
      </c>
      <c r="DC22" s="1016"/>
      <c r="DD22" s="1016"/>
      <c r="DE22" s="1016"/>
      <c r="DF22" s="1017"/>
      <c r="DG22" s="1015">
        <v>0</v>
      </c>
      <c r="DH22" s="1016"/>
      <c r="DI22" s="1016"/>
      <c r="DJ22" s="1016"/>
      <c r="DK22" s="1017"/>
      <c r="DL22" s="1015">
        <v>0</v>
      </c>
      <c r="DM22" s="1016"/>
      <c r="DN22" s="1016"/>
      <c r="DO22" s="1016"/>
      <c r="DP22" s="1017"/>
      <c r="DQ22" s="1015">
        <v>0</v>
      </c>
      <c r="DR22" s="1016"/>
      <c r="DS22" s="1016"/>
      <c r="DT22" s="1016"/>
      <c r="DU22" s="1017"/>
      <c r="DV22" s="1018"/>
      <c r="DW22" s="1019"/>
      <c r="DX22" s="1019"/>
      <c r="DY22" s="1019"/>
      <c r="DZ22" s="1020"/>
      <c r="EA22" s="205"/>
    </row>
    <row r="23" spans="1:131" s="206" customFormat="1" ht="26.25" customHeight="1" thickBot="1">
      <c r="A23" s="215" t="s">
        <v>370</v>
      </c>
      <c r="B23" s="970" t="s">
        <v>371</v>
      </c>
      <c r="C23" s="971"/>
      <c r="D23" s="971"/>
      <c r="E23" s="971"/>
      <c r="F23" s="971"/>
      <c r="G23" s="971"/>
      <c r="H23" s="971"/>
      <c r="I23" s="971"/>
      <c r="J23" s="971"/>
      <c r="K23" s="971"/>
      <c r="L23" s="971"/>
      <c r="M23" s="971"/>
      <c r="N23" s="971"/>
      <c r="O23" s="971"/>
      <c r="P23" s="972"/>
      <c r="Q23" s="1094">
        <v>1947272</v>
      </c>
      <c r="R23" s="1095"/>
      <c r="S23" s="1095"/>
      <c r="T23" s="1095"/>
      <c r="U23" s="1095"/>
      <c r="V23" s="1095">
        <v>1927376</v>
      </c>
      <c r="W23" s="1095"/>
      <c r="X23" s="1095"/>
      <c r="Y23" s="1095"/>
      <c r="Z23" s="1095"/>
      <c r="AA23" s="1095">
        <v>19896</v>
      </c>
      <c r="AB23" s="1095"/>
      <c r="AC23" s="1095"/>
      <c r="AD23" s="1095"/>
      <c r="AE23" s="1096"/>
      <c r="AF23" s="1097">
        <v>7739</v>
      </c>
      <c r="AG23" s="1095"/>
      <c r="AH23" s="1095"/>
      <c r="AI23" s="1095"/>
      <c r="AJ23" s="1098"/>
      <c r="AK23" s="1099"/>
      <c r="AL23" s="1100"/>
      <c r="AM23" s="1100"/>
      <c r="AN23" s="1100"/>
      <c r="AO23" s="1100"/>
      <c r="AP23" s="1095">
        <v>2598085</v>
      </c>
      <c r="AQ23" s="1095"/>
      <c r="AR23" s="1095"/>
      <c r="AS23" s="1095"/>
      <c r="AT23" s="1095"/>
      <c r="AU23" s="1101"/>
      <c r="AV23" s="1101"/>
      <c r="AW23" s="1101"/>
      <c r="AX23" s="1101"/>
      <c r="AY23" s="1102"/>
      <c r="AZ23" s="1091" t="s">
        <v>592</v>
      </c>
      <c r="BA23" s="1092"/>
      <c r="BB23" s="1092"/>
      <c r="BC23" s="1092"/>
      <c r="BD23" s="1093"/>
      <c r="BE23" s="204"/>
      <c r="BF23" s="204"/>
      <c r="BG23" s="204"/>
      <c r="BH23" s="204"/>
      <c r="BI23" s="204"/>
      <c r="BJ23" s="204"/>
      <c r="BK23" s="204"/>
      <c r="BL23" s="204"/>
      <c r="BM23" s="204"/>
      <c r="BN23" s="204"/>
      <c r="BO23" s="204"/>
      <c r="BP23" s="204"/>
      <c r="BQ23" s="213">
        <v>17</v>
      </c>
      <c r="BR23" s="214"/>
      <c r="BS23" s="1040" t="s">
        <v>567</v>
      </c>
      <c r="BT23" s="1041"/>
      <c r="BU23" s="1041"/>
      <c r="BV23" s="1041"/>
      <c r="BW23" s="1041"/>
      <c r="BX23" s="1041"/>
      <c r="BY23" s="1041"/>
      <c r="BZ23" s="1041"/>
      <c r="CA23" s="1041"/>
      <c r="CB23" s="1041"/>
      <c r="CC23" s="1041"/>
      <c r="CD23" s="1041"/>
      <c r="CE23" s="1041"/>
      <c r="CF23" s="1041"/>
      <c r="CG23" s="1042"/>
      <c r="CH23" s="1015">
        <v>-17</v>
      </c>
      <c r="CI23" s="1016"/>
      <c r="CJ23" s="1016"/>
      <c r="CK23" s="1016"/>
      <c r="CL23" s="1017"/>
      <c r="CM23" s="1015">
        <v>627</v>
      </c>
      <c r="CN23" s="1016"/>
      <c r="CO23" s="1016"/>
      <c r="CP23" s="1016"/>
      <c r="CQ23" s="1017"/>
      <c r="CR23" s="1015">
        <v>290</v>
      </c>
      <c r="CS23" s="1016"/>
      <c r="CT23" s="1016"/>
      <c r="CU23" s="1016"/>
      <c r="CV23" s="1017"/>
      <c r="CW23" s="1015">
        <v>373</v>
      </c>
      <c r="CX23" s="1016"/>
      <c r="CY23" s="1016"/>
      <c r="CZ23" s="1016"/>
      <c r="DA23" s="1017"/>
      <c r="DB23" s="1015">
        <v>0</v>
      </c>
      <c r="DC23" s="1016"/>
      <c r="DD23" s="1016"/>
      <c r="DE23" s="1016"/>
      <c r="DF23" s="1017"/>
      <c r="DG23" s="1015">
        <v>0</v>
      </c>
      <c r="DH23" s="1016"/>
      <c r="DI23" s="1016"/>
      <c r="DJ23" s="1016"/>
      <c r="DK23" s="1017"/>
      <c r="DL23" s="1015">
        <v>0</v>
      </c>
      <c r="DM23" s="1016"/>
      <c r="DN23" s="1016"/>
      <c r="DO23" s="1016"/>
      <c r="DP23" s="1017"/>
      <c r="DQ23" s="1015">
        <v>0</v>
      </c>
      <c r="DR23" s="1016"/>
      <c r="DS23" s="1016"/>
      <c r="DT23" s="1016"/>
      <c r="DU23" s="1017"/>
      <c r="DV23" s="1018"/>
      <c r="DW23" s="1019"/>
      <c r="DX23" s="1019"/>
      <c r="DY23" s="1019"/>
      <c r="DZ23" s="1020"/>
      <c r="EA23" s="205"/>
    </row>
    <row r="24" spans="1:131" s="206" customFormat="1" ht="26.25" customHeight="1">
      <c r="A24" s="1090" t="s">
        <v>372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t="s">
        <v>568</v>
      </c>
      <c r="BT24" s="1041"/>
      <c r="BU24" s="1041"/>
      <c r="BV24" s="1041"/>
      <c r="BW24" s="1041"/>
      <c r="BX24" s="1041"/>
      <c r="BY24" s="1041"/>
      <c r="BZ24" s="1041"/>
      <c r="CA24" s="1041"/>
      <c r="CB24" s="1041"/>
      <c r="CC24" s="1041"/>
      <c r="CD24" s="1041"/>
      <c r="CE24" s="1041"/>
      <c r="CF24" s="1041"/>
      <c r="CG24" s="1042"/>
      <c r="CH24" s="1015">
        <v>-6</v>
      </c>
      <c r="CI24" s="1016"/>
      <c r="CJ24" s="1016"/>
      <c r="CK24" s="1016"/>
      <c r="CL24" s="1017"/>
      <c r="CM24" s="1015">
        <v>38</v>
      </c>
      <c r="CN24" s="1016"/>
      <c r="CO24" s="1016"/>
      <c r="CP24" s="1016"/>
      <c r="CQ24" s="1017"/>
      <c r="CR24" s="1015">
        <v>1</v>
      </c>
      <c r="CS24" s="1016"/>
      <c r="CT24" s="1016"/>
      <c r="CU24" s="1016"/>
      <c r="CV24" s="1017"/>
      <c r="CW24" s="1015">
        <v>70</v>
      </c>
      <c r="CX24" s="1016"/>
      <c r="CY24" s="1016"/>
      <c r="CZ24" s="1016"/>
      <c r="DA24" s="1017"/>
      <c r="DB24" s="1015">
        <v>0</v>
      </c>
      <c r="DC24" s="1016"/>
      <c r="DD24" s="1016"/>
      <c r="DE24" s="1016"/>
      <c r="DF24" s="1017"/>
      <c r="DG24" s="1015">
        <v>0</v>
      </c>
      <c r="DH24" s="1016"/>
      <c r="DI24" s="1016"/>
      <c r="DJ24" s="1016"/>
      <c r="DK24" s="1017"/>
      <c r="DL24" s="1015">
        <v>0</v>
      </c>
      <c r="DM24" s="1016"/>
      <c r="DN24" s="1016"/>
      <c r="DO24" s="1016"/>
      <c r="DP24" s="1017"/>
      <c r="DQ24" s="1015">
        <v>0</v>
      </c>
      <c r="DR24" s="1016"/>
      <c r="DS24" s="1016"/>
      <c r="DT24" s="1016"/>
      <c r="DU24" s="1017"/>
      <c r="DV24" s="1018"/>
      <c r="DW24" s="1019"/>
      <c r="DX24" s="1019"/>
      <c r="DY24" s="1019"/>
      <c r="DZ24" s="1020"/>
      <c r="EA24" s="205"/>
    </row>
    <row r="25" spans="1:131" s="198" customFormat="1" ht="26.25" customHeight="1" thickBot="1">
      <c r="A25" s="1089" t="s">
        <v>373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t="s">
        <v>569</v>
      </c>
      <c r="BT25" s="1041"/>
      <c r="BU25" s="1041"/>
      <c r="BV25" s="1041"/>
      <c r="BW25" s="1041"/>
      <c r="BX25" s="1041"/>
      <c r="BY25" s="1041"/>
      <c r="BZ25" s="1041"/>
      <c r="CA25" s="1041"/>
      <c r="CB25" s="1041"/>
      <c r="CC25" s="1041"/>
      <c r="CD25" s="1041"/>
      <c r="CE25" s="1041"/>
      <c r="CF25" s="1041"/>
      <c r="CG25" s="1042"/>
      <c r="CH25" s="1015">
        <v>-13</v>
      </c>
      <c r="CI25" s="1016"/>
      <c r="CJ25" s="1016"/>
      <c r="CK25" s="1016"/>
      <c r="CL25" s="1017"/>
      <c r="CM25" s="1015">
        <v>817</v>
      </c>
      <c r="CN25" s="1016"/>
      <c r="CO25" s="1016"/>
      <c r="CP25" s="1016"/>
      <c r="CQ25" s="1017"/>
      <c r="CR25" s="1015">
        <v>300</v>
      </c>
      <c r="CS25" s="1016"/>
      <c r="CT25" s="1016"/>
      <c r="CU25" s="1016"/>
      <c r="CV25" s="1017"/>
      <c r="CW25" s="1015">
        <v>2</v>
      </c>
      <c r="CX25" s="1016"/>
      <c r="CY25" s="1016"/>
      <c r="CZ25" s="1016"/>
      <c r="DA25" s="1017"/>
      <c r="DB25" s="1015">
        <v>0</v>
      </c>
      <c r="DC25" s="1016"/>
      <c r="DD25" s="1016"/>
      <c r="DE25" s="1016"/>
      <c r="DF25" s="1017"/>
      <c r="DG25" s="1015">
        <v>0</v>
      </c>
      <c r="DH25" s="1016"/>
      <c r="DI25" s="1016"/>
      <c r="DJ25" s="1016"/>
      <c r="DK25" s="1017"/>
      <c r="DL25" s="1015">
        <v>0</v>
      </c>
      <c r="DM25" s="1016"/>
      <c r="DN25" s="1016"/>
      <c r="DO25" s="1016"/>
      <c r="DP25" s="1017"/>
      <c r="DQ25" s="1015">
        <v>0</v>
      </c>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374</v>
      </c>
      <c r="R26" s="1028"/>
      <c r="S26" s="1028"/>
      <c r="T26" s="1028"/>
      <c r="U26" s="1029"/>
      <c r="V26" s="1027" t="s">
        <v>375</v>
      </c>
      <c r="W26" s="1028"/>
      <c r="X26" s="1028"/>
      <c r="Y26" s="1028"/>
      <c r="Z26" s="1029"/>
      <c r="AA26" s="1027" t="s">
        <v>376</v>
      </c>
      <c r="AB26" s="1028"/>
      <c r="AC26" s="1028"/>
      <c r="AD26" s="1028"/>
      <c r="AE26" s="1028"/>
      <c r="AF26" s="1085" t="s">
        <v>377</v>
      </c>
      <c r="AG26" s="1034"/>
      <c r="AH26" s="1034"/>
      <c r="AI26" s="1034"/>
      <c r="AJ26" s="1086"/>
      <c r="AK26" s="1028" t="s">
        <v>378</v>
      </c>
      <c r="AL26" s="1028"/>
      <c r="AM26" s="1028"/>
      <c r="AN26" s="1028"/>
      <c r="AO26" s="1029"/>
      <c r="AP26" s="1027" t="s">
        <v>379</v>
      </c>
      <c r="AQ26" s="1028"/>
      <c r="AR26" s="1028"/>
      <c r="AS26" s="1028"/>
      <c r="AT26" s="1029"/>
      <c r="AU26" s="1027" t="s">
        <v>380</v>
      </c>
      <c r="AV26" s="1028"/>
      <c r="AW26" s="1028"/>
      <c r="AX26" s="1028"/>
      <c r="AY26" s="1029"/>
      <c r="AZ26" s="1027" t="s">
        <v>381</v>
      </c>
      <c r="BA26" s="1028"/>
      <c r="BB26" s="1028"/>
      <c r="BC26" s="1028"/>
      <c r="BD26" s="1029"/>
      <c r="BE26" s="1027" t="s">
        <v>351</v>
      </c>
      <c r="BF26" s="1028"/>
      <c r="BG26" s="1028"/>
      <c r="BH26" s="1028"/>
      <c r="BI26" s="1043"/>
      <c r="BJ26" s="203"/>
      <c r="BK26" s="203"/>
      <c r="BL26" s="203"/>
      <c r="BM26" s="203"/>
      <c r="BN26" s="203"/>
      <c r="BO26" s="216"/>
      <c r="BP26" s="216"/>
      <c r="BQ26" s="213">
        <v>20</v>
      </c>
      <c r="BR26" s="214" t="s">
        <v>591</v>
      </c>
      <c r="BS26" s="1040" t="s">
        <v>570</v>
      </c>
      <c r="BT26" s="1041"/>
      <c r="BU26" s="1041"/>
      <c r="BV26" s="1041"/>
      <c r="BW26" s="1041"/>
      <c r="BX26" s="1041"/>
      <c r="BY26" s="1041"/>
      <c r="BZ26" s="1041"/>
      <c r="CA26" s="1041"/>
      <c r="CB26" s="1041"/>
      <c r="CC26" s="1041"/>
      <c r="CD26" s="1041"/>
      <c r="CE26" s="1041"/>
      <c r="CF26" s="1041"/>
      <c r="CG26" s="1042"/>
      <c r="CH26" s="1015">
        <v>102</v>
      </c>
      <c r="CI26" s="1016"/>
      <c r="CJ26" s="1016"/>
      <c r="CK26" s="1016"/>
      <c r="CL26" s="1017"/>
      <c r="CM26" s="1015">
        <v>8138</v>
      </c>
      <c r="CN26" s="1016"/>
      <c r="CO26" s="1016"/>
      <c r="CP26" s="1016"/>
      <c r="CQ26" s="1017"/>
      <c r="CR26" s="1015">
        <v>0</v>
      </c>
      <c r="CS26" s="1016"/>
      <c r="CT26" s="1016"/>
      <c r="CU26" s="1016"/>
      <c r="CV26" s="1017"/>
      <c r="CW26" s="1015">
        <v>4417</v>
      </c>
      <c r="CX26" s="1016"/>
      <c r="CY26" s="1016"/>
      <c r="CZ26" s="1016"/>
      <c r="DA26" s="1017"/>
      <c r="DB26" s="1015">
        <v>0</v>
      </c>
      <c r="DC26" s="1016"/>
      <c r="DD26" s="1016"/>
      <c r="DE26" s="1016"/>
      <c r="DF26" s="1017"/>
      <c r="DG26" s="1015">
        <v>0</v>
      </c>
      <c r="DH26" s="1016"/>
      <c r="DI26" s="1016"/>
      <c r="DJ26" s="1016"/>
      <c r="DK26" s="1017"/>
      <c r="DL26" s="1015">
        <v>10764</v>
      </c>
      <c r="DM26" s="1016"/>
      <c r="DN26" s="1016"/>
      <c r="DO26" s="1016"/>
      <c r="DP26" s="1017"/>
      <c r="DQ26" s="1015">
        <v>7535</v>
      </c>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t="s">
        <v>571</v>
      </c>
      <c r="BT27" s="1041"/>
      <c r="BU27" s="1041"/>
      <c r="BV27" s="1041"/>
      <c r="BW27" s="1041"/>
      <c r="BX27" s="1041"/>
      <c r="BY27" s="1041"/>
      <c r="BZ27" s="1041"/>
      <c r="CA27" s="1041"/>
      <c r="CB27" s="1041"/>
      <c r="CC27" s="1041"/>
      <c r="CD27" s="1041"/>
      <c r="CE27" s="1041"/>
      <c r="CF27" s="1041"/>
      <c r="CG27" s="1042"/>
      <c r="CH27" s="1015">
        <v>347</v>
      </c>
      <c r="CI27" s="1016"/>
      <c r="CJ27" s="1016"/>
      <c r="CK27" s="1016"/>
      <c r="CL27" s="1017"/>
      <c r="CM27" s="1015">
        <v>1342</v>
      </c>
      <c r="CN27" s="1016"/>
      <c r="CO27" s="1016"/>
      <c r="CP27" s="1016"/>
      <c r="CQ27" s="1017"/>
      <c r="CR27" s="1015">
        <v>30</v>
      </c>
      <c r="CS27" s="1016"/>
      <c r="CT27" s="1016"/>
      <c r="CU27" s="1016"/>
      <c r="CV27" s="1017"/>
      <c r="CW27" s="1015">
        <v>368</v>
      </c>
      <c r="CX27" s="1016"/>
      <c r="CY27" s="1016"/>
      <c r="CZ27" s="1016"/>
      <c r="DA27" s="1017"/>
      <c r="DB27" s="1015">
        <v>0</v>
      </c>
      <c r="DC27" s="1016"/>
      <c r="DD27" s="1016"/>
      <c r="DE27" s="1016"/>
      <c r="DF27" s="1017"/>
      <c r="DG27" s="1015">
        <v>0</v>
      </c>
      <c r="DH27" s="1016"/>
      <c r="DI27" s="1016"/>
      <c r="DJ27" s="1016"/>
      <c r="DK27" s="1017"/>
      <c r="DL27" s="1015">
        <v>0</v>
      </c>
      <c r="DM27" s="1016"/>
      <c r="DN27" s="1016"/>
      <c r="DO27" s="1016"/>
      <c r="DP27" s="1017"/>
      <c r="DQ27" s="1015">
        <v>0</v>
      </c>
      <c r="DR27" s="1016"/>
      <c r="DS27" s="1016"/>
      <c r="DT27" s="1016"/>
      <c r="DU27" s="1017"/>
      <c r="DV27" s="1018"/>
      <c r="DW27" s="1019"/>
      <c r="DX27" s="1019"/>
      <c r="DY27" s="1019"/>
      <c r="DZ27" s="1020"/>
      <c r="EA27" s="197"/>
    </row>
    <row r="28" spans="1:131" s="198" customFormat="1" ht="26.25" customHeight="1" thickTop="1">
      <c r="A28" s="217">
        <v>1</v>
      </c>
      <c r="B28" s="1076" t="s">
        <v>382</v>
      </c>
      <c r="C28" s="1077"/>
      <c r="D28" s="1077"/>
      <c r="E28" s="1077"/>
      <c r="F28" s="1077"/>
      <c r="G28" s="1077"/>
      <c r="H28" s="1077"/>
      <c r="I28" s="1077"/>
      <c r="J28" s="1077"/>
      <c r="K28" s="1077"/>
      <c r="L28" s="1077"/>
      <c r="M28" s="1077"/>
      <c r="N28" s="1077"/>
      <c r="O28" s="1077"/>
      <c r="P28" s="1078"/>
      <c r="Q28" s="1079">
        <v>409597</v>
      </c>
      <c r="R28" s="1080"/>
      <c r="S28" s="1080"/>
      <c r="T28" s="1080"/>
      <c r="U28" s="1080"/>
      <c r="V28" s="1080">
        <v>397823</v>
      </c>
      <c r="W28" s="1080"/>
      <c r="X28" s="1080"/>
      <c r="Y28" s="1080"/>
      <c r="Z28" s="1080"/>
      <c r="AA28" s="1080">
        <v>11774</v>
      </c>
      <c r="AB28" s="1080"/>
      <c r="AC28" s="1080"/>
      <c r="AD28" s="1080"/>
      <c r="AE28" s="1081"/>
      <c r="AF28" s="1082">
        <v>11774</v>
      </c>
      <c r="AG28" s="1080"/>
      <c r="AH28" s="1080"/>
      <c r="AI28" s="1080"/>
      <c r="AJ28" s="1083"/>
      <c r="AK28" s="1084">
        <v>33858</v>
      </c>
      <c r="AL28" s="1072"/>
      <c r="AM28" s="1072"/>
      <c r="AN28" s="1072"/>
      <c r="AO28" s="1072"/>
      <c r="AP28" s="1072">
        <v>0</v>
      </c>
      <c r="AQ28" s="1072"/>
      <c r="AR28" s="1072"/>
      <c r="AS28" s="1072"/>
      <c r="AT28" s="1072"/>
      <c r="AU28" s="1072">
        <v>0</v>
      </c>
      <c r="AV28" s="1072"/>
      <c r="AW28" s="1072"/>
      <c r="AX28" s="1072"/>
      <c r="AY28" s="1072"/>
      <c r="AZ28" s="1073" t="s">
        <v>489</v>
      </c>
      <c r="BA28" s="1073"/>
      <c r="BB28" s="1073"/>
      <c r="BC28" s="1073"/>
      <c r="BD28" s="1073"/>
      <c r="BE28" s="1074"/>
      <c r="BF28" s="1074"/>
      <c r="BG28" s="1074"/>
      <c r="BH28" s="1074"/>
      <c r="BI28" s="1075"/>
      <c r="BJ28" s="203"/>
      <c r="BK28" s="203"/>
      <c r="BL28" s="203"/>
      <c r="BM28" s="203"/>
      <c r="BN28" s="203"/>
      <c r="BO28" s="216"/>
      <c r="BP28" s="216"/>
      <c r="BQ28" s="213">
        <v>22</v>
      </c>
      <c r="BR28" s="214"/>
      <c r="BS28" s="1040" t="s">
        <v>572</v>
      </c>
      <c r="BT28" s="1041"/>
      <c r="BU28" s="1041"/>
      <c r="BV28" s="1041"/>
      <c r="BW28" s="1041"/>
      <c r="BX28" s="1041"/>
      <c r="BY28" s="1041"/>
      <c r="BZ28" s="1041"/>
      <c r="CA28" s="1041"/>
      <c r="CB28" s="1041"/>
      <c r="CC28" s="1041"/>
      <c r="CD28" s="1041"/>
      <c r="CE28" s="1041"/>
      <c r="CF28" s="1041"/>
      <c r="CG28" s="1042"/>
      <c r="CH28" s="1015">
        <v>472</v>
      </c>
      <c r="CI28" s="1016"/>
      <c r="CJ28" s="1016"/>
      <c r="CK28" s="1016"/>
      <c r="CL28" s="1017"/>
      <c r="CM28" s="1015">
        <v>6003</v>
      </c>
      <c r="CN28" s="1016"/>
      <c r="CO28" s="1016"/>
      <c r="CP28" s="1016"/>
      <c r="CQ28" s="1017"/>
      <c r="CR28" s="1015">
        <v>1</v>
      </c>
      <c r="CS28" s="1016"/>
      <c r="CT28" s="1016"/>
      <c r="CU28" s="1016"/>
      <c r="CV28" s="1017"/>
      <c r="CW28" s="1015">
        <v>111</v>
      </c>
      <c r="CX28" s="1016"/>
      <c r="CY28" s="1016"/>
      <c r="CZ28" s="1016"/>
      <c r="DA28" s="1017"/>
      <c r="DB28" s="1015">
        <v>0</v>
      </c>
      <c r="DC28" s="1016"/>
      <c r="DD28" s="1016"/>
      <c r="DE28" s="1016"/>
      <c r="DF28" s="1017"/>
      <c r="DG28" s="1015">
        <v>0</v>
      </c>
      <c r="DH28" s="1016"/>
      <c r="DI28" s="1016"/>
      <c r="DJ28" s="1016"/>
      <c r="DK28" s="1017"/>
      <c r="DL28" s="1015">
        <v>0</v>
      </c>
      <c r="DM28" s="1016"/>
      <c r="DN28" s="1016"/>
      <c r="DO28" s="1016"/>
      <c r="DP28" s="1017"/>
      <c r="DQ28" s="1015">
        <v>0</v>
      </c>
      <c r="DR28" s="1016"/>
      <c r="DS28" s="1016"/>
      <c r="DT28" s="1016"/>
      <c r="DU28" s="1017"/>
      <c r="DV28" s="1018"/>
      <c r="DW28" s="1019"/>
      <c r="DX28" s="1019"/>
      <c r="DY28" s="1019"/>
      <c r="DZ28" s="1020"/>
      <c r="EA28" s="197"/>
    </row>
    <row r="29" spans="1:131" s="198" customFormat="1" ht="26.25" customHeight="1">
      <c r="A29" s="217">
        <v>2</v>
      </c>
      <c r="B29" s="1063" t="s">
        <v>383</v>
      </c>
      <c r="C29" s="1064"/>
      <c r="D29" s="1064"/>
      <c r="E29" s="1064"/>
      <c r="F29" s="1064"/>
      <c r="G29" s="1064"/>
      <c r="H29" s="1064"/>
      <c r="I29" s="1064"/>
      <c r="J29" s="1064"/>
      <c r="K29" s="1064"/>
      <c r="L29" s="1064"/>
      <c r="M29" s="1064"/>
      <c r="N29" s="1064"/>
      <c r="O29" s="1064"/>
      <c r="P29" s="1065"/>
      <c r="Q29" s="1069">
        <v>254913</v>
      </c>
      <c r="R29" s="1070"/>
      <c r="S29" s="1070"/>
      <c r="T29" s="1070"/>
      <c r="U29" s="1070"/>
      <c r="V29" s="1070">
        <v>250424</v>
      </c>
      <c r="W29" s="1070"/>
      <c r="X29" s="1070"/>
      <c r="Y29" s="1070"/>
      <c r="Z29" s="1070"/>
      <c r="AA29" s="1070">
        <v>4489</v>
      </c>
      <c r="AB29" s="1070"/>
      <c r="AC29" s="1070"/>
      <c r="AD29" s="1070"/>
      <c r="AE29" s="1071"/>
      <c r="AF29" s="1045">
        <v>4489</v>
      </c>
      <c r="AG29" s="1046"/>
      <c r="AH29" s="1046"/>
      <c r="AI29" s="1046"/>
      <c r="AJ29" s="1047"/>
      <c r="AK29" s="1006">
        <v>36827</v>
      </c>
      <c r="AL29" s="997"/>
      <c r="AM29" s="997"/>
      <c r="AN29" s="997"/>
      <c r="AO29" s="997"/>
      <c r="AP29" s="997">
        <v>0</v>
      </c>
      <c r="AQ29" s="997"/>
      <c r="AR29" s="997"/>
      <c r="AS29" s="997"/>
      <c r="AT29" s="997"/>
      <c r="AU29" s="997">
        <v>0</v>
      </c>
      <c r="AV29" s="997"/>
      <c r="AW29" s="997"/>
      <c r="AX29" s="997"/>
      <c r="AY29" s="997"/>
      <c r="AZ29" s="1068" t="s">
        <v>489</v>
      </c>
      <c r="BA29" s="1068"/>
      <c r="BB29" s="1068"/>
      <c r="BC29" s="1068"/>
      <c r="BD29" s="1068"/>
      <c r="BE29" s="1058"/>
      <c r="BF29" s="1058"/>
      <c r="BG29" s="1058"/>
      <c r="BH29" s="1058"/>
      <c r="BI29" s="1059"/>
      <c r="BJ29" s="203"/>
      <c r="BK29" s="203"/>
      <c r="BL29" s="203"/>
      <c r="BM29" s="203"/>
      <c r="BN29" s="203"/>
      <c r="BO29" s="216"/>
      <c r="BP29" s="216"/>
      <c r="BQ29" s="213">
        <v>23</v>
      </c>
      <c r="BR29" s="214"/>
      <c r="BS29" s="1040" t="s">
        <v>573</v>
      </c>
      <c r="BT29" s="1041"/>
      <c r="BU29" s="1041"/>
      <c r="BV29" s="1041"/>
      <c r="BW29" s="1041"/>
      <c r="BX29" s="1041"/>
      <c r="BY29" s="1041"/>
      <c r="BZ29" s="1041"/>
      <c r="CA29" s="1041"/>
      <c r="CB29" s="1041"/>
      <c r="CC29" s="1041"/>
      <c r="CD29" s="1041"/>
      <c r="CE29" s="1041"/>
      <c r="CF29" s="1041"/>
      <c r="CG29" s="1042"/>
      <c r="CH29" s="1015">
        <v>48</v>
      </c>
      <c r="CI29" s="1016"/>
      <c r="CJ29" s="1016"/>
      <c r="CK29" s="1016"/>
      <c r="CL29" s="1017"/>
      <c r="CM29" s="1015">
        <v>924</v>
      </c>
      <c r="CN29" s="1016"/>
      <c r="CO29" s="1016"/>
      <c r="CP29" s="1016"/>
      <c r="CQ29" s="1017"/>
      <c r="CR29" s="1015">
        <v>10</v>
      </c>
      <c r="CS29" s="1016"/>
      <c r="CT29" s="1016"/>
      <c r="CU29" s="1016"/>
      <c r="CV29" s="1017"/>
      <c r="CW29" s="1015">
        <v>0</v>
      </c>
      <c r="CX29" s="1016"/>
      <c r="CY29" s="1016"/>
      <c r="CZ29" s="1016"/>
      <c r="DA29" s="1017"/>
      <c r="DB29" s="1015">
        <v>0</v>
      </c>
      <c r="DC29" s="1016"/>
      <c r="DD29" s="1016"/>
      <c r="DE29" s="1016"/>
      <c r="DF29" s="1017"/>
      <c r="DG29" s="1015">
        <v>0</v>
      </c>
      <c r="DH29" s="1016"/>
      <c r="DI29" s="1016"/>
      <c r="DJ29" s="1016"/>
      <c r="DK29" s="1017"/>
      <c r="DL29" s="1015">
        <v>0</v>
      </c>
      <c r="DM29" s="1016"/>
      <c r="DN29" s="1016"/>
      <c r="DO29" s="1016"/>
      <c r="DP29" s="1017"/>
      <c r="DQ29" s="1015">
        <v>0</v>
      </c>
      <c r="DR29" s="1016"/>
      <c r="DS29" s="1016"/>
      <c r="DT29" s="1016"/>
      <c r="DU29" s="1017"/>
      <c r="DV29" s="1018"/>
      <c r="DW29" s="1019"/>
      <c r="DX29" s="1019"/>
      <c r="DY29" s="1019"/>
      <c r="DZ29" s="1020"/>
      <c r="EA29" s="197"/>
    </row>
    <row r="30" spans="1:131" s="198" customFormat="1" ht="26.25" customHeight="1">
      <c r="A30" s="217">
        <v>3</v>
      </c>
      <c r="B30" s="1063" t="s">
        <v>384</v>
      </c>
      <c r="C30" s="1064"/>
      <c r="D30" s="1064"/>
      <c r="E30" s="1064"/>
      <c r="F30" s="1064"/>
      <c r="G30" s="1064"/>
      <c r="H30" s="1064"/>
      <c r="I30" s="1064"/>
      <c r="J30" s="1064"/>
      <c r="K30" s="1064"/>
      <c r="L30" s="1064"/>
      <c r="M30" s="1064"/>
      <c r="N30" s="1064"/>
      <c r="O30" s="1064"/>
      <c r="P30" s="1065"/>
      <c r="Q30" s="1069">
        <v>66234</v>
      </c>
      <c r="R30" s="1070"/>
      <c r="S30" s="1070"/>
      <c r="T30" s="1070"/>
      <c r="U30" s="1070"/>
      <c r="V30" s="1070">
        <v>65822</v>
      </c>
      <c r="W30" s="1070"/>
      <c r="X30" s="1070"/>
      <c r="Y30" s="1070"/>
      <c r="Z30" s="1070"/>
      <c r="AA30" s="1070">
        <v>411</v>
      </c>
      <c r="AB30" s="1070"/>
      <c r="AC30" s="1070"/>
      <c r="AD30" s="1070"/>
      <c r="AE30" s="1071"/>
      <c r="AF30" s="1045">
        <v>411</v>
      </c>
      <c r="AG30" s="1046"/>
      <c r="AH30" s="1046"/>
      <c r="AI30" s="1046"/>
      <c r="AJ30" s="1047"/>
      <c r="AK30" s="1006">
        <v>29768</v>
      </c>
      <c r="AL30" s="997"/>
      <c r="AM30" s="997"/>
      <c r="AN30" s="997"/>
      <c r="AO30" s="997"/>
      <c r="AP30" s="997">
        <v>0</v>
      </c>
      <c r="AQ30" s="997"/>
      <c r="AR30" s="997"/>
      <c r="AS30" s="997"/>
      <c r="AT30" s="997"/>
      <c r="AU30" s="997">
        <v>0</v>
      </c>
      <c r="AV30" s="997"/>
      <c r="AW30" s="997"/>
      <c r="AX30" s="997"/>
      <c r="AY30" s="997"/>
      <c r="AZ30" s="1068" t="s">
        <v>489</v>
      </c>
      <c r="BA30" s="1068"/>
      <c r="BB30" s="1068"/>
      <c r="BC30" s="1068"/>
      <c r="BD30" s="1068"/>
      <c r="BE30" s="1058"/>
      <c r="BF30" s="1058"/>
      <c r="BG30" s="1058"/>
      <c r="BH30" s="1058"/>
      <c r="BI30" s="1059"/>
      <c r="BJ30" s="203"/>
      <c r="BK30" s="203"/>
      <c r="BL30" s="203"/>
      <c r="BM30" s="203"/>
      <c r="BN30" s="203"/>
      <c r="BO30" s="216"/>
      <c r="BP30" s="216"/>
      <c r="BQ30" s="213">
        <v>24</v>
      </c>
      <c r="BR30" s="214" t="s">
        <v>591</v>
      </c>
      <c r="BS30" s="1040" t="s">
        <v>574</v>
      </c>
      <c r="BT30" s="1041"/>
      <c r="BU30" s="1041"/>
      <c r="BV30" s="1041"/>
      <c r="BW30" s="1041"/>
      <c r="BX30" s="1041"/>
      <c r="BY30" s="1041"/>
      <c r="BZ30" s="1041"/>
      <c r="CA30" s="1041"/>
      <c r="CB30" s="1041"/>
      <c r="CC30" s="1041"/>
      <c r="CD30" s="1041"/>
      <c r="CE30" s="1041"/>
      <c r="CF30" s="1041"/>
      <c r="CG30" s="1042"/>
      <c r="CH30" s="1015">
        <v>394</v>
      </c>
      <c r="CI30" s="1016"/>
      <c r="CJ30" s="1016"/>
      <c r="CK30" s="1016"/>
      <c r="CL30" s="1017"/>
      <c r="CM30" s="1015">
        <v>13158</v>
      </c>
      <c r="CN30" s="1016"/>
      <c r="CO30" s="1016"/>
      <c r="CP30" s="1016"/>
      <c r="CQ30" s="1017"/>
      <c r="CR30" s="1015">
        <v>10</v>
      </c>
      <c r="CS30" s="1016"/>
      <c r="CT30" s="1016"/>
      <c r="CU30" s="1016"/>
      <c r="CV30" s="1017"/>
      <c r="CW30" s="1015">
        <v>605</v>
      </c>
      <c r="CX30" s="1016"/>
      <c r="CY30" s="1016"/>
      <c r="CZ30" s="1016"/>
      <c r="DA30" s="1017"/>
      <c r="DB30" s="1015">
        <v>1518</v>
      </c>
      <c r="DC30" s="1016"/>
      <c r="DD30" s="1016"/>
      <c r="DE30" s="1016"/>
      <c r="DF30" s="1017"/>
      <c r="DG30" s="1015">
        <v>0</v>
      </c>
      <c r="DH30" s="1016"/>
      <c r="DI30" s="1016"/>
      <c r="DJ30" s="1016"/>
      <c r="DK30" s="1017"/>
      <c r="DL30" s="1015">
        <v>2540</v>
      </c>
      <c r="DM30" s="1016"/>
      <c r="DN30" s="1016"/>
      <c r="DO30" s="1016"/>
      <c r="DP30" s="1017"/>
      <c r="DQ30" s="1015">
        <v>254</v>
      </c>
      <c r="DR30" s="1016"/>
      <c r="DS30" s="1016"/>
      <c r="DT30" s="1016"/>
      <c r="DU30" s="1017"/>
      <c r="DV30" s="1018"/>
      <c r="DW30" s="1019"/>
      <c r="DX30" s="1019"/>
      <c r="DY30" s="1019"/>
      <c r="DZ30" s="1020"/>
      <c r="EA30" s="197"/>
    </row>
    <row r="31" spans="1:131" s="198" customFormat="1" ht="26.25" customHeight="1">
      <c r="A31" s="217">
        <v>4</v>
      </c>
      <c r="B31" s="1063" t="s">
        <v>385</v>
      </c>
      <c r="C31" s="1064"/>
      <c r="D31" s="1064"/>
      <c r="E31" s="1064"/>
      <c r="F31" s="1064"/>
      <c r="G31" s="1064"/>
      <c r="H31" s="1064"/>
      <c r="I31" s="1064"/>
      <c r="J31" s="1064"/>
      <c r="K31" s="1064"/>
      <c r="L31" s="1064"/>
      <c r="M31" s="1064"/>
      <c r="N31" s="1064"/>
      <c r="O31" s="1064"/>
      <c r="P31" s="1065"/>
      <c r="Q31" s="1069">
        <v>1427</v>
      </c>
      <c r="R31" s="1070"/>
      <c r="S31" s="1070"/>
      <c r="T31" s="1070"/>
      <c r="U31" s="1070"/>
      <c r="V31" s="1070">
        <v>1190</v>
      </c>
      <c r="W31" s="1070"/>
      <c r="X31" s="1070"/>
      <c r="Y31" s="1070"/>
      <c r="Z31" s="1070"/>
      <c r="AA31" s="1070">
        <v>236</v>
      </c>
      <c r="AB31" s="1070"/>
      <c r="AC31" s="1070"/>
      <c r="AD31" s="1070"/>
      <c r="AE31" s="1071"/>
      <c r="AF31" s="1045">
        <v>236</v>
      </c>
      <c r="AG31" s="1046"/>
      <c r="AH31" s="1046"/>
      <c r="AI31" s="1046"/>
      <c r="AJ31" s="1047"/>
      <c r="AK31" s="1006">
        <v>584</v>
      </c>
      <c r="AL31" s="997"/>
      <c r="AM31" s="997"/>
      <c r="AN31" s="997"/>
      <c r="AO31" s="997"/>
      <c r="AP31" s="997">
        <v>3192</v>
      </c>
      <c r="AQ31" s="997"/>
      <c r="AR31" s="997"/>
      <c r="AS31" s="997"/>
      <c r="AT31" s="997"/>
      <c r="AU31" s="997">
        <v>0</v>
      </c>
      <c r="AV31" s="997"/>
      <c r="AW31" s="997"/>
      <c r="AX31" s="997"/>
      <c r="AY31" s="997"/>
      <c r="AZ31" s="1068" t="s">
        <v>489</v>
      </c>
      <c r="BA31" s="1068"/>
      <c r="BB31" s="1068"/>
      <c r="BC31" s="1068"/>
      <c r="BD31" s="1068"/>
      <c r="BE31" s="1058"/>
      <c r="BF31" s="1058"/>
      <c r="BG31" s="1058"/>
      <c r="BH31" s="1058"/>
      <c r="BI31" s="1059"/>
      <c r="BJ31" s="203"/>
      <c r="BK31" s="203"/>
      <c r="BL31" s="203"/>
      <c r="BM31" s="203"/>
      <c r="BN31" s="203"/>
      <c r="BO31" s="216"/>
      <c r="BP31" s="216"/>
      <c r="BQ31" s="213">
        <v>25</v>
      </c>
      <c r="BR31" s="214" t="s">
        <v>591</v>
      </c>
      <c r="BS31" s="1040" t="s">
        <v>575</v>
      </c>
      <c r="BT31" s="1041"/>
      <c r="BU31" s="1041"/>
      <c r="BV31" s="1041"/>
      <c r="BW31" s="1041"/>
      <c r="BX31" s="1041"/>
      <c r="BY31" s="1041"/>
      <c r="BZ31" s="1041"/>
      <c r="CA31" s="1041"/>
      <c r="CB31" s="1041"/>
      <c r="CC31" s="1041"/>
      <c r="CD31" s="1041"/>
      <c r="CE31" s="1041"/>
      <c r="CF31" s="1041"/>
      <c r="CG31" s="1042"/>
      <c r="CH31" s="1015">
        <v>649</v>
      </c>
      <c r="CI31" s="1016"/>
      <c r="CJ31" s="1016"/>
      <c r="CK31" s="1016"/>
      <c r="CL31" s="1017"/>
      <c r="CM31" s="1015">
        <v>26953</v>
      </c>
      <c r="CN31" s="1016"/>
      <c r="CO31" s="1016"/>
      <c r="CP31" s="1016"/>
      <c r="CQ31" s="1017"/>
      <c r="CR31" s="1015">
        <v>3</v>
      </c>
      <c r="CS31" s="1016"/>
      <c r="CT31" s="1016"/>
      <c r="CU31" s="1016"/>
      <c r="CV31" s="1017"/>
      <c r="CW31" s="1015">
        <v>509</v>
      </c>
      <c r="CX31" s="1016"/>
      <c r="CY31" s="1016"/>
      <c r="CZ31" s="1016"/>
      <c r="DA31" s="1017"/>
      <c r="DB31" s="1015">
        <v>1285</v>
      </c>
      <c r="DC31" s="1016"/>
      <c r="DD31" s="1016"/>
      <c r="DE31" s="1016"/>
      <c r="DF31" s="1017"/>
      <c r="DG31" s="1015">
        <v>0</v>
      </c>
      <c r="DH31" s="1016"/>
      <c r="DI31" s="1016"/>
      <c r="DJ31" s="1016"/>
      <c r="DK31" s="1017"/>
      <c r="DL31" s="1015">
        <v>47600</v>
      </c>
      <c r="DM31" s="1016"/>
      <c r="DN31" s="1016"/>
      <c r="DO31" s="1016"/>
      <c r="DP31" s="1017"/>
      <c r="DQ31" s="1015">
        <v>4760</v>
      </c>
      <c r="DR31" s="1016"/>
      <c r="DS31" s="1016"/>
      <c r="DT31" s="1016"/>
      <c r="DU31" s="1017"/>
      <c r="DV31" s="1018"/>
      <c r="DW31" s="1019"/>
      <c r="DX31" s="1019"/>
      <c r="DY31" s="1019"/>
      <c r="DZ31" s="1020"/>
      <c r="EA31" s="197"/>
    </row>
    <row r="32" spans="1:131" s="198" customFormat="1" ht="26.25" customHeight="1">
      <c r="A32" s="217">
        <v>5</v>
      </c>
      <c r="B32" s="1063" t="s">
        <v>386</v>
      </c>
      <c r="C32" s="1064"/>
      <c r="D32" s="1064"/>
      <c r="E32" s="1064"/>
      <c r="F32" s="1064"/>
      <c r="G32" s="1064"/>
      <c r="H32" s="1064"/>
      <c r="I32" s="1064"/>
      <c r="J32" s="1064"/>
      <c r="K32" s="1064"/>
      <c r="L32" s="1064"/>
      <c r="M32" s="1064"/>
      <c r="N32" s="1064"/>
      <c r="O32" s="1064"/>
      <c r="P32" s="1065"/>
      <c r="Q32" s="1069">
        <v>82147</v>
      </c>
      <c r="R32" s="1070"/>
      <c r="S32" s="1070"/>
      <c r="T32" s="1070"/>
      <c r="U32" s="1070"/>
      <c r="V32" s="1070">
        <v>71075</v>
      </c>
      <c r="W32" s="1070"/>
      <c r="X32" s="1070"/>
      <c r="Y32" s="1070"/>
      <c r="Z32" s="1070"/>
      <c r="AA32" s="1070">
        <v>11072</v>
      </c>
      <c r="AB32" s="1070"/>
      <c r="AC32" s="1070"/>
      <c r="AD32" s="1070"/>
      <c r="AE32" s="1071"/>
      <c r="AF32" s="1045">
        <v>23687</v>
      </c>
      <c r="AG32" s="1046"/>
      <c r="AH32" s="1046"/>
      <c r="AI32" s="1046"/>
      <c r="AJ32" s="1047"/>
      <c r="AK32" s="1006">
        <v>1825</v>
      </c>
      <c r="AL32" s="997"/>
      <c r="AM32" s="997"/>
      <c r="AN32" s="997"/>
      <c r="AO32" s="997"/>
      <c r="AP32" s="997">
        <v>164495</v>
      </c>
      <c r="AQ32" s="997"/>
      <c r="AR32" s="997"/>
      <c r="AS32" s="997"/>
      <c r="AT32" s="997"/>
      <c r="AU32" s="997">
        <v>0</v>
      </c>
      <c r="AV32" s="997"/>
      <c r="AW32" s="997"/>
      <c r="AX32" s="997"/>
      <c r="AY32" s="997"/>
      <c r="AZ32" s="1068" t="s">
        <v>489</v>
      </c>
      <c r="BA32" s="1068"/>
      <c r="BB32" s="1068"/>
      <c r="BC32" s="1068"/>
      <c r="BD32" s="1068"/>
      <c r="BE32" s="1058" t="s">
        <v>387</v>
      </c>
      <c r="BF32" s="1058"/>
      <c r="BG32" s="1058"/>
      <c r="BH32" s="1058"/>
      <c r="BI32" s="1059"/>
      <c r="BJ32" s="203"/>
      <c r="BK32" s="203"/>
      <c r="BL32" s="203"/>
      <c r="BM32" s="203"/>
      <c r="BN32" s="203"/>
      <c r="BO32" s="216"/>
      <c r="BP32" s="216"/>
      <c r="BQ32" s="213">
        <v>26</v>
      </c>
      <c r="BR32" s="214"/>
      <c r="BS32" s="1040" t="s">
        <v>576</v>
      </c>
      <c r="BT32" s="1041"/>
      <c r="BU32" s="1041"/>
      <c r="BV32" s="1041"/>
      <c r="BW32" s="1041"/>
      <c r="BX32" s="1041"/>
      <c r="BY32" s="1041"/>
      <c r="BZ32" s="1041"/>
      <c r="CA32" s="1041"/>
      <c r="CB32" s="1041"/>
      <c r="CC32" s="1041"/>
      <c r="CD32" s="1041"/>
      <c r="CE32" s="1041"/>
      <c r="CF32" s="1041"/>
      <c r="CG32" s="1042"/>
      <c r="CH32" s="1015">
        <v>88</v>
      </c>
      <c r="CI32" s="1016"/>
      <c r="CJ32" s="1016"/>
      <c r="CK32" s="1016"/>
      <c r="CL32" s="1017"/>
      <c r="CM32" s="1015">
        <v>834</v>
      </c>
      <c r="CN32" s="1016"/>
      <c r="CO32" s="1016"/>
      <c r="CP32" s="1016"/>
      <c r="CQ32" s="1017"/>
      <c r="CR32" s="1015">
        <v>30</v>
      </c>
      <c r="CS32" s="1016"/>
      <c r="CT32" s="1016"/>
      <c r="CU32" s="1016"/>
      <c r="CV32" s="1017"/>
      <c r="CW32" s="1015">
        <v>0</v>
      </c>
      <c r="CX32" s="1016"/>
      <c r="CY32" s="1016"/>
      <c r="CZ32" s="1016"/>
      <c r="DA32" s="1017"/>
      <c r="DB32" s="1015">
        <v>0</v>
      </c>
      <c r="DC32" s="1016"/>
      <c r="DD32" s="1016"/>
      <c r="DE32" s="1016"/>
      <c r="DF32" s="1017"/>
      <c r="DG32" s="1015">
        <v>0</v>
      </c>
      <c r="DH32" s="1016"/>
      <c r="DI32" s="1016"/>
      <c r="DJ32" s="1016"/>
      <c r="DK32" s="1017"/>
      <c r="DL32" s="1015">
        <v>0</v>
      </c>
      <c r="DM32" s="1016"/>
      <c r="DN32" s="1016"/>
      <c r="DO32" s="1016"/>
      <c r="DP32" s="1017"/>
      <c r="DQ32" s="1015">
        <v>0</v>
      </c>
      <c r="DR32" s="1016"/>
      <c r="DS32" s="1016"/>
      <c r="DT32" s="1016"/>
      <c r="DU32" s="1017"/>
      <c r="DV32" s="1018"/>
      <c r="DW32" s="1019"/>
      <c r="DX32" s="1019"/>
      <c r="DY32" s="1019"/>
      <c r="DZ32" s="1020"/>
      <c r="EA32" s="197"/>
    </row>
    <row r="33" spans="1:131" s="198" customFormat="1" ht="26.25" customHeight="1">
      <c r="A33" s="217">
        <v>6</v>
      </c>
      <c r="B33" s="1063" t="s">
        <v>388</v>
      </c>
      <c r="C33" s="1064"/>
      <c r="D33" s="1064"/>
      <c r="E33" s="1064"/>
      <c r="F33" s="1064"/>
      <c r="G33" s="1064"/>
      <c r="H33" s="1064"/>
      <c r="I33" s="1064"/>
      <c r="J33" s="1064"/>
      <c r="K33" s="1064"/>
      <c r="L33" s="1064"/>
      <c r="M33" s="1064"/>
      <c r="N33" s="1064"/>
      <c r="O33" s="1064"/>
      <c r="P33" s="1065"/>
      <c r="Q33" s="1069">
        <v>3010</v>
      </c>
      <c r="R33" s="1070"/>
      <c r="S33" s="1070"/>
      <c r="T33" s="1070"/>
      <c r="U33" s="1070"/>
      <c r="V33" s="1070">
        <v>2018</v>
      </c>
      <c r="W33" s="1070"/>
      <c r="X33" s="1070"/>
      <c r="Y33" s="1070"/>
      <c r="Z33" s="1070"/>
      <c r="AA33" s="1070">
        <v>992</v>
      </c>
      <c r="AB33" s="1070"/>
      <c r="AC33" s="1070"/>
      <c r="AD33" s="1070"/>
      <c r="AE33" s="1071"/>
      <c r="AF33" s="1045">
        <v>4140</v>
      </c>
      <c r="AG33" s="1046"/>
      <c r="AH33" s="1046"/>
      <c r="AI33" s="1046"/>
      <c r="AJ33" s="1047"/>
      <c r="AK33" s="1006">
        <v>0</v>
      </c>
      <c r="AL33" s="997"/>
      <c r="AM33" s="997"/>
      <c r="AN33" s="997"/>
      <c r="AO33" s="997"/>
      <c r="AP33" s="997">
        <v>3262</v>
      </c>
      <c r="AQ33" s="997"/>
      <c r="AR33" s="997"/>
      <c r="AS33" s="997"/>
      <c r="AT33" s="997"/>
      <c r="AU33" s="997">
        <v>0</v>
      </c>
      <c r="AV33" s="997"/>
      <c r="AW33" s="997"/>
      <c r="AX33" s="997"/>
      <c r="AY33" s="997"/>
      <c r="AZ33" s="1068" t="s">
        <v>489</v>
      </c>
      <c r="BA33" s="1068"/>
      <c r="BB33" s="1068"/>
      <c r="BC33" s="1068"/>
      <c r="BD33" s="1068"/>
      <c r="BE33" s="1058" t="s">
        <v>387</v>
      </c>
      <c r="BF33" s="1058"/>
      <c r="BG33" s="1058"/>
      <c r="BH33" s="1058"/>
      <c r="BI33" s="1059"/>
      <c r="BJ33" s="203"/>
      <c r="BK33" s="203"/>
      <c r="BL33" s="203"/>
      <c r="BM33" s="203"/>
      <c r="BN33" s="203"/>
      <c r="BO33" s="216"/>
      <c r="BP33" s="216"/>
      <c r="BQ33" s="213">
        <v>27</v>
      </c>
      <c r="BR33" s="214"/>
      <c r="BS33" s="1040" t="s">
        <v>577</v>
      </c>
      <c r="BT33" s="1041"/>
      <c r="BU33" s="1041"/>
      <c r="BV33" s="1041"/>
      <c r="BW33" s="1041"/>
      <c r="BX33" s="1041"/>
      <c r="BY33" s="1041"/>
      <c r="BZ33" s="1041"/>
      <c r="CA33" s="1041"/>
      <c r="CB33" s="1041"/>
      <c r="CC33" s="1041"/>
      <c r="CD33" s="1041"/>
      <c r="CE33" s="1041"/>
      <c r="CF33" s="1041"/>
      <c r="CG33" s="1042"/>
      <c r="CH33" s="1015">
        <v>76</v>
      </c>
      <c r="CI33" s="1016"/>
      <c r="CJ33" s="1016"/>
      <c r="CK33" s="1016"/>
      <c r="CL33" s="1017"/>
      <c r="CM33" s="1015">
        <v>3343</v>
      </c>
      <c r="CN33" s="1016"/>
      <c r="CO33" s="1016"/>
      <c r="CP33" s="1016"/>
      <c r="CQ33" s="1017"/>
      <c r="CR33" s="1015">
        <v>1550</v>
      </c>
      <c r="CS33" s="1016"/>
      <c r="CT33" s="1016"/>
      <c r="CU33" s="1016"/>
      <c r="CV33" s="1017"/>
      <c r="CW33" s="1015">
        <v>0</v>
      </c>
      <c r="CX33" s="1016"/>
      <c r="CY33" s="1016"/>
      <c r="CZ33" s="1016"/>
      <c r="DA33" s="1017"/>
      <c r="DB33" s="1015">
        <v>0</v>
      </c>
      <c r="DC33" s="1016"/>
      <c r="DD33" s="1016"/>
      <c r="DE33" s="1016"/>
      <c r="DF33" s="1017"/>
      <c r="DG33" s="1015">
        <v>0</v>
      </c>
      <c r="DH33" s="1016"/>
      <c r="DI33" s="1016"/>
      <c r="DJ33" s="1016"/>
      <c r="DK33" s="1017"/>
      <c r="DL33" s="1015">
        <v>0</v>
      </c>
      <c r="DM33" s="1016"/>
      <c r="DN33" s="1016"/>
      <c r="DO33" s="1016"/>
      <c r="DP33" s="1017"/>
      <c r="DQ33" s="1015">
        <v>0</v>
      </c>
      <c r="DR33" s="1016"/>
      <c r="DS33" s="1016"/>
      <c r="DT33" s="1016"/>
      <c r="DU33" s="1017"/>
      <c r="DV33" s="1018"/>
      <c r="DW33" s="1019"/>
      <c r="DX33" s="1019"/>
      <c r="DY33" s="1019"/>
      <c r="DZ33" s="1020"/>
      <c r="EA33" s="197"/>
    </row>
    <row r="34" spans="1:131" s="198" customFormat="1" ht="26.25" customHeight="1">
      <c r="A34" s="217">
        <v>7</v>
      </c>
      <c r="B34" s="1063" t="s">
        <v>389</v>
      </c>
      <c r="C34" s="1064"/>
      <c r="D34" s="1064"/>
      <c r="E34" s="1064"/>
      <c r="F34" s="1064"/>
      <c r="G34" s="1064"/>
      <c r="H34" s="1064"/>
      <c r="I34" s="1064"/>
      <c r="J34" s="1064"/>
      <c r="K34" s="1064"/>
      <c r="L34" s="1064"/>
      <c r="M34" s="1064"/>
      <c r="N34" s="1064"/>
      <c r="O34" s="1064"/>
      <c r="P34" s="1065"/>
      <c r="Q34" s="1069">
        <v>2053</v>
      </c>
      <c r="R34" s="1070"/>
      <c r="S34" s="1070"/>
      <c r="T34" s="1070"/>
      <c r="U34" s="1070"/>
      <c r="V34" s="1070">
        <v>18739</v>
      </c>
      <c r="W34" s="1070"/>
      <c r="X34" s="1070"/>
      <c r="Y34" s="1070"/>
      <c r="Z34" s="1070"/>
      <c r="AA34" s="1070">
        <v>1796</v>
      </c>
      <c r="AB34" s="1070"/>
      <c r="AC34" s="1070"/>
      <c r="AD34" s="1070"/>
      <c r="AE34" s="1071"/>
      <c r="AF34" s="1045">
        <v>6747</v>
      </c>
      <c r="AG34" s="1046"/>
      <c r="AH34" s="1046"/>
      <c r="AI34" s="1046"/>
      <c r="AJ34" s="1047"/>
      <c r="AK34" s="1006">
        <v>575</v>
      </c>
      <c r="AL34" s="997"/>
      <c r="AM34" s="997"/>
      <c r="AN34" s="997"/>
      <c r="AO34" s="997"/>
      <c r="AP34" s="997">
        <v>1675</v>
      </c>
      <c r="AQ34" s="997"/>
      <c r="AR34" s="997"/>
      <c r="AS34" s="997"/>
      <c r="AT34" s="997"/>
      <c r="AU34" s="997">
        <v>0</v>
      </c>
      <c r="AV34" s="997"/>
      <c r="AW34" s="997"/>
      <c r="AX34" s="997"/>
      <c r="AY34" s="997"/>
      <c r="AZ34" s="1068" t="s">
        <v>489</v>
      </c>
      <c r="BA34" s="1068"/>
      <c r="BB34" s="1068"/>
      <c r="BC34" s="1068"/>
      <c r="BD34" s="1068"/>
      <c r="BE34" s="1058" t="s">
        <v>387</v>
      </c>
      <c r="BF34" s="1058"/>
      <c r="BG34" s="1058"/>
      <c r="BH34" s="1058"/>
      <c r="BI34" s="1059"/>
      <c r="BJ34" s="203"/>
      <c r="BK34" s="203"/>
      <c r="BL34" s="203"/>
      <c r="BM34" s="203"/>
      <c r="BN34" s="203"/>
      <c r="BO34" s="216"/>
      <c r="BP34" s="216"/>
      <c r="BQ34" s="213">
        <v>28</v>
      </c>
      <c r="BR34" s="214" t="s">
        <v>591</v>
      </c>
      <c r="BS34" s="1040" t="s">
        <v>578</v>
      </c>
      <c r="BT34" s="1041"/>
      <c r="BU34" s="1041"/>
      <c r="BV34" s="1041"/>
      <c r="BW34" s="1041"/>
      <c r="BX34" s="1041"/>
      <c r="BY34" s="1041"/>
      <c r="BZ34" s="1041"/>
      <c r="CA34" s="1041"/>
      <c r="CB34" s="1041"/>
      <c r="CC34" s="1041"/>
      <c r="CD34" s="1041"/>
      <c r="CE34" s="1041"/>
      <c r="CF34" s="1041"/>
      <c r="CG34" s="1042"/>
      <c r="CH34" s="1015">
        <v>-184</v>
      </c>
      <c r="CI34" s="1016"/>
      <c r="CJ34" s="1016"/>
      <c r="CK34" s="1016"/>
      <c r="CL34" s="1017"/>
      <c r="CM34" s="1015">
        <v>38290</v>
      </c>
      <c r="CN34" s="1016"/>
      <c r="CO34" s="1016"/>
      <c r="CP34" s="1016"/>
      <c r="CQ34" s="1017"/>
      <c r="CR34" s="1015">
        <v>32197</v>
      </c>
      <c r="CS34" s="1016"/>
      <c r="CT34" s="1016"/>
      <c r="CU34" s="1016"/>
      <c r="CV34" s="1017"/>
      <c r="CW34" s="1015">
        <v>259</v>
      </c>
      <c r="CX34" s="1016"/>
      <c r="CY34" s="1016"/>
      <c r="CZ34" s="1016"/>
      <c r="DA34" s="1017"/>
      <c r="DB34" s="1015">
        <v>30627</v>
      </c>
      <c r="DC34" s="1016"/>
      <c r="DD34" s="1016"/>
      <c r="DE34" s="1016"/>
      <c r="DF34" s="1017"/>
      <c r="DG34" s="1015">
        <v>0</v>
      </c>
      <c r="DH34" s="1016"/>
      <c r="DI34" s="1016"/>
      <c r="DJ34" s="1016"/>
      <c r="DK34" s="1017"/>
      <c r="DL34" s="1015">
        <v>63395</v>
      </c>
      <c r="DM34" s="1016"/>
      <c r="DN34" s="1016"/>
      <c r="DO34" s="1016"/>
      <c r="DP34" s="1017"/>
      <c r="DQ34" s="1015">
        <v>11549</v>
      </c>
      <c r="DR34" s="1016"/>
      <c r="DS34" s="1016"/>
      <c r="DT34" s="1016"/>
      <c r="DU34" s="1017"/>
      <c r="DV34" s="1018"/>
      <c r="DW34" s="1019"/>
      <c r="DX34" s="1019"/>
      <c r="DY34" s="1019"/>
      <c r="DZ34" s="1020"/>
      <c r="EA34" s="197"/>
    </row>
    <row r="35" spans="1:131" s="198" customFormat="1" ht="26.25" customHeight="1">
      <c r="A35" s="217">
        <v>8</v>
      </c>
      <c r="B35" s="1063" t="s">
        <v>390</v>
      </c>
      <c r="C35" s="1064"/>
      <c r="D35" s="1064"/>
      <c r="E35" s="1064"/>
      <c r="F35" s="1064"/>
      <c r="G35" s="1064"/>
      <c r="H35" s="1064"/>
      <c r="I35" s="1064"/>
      <c r="J35" s="1064"/>
      <c r="K35" s="1064"/>
      <c r="L35" s="1064"/>
      <c r="M35" s="1064"/>
      <c r="N35" s="1064"/>
      <c r="O35" s="1064"/>
      <c r="P35" s="1065"/>
      <c r="Q35" s="1069">
        <v>52551</v>
      </c>
      <c r="R35" s="1070"/>
      <c r="S35" s="1070"/>
      <c r="T35" s="1070"/>
      <c r="U35" s="1070"/>
      <c r="V35" s="1070">
        <v>44153</v>
      </c>
      <c r="W35" s="1070"/>
      <c r="X35" s="1070"/>
      <c r="Y35" s="1070"/>
      <c r="Z35" s="1070"/>
      <c r="AA35" s="1070">
        <v>8398</v>
      </c>
      <c r="AB35" s="1070"/>
      <c r="AC35" s="1070"/>
      <c r="AD35" s="1070"/>
      <c r="AE35" s="1071"/>
      <c r="AF35" s="1045">
        <v>5271</v>
      </c>
      <c r="AG35" s="1046"/>
      <c r="AH35" s="1046"/>
      <c r="AI35" s="1046"/>
      <c r="AJ35" s="1047"/>
      <c r="AK35" s="1006">
        <v>3228</v>
      </c>
      <c r="AL35" s="997"/>
      <c r="AM35" s="997"/>
      <c r="AN35" s="997"/>
      <c r="AO35" s="997"/>
      <c r="AP35" s="997">
        <v>385237</v>
      </c>
      <c r="AQ35" s="997"/>
      <c r="AR35" s="997"/>
      <c r="AS35" s="997"/>
      <c r="AT35" s="997"/>
      <c r="AU35" s="997">
        <v>37270</v>
      </c>
      <c r="AV35" s="997"/>
      <c r="AW35" s="997"/>
      <c r="AX35" s="997"/>
      <c r="AY35" s="997"/>
      <c r="AZ35" s="1068" t="s">
        <v>489</v>
      </c>
      <c r="BA35" s="1068"/>
      <c r="BB35" s="1068"/>
      <c r="BC35" s="1068"/>
      <c r="BD35" s="1068"/>
      <c r="BE35" s="1058" t="s">
        <v>387</v>
      </c>
      <c r="BF35" s="1058"/>
      <c r="BG35" s="1058"/>
      <c r="BH35" s="1058"/>
      <c r="BI35" s="1059"/>
      <c r="BJ35" s="203"/>
      <c r="BK35" s="203"/>
      <c r="BL35" s="203"/>
      <c r="BM35" s="203"/>
      <c r="BN35" s="203"/>
      <c r="BO35" s="216"/>
      <c r="BP35" s="216"/>
      <c r="BQ35" s="213">
        <v>29</v>
      </c>
      <c r="BR35" s="214"/>
      <c r="BS35" s="1040" t="s">
        <v>579</v>
      </c>
      <c r="BT35" s="1041"/>
      <c r="BU35" s="1041"/>
      <c r="BV35" s="1041"/>
      <c r="BW35" s="1041"/>
      <c r="BX35" s="1041"/>
      <c r="BY35" s="1041"/>
      <c r="BZ35" s="1041"/>
      <c r="CA35" s="1041"/>
      <c r="CB35" s="1041"/>
      <c r="CC35" s="1041"/>
      <c r="CD35" s="1041"/>
      <c r="CE35" s="1041"/>
      <c r="CF35" s="1041"/>
      <c r="CG35" s="1042"/>
      <c r="CH35" s="1015">
        <v>152</v>
      </c>
      <c r="CI35" s="1016"/>
      <c r="CJ35" s="1016"/>
      <c r="CK35" s="1016"/>
      <c r="CL35" s="1017"/>
      <c r="CM35" s="1015">
        <v>9398</v>
      </c>
      <c r="CN35" s="1016"/>
      <c r="CO35" s="1016"/>
      <c r="CP35" s="1016"/>
      <c r="CQ35" s="1017"/>
      <c r="CR35" s="1015">
        <v>100</v>
      </c>
      <c r="CS35" s="1016"/>
      <c r="CT35" s="1016"/>
      <c r="CU35" s="1016"/>
      <c r="CV35" s="1017"/>
      <c r="CW35" s="1015">
        <v>72</v>
      </c>
      <c r="CX35" s="1016"/>
      <c r="CY35" s="1016"/>
      <c r="CZ35" s="1016"/>
      <c r="DA35" s="1017"/>
      <c r="DB35" s="1015">
        <v>0</v>
      </c>
      <c r="DC35" s="1016"/>
      <c r="DD35" s="1016"/>
      <c r="DE35" s="1016"/>
      <c r="DF35" s="1017"/>
      <c r="DG35" s="1015">
        <v>0</v>
      </c>
      <c r="DH35" s="1016"/>
      <c r="DI35" s="1016"/>
      <c r="DJ35" s="1016"/>
      <c r="DK35" s="1017"/>
      <c r="DL35" s="1015">
        <v>0</v>
      </c>
      <c r="DM35" s="1016"/>
      <c r="DN35" s="1016"/>
      <c r="DO35" s="1016"/>
      <c r="DP35" s="1017"/>
      <c r="DQ35" s="1015">
        <v>0</v>
      </c>
      <c r="DR35" s="1016"/>
      <c r="DS35" s="1016"/>
      <c r="DT35" s="1016"/>
      <c r="DU35" s="1017"/>
      <c r="DV35" s="1018"/>
      <c r="DW35" s="1019"/>
      <c r="DX35" s="1019"/>
      <c r="DY35" s="1019"/>
      <c r="DZ35" s="1020"/>
      <c r="EA35" s="197"/>
    </row>
    <row r="36" spans="1:131" s="198" customFormat="1" ht="26.25" customHeight="1">
      <c r="A36" s="217">
        <v>9</v>
      </c>
      <c r="B36" s="1063" t="s">
        <v>391</v>
      </c>
      <c r="C36" s="1064"/>
      <c r="D36" s="1064"/>
      <c r="E36" s="1064"/>
      <c r="F36" s="1064"/>
      <c r="G36" s="1064"/>
      <c r="H36" s="1064"/>
      <c r="I36" s="1064"/>
      <c r="J36" s="1064"/>
      <c r="K36" s="1064"/>
      <c r="L36" s="1064"/>
      <c r="M36" s="1064"/>
      <c r="N36" s="1064"/>
      <c r="O36" s="1064"/>
      <c r="P36" s="1065"/>
      <c r="Q36" s="1069">
        <v>130257</v>
      </c>
      <c r="R36" s="1070"/>
      <c r="S36" s="1070"/>
      <c r="T36" s="1070"/>
      <c r="U36" s="1070"/>
      <c r="V36" s="1070">
        <v>114512</v>
      </c>
      <c r="W36" s="1070"/>
      <c r="X36" s="1070"/>
      <c r="Y36" s="1070"/>
      <c r="Z36" s="1070"/>
      <c r="AA36" s="1070">
        <v>157456</v>
      </c>
      <c r="AB36" s="1070"/>
      <c r="AC36" s="1070"/>
      <c r="AD36" s="1070"/>
      <c r="AE36" s="1071"/>
      <c r="AF36" s="1045">
        <v>17645</v>
      </c>
      <c r="AG36" s="1046"/>
      <c r="AH36" s="1046"/>
      <c r="AI36" s="1046"/>
      <c r="AJ36" s="1047"/>
      <c r="AK36" s="1006">
        <v>44259</v>
      </c>
      <c r="AL36" s="997"/>
      <c r="AM36" s="997"/>
      <c r="AN36" s="997"/>
      <c r="AO36" s="997"/>
      <c r="AP36" s="997">
        <v>782644</v>
      </c>
      <c r="AQ36" s="997"/>
      <c r="AR36" s="997"/>
      <c r="AS36" s="997"/>
      <c r="AT36" s="997"/>
      <c r="AU36" s="997">
        <v>414478</v>
      </c>
      <c r="AV36" s="997"/>
      <c r="AW36" s="997"/>
      <c r="AX36" s="997"/>
      <c r="AY36" s="997"/>
      <c r="AZ36" s="1068" t="s">
        <v>489</v>
      </c>
      <c r="BA36" s="1068"/>
      <c r="BB36" s="1068"/>
      <c r="BC36" s="1068"/>
      <c r="BD36" s="1068"/>
      <c r="BE36" s="1058" t="s">
        <v>387</v>
      </c>
      <c r="BF36" s="1058"/>
      <c r="BG36" s="1058"/>
      <c r="BH36" s="1058"/>
      <c r="BI36" s="1059"/>
      <c r="BJ36" s="203"/>
      <c r="BK36" s="203"/>
      <c r="BL36" s="203"/>
      <c r="BM36" s="203"/>
      <c r="BN36" s="203"/>
      <c r="BO36" s="216"/>
      <c r="BP36" s="216"/>
      <c r="BQ36" s="213">
        <v>30</v>
      </c>
      <c r="BR36" s="214" t="s">
        <v>591</v>
      </c>
      <c r="BS36" s="1040" t="s">
        <v>580</v>
      </c>
      <c r="BT36" s="1041"/>
      <c r="BU36" s="1041"/>
      <c r="BV36" s="1041"/>
      <c r="BW36" s="1041"/>
      <c r="BX36" s="1041"/>
      <c r="BY36" s="1041"/>
      <c r="BZ36" s="1041"/>
      <c r="CA36" s="1041"/>
      <c r="CB36" s="1041"/>
      <c r="CC36" s="1041"/>
      <c r="CD36" s="1041"/>
      <c r="CE36" s="1041"/>
      <c r="CF36" s="1041"/>
      <c r="CG36" s="1042"/>
      <c r="CH36" s="1015">
        <v>533</v>
      </c>
      <c r="CI36" s="1016"/>
      <c r="CJ36" s="1016"/>
      <c r="CK36" s="1016"/>
      <c r="CL36" s="1017"/>
      <c r="CM36" s="1015">
        <v>3763</v>
      </c>
      <c r="CN36" s="1016"/>
      <c r="CO36" s="1016"/>
      <c r="CP36" s="1016"/>
      <c r="CQ36" s="1017"/>
      <c r="CR36" s="1015">
        <v>6400</v>
      </c>
      <c r="CS36" s="1016"/>
      <c r="CT36" s="1016"/>
      <c r="CU36" s="1016"/>
      <c r="CV36" s="1017"/>
      <c r="CW36" s="1015">
        <v>0</v>
      </c>
      <c r="CX36" s="1016"/>
      <c r="CY36" s="1016"/>
      <c r="CZ36" s="1016"/>
      <c r="DA36" s="1017"/>
      <c r="DB36" s="1015">
        <v>7735</v>
      </c>
      <c r="DC36" s="1016"/>
      <c r="DD36" s="1016"/>
      <c r="DE36" s="1016"/>
      <c r="DF36" s="1017"/>
      <c r="DG36" s="1015">
        <v>0</v>
      </c>
      <c r="DH36" s="1016"/>
      <c r="DI36" s="1016"/>
      <c r="DJ36" s="1016"/>
      <c r="DK36" s="1017"/>
      <c r="DL36" s="1015">
        <v>4160</v>
      </c>
      <c r="DM36" s="1016"/>
      <c r="DN36" s="1016"/>
      <c r="DO36" s="1016"/>
      <c r="DP36" s="1017"/>
      <c r="DQ36" s="1015">
        <v>416</v>
      </c>
      <c r="DR36" s="1016"/>
      <c r="DS36" s="1016"/>
      <c r="DT36" s="1016"/>
      <c r="DU36" s="1017"/>
      <c r="DV36" s="1018"/>
      <c r="DW36" s="1019"/>
      <c r="DX36" s="1019"/>
      <c r="DY36" s="1019"/>
      <c r="DZ36" s="1020"/>
      <c r="EA36" s="197"/>
    </row>
    <row r="37" spans="1:131" s="198" customFormat="1" ht="26.25" customHeight="1">
      <c r="A37" s="217">
        <v>10</v>
      </c>
      <c r="B37" s="1063" t="s">
        <v>392</v>
      </c>
      <c r="C37" s="1064"/>
      <c r="D37" s="1064"/>
      <c r="E37" s="1064"/>
      <c r="F37" s="1064"/>
      <c r="G37" s="1064"/>
      <c r="H37" s="1064"/>
      <c r="I37" s="1064"/>
      <c r="J37" s="1064"/>
      <c r="K37" s="1064"/>
      <c r="L37" s="1064"/>
      <c r="M37" s="1064"/>
      <c r="N37" s="1064"/>
      <c r="O37" s="1064"/>
      <c r="P37" s="1065"/>
      <c r="Q37" s="1069">
        <v>30541</v>
      </c>
      <c r="R37" s="1070"/>
      <c r="S37" s="1070"/>
      <c r="T37" s="1070"/>
      <c r="U37" s="1070"/>
      <c r="V37" s="1070">
        <v>31372</v>
      </c>
      <c r="W37" s="1070"/>
      <c r="X37" s="1070"/>
      <c r="Y37" s="1070"/>
      <c r="Z37" s="1070"/>
      <c r="AA37" s="1070">
        <v>-832</v>
      </c>
      <c r="AB37" s="1070"/>
      <c r="AC37" s="1070"/>
      <c r="AD37" s="1070"/>
      <c r="AE37" s="1071"/>
      <c r="AF37" s="1045">
        <v>3773</v>
      </c>
      <c r="AG37" s="1046"/>
      <c r="AH37" s="1046"/>
      <c r="AI37" s="1046"/>
      <c r="AJ37" s="1047"/>
      <c r="AK37" s="1006">
        <v>3885</v>
      </c>
      <c r="AL37" s="997"/>
      <c r="AM37" s="997"/>
      <c r="AN37" s="997"/>
      <c r="AO37" s="997"/>
      <c r="AP37" s="997">
        <v>55308</v>
      </c>
      <c r="AQ37" s="997"/>
      <c r="AR37" s="997"/>
      <c r="AS37" s="997"/>
      <c r="AT37" s="997"/>
      <c r="AU37" s="997">
        <v>0</v>
      </c>
      <c r="AV37" s="997"/>
      <c r="AW37" s="997"/>
      <c r="AX37" s="997"/>
      <c r="AY37" s="997"/>
      <c r="AZ37" s="1068" t="s">
        <v>489</v>
      </c>
      <c r="BA37" s="1068"/>
      <c r="BB37" s="1068"/>
      <c r="BC37" s="1068"/>
      <c r="BD37" s="1068"/>
      <c r="BE37" s="1058" t="s">
        <v>387</v>
      </c>
      <c r="BF37" s="1058"/>
      <c r="BG37" s="1058"/>
      <c r="BH37" s="1058"/>
      <c r="BI37" s="1059"/>
      <c r="BJ37" s="203"/>
      <c r="BK37" s="203"/>
      <c r="BL37" s="203"/>
      <c r="BM37" s="203"/>
      <c r="BN37" s="203"/>
      <c r="BO37" s="216"/>
      <c r="BP37" s="216"/>
      <c r="BQ37" s="213">
        <v>31</v>
      </c>
      <c r="BR37" s="214" t="s">
        <v>591</v>
      </c>
      <c r="BS37" s="1040" t="s">
        <v>581</v>
      </c>
      <c r="BT37" s="1041"/>
      <c r="BU37" s="1041"/>
      <c r="BV37" s="1041"/>
      <c r="BW37" s="1041"/>
      <c r="BX37" s="1041"/>
      <c r="BY37" s="1041"/>
      <c r="BZ37" s="1041"/>
      <c r="CA37" s="1041"/>
      <c r="CB37" s="1041"/>
      <c r="CC37" s="1041"/>
      <c r="CD37" s="1041"/>
      <c r="CE37" s="1041"/>
      <c r="CF37" s="1041"/>
      <c r="CG37" s="1042"/>
      <c r="CH37" s="1015">
        <v>8</v>
      </c>
      <c r="CI37" s="1016"/>
      <c r="CJ37" s="1016"/>
      <c r="CK37" s="1016"/>
      <c r="CL37" s="1017"/>
      <c r="CM37" s="1015">
        <v>939</v>
      </c>
      <c r="CN37" s="1016"/>
      <c r="CO37" s="1016"/>
      <c r="CP37" s="1016"/>
      <c r="CQ37" s="1017"/>
      <c r="CR37" s="1015">
        <v>50</v>
      </c>
      <c r="CS37" s="1016"/>
      <c r="CT37" s="1016"/>
      <c r="CU37" s="1016"/>
      <c r="CV37" s="1017"/>
      <c r="CW37" s="1015">
        <v>5000</v>
      </c>
      <c r="CX37" s="1016"/>
      <c r="CY37" s="1016"/>
      <c r="CZ37" s="1016"/>
      <c r="DA37" s="1017"/>
      <c r="DB37" s="1015">
        <v>50000</v>
      </c>
      <c r="DC37" s="1016"/>
      <c r="DD37" s="1016"/>
      <c r="DE37" s="1016"/>
      <c r="DF37" s="1017"/>
      <c r="DG37" s="1015">
        <v>0</v>
      </c>
      <c r="DH37" s="1016"/>
      <c r="DI37" s="1016"/>
      <c r="DJ37" s="1016"/>
      <c r="DK37" s="1017"/>
      <c r="DL37" s="1015">
        <v>49904</v>
      </c>
      <c r="DM37" s="1016"/>
      <c r="DN37" s="1016"/>
      <c r="DO37" s="1016"/>
      <c r="DP37" s="1017"/>
      <c r="DQ37" s="1015">
        <v>44914</v>
      </c>
      <c r="DR37" s="1016"/>
      <c r="DS37" s="1016"/>
      <c r="DT37" s="1016"/>
      <c r="DU37" s="1017"/>
      <c r="DV37" s="1018"/>
      <c r="DW37" s="1019"/>
      <c r="DX37" s="1019"/>
      <c r="DY37" s="1019"/>
      <c r="DZ37" s="1020"/>
      <c r="EA37" s="197"/>
    </row>
    <row r="38" spans="1:131" s="198" customFormat="1" ht="26.25" customHeight="1">
      <c r="A38" s="217">
        <v>11</v>
      </c>
      <c r="B38" s="1063" t="s">
        <v>393</v>
      </c>
      <c r="C38" s="1064"/>
      <c r="D38" s="1064"/>
      <c r="E38" s="1064"/>
      <c r="F38" s="1064"/>
      <c r="G38" s="1064"/>
      <c r="H38" s="1064"/>
      <c r="I38" s="1064"/>
      <c r="J38" s="1064"/>
      <c r="K38" s="1064"/>
      <c r="L38" s="1064"/>
      <c r="M38" s="1064"/>
      <c r="N38" s="1064"/>
      <c r="O38" s="1064"/>
      <c r="P38" s="1065"/>
      <c r="Q38" s="1069">
        <v>6113</v>
      </c>
      <c r="R38" s="1070"/>
      <c r="S38" s="1070"/>
      <c r="T38" s="1070"/>
      <c r="U38" s="1070"/>
      <c r="V38" s="1070">
        <v>6782</v>
      </c>
      <c r="W38" s="1070"/>
      <c r="X38" s="1070"/>
      <c r="Y38" s="1070"/>
      <c r="Z38" s="1070"/>
      <c r="AA38" s="1070">
        <v>-669</v>
      </c>
      <c r="AB38" s="1070"/>
      <c r="AC38" s="1070"/>
      <c r="AD38" s="1070"/>
      <c r="AE38" s="1071"/>
      <c r="AF38" s="1045" t="s">
        <v>108</v>
      </c>
      <c r="AG38" s="1046"/>
      <c r="AH38" s="1046"/>
      <c r="AI38" s="1046"/>
      <c r="AJ38" s="1047"/>
      <c r="AK38" s="1006">
        <v>641</v>
      </c>
      <c r="AL38" s="997"/>
      <c r="AM38" s="997"/>
      <c r="AN38" s="997"/>
      <c r="AO38" s="997"/>
      <c r="AP38" s="997">
        <v>189232</v>
      </c>
      <c r="AQ38" s="997"/>
      <c r="AR38" s="997"/>
      <c r="AS38" s="997"/>
      <c r="AT38" s="997"/>
      <c r="AU38" s="997">
        <v>0</v>
      </c>
      <c r="AV38" s="997"/>
      <c r="AW38" s="997"/>
      <c r="AX38" s="997"/>
      <c r="AY38" s="997"/>
      <c r="AZ38" s="1068" t="s">
        <v>489</v>
      </c>
      <c r="BA38" s="1068"/>
      <c r="BB38" s="1068"/>
      <c r="BC38" s="1068"/>
      <c r="BD38" s="1068"/>
      <c r="BE38" s="1058" t="s">
        <v>387</v>
      </c>
      <c r="BF38" s="1058"/>
      <c r="BG38" s="1058"/>
      <c r="BH38" s="1058"/>
      <c r="BI38" s="1059"/>
      <c r="BJ38" s="203"/>
      <c r="BK38" s="203"/>
      <c r="BL38" s="203"/>
      <c r="BM38" s="203"/>
      <c r="BN38" s="203"/>
      <c r="BO38" s="216"/>
      <c r="BP38" s="216"/>
      <c r="BQ38" s="213">
        <v>32</v>
      </c>
      <c r="BR38" s="214" t="s">
        <v>591</v>
      </c>
      <c r="BS38" s="1040" t="s">
        <v>582</v>
      </c>
      <c r="BT38" s="1041"/>
      <c r="BU38" s="1041"/>
      <c r="BV38" s="1041"/>
      <c r="BW38" s="1041"/>
      <c r="BX38" s="1041"/>
      <c r="BY38" s="1041"/>
      <c r="BZ38" s="1041"/>
      <c r="CA38" s="1041"/>
      <c r="CB38" s="1041"/>
      <c r="CC38" s="1041"/>
      <c r="CD38" s="1041"/>
      <c r="CE38" s="1041"/>
      <c r="CF38" s="1041"/>
      <c r="CG38" s="1042"/>
      <c r="CH38" s="1015">
        <v>441</v>
      </c>
      <c r="CI38" s="1016"/>
      <c r="CJ38" s="1016"/>
      <c r="CK38" s="1016"/>
      <c r="CL38" s="1017"/>
      <c r="CM38" s="1015">
        <v>5151</v>
      </c>
      <c r="CN38" s="1016"/>
      <c r="CO38" s="1016"/>
      <c r="CP38" s="1016"/>
      <c r="CQ38" s="1017"/>
      <c r="CR38" s="1015">
        <v>3510</v>
      </c>
      <c r="CS38" s="1016"/>
      <c r="CT38" s="1016"/>
      <c r="CU38" s="1016"/>
      <c r="CV38" s="1017"/>
      <c r="CW38" s="1015">
        <v>0</v>
      </c>
      <c r="CX38" s="1016"/>
      <c r="CY38" s="1016"/>
      <c r="CZ38" s="1016"/>
      <c r="DA38" s="1017"/>
      <c r="DB38" s="1015">
        <v>3525</v>
      </c>
      <c r="DC38" s="1016"/>
      <c r="DD38" s="1016"/>
      <c r="DE38" s="1016"/>
      <c r="DF38" s="1017"/>
      <c r="DG38" s="1015">
        <v>0</v>
      </c>
      <c r="DH38" s="1016"/>
      <c r="DI38" s="1016"/>
      <c r="DJ38" s="1016"/>
      <c r="DK38" s="1017"/>
      <c r="DL38" s="1015">
        <v>4026</v>
      </c>
      <c r="DM38" s="1016"/>
      <c r="DN38" s="1016"/>
      <c r="DO38" s="1016"/>
      <c r="DP38" s="1017"/>
      <c r="DQ38" s="1015">
        <v>403</v>
      </c>
      <c r="DR38" s="1016"/>
      <c r="DS38" s="1016"/>
      <c r="DT38" s="1016"/>
      <c r="DU38" s="1017"/>
      <c r="DV38" s="1018"/>
      <c r="DW38" s="1019"/>
      <c r="DX38" s="1019"/>
      <c r="DY38" s="1019"/>
      <c r="DZ38" s="1020"/>
      <c r="EA38" s="197"/>
    </row>
    <row r="39" spans="1:131" s="198" customFormat="1" ht="26.25" customHeight="1">
      <c r="A39" s="217">
        <v>12</v>
      </c>
      <c r="B39" s="1063" t="s">
        <v>394</v>
      </c>
      <c r="C39" s="1064"/>
      <c r="D39" s="1064"/>
      <c r="E39" s="1064"/>
      <c r="F39" s="1064"/>
      <c r="G39" s="1064"/>
      <c r="H39" s="1064"/>
      <c r="I39" s="1064"/>
      <c r="J39" s="1064"/>
      <c r="K39" s="1064"/>
      <c r="L39" s="1064"/>
      <c r="M39" s="1064"/>
      <c r="N39" s="1064"/>
      <c r="O39" s="1064"/>
      <c r="P39" s="1065"/>
      <c r="Q39" s="1069">
        <v>5830</v>
      </c>
      <c r="R39" s="1070"/>
      <c r="S39" s="1070"/>
      <c r="T39" s="1070"/>
      <c r="U39" s="1070"/>
      <c r="V39" s="1070">
        <v>3459</v>
      </c>
      <c r="W39" s="1070"/>
      <c r="X39" s="1070"/>
      <c r="Y39" s="1070"/>
      <c r="Z39" s="1070"/>
      <c r="AA39" s="1070">
        <v>1787</v>
      </c>
      <c r="AB39" s="1070"/>
      <c r="AC39" s="1070"/>
      <c r="AD39" s="1070"/>
      <c r="AE39" s="1071"/>
      <c r="AF39" s="1045">
        <v>1859</v>
      </c>
      <c r="AG39" s="1046"/>
      <c r="AH39" s="1046"/>
      <c r="AI39" s="1046"/>
      <c r="AJ39" s="1047"/>
      <c r="AK39" s="1006">
        <v>0</v>
      </c>
      <c r="AL39" s="997"/>
      <c r="AM39" s="997"/>
      <c r="AN39" s="997"/>
      <c r="AO39" s="997"/>
      <c r="AP39" s="997">
        <v>4574</v>
      </c>
      <c r="AQ39" s="997"/>
      <c r="AR39" s="997"/>
      <c r="AS39" s="997"/>
      <c r="AT39" s="997"/>
      <c r="AU39" s="997">
        <v>0</v>
      </c>
      <c r="AV39" s="997"/>
      <c r="AW39" s="997"/>
      <c r="AX39" s="997"/>
      <c r="AY39" s="997"/>
      <c r="AZ39" s="1068" t="s">
        <v>489</v>
      </c>
      <c r="BA39" s="1068"/>
      <c r="BB39" s="1068"/>
      <c r="BC39" s="1068"/>
      <c r="BD39" s="1068"/>
      <c r="BE39" s="1058" t="s">
        <v>395</v>
      </c>
      <c r="BF39" s="1058"/>
      <c r="BG39" s="1058"/>
      <c r="BH39" s="1058"/>
      <c r="BI39" s="1059"/>
      <c r="BJ39" s="203"/>
      <c r="BK39" s="203"/>
      <c r="BL39" s="203"/>
      <c r="BM39" s="203"/>
      <c r="BN39" s="203"/>
      <c r="BO39" s="216"/>
      <c r="BP39" s="216"/>
      <c r="BQ39" s="213">
        <v>33</v>
      </c>
      <c r="BR39" s="214"/>
      <c r="BS39" s="1040" t="s">
        <v>583</v>
      </c>
      <c r="BT39" s="1041"/>
      <c r="BU39" s="1041"/>
      <c r="BV39" s="1041"/>
      <c r="BW39" s="1041"/>
      <c r="BX39" s="1041"/>
      <c r="BY39" s="1041"/>
      <c r="BZ39" s="1041"/>
      <c r="CA39" s="1041"/>
      <c r="CB39" s="1041"/>
      <c r="CC39" s="1041"/>
      <c r="CD39" s="1041"/>
      <c r="CE39" s="1041"/>
      <c r="CF39" s="1041"/>
      <c r="CG39" s="1042"/>
      <c r="CH39" s="1015">
        <v>371</v>
      </c>
      <c r="CI39" s="1016"/>
      <c r="CJ39" s="1016"/>
      <c r="CK39" s="1016"/>
      <c r="CL39" s="1017"/>
      <c r="CM39" s="1015">
        <v>29641</v>
      </c>
      <c r="CN39" s="1016"/>
      <c r="CO39" s="1016"/>
      <c r="CP39" s="1016"/>
      <c r="CQ39" s="1017"/>
      <c r="CR39" s="1015">
        <v>28292</v>
      </c>
      <c r="CS39" s="1016"/>
      <c r="CT39" s="1016"/>
      <c r="CU39" s="1016"/>
      <c r="CV39" s="1017"/>
      <c r="CW39" s="1015">
        <v>0</v>
      </c>
      <c r="CX39" s="1016"/>
      <c r="CY39" s="1016"/>
      <c r="CZ39" s="1016"/>
      <c r="DA39" s="1017"/>
      <c r="DB39" s="1015">
        <v>20298</v>
      </c>
      <c r="DC39" s="1016"/>
      <c r="DD39" s="1016"/>
      <c r="DE39" s="1016"/>
      <c r="DF39" s="1017"/>
      <c r="DG39" s="1015">
        <v>0</v>
      </c>
      <c r="DH39" s="1016"/>
      <c r="DI39" s="1016"/>
      <c r="DJ39" s="1016"/>
      <c r="DK39" s="1017"/>
      <c r="DL39" s="1015">
        <v>0</v>
      </c>
      <c r="DM39" s="1016"/>
      <c r="DN39" s="1016"/>
      <c r="DO39" s="1016"/>
      <c r="DP39" s="1017"/>
      <c r="DQ39" s="1015">
        <v>0</v>
      </c>
      <c r="DR39" s="1016"/>
      <c r="DS39" s="1016"/>
      <c r="DT39" s="1016"/>
      <c r="DU39" s="1017"/>
      <c r="DV39" s="1018"/>
      <c r="DW39" s="1019"/>
      <c r="DX39" s="1019"/>
      <c r="DY39" s="1019"/>
      <c r="DZ39" s="1020"/>
      <c r="EA39" s="197"/>
    </row>
    <row r="40" spans="1:131" s="198" customFormat="1" ht="26.25" customHeight="1">
      <c r="A40" s="212">
        <v>13</v>
      </c>
      <c r="B40" s="1063" t="s">
        <v>396</v>
      </c>
      <c r="C40" s="1064"/>
      <c r="D40" s="1064"/>
      <c r="E40" s="1064"/>
      <c r="F40" s="1064"/>
      <c r="G40" s="1064"/>
      <c r="H40" s="1064"/>
      <c r="I40" s="1064"/>
      <c r="J40" s="1064"/>
      <c r="K40" s="1064"/>
      <c r="L40" s="1064"/>
      <c r="M40" s="1064"/>
      <c r="N40" s="1064"/>
      <c r="O40" s="1064"/>
      <c r="P40" s="1065"/>
      <c r="Q40" s="1069">
        <v>6940</v>
      </c>
      <c r="R40" s="1070"/>
      <c r="S40" s="1070"/>
      <c r="T40" s="1070"/>
      <c r="U40" s="1070"/>
      <c r="V40" s="1070">
        <v>6528</v>
      </c>
      <c r="W40" s="1070"/>
      <c r="X40" s="1070"/>
      <c r="Y40" s="1070"/>
      <c r="Z40" s="1070"/>
      <c r="AA40" s="1070">
        <v>412</v>
      </c>
      <c r="AB40" s="1070"/>
      <c r="AC40" s="1070"/>
      <c r="AD40" s="1070"/>
      <c r="AE40" s="1071"/>
      <c r="AF40" s="1045">
        <v>412</v>
      </c>
      <c r="AG40" s="1046"/>
      <c r="AH40" s="1046"/>
      <c r="AI40" s="1046"/>
      <c r="AJ40" s="1047"/>
      <c r="AK40" s="1006">
        <v>433</v>
      </c>
      <c r="AL40" s="997"/>
      <c r="AM40" s="997"/>
      <c r="AN40" s="997"/>
      <c r="AO40" s="997"/>
      <c r="AP40" s="997">
        <v>4437</v>
      </c>
      <c r="AQ40" s="997"/>
      <c r="AR40" s="997"/>
      <c r="AS40" s="997"/>
      <c r="AT40" s="997"/>
      <c r="AU40" s="997">
        <v>0</v>
      </c>
      <c r="AV40" s="997"/>
      <c r="AW40" s="997"/>
      <c r="AX40" s="997"/>
      <c r="AY40" s="997"/>
      <c r="AZ40" s="1068" t="s">
        <v>489</v>
      </c>
      <c r="BA40" s="1068"/>
      <c r="BB40" s="1068"/>
      <c r="BC40" s="1068"/>
      <c r="BD40" s="1068"/>
      <c r="BE40" s="1058" t="s">
        <v>395</v>
      </c>
      <c r="BF40" s="1058"/>
      <c r="BG40" s="1058"/>
      <c r="BH40" s="1058"/>
      <c r="BI40" s="1059"/>
      <c r="BJ40" s="203"/>
      <c r="BK40" s="203"/>
      <c r="BL40" s="203"/>
      <c r="BM40" s="203"/>
      <c r="BN40" s="203"/>
      <c r="BO40" s="216"/>
      <c r="BP40" s="216"/>
      <c r="BQ40" s="213">
        <v>34</v>
      </c>
      <c r="BR40" s="214"/>
      <c r="BS40" s="1040" t="s">
        <v>584</v>
      </c>
      <c r="BT40" s="1041"/>
      <c r="BU40" s="1041"/>
      <c r="BV40" s="1041"/>
      <c r="BW40" s="1041"/>
      <c r="BX40" s="1041"/>
      <c r="BY40" s="1041"/>
      <c r="BZ40" s="1041"/>
      <c r="CA40" s="1041"/>
      <c r="CB40" s="1041"/>
      <c r="CC40" s="1041"/>
      <c r="CD40" s="1041"/>
      <c r="CE40" s="1041"/>
      <c r="CF40" s="1041"/>
      <c r="CG40" s="1042"/>
      <c r="CH40" s="1015">
        <v>-39</v>
      </c>
      <c r="CI40" s="1016"/>
      <c r="CJ40" s="1016"/>
      <c r="CK40" s="1016"/>
      <c r="CL40" s="1017"/>
      <c r="CM40" s="1015">
        <v>1860</v>
      </c>
      <c r="CN40" s="1016"/>
      <c r="CO40" s="1016"/>
      <c r="CP40" s="1016"/>
      <c r="CQ40" s="1017"/>
      <c r="CR40" s="1015">
        <v>810</v>
      </c>
      <c r="CS40" s="1016"/>
      <c r="CT40" s="1016"/>
      <c r="CU40" s="1016"/>
      <c r="CV40" s="1017"/>
      <c r="CW40" s="1015">
        <v>0</v>
      </c>
      <c r="CX40" s="1016"/>
      <c r="CY40" s="1016"/>
      <c r="CZ40" s="1016"/>
      <c r="DA40" s="1017"/>
      <c r="DB40" s="1015">
        <v>0</v>
      </c>
      <c r="DC40" s="1016"/>
      <c r="DD40" s="1016"/>
      <c r="DE40" s="1016"/>
      <c r="DF40" s="1017"/>
      <c r="DG40" s="1015">
        <v>0</v>
      </c>
      <c r="DH40" s="1016"/>
      <c r="DI40" s="1016"/>
      <c r="DJ40" s="1016"/>
      <c r="DK40" s="1017"/>
      <c r="DL40" s="1015">
        <v>0</v>
      </c>
      <c r="DM40" s="1016"/>
      <c r="DN40" s="1016"/>
      <c r="DO40" s="1016"/>
      <c r="DP40" s="1017"/>
      <c r="DQ40" s="1015">
        <v>0</v>
      </c>
      <c r="DR40" s="1016"/>
      <c r="DS40" s="1016"/>
      <c r="DT40" s="1016"/>
      <c r="DU40" s="1017"/>
      <c r="DV40" s="1018"/>
      <c r="DW40" s="1019"/>
      <c r="DX40" s="1019"/>
      <c r="DY40" s="1019"/>
      <c r="DZ40" s="1020"/>
      <c r="EA40" s="197"/>
    </row>
    <row r="41" spans="1:131" s="198" customFormat="1" ht="26.25" customHeight="1">
      <c r="A41" s="212">
        <v>14</v>
      </c>
      <c r="B41" s="1063" t="s">
        <v>397</v>
      </c>
      <c r="C41" s="1064"/>
      <c r="D41" s="1064"/>
      <c r="E41" s="1064"/>
      <c r="F41" s="1064"/>
      <c r="G41" s="1064"/>
      <c r="H41" s="1064"/>
      <c r="I41" s="1064"/>
      <c r="J41" s="1064"/>
      <c r="K41" s="1064"/>
      <c r="L41" s="1064"/>
      <c r="M41" s="1064"/>
      <c r="N41" s="1064"/>
      <c r="O41" s="1064"/>
      <c r="P41" s="1065"/>
      <c r="Q41" s="1069">
        <v>3781</v>
      </c>
      <c r="R41" s="1070"/>
      <c r="S41" s="1070"/>
      <c r="T41" s="1070"/>
      <c r="U41" s="1070"/>
      <c r="V41" s="1070">
        <v>3700</v>
      </c>
      <c r="W41" s="1070"/>
      <c r="X41" s="1070"/>
      <c r="Y41" s="1070"/>
      <c r="Z41" s="1070"/>
      <c r="AA41" s="1070">
        <v>104</v>
      </c>
      <c r="AB41" s="1070"/>
      <c r="AC41" s="1070"/>
      <c r="AD41" s="1070"/>
      <c r="AE41" s="1071"/>
      <c r="AF41" s="1045">
        <v>81</v>
      </c>
      <c r="AG41" s="1046"/>
      <c r="AH41" s="1046"/>
      <c r="AI41" s="1046"/>
      <c r="AJ41" s="1047"/>
      <c r="AK41" s="1006">
        <v>2504</v>
      </c>
      <c r="AL41" s="997"/>
      <c r="AM41" s="997"/>
      <c r="AN41" s="997"/>
      <c r="AO41" s="997"/>
      <c r="AP41" s="997">
        <v>4266</v>
      </c>
      <c r="AQ41" s="997"/>
      <c r="AR41" s="997"/>
      <c r="AS41" s="997"/>
      <c r="AT41" s="997"/>
      <c r="AU41" s="997">
        <v>0</v>
      </c>
      <c r="AV41" s="997"/>
      <c r="AW41" s="997"/>
      <c r="AX41" s="997"/>
      <c r="AY41" s="997"/>
      <c r="AZ41" s="1068" t="s">
        <v>489</v>
      </c>
      <c r="BA41" s="1068"/>
      <c r="BB41" s="1068"/>
      <c r="BC41" s="1068"/>
      <c r="BD41" s="1068"/>
      <c r="BE41" s="1058" t="s">
        <v>395</v>
      </c>
      <c r="BF41" s="1058"/>
      <c r="BG41" s="1058"/>
      <c r="BH41" s="1058"/>
      <c r="BI41" s="1059"/>
      <c r="BJ41" s="203"/>
      <c r="BK41" s="203"/>
      <c r="BL41" s="203"/>
      <c r="BM41" s="203"/>
      <c r="BN41" s="203"/>
      <c r="BO41" s="216"/>
      <c r="BP41" s="216"/>
      <c r="BQ41" s="213">
        <v>35</v>
      </c>
      <c r="BR41" s="214" t="s">
        <v>591</v>
      </c>
      <c r="BS41" s="1040" t="s">
        <v>585</v>
      </c>
      <c r="BT41" s="1041"/>
      <c r="BU41" s="1041"/>
      <c r="BV41" s="1041"/>
      <c r="BW41" s="1041"/>
      <c r="BX41" s="1041"/>
      <c r="BY41" s="1041"/>
      <c r="BZ41" s="1041"/>
      <c r="CA41" s="1041"/>
      <c r="CB41" s="1041"/>
      <c r="CC41" s="1041"/>
      <c r="CD41" s="1041"/>
      <c r="CE41" s="1041"/>
      <c r="CF41" s="1041"/>
      <c r="CG41" s="1042"/>
      <c r="CH41" s="1015">
        <v>216</v>
      </c>
      <c r="CI41" s="1016"/>
      <c r="CJ41" s="1016"/>
      <c r="CK41" s="1016"/>
      <c r="CL41" s="1017"/>
      <c r="CM41" s="1015">
        <v>5214</v>
      </c>
      <c r="CN41" s="1016"/>
      <c r="CO41" s="1016"/>
      <c r="CP41" s="1016"/>
      <c r="CQ41" s="1017"/>
      <c r="CR41" s="1015">
        <v>2040</v>
      </c>
      <c r="CS41" s="1016"/>
      <c r="CT41" s="1016"/>
      <c r="CU41" s="1016"/>
      <c r="CV41" s="1017"/>
      <c r="CW41" s="1015">
        <v>0</v>
      </c>
      <c r="CX41" s="1016"/>
      <c r="CY41" s="1016"/>
      <c r="CZ41" s="1016"/>
      <c r="DA41" s="1017"/>
      <c r="DB41" s="1015">
        <v>111</v>
      </c>
      <c r="DC41" s="1016"/>
      <c r="DD41" s="1016"/>
      <c r="DE41" s="1016"/>
      <c r="DF41" s="1017"/>
      <c r="DG41" s="1015">
        <v>0</v>
      </c>
      <c r="DH41" s="1016"/>
      <c r="DI41" s="1016"/>
      <c r="DJ41" s="1016"/>
      <c r="DK41" s="1017"/>
      <c r="DL41" s="1015">
        <v>0</v>
      </c>
      <c r="DM41" s="1016"/>
      <c r="DN41" s="1016"/>
      <c r="DO41" s="1016"/>
      <c r="DP41" s="1017"/>
      <c r="DQ41" s="1015">
        <v>0</v>
      </c>
      <c r="DR41" s="1016"/>
      <c r="DS41" s="1016"/>
      <c r="DT41" s="1016"/>
      <c r="DU41" s="1017"/>
      <c r="DV41" s="1018"/>
      <c r="DW41" s="1019"/>
      <c r="DX41" s="1019"/>
      <c r="DY41" s="1019"/>
      <c r="DZ41" s="1020"/>
      <c r="EA41" s="197"/>
    </row>
    <row r="42" spans="1:131" s="198" customFormat="1" ht="26.25" customHeight="1">
      <c r="A42" s="212">
        <v>15</v>
      </c>
      <c r="B42" s="1063" t="s">
        <v>398</v>
      </c>
      <c r="C42" s="1064"/>
      <c r="D42" s="1064"/>
      <c r="E42" s="1064"/>
      <c r="F42" s="1064"/>
      <c r="G42" s="1064"/>
      <c r="H42" s="1064"/>
      <c r="I42" s="1064"/>
      <c r="J42" s="1064"/>
      <c r="K42" s="1064"/>
      <c r="L42" s="1064"/>
      <c r="M42" s="1064"/>
      <c r="N42" s="1064"/>
      <c r="O42" s="1064"/>
      <c r="P42" s="1065"/>
      <c r="Q42" s="1069">
        <v>136</v>
      </c>
      <c r="R42" s="1070"/>
      <c r="S42" s="1070"/>
      <c r="T42" s="1070"/>
      <c r="U42" s="1070"/>
      <c r="V42" s="1070">
        <v>59</v>
      </c>
      <c r="W42" s="1070"/>
      <c r="X42" s="1070"/>
      <c r="Y42" s="1070"/>
      <c r="Z42" s="1070"/>
      <c r="AA42" s="1070">
        <v>78</v>
      </c>
      <c r="AB42" s="1070"/>
      <c r="AC42" s="1070"/>
      <c r="AD42" s="1070"/>
      <c r="AE42" s="1071"/>
      <c r="AF42" s="1045">
        <v>78</v>
      </c>
      <c r="AG42" s="1046"/>
      <c r="AH42" s="1046"/>
      <c r="AI42" s="1046"/>
      <c r="AJ42" s="1047"/>
      <c r="AK42" s="1006">
        <v>0</v>
      </c>
      <c r="AL42" s="997"/>
      <c r="AM42" s="997"/>
      <c r="AN42" s="997"/>
      <c r="AO42" s="997"/>
      <c r="AP42" s="997">
        <v>130</v>
      </c>
      <c r="AQ42" s="997"/>
      <c r="AR42" s="997"/>
      <c r="AS42" s="997"/>
      <c r="AT42" s="997"/>
      <c r="AU42" s="997">
        <v>0</v>
      </c>
      <c r="AV42" s="997"/>
      <c r="AW42" s="997"/>
      <c r="AX42" s="997"/>
      <c r="AY42" s="997"/>
      <c r="AZ42" s="1068" t="s">
        <v>489</v>
      </c>
      <c r="BA42" s="1068"/>
      <c r="BB42" s="1068"/>
      <c r="BC42" s="1068"/>
      <c r="BD42" s="1068"/>
      <c r="BE42" s="1058" t="s">
        <v>395</v>
      </c>
      <c r="BF42" s="1058"/>
      <c r="BG42" s="1058"/>
      <c r="BH42" s="1058"/>
      <c r="BI42" s="1059"/>
      <c r="BJ42" s="203"/>
      <c r="BK42" s="203"/>
      <c r="BL42" s="203"/>
      <c r="BM42" s="203"/>
      <c r="BN42" s="203"/>
      <c r="BO42" s="216"/>
      <c r="BP42" s="216"/>
      <c r="BQ42" s="213">
        <v>36</v>
      </c>
      <c r="BR42" s="214"/>
      <c r="BS42" s="1040" t="s">
        <v>586</v>
      </c>
      <c r="BT42" s="1041"/>
      <c r="BU42" s="1041"/>
      <c r="BV42" s="1041"/>
      <c r="BW42" s="1041"/>
      <c r="BX42" s="1041"/>
      <c r="BY42" s="1041"/>
      <c r="BZ42" s="1041"/>
      <c r="CA42" s="1041"/>
      <c r="CB42" s="1041"/>
      <c r="CC42" s="1041"/>
      <c r="CD42" s="1041"/>
      <c r="CE42" s="1041"/>
      <c r="CF42" s="1041"/>
      <c r="CG42" s="1042"/>
      <c r="CH42" s="1015">
        <v>34</v>
      </c>
      <c r="CI42" s="1016"/>
      <c r="CJ42" s="1016"/>
      <c r="CK42" s="1016"/>
      <c r="CL42" s="1017"/>
      <c r="CM42" s="1015">
        <v>156</v>
      </c>
      <c r="CN42" s="1016"/>
      <c r="CO42" s="1016"/>
      <c r="CP42" s="1016"/>
      <c r="CQ42" s="1017"/>
      <c r="CR42" s="1015">
        <v>100</v>
      </c>
      <c r="CS42" s="1016"/>
      <c r="CT42" s="1016"/>
      <c r="CU42" s="1016"/>
      <c r="CV42" s="1017"/>
      <c r="CW42" s="1015">
        <v>0</v>
      </c>
      <c r="CX42" s="1016"/>
      <c r="CY42" s="1016"/>
      <c r="CZ42" s="1016"/>
      <c r="DA42" s="1017"/>
      <c r="DB42" s="1015">
        <v>0</v>
      </c>
      <c r="DC42" s="1016"/>
      <c r="DD42" s="1016"/>
      <c r="DE42" s="1016"/>
      <c r="DF42" s="1017"/>
      <c r="DG42" s="1015">
        <v>0</v>
      </c>
      <c r="DH42" s="1016"/>
      <c r="DI42" s="1016"/>
      <c r="DJ42" s="1016"/>
      <c r="DK42" s="1017"/>
      <c r="DL42" s="1015">
        <v>0</v>
      </c>
      <c r="DM42" s="1016"/>
      <c r="DN42" s="1016"/>
      <c r="DO42" s="1016"/>
      <c r="DP42" s="1017"/>
      <c r="DQ42" s="1015">
        <v>0</v>
      </c>
      <c r="DR42" s="1016"/>
      <c r="DS42" s="1016"/>
      <c r="DT42" s="1016"/>
      <c r="DU42" s="1017"/>
      <c r="DV42" s="1018"/>
      <c r="DW42" s="1019"/>
      <c r="DX42" s="1019"/>
      <c r="DY42" s="1019"/>
      <c r="DZ42" s="1020"/>
      <c r="EA42" s="197"/>
    </row>
    <row r="43" spans="1:131" s="198" customFormat="1" ht="26.25" customHeight="1">
      <c r="A43" s="212">
        <v>16</v>
      </c>
      <c r="B43" s="1063" t="s">
        <v>399</v>
      </c>
      <c r="C43" s="1064"/>
      <c r="D43" s="1064"/>
      <c r="E43" s="1064"/>
      <c r="F43" s="1064"/>
      <c r="G43" s="1064"/>
      <c r="H43" s="1064"/>
      <c r="I43" s="1064"/>
      <c r="J43" s="1064"/>
      <c r="K43" s="1064"/>
      <c r="L43" s="1064"/>
      <c r="M43" s="1064"/>
      <c r="N43" s="1064"/>
      <c r="O43" s="1064"/>
      <c r="P43" s="1065"/>
      <c r="Q43" s="1069">
        <v>22037</v>
      </c>
      <c r="R43" s="1070"/>
      <c r="S43" s="1070"/>
      <c r="T43" s="1070"/>
      <c r="U43" s="1070"/>
      <c r="V43" s="1070">
        <v>22037</v>
      </c>
      <c r="W43" s="1070"/>
      <c r="X43" s="1070"/>
      <c r="Y43" s="1070"/>
      <c r="Z43" s="1070"/>
      <c r="AA43" s="1070">
        <v>0</v>
      </c>
      <c r="AB43" s="1070"/>
      <c r="AC43" s="1070"/>
      <c r="AD43" s="1070"/>
      <c r="AE43" s="1071"/>
      <c r="AF43" s="1045" t="s">
        <v>108</v>
      </c>
      <c r="AG43" s="1046"/>
      <c r="AH43" s="1046"/>
      <c r="AI43" s="1046"/>
      <c r="AJ43" s="1047"/>
      <c r="AK43" s="1006">
        <v>5364</v>
      </c>
      <c r="AL43" s="997"/>
      <c r="AM43" s="997"/>
      <c r="AN43" s="997"/>
      <c r="AO43" s="997"/>
      <c r="AP43" s="997">
        <v>15654</v>
      </c>
      <c r="AQ43" s="997"/>
      <c r="AR43" s="997"/>
      <c r="AS43" s="997"/>
      <c r="AT43" s="997"/>
      <c r="AU43" s="997">
        <v>0</v>
      </c>
      <c r="AV43" s="997"/>
      <c r="AW43" s="997"/>
      <c r="AX43" s="997"/>
      <c r="AY43" s="997"/>
      <c r="AZ43" s="1068" t="s">
        <v>489</v>
      </c>
      <c r="BA43" s="1068"/>
      <c r="BB43" s="1068"/>
      <c r="BC43" s="1068"/>
      <c r="BD43" s="1068"/>
      <c r="BE43" s="1058" t="s">
        <v>395</v>
      </c>
      <c r="BF43" s="1058"/>
      <c r="BG43" s="1058"/>
      <c r="BH43" s="1058"/>
      <c r="BI43" s="1059"/>
      <c r="BJ43" s="203"/>
      <c r="BK43" s="203"/>
      <c r="BL43" s="203"/>
      <c r="BM43" s="203"/>
      <c r="BN43" s="203"/>
      <c r="BO43" s="216"/>
      <c r="BP43" s="216"/>
      <c r="BQ43" s="213">
        <v>37</v>
      </c>
      <c r="BR43" s="214"/>
      <c r="BS43" s="1040" t="s">
        <v>587</v>
      </c>
      <c r="BT43" s="1041"/>
      <c r="BU43" s="1041"/>
      <c r="BV43" s="1041"/>
      <c r="BW43" s="1041"/>
      <c r="BX43" s="1041"/>
      <c r="BY43" s="1041"/>
      <c r="BZ43" s="1041"/>
      <c r="CA43" s="1041"/>
      <c r="CB43" s="1041"/>
      <c r="CC43" s="1041"/>
      <c r="CD43" s="1041"/>
      <c r="CE43" s="1041"/>
      <c r="CF43" s="1041"/>
      <c r="CG43" s="1042"/>
      <c r="CH43" s="1015">
        <v>89</v>
      </c>
      <c r="CI43" s="1016"/>
      <c r="CJ43" s="1016"/>
      <c r="CK43" s="1016"/>
      <c r="CL43" s="1017"/>
      <c r="CM43" s="1015">
        <v>1015</v>
      </c>
      <c r="CN43" s="1016"/>
      <c r="CO43" s="1016"/>
      <c r="CP43" s="1016"/>
      <c r="CQ43" s="1017"/>
      <c r="CR43" s="1015">
        <v>90</v>
      </c>
      <c r="CS43" s="1016"/>
      <c r="CT43" s="1016"/>
      <c r="CU43" s="1016"/>
      <c r="CV43" s="1017"/>
      <c r="CW43" s="1015">
        <v>0</v>
      </c>
      <c r="CX43" s="1016"/>
      <c r="CY43" s="1016"/>
      <c r="CZ43" s="1016"/>
      <c r="DA43" s="1017"/>
      <c r="DB43" s="1015">
        <v>0</v>
      </c>
      <c r="DC43" s="1016"/>
      <c r="DD43" s="1016"/>
      <c r="DE43" s="1016"/>
      <c r="DF43" s="1017"/>
      <c r="DG43" s="1015">
        <v>0</v>
      </c>
      <c r="DH43" s="1016"/>
      <c r="DI43" s="1016"/>
      <c r="DJ43" s="1016"/>
      <c r="DK43" s="1017"/>
      <c r="DL43" s="1015">
        <v>0</v>
      </c>
      <c r="DM43" s="1016"/>
      <c r="DN43" s="1016"/>
      <c r="DO43" s="1016"/>
      <c r="DP43" s="1017"/>
      <c r="DQ43" s="1015">
        <v>0</v>
      </c>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t="s">
        <v>588</v>
      </c>
      <c r="BT44" s="1041"/>
      <c r="BU44" s="1041"/>
      <c r="BV44" s="1041"/>
      <c r="BW44" s="1041"/>
      <c r="BX44" s="1041"/>
      <c r="BY44" s="1041"/>
      <c r="BZ44" s="1041"/>
      <c r="CA44" s="1041"/>
      <c r="CB44" s="1041"/>
      <c r="CC44" s="1041"/>
      <c r="CD44" s="1041"/>
      <c r="CE44" s="1041"/>
      <c r="CF44" s="1041"/>
      <c r="CG44" s="1042"/>
      <c r="CH44" s="1015">
        <v>-21</v>
      </c>
      <c r="CI44" s="1016"/>
      <c r="CJ44" s="1016"/>
      <c r="CK44" s="1016"/>
      <c r="CL44" s="1017"/>
      <c r="CM44" s="1015">
        <v>186</v>
      </c>
      <c r="CN44" s="1016"/>
      <c r="CO44" s="1016"/>
      <c r="CP44" s="1016"/>
      <c r="CQ44" s="1017"/>
      <c r="CR44" s="1015">
        <v>100</v>
      </c>
      <c r="CS44" s="1016"/>
      <c r="CT44" s="1016"/>
      <c r="CU44" s="1016"/>
      <c r="CV44" s="1017"/>
      <c r="CW44" s="1015">
        <v>0</v>
      </c>
      <c r="CX44" s="1016"/>
      <c r="CY44" s="1016"/>
      <c r="CZ44" s="1016"/>
      <c r="DA44" s="1017"/>
      <c r="DB44" s="1015">
        <v>0</v>
      </c>
      <c r="DC44" s="1016"/>
      <c r="DD44" s="1016"/>
      <c r="DE44" s="1016"/>
      <c r="DF44" s="1017"/>
      <c r="DG44" s="1015">
        <v>0</v>
      </c>
      <c r="DH44" s="1016"/>
      <c r="DI44" s="1016"/>
      <c r="DJ44" s="1016"/>
      <c r="DK44" s="1017"/>
      <c r="DL44" s="1015">
        <v>0</v>
      </c>
      <c r="DM44" s="1016"/>
      <c r="DN44" s="1016"/>
      <c r="DO44" s="1016"/>
      <c r="DP44" s="1017"/>
      <c r="DQ44" s="1015">
        <v>0</v>
      </c>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t="s">
        <v>589</v>
      </c>
      <c r="BT45" s="1041"/>
      <c r="BU45" s="1041"/>
      <c r="BV45" s="1041"/>
      <c r="BW45" s="1041"/>
      <c r="BX45" s="1041"/>
      <c r="BY45" s="1041"/>
      <c r="BZ45" s="1041"/>
      <c r="CA45" s="1041"/>
      <c r="CB45" s="1041"/>
      <c r="CC45" s="1041"/>
      <c r="CD45" s="1041"/>
      <c r="CE45" s="1041"/>
      <c r="CF45" s="1041"/>
      <c r="CG45" s="1042"/>
      <c r="CH45" s="1015">
        <v>-1</v>
      </c>
      <c r="CI45" s="1016"/>
      <c r="CJ45" s="1016"/>
      <c r="CK45" s="1016"/>
      <c r="CL45" s="1017"/>
      <c r="CM45" s="1015">
        <v>48</v>
      </c>
      <c r="CN45" s="1016"/>
      <c r="CO45" s="1016"/>
      <c r="CP45" s="1016"/>
      <c r="CQ45" s="1017"/>
      <c r="CR45" s="1015">
        <v>0</v>
      </c>
      <c r="CS45" s="1016"/>
      <c r="CT45" s="1016"/>
      <c r="CU45" s="1016"/>
      <c r="CV45" s="1017"/>
      <c r="CW45" s="1015">
        <v>0</v>
      </c>
      <c r="CX45" s="1016"/>
      <c r="CY45" s="1016"/>
      <c r="CZ45" s="1016"/>
      <c r="DA45" s="1017"/>
      <c r="DB45" s="1015">
        <v>0</v>
      </c>
      <c r="DC45" s="1016"/>
      <c r="DD45" s="1016"/>
      <c r="DE45" s="1016"/>
      <c r="DF45" s="1017"/>
      <c r="DG45" s="1015">
        <v>0</v>
      </c>
      <c r="DH45" s="1016"/>
      <c r="DI45" s="1016"/>
      <c r="DJ45" s="1016"/>
      <c r="DK45" s="1017"/>
      <c r="DL45" s="1015">
        <v>0</v>
      </c>
      <c r="DM45" s="1016"/>
      <c r="DN45" s="1016"/>
      <c r="DO45" s="1016"/>
      <c r="DP45" s="1017"/>
      <c r="DQ45" s="1015">
        <v>0</v>
      </c>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t="s">
        <v>590</v>
      </c>
      <c r="BT46" s="1041"/>
      <c r="BU46" s="1041"/>
      <c r="BV46" s="1041"/>
      <c r="BW46" s="1041"/>
      <c r="BX46" s="1041"/>
      <c r="BY46" s="1041"/>
      <c r="BZ46" s="1041"/>
      <c r="CA46" s="1041"/>
      <c r="CB46" s="1041"/>
      <c r="CC46" s="1041"/>
      <c r="CD46" s="1041"/>
      <c r="CE46" s="1041"/>
      <c r="CF46" s="1041"/>
      <c r="CG46" s="1042"/>
      <c r="CH46" s="1015">
        <v>-461</v>
      </c>
      <c r="CI46" s="1016"/>
      <c r="CJ46" s="1016"/>
      <c r="CK46" s="1016"/>
      <c r="CL46" s="1017"/>
      <c r="CM46" s="1015">
        <v>27364</v>
      </c>
      <c r="CN46" s="1016"/>
      <c r="CO46" s="1016"/>
      <c r="CP46" s="1016"/>
      <c r="CQ46" s="1017"/>
      <c r="CR46" s="1015">
        <v>19047</v>
      </c>
      <c r="CS46" s="1016"/>
      <c r="CT46" s="1016"/>
      <c r="CU46" s="1016"/>
      <c r="CV46" s="1017"/>
      <c r="CW46" s="1015">
        <v>807</v>
      </c>
      <c r="CX46" s="1016"/>
      <c r="CY46" s="1016"/>
      <c r="CZ46" s="1016"/>
      <c r="DA46" s="1017"/>
      <c r="DB46" s="1015">
        <v>3500</v>
      </c>
      <c r="DC46" s="1016"/>
      <c r="DD46" s="1016"/>
      <c r="DE46" s="1016"/>
      <c r="DF46" s="1017"/>
      <c r="DG46" s="1015">
        <v>0</v>
      </c>
      <c r="DH46" s="1016"/>
      <c r="DI46" s="1016"/>
      <c r="DJ46" s="1016"/>
      <c r="DK46" s="1017"/>
      <c r="DL46" s="1015">
        <v>0</v>
      </c>
      <c r="DM46" s="1016"/>
      <c r="DN46" s="1016"/>
      <c r="DO46" s="1016"/>
      <c r="DP46" s="1017"/>
      <c r="DQ46" s="1015">
        <v>0</v>
      </c>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400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370</v>
      </c>
      <c r="B63" s="970" t="s">
        <v>401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80604</v>
      </c>
      <c r="AG63" s="985"/>
      <c r="AH63" s="985"/>
      <c r="AI63" s="985"/>
      <c r="AJ63" s="1056"/>
      <c r="AK63" s="1057"/>
      <c r="AL63" s="989"/>
      <c r="AM63" s="989"/>
      <c r="AN63" s="989"/>
      <c r="AO63" s="989"/>
      <c r="AP63" s="985">
        <v>1614106</v>
      </c>
      <c r="AQ63" s="985"/>
      <c r="AR63" s="985"/>
      <c r="AS63" s="985"/>
      <c r="AT63" s="985"/>
      <c r="AU63" s="985">
        <v>451748</v>
      </c>
      <c r="AV63" s="985"/>
      <c r="AW63" s="985"/>
      <c r="AX63" s="985"/>
      <c r="AY63" s="985"/>
      <c r="AZ63" s="1051"/>
      <c r="BA63" s="1051"/>
      <c r="BB63" s="1051"/>
      <c r="BC63" s="1051"/>
      <c r="BD63" s="1051"/>
      <c r="BE63" s="986"/>
      <c r="BF63" s="986"/>
      <c r="BG63" s="986"/>
      <c r="BH63" s="986"/>
      <c r="BI63" s="987"/>
      <c r="BJ63" s="1052" t="s">
        <v>592</v>
      </c>
      <c r="BK63" s="977">
        <v>-10.84</v>
      </c>
      <c r="BL63" s="977">
        <v>-10.84</v>
      </c>
      <c r="BM63" s="977">
        <v>-10.84</v>
      </c>
      <c r="BN63" s="1053">
        <v>-10.84</v>
      </c>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403</v>
      </c>
      <c r="B66" s="1022"/>
      <c r="C66" s="1022"/>
      <c r="D66" s="1022"/>
      <c r="E66" s="1022"/>
      <c r="F66" s="1022"/>
      <c r="G66" s="1022"/>
      <c r="H66" s="1022"/>
      <c r="I66" s="1022"/>
      <c r="J66" s="1022"/>
      <c r="K66" s="1022"/>
      <c r="L66" s="1022"/>
      <c r="M66" s="1022"/>
      <c r="N66" s="1022"/>
      <c r="O66" s="1022"/>
      <c r="P66" s="1023"/>
      <c r="Q66" s="1027" t="s">
        <v>374</v>
      </c>
      <c r="R66" s="1028"/>
      <c r="S66" s="1028"/>
      <c r="T66" s="1028"/>
      <c r="U66" s="1029"/>
      <c r="V66" s="1027" t="s">
        <v>375</v>
      </c>
      <c r="W66" s="1028"/>
      <c r="X66" s="1028"/>
      <c r="Y66" s="1028"/>
      <c r="Z66" s="1029"/>
      <c r="AA66" s="1027" t="s">
        <v>376</v>
      </c>
      <c r="AB66" s="1028"/>
      <c r="AC66" s="1028"/>
      <c r="AD66" s="1028"/>
      <c r="AE66" s="1029"/>
      <c r="AF66" s="1033" t="s">
        <v>377</v>
      </c>
      <c r="AG66" s="1034"/>
      <c r="AH66" s="1034"/>
      <c r="AI66" s="1034"/>
      <c r="AJ66" s="1035"/>
      <c r="AK66" s="1027" t="s">
        <v>378</v>
      </c>
      <c r="AL66" s="1022"/>
      <c r="AM66" s="1022"/>
      <c r="AN66" s="1022"/>
      <c r="AO66" s="1023"/>
      <c r="AP66" s="1027" t="s">
        <v>379</v>
      </c>
      <c r="AQ66" s="1028"/>
      <c r="AR66" s="1028"/>
      <c r="AS66" s="1028"/>
      <c r="AT66" s="1029"/>
      <c r="AU66" s="1027" t="s">
        <v>404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548</v>
      </c>
      <c r="C68" s="1012"/>
      <c r="D68" s="1012"/>
      <c r="E68" s="1012"/>
      <c r="F68" s="1012"/>
      <c r="G68" s="1012"/>
      <c r="H68" s="1012"/>
      <c r="I68" s="1012"/>
      <c r="J68" s="1012"/>
      <c r="K68" s="1012"/>
      <c r="L68" s="1012"/>
      <c r="M68" s="1012"/>
      <c r="N68" s="1012"/>
      <c r="O68" s="1012"/>
      <c r="P68" s="1013"/>
      <c r="Q68" s="1014">
        <v>46244</v>
      </c>
      <c r="R68" s="1008"/>
      <c r="S68" s="1008"/>
      <c r="T68" s="1008"/>
      <c r="U68" s="1008"/>
      <c r="V68" s="1008">
        <v>42010</v>
      </c>
      <c r="W68" s="1008"/>
      <c r="X68" s="1008"/>
      <c r="Y68" s="1008"/>
      <c r="Z68" s="1008"/>
      <c r="AA68" s="1008">
        <v>4233</v>
      </c>
      <c r="AB68" s="1008"/>
      <c r="AC68" s="1008"/>
      <c r="AD68" s="1008"/>
      <c r="AE68" s="1008"/>
      <c r="AF68" s="1008">
        <v>12147</v>
      </c>
      <c r="AG68" s="1008"/>
      <c r="AH68" s="1008"/>
      <c r="AI68" s="1008"/>
      <c r="AJ68" s="1008"/>
      <c r="AK68" s="1008">
        <v>0</v>
      </c>
      <c r="AL68" s="1008"/>
      <c r="AM68" s="1008"/>
      <c r="AN68" s="1008"/>
      <c r="AO68" s="1008"/>
      <c r="AP68" s="1008">
        <v>160435</v>
      </c>
      <c r="AQ68" s="1008"/>
      <c r="AR68" s="1008"/>
      <c r="AS68" s="1008"/>
      <c r="AT68" s="1008"/>
      <c r="AU68" s="1008">
        <v>983</v>
      </c>
      <c r="AV68" s="1008"/>
      <c r="AW68" s="1008"/>
      <c r="AX68" s="1008"/>
      <c r="AY68" s="1008"/>
      <c r="AZ68" s="1009" t="s">
        <v>550</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806319</v>
      </c>
      <c r="R69" s="997"/>
      <c r="S69" s="997"/>
      <c r="T69" s="997"/>
      <c r="U69" s="997"/>
      <c r="V69" s="997">
        <v>794233</v>
      </c>
      <c r="W69" s="997"/>
      <c r="X69" s="997"/>
      <c r="Y69" s="997"/>
      <c r="Z69" s="997"/>
      <c r="AA69" s="997">
        <v>12086</v>
      </c>
      <c r="AB69" s="997"/>
      <c r="AC69" s="997"/>
      <c r="AD69" s="997"/>
      <c r="AE69" s="997"/>
      <c r="AF69" s="997">
        <v>12086</v>
      </c>
      <c r="AG69" s="997"/>
      <c r="AH69" s="997"/>
      <c r="AI69" s="997"/>
      <c r="AJ69" s="997"/>
      <c r="AK69" s="997">
        <v>0</v>
      </c>
      <c r="AL69" s="997"/>
      <c r="AM69" s="997"/>
      <c r="AN69" s="997"/>
      <c r="AO69" s="997"/>
      <c r="AP69" s="997">
        <v>0</v>
      </c>
      <c r="AQ69" s="997"/>
      <c r="AR69" s="997"/>
      <c r="AS69" s="997"/>
      <c r="AT69" s="997"/>
      <c r="AU69" s="997">
        <v>0</v>
      </c>
      <c r="AV69" s="997"/>
      <c r="AW69" s="997"/>
      <c r="AX69" s="997"/>
      <c r="AY69" s="997"/>
      <c r="AZ69" s="998" t="s">
        <v>550</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370</v>
      </c>
      <c r="B88" s="970" t="s">
        <v>405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24233</v>
      </c>
      <c r="AG88" s="985"/>
      <c r="AH88" s="985"/>
      <c r="AI88" s="985"/>
      <c r="AJ88" s="985"/>
      <c r="AK88" s="989"/>
      <c r="AL88" s="989"/>
      <c r="AM88" s="989"/>
      <c r="AN88" s="989"/>
      <c r="AO88" s="989"/>
      <c r="AP88" s="985">
        <v>160435</v>
      </c>
      <c r="AQ88" s="985"/>
      <c r="AR88" s="985"/>
      <c r="AS88" s="985"/>
      <c r="AT88" s="985"/>
      <c r="AU88" s="985">
        <v>983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70" t="s">
        <v>406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110879</v>
      </c>
      <c r="CS102" s="977"/>
      <c r="CT102" s="977"/>
      <c r="CU102" s="977"/>
      <c r="CV102" s="978"/>
      <c r="CW102" s="976">
        <v>16215</v>
      </c>
      <c r="CX102" s="977"/>
      <c r="CY102" s="977"/>
      <c r="CZ102" s="977"/>
      <c r="DA102" s="978"/>
      <c r="DB102" s="976">
        <v>135817</v>
      </c>
      <c r="DC102" s="977"/>
      <c r="DD102" s="977"/>
      <c r="DE102" s="977"/>
      <c r="DF102" s="978"/>
      <c r="DG102" s="976">
        <v>0</v>
      </c>
      <c r="DH102" s="977"/>
      <c r="DI102" s="977"/>
      <c r="DJ102" s="977"/>
      <c r="DK102" s="978"/>
      <c r="DL102" s="976">
        <v>187963</v>
      </c>
      <c r="DM102" s="977"/>
      <c r="DN102" s="977"/>
      <c r="DO102" s="977"/>
      <c r="DP102" s="978"/>
      <c r="DQ102" s="976">
        <v>70388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411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413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414</v>
      </c>
      <c r="AB109" s="918"/>
      <c r="AC109" s="918"/>
      <c r="AD109" s="918"/>
      <c r="AE109" s="919"/>
      <c r="AF109" s="920" t="s">
        <v>284</v>
      </c>
      <c r="AG109" s="918"/>
      <c r="AH109" s="918"/>
      <c r="AI109" s="918"/>
      <c r="AJ109" s="919"/>
      <c r="AK109" s="920" t="s">
        <v>283</v>
      </c>
      <c r="AL109" s="918"/>
      <c r="AM109" s="918"/>
      <c r="AN109" s="918"/>
      <c r="AO109" s="919"/>
      <c r="AP109" s="920" t="s">
        <v>415</v>
      </c>
      <c r="AQ109" s="918"/>
      <c r="AR109" s="918"/>
      <c r="AS109" s="918"/>
      <c r="AT109" s="949"/>
      <c r="AU109" s="917" t="s">
        <v>413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414</v>
      </c>
      <c r="BR109" s="918"/>
      <c r="BS109" s="918"/>
      <c r="BT109" s="918"/>
      <c r="BU109" s="919"/>
      <c r="BV109" s="920" t="s">
        <v>284</v>
      </c>
      <c r="BW109" s="918"/>
      <c r="BX109" s="918"/>
      <c r="BY109" s="918"/>
      <c r="BZ109" s="919"/>
      <c r="CA109" s="920" t="s">
        <v>283</v>
      </c>
      <c r="CB109" s="918"/>
      <c r="CC109" s="918"/>
      <c r="CD109" s="918"/>
      <c r="CE109" s="919"/>
      <c r="CF109" s="958" t="s">
        <v>415</v>
      </c>
      <c r="CG109" s="958"/>
      <c r="CH109" s="958"/>
      <c r="CI109" s="958"/>
      <c r="CJ109" s="958"/>
      <c r="CK109" s="920" t="s">
        <v>416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414</v>
      </c>
      <c r="DH109" s="918"/>
      <c r="DI109" s="918"/>
      <c r="DJ109" s="918"/>
      <c r="DK109" s="919"/>
      <c r="DL109" s="920" t="s">
        <v>284</v>
      </c>
      <c r="DM109" s="918"/>
      <c r="DN109" s="918"/>
      <c r="DO109" s="918"/>
      <c r="DP109" s="919"/>
      <c r="DQ109" s="920" t="s">
        <v>283</v>
      </c>
      <c r="DR109" s="918"/>
      <c r="DS109" s="918"/>
      <c r="DT109" s="918"/>
      <c r="DU109" s="919"/>
      <c r="DV109" s="920" t="s">
        <v>415</v>
      </c>
      <c r="DW109" s="918"/>
      <c r="DX109" s="918"/>
      <c r="DY109" s="918"/>
      <c r="DZ109" s="949"/>
    </row>
    <row r="110" spans="1:131" s="197" customFormat="1" ht="26.25" customHeight="1">
      <c r="A110" s="787" t="s">
        <v>417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98626350</v>
      </c>
      <c r="AB110" s="903"/>
      <c r="AC110" s="903"/>
      <c r="AD110" s="903"/>
      <c r="AE110" s="904"/>
      <c r="AF110" s="905">
        <v>111412414</v>
      </c>
      <c r="AG110" s="903"/>
      <c r="AH110" s="903"/>
      <c r="AI110" s="903"/>
      <c r="AJ110" s="904"/>
      <c r="AK110" s="905">
        <v>104527044</v>
      </c>
      <c r="AL110" s="903"/>
      <c r="AM110" s="903"/>
      <c r="AN110" s="903"/>
      <c r="AO110" s="904"/>
      <c r="AP110" s="906">
        <v>14.8</v>
      </c>
      <c r="AQ110" s="907"/>
      <c r="AR110" s="907"/>
      <c r="AS110" s="907"/>
      <c r="AT110" s="908"/>
      <c r="AU110" s="950" t="s">
        <v>60</v>
      </c>
      <c r="AV110" s="951"/>
      <c r="AW110" s="951"/>
      <c r="AX110" s="951"/>
      <c r="AY110" s="952"/>
      <c r="AZ110" s="846" t="s">
        <v>418</v>
      </c>
      <c r="BA110" s="788"/>
      <c r="BB110" s="788"/>
      <c r="BC110" s="788"/>
      <c r="BD110" s="788"/>
      <c r="BE110" s="788"/>
      <c r="BF110" s="788"/>
      <c r="BG110" s="788"/>
      <c r="BH110" s="788"/>
      <c r="BI110" s="788"/>
      <c r="BJ110" s="788"/>
      <c r="BK110" s="788"/>
      <c r="BL110" s="788"/>
      <c r="BM110" s="788"/>
      <c r="BN110" s="788"/>
      <c r="BO110" s="788"/>
      <c r="BP110" s="789"/>
      <c r="BQ110" s="829">
        <v>2623875629</v>
      </c>
      <c r="BR110" s="830"/>
      <c r="BS110" s="830"/>
      <c r="BT110" s="830"/>
      <c r="BU110" s="830"/>
      <c r="BV110" s="830">
        <v>2596233861</v>
      </c>
      <c r="BW110" s="830"/>
      <c r="BX110" s="830"/>
      <c r="BY110" s="830"/>
      <c r="BZ110" s="830"/>
      <c r="CA110" s="830">
        <v>2598084666</v>
      </c>
      <c r="CB110" s="830"/>
      <c r="CC110" s="830"/>
      <c r="CD110" s="830"/>
      <c r="CE110" s="830"/>
      <c r="CF110" s="891">
        <v>368.6</v>
      </c>
      <c r="CG110" s="892"/>
      <c r="CH110" s="892"/>
      <c r="CI110" s="892"/>
      <c r="CJ110" s="892"/>
      <c r="CK110" s="946" t="s">
        <v>419</v>
      </c>
      <c r="CL110" s="894"/>
      <c r="CM110" s="899" t="s">
        <v>420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15171230</v>
      </c>
      <c r="DH110" s="830"/>
      <c r="DI110" s="830"/>
      <c r="DJ110" s="830"/>
      <c r="DK110" s="830"/>
      <c r="DL110" s="830">
        <v>13780304</v>
      </c>
      <c r="DM110" s="830"/>
      <c r="DN110" s="830"/>
      <c r="DO110" s="830"/>
      <c r="DP110" s="830"/>
      <c r="DQ110" s="830">
        <v>12337491</v>
      </c>
      <c r="DR110" s="830"/>
      <c r="DS110" s="830"/>
      <c r="DT110" s="830"/>
      <c r="DU110" s="830"/>
      <c r="DV110" s="831">
        <v>1.8</v>
      </c>
      <c r="DW110" s="831"/>
      <c r="DX110" s="831"/>
      <c r="DY110" s="831"/>
      <c r="DZ110" s="832"/>
    </row>
    <row r="111" spans="1:131" s="197" customFormat="1" ht="26.25" customHeight="1">
      <c r="A111" s="808" t="s">
        <v>421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v>47404565</v>
      </c>
      <c r="AB111" s="939"/>
      <c r="AC111" s="939"/>
      <c r="AD111" s="939"/>
      <c r="AE111" s="940"/>
      <c r="AF111" s="941">
        <v>52758372</v>
      </c>
      <c r="AG111" s="939"/>
      <c r="AH111" s="939"/>
      <c r="AI111" s="939"/>
      <c r="AJ111" s="940"/>
      <c r="AK111" s="941">
        <v>47442490</v>
      </c>
      <c r="AL111" s="939"/>
      <c r="AM111" s="939"/>
      <c r="AN111" s="939"/>
      <c r="AO111" s="940"/>
      <c r="AP111" s="942">
        <v>6.7</v>
      </c>
      <c r="AQ111" s="943"/>
      <c r="AR111" s="943"/>
      <c r="AS111" s="943"/>
      <c r="AT111" s="944"/>
      <c r="AU111" s="953"/>
      <c r="AV111" s="954"/>
      <c r="AW111" s="954"/>
      <c r="AX111" s="954"/>
      <c r="AY111" s="955"/>
      <c r="AZ111" s="797" t="s">
        <v>422</v>
      </c>
      <c r="BA111" s="798"/>
      <c r="BB111" s="798"/>
      <c r="BC111" s="798"/>
      <c r="BD111" s="798"/>
      <c r="BE111" s="798"/>
      <c r="BF111" s="798"/>
      <c r="BG111" s="798"/>
      <c r="BH111" s="798"/>
      <c r="BI111" s="798"/>
      <c r="BJ111" s="798"/>
      <c r="BK111" s="798"/>
      <c r="BL111" s="798"/>
      <c r="BM111" s="798"/>
      <c r="BN111" s="798"/>
      <c r="BO111" s="798"/>
      <c r="BP111" s="799"/>
      <c r="BQ111" s="800">
        <v>15703550</v>
      </c>
      <c r="BR111" s="801"/>
      <c r="BS111" s="801"/>
      <c r="BT111" s="801"/>
      <c r="BU111" s="801"/>
      <c r="BV111" s="801">
        <v>14153615</v>
      </c>
      <c r="BW111" s="801"/>
      <c r="BX111" s="801"/>
      <c r="BY111" s="801"/>
      <c r="BZ111" s="801"/>
      <c r="CA111" s="801">
        <v>12603434</v>
      </c>
      <c r="CB111" s="801"/>
      <c r="CC111" s="801"/>
      <c r="CD111" s="801"/>
      <c r="CE111" s="801"/>
      <c r="CF111" s="878">
        <v>1.8</v>
      </c>
      <c r="CG111" s="879"/>
      <c r="CH111" s="879"/>
      <c r="CI111" s="879"/>
      <c r="CJ111" s="879"/>
      <c r="CK111" s="947"/>
      <c r="CL111" s="896"/>
      <c r="CM111" s="833" t="s">
        <v>423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424</v>
      </c>
      <c r="B112" s="933"/>
      <c r="C112" s="798" t="s">
        <v>425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78840900</v>
      </c>
      <c r="AB112" s="814"/>
      <c r="AC112" s="814"/>
      <c r="AD112" s="814"/>
      <c r="AE112" s="815"/>
      <c r="AF112" s="816">
        <v>78852906</v>
      </c>
      <c r="AG112" s="814"/>
      <c r="AH112" s="814"/>
      <c r="AI112" s="814"/>
      <c r="AJ112" s="815"/>
      <c r="AK112" s="816">
        <v>78756734</v>
      </c>
      <c r="AL112" s="814"/>
      <c r="AM112" s="814"/>
      <c r="AN112" s="814"/>
      <c r="AO112" s="815"/>
      <c r="AP112" s="784">
        <v>11.2</v>
      </c>
      <c r="AQ112" s="785"/>
      <c r="AR112" s="785"/>
      <c r="AS112" s="785"/>
      <c r="AT112" s="786"/>
      <c r="AU112" s="953"/>
      <c r="AV112" s="954"/>
      <c r="AW112" s="954"/>
      <c r="AX112" s="954"/>
      <c r="AY112" s="955"/>
      <c r="AZ112" s="797" t="s">
        <v>426</v>
      </c>
      <c r="BA112" s="798"/>
      <c r="BB112" s="798"/>
      <c r="BC112" s="798"/>
      <c r="BD112" s="798"/>
      <c r="BE112" s="798"/>
      <c r="BF112" s="798"/>
      <c r="BG112" s="798"/>
      <c r="BH112" s="798"/>
      <c r="BI112" s="798"/>
      <c r="BJ112" s="798"/>
      <c r="BK112" s="798"/>
      <c r="BL112" s="798"/>
      <c r="BM112" s="798"/>
      <c r="BN112" s="798"/>
      <c r="BO112" s="798"/>
      <c r="BP112" s="799"/>
      <c r="BQ112" s="800">
        <v>745136696</v>
      </c>
      <c r="BR112" s="801"/>
      <c r="BS112" s="801"/>
      <c r="BT112" s="801"/>
      <c r="BU112" s="801"/>
      <c r="BV112" s="801">
        <v>637031704</v>
      </c>
      <c r="BW112" s="801"/>
      <c r="BX112" s="801"/>
      <c r="BY112" s="801"/>
      <c r="BZ112" s="801"/>
      <c r="CA112" s="801">
        <v>601221050</v>
      </c>
      <c r="CB112" s="801"/>
      <c r="CC112" s="801"/>
      <c r="CD112" s="801"/>
      <c r="CE112" s="801"/>
      <c r="CF112" s="878">
        <v>85.3</v>
      </c>
      <c r="CG112" s="879"/>
      <c r="CH112" s="879"/>
      <c r="CI112" s="879"/>
      <c r="CJ112" s="879"/>
      <c r="CK112" s="947"/>
      <c r="CL112" s="896"/>
      <c r="CM112" s="833" t="s">
        <v>427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63038802</v>
      </c>
      <c r="AB113" s="939"/>
      <c r="AC113" s="939"/>
      <c r="AD113" s="939"/>
      <c r="AE113" s="940"/>
      <c r="AF113" s="941">
        <v>62734714</v>
      </c>
      <c r="AG113" s="939"/>
      <c r="AH113" s="939"/>
      <c r="AI113" s="939"/>
      <c r="AJ113" s="940"/>
      <c r="AK113" s="941">
        <v>59165768</v>
      </c>
      <c r="AL113" s="939"/>
      <c r="AM113" s="939"/>
      <c r="AN113" s="939"/>
      <c r="AO113" s="940"/>
      <c r="AP113" s="942">
        <v>8.4</v>
      </c>
      <c r="AQ113" s="943"/>
      <c r="AR113" s="943"/>
      <c r="AS113" s="943"/>
      <c r="AT113" s="944"/>
      <c r="AU113" s="953"/>
      <c r="AV113" s="954"/>
      <c r="AW113" s="954"/>
      <c r="AX113" s="954"/>
      <c r="AY113" s="955"/>
      <c r="AZ113" s="797" t="s">
        <v>429</v>
      </c>
      <c r="BA113" s="798"/>
      <c r="BB113" s="798"/>
      <c r="BC113" s="798"/>
      <c r="BD113" s="798"/>
      <c r="BE113" s="798"/>
      <c r="BF113" s="798"/>
      <c r="BG113" s="798"/>
      <c r="BH113" s="798"/>
      <c r="BI113" s="798"/>
      <c r="BJ113" s="798"/>
      <c r="BK113" s="798"/>
      <c r="BL113" s="798"/>
      <c r="BM113" s="798"/>
      <c r="BN113" s="798"/>
      <c r="BO113" s="798"/>
      <c r="BP113" s="799"/>
      <c r="BQ113" s="800">
        <v>2043000</v>
      </c>
      <c r="BR113" s="801"/>
      <c r="BS113" s="801"/>
      <c r="BT113" s="801"/>
      <c r="BU113" s="801"/>
      <c r="BV113" s="801">
        <v>1479000</v>
      </c>
      <c r="BW113" s="801"/>
      <c r="BX113" s="801"/>
      <c r="BY113" s="801"/>
      <c r="BZ113" s="801"/>
      <c r="CA113" s="801">
        <v>983000</v>
      </c>
      <c r="CB113" s="801"/>
      <c r="CC113" s="801"/>
      <c r="CD113" s="801"/>
      <c r="CE113" s="801"/>
      <c r="CF113" s="878">
        <v>0.1</v>
      </c>
      <c r="CG113" s="879"/>
      <c r="CH113" s="879"/>
      <c r="CI113" s="879"/>
      <c r="CJ113" s="879"/>
      <c r="CK113" s="947"/>
      <c r="CL113" s="896"/>
      <c r="CM113" s="833" t="s">
        <v>430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431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432</v>
      </c>
      <c r="BA114" s="798"/>
      <c r="BB114" s="798"/>
      <c r="BC114" s="798"/>
      <c r="BD114" s="798"/>
      <c r="BE114" s="798"/>
      <c r="BF114" s="798"/>
      <c r="BG114" s="798"/>
      <c r="BH114" s="798"/>
      <c r="BI114" s="798"/>
      <c r="BJ114" s="798"/>
      <c r="BK114" s="798"/>
      <c r="BL114" s="798"/>
      <c r="BM114" s="798"/>
      <c r="BN114" s="798"/>
      <c r="BO114" s="798"/>
      <c r="BP114" s="799"/>
      <c r="BQ114" s="800">
        <v>169246537</v>
      </c>
      <c r="BR114" s="801"/>
      <c r="BS114" s="801"/>
      <c r="BT114" s="801"/>
      <c r="BU114" s="801"/>
      <c r="BV114" s="801">
        <v>156632428</v>
      </c>
      <c r="BW114" s="801"/>
      <c r="BX114" s="801"/>
      <c r="BY114" s="801"/>
      <c r="BZ114" s="801"/>
      <c r="CA114" s="801">
        <v>146890383</v>
      </c>
      <c r="CB114" s="801"/>
      <c r="CC114" s="801"/>
      <c r="CD114" s="801"/>
      <c r="CE114" s="801"/>
      <c r="CF114" s="878">
        <v>20.8</v>
      </c>
      <c r="CG114" s="879"/>
      <c r="CH114" s="879"/>
      <c r="CI114" s="879"/>
      <c r="CJ114" s="879"/>
      <c r="CK114" s="947"/>
      <c r="CL114" s="896"/>
      <c r="CM114" s="833" t="s">
        <v>433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434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1648785</v>
      </c>
      <c r="AB115" s="939"/>
      <c r="AC115" s="939"/>
      <c r="AD115" s="939"/>
      <c r="AE115" s="940"/>
      <c r="AF115" s="941">
        <v>1650342</v>
      </c>
      <c r="AG115" s="939"/>
      <c r="AH115" s="939"/>
      <c r="AI115" s="939"/>
      <c r="AJ115" s="940"/>
      <c r="AK115" s="941">
        <v>1651520</v>
      </c>
      <c r="AL115" s="939"/>
      <c r="AM115" s="939"/>
      <c r="AN115" s="939"/>
      <c r="AO115" s="940"/>
      <c r="AP115" s="942">
        <v>0.2</v>
      </c>
      <c r="AQ115" s="943"/>
      <c r="AR115" s="943"/>
      <c r="AS115" s="943"/>
      <c r="AT115" s="944"/>
      <c r="AU115" s="953"/>
      <c r="AV115" s="954"/>
      <c r="AW115" s="954"/>
      <c r="AX115" s="954"/>
      <c r="AY115" s="955"/>
      <c r="AZ115" s="797" t="s">
        <v>435</v>
      </c>
      <c r="BA115" s="798"/>
      <c r="BB115" s="798"/>
      <c r="BC115" s="798"/>
      <c r="BD115" s="798"/>
      <c r="BE115" s="798"/>
      <c r="BF115" s="798"/>
      <c r="BG115" s="798"/>
      <c r="BH115" s="798"/>
      <c r="BI115" s="798"/>
      <c r="BJ115" s="798"/>
      <c r="BK115" s="798"/>
      <c r="BL115" s="798"/>
      <c r="BM115" s="798"/>
      <c r="BN115" s="798"/>
      <c r="BO115" s="798"/>
      <c r="BP115" s="799"/>
      <c r="BQ115" s="800">
        <v>81408773</v>
      </c>
      <c r="BR115" s="801"/>
      <c r="BS115" s="801"/>
      <c r="BT115" s="801"/>
      <c r="BU115" s="801"/>
      <c r="BV115" s="801">
        <v>76210551</v>
      </c>
      <c r="BW115" s="801"/>
      <c r="BX115" s="801"/>
      <c r="BY115" s="801"/>
      <c r="BZ115" s="801"/>
      <c r="CA115" s="801">
        <v>70388258</v>
      </c>
      <c r="CB115" s="801"/>
      <c r="CC115" s="801"/>
      <c r="CD115" s="801"/>
      <c r="CE115" s="801"/>
      <c r="CF115" s="878">
        <v>10</v>
      </c>
      <c r="CG115" s="879"/>
      <c r="CH115" s="879"/>
      <c r="CI115" s="879"/>
      <c r="CJ115" s="879"/>
      <c r="CK115" s="947"/>
      <c r="CL115" s="896"/>
      <c r="CM115" s="797" t="s">
        <v>436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437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249</v>
      </c>
      <c r="AB116" s="814"/>
      <c r="AC116" s="814"/>
      <c r="AD116" s="814"/>
      <c r="AE116" s="815"/>
      <c r="AF116" s="816" t="s">
        <v>108</v>
      </c>
      <c r="AG116" s="814"/>
      <c r="AH116" s="814"/>
      <c r="AI116" s="814"/>
      <c r="AJ116" s="815"/>
      <c r="AK116" s="816">
        <v>109</v>
      </c>
      <c r="AL116" s="814"/>
      <c r="AM116" s="814"/>
      <c r="AN116" s="814"/>
      <c r="AO116" s="815"/>
      <c r="AP116" s="784">
        <v>0</v>
      </c>
      <c r="AQ116" s="785"/>
      <c r="AR116" s="785"/>
      <c r="AS116" s="785"/>
      <c r="AT116" s="786"/>
      <c r="AU116" s="953"/>
      <c r="AV116" s="954"/>
      <c r="AW116" s="954"/>
      <c r="AX116" s="954"/>
      <c r="AY116" s="955"/>
      <c r="AZ116" s="797" t="s">
        <v>438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440</v>
      </c>
      <c r="Z117" s="919"/>
      <c r="AA117" s="924">
        <v>289559651</v>
      </c>
      <c r="AB117" s="925"/>
      <c r="AC117" s="925"/>
      <c r="AD117" s="925"/>
      <c r="AE117" s="926"/>
      <c r="AF117" s="928">
        <v>307408748</v>
      </c>
      <c r="AG117" s="925"/>
      <c r="AH117" s="925"/>
      <c r="AI117" s="925"/>
      <c r="AJ117" s="926"/>
      <c r="AK117" s="928">
        <v>291543665</v>
      </c>
      <c r="AL117" s="925"/>
      <c r="AM117" s="925"/>
      <c r="AN117" s="925"/>
      <c r="AO117" s="926"/>
      <c r="AP117" s="929"/>
      <c r="AQ117" s="930"/>
      <c r="AR117" s="930"/>
      <c r="AS117" s="930"/>
      <c r="AT117" s="931"/>
      <c r="AU117" s="953"/>
      <c r="AV117" s="954"/>
      <c r="AW117" s="954"/>
      <c r="AX117" s="954"/>
      <c r="AY117" s="955"/>
      <c r="AZ117" s="875" t="s">
        <v>441</v>
      </c>
      <c r="BA117" s="876"/>
      <c r="BB117" s="876"/>
      <c r="BC117" s="876"/>
      <c r="BD117" s="876"/>
      <c r="BE117" s="876"/>
      <c r="BF117" s="876"/>
      <c r="BG117" s="876"/>
      <c r="BH117" s="876"/>
      <c r="BI117" s="876"/>
      <c r="BJ117" s="876"/>
      <c r="BK117" s="876"/>
      <c r="BL117" s="876"/>
      <c r="BM117" s="876"/>
      <c r="BN117" s="876"/>
      <c r="BO117" s="876"/>
      <c r="BP117" s="877"/>
      <c r="BQ117" s="887">
        <v>1502506</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442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416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414</v>
      </c>
      <c r="AB118" s="918"/>
      <c r="AC118" s="918"/>
      <c r="AD118" s="918"/>
      <c r="AE118" s="919"/>
      <c r="AF118" s="920" t="s">
        <v>284</v>
      </c>
      <c r="AG118" s="918"/>
      <c r="AH118" s="918"/>
      <c r="AI118" s="918"/>
      <c r="AJ118" s="919"/>
      <c r="AK118" s="920" t="s">
        <v>283</v>
      </c>
      <c r="AL118" s="918"/>
      <c r="AM118" s="918"/>
      <c r="AN118" s="918"/>
      <c r="AO118" s="919"/>
      <c r="AP118" s="921" t="s">
        <v>415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443</v>
      </c>
      <c r="BP118" s="868"/>
      <c r="BQ118" s="887">
        <v>3638916691</v>
      </c>
      <c r="BR118" s="888"/>
      <c r="BS118" s="888"/>
      <c r="BT118" s="888"/>
      <c r="BU118" s="888"/>
      <c r="BV118" s="888">
        <v>3481741159</v>
      </c>
      <c r="BW118" s="888"/>
      <c r="BX118" s="888"/>
      <c r="BY118" s="888"/>
      <c r="BZ118" s="888"/>
      <c r="CA118" s="888">
        <v>3430170791</v>
      </c>
      <c r="CB118" s="888"/>
      <c r="CC118" s="888"/>
      <c r="CD118" s="888"/>
      <c r="CE118" s="888"/>
      <c r="CF118" s="773"/>
      <c r="CG118" s="774"/>
      <c r="CH118" s="774"/>
      <c r="CI118" s="774"/>
      <c r="CJ118" s="871"/>
      <c r="CK118" s="947"/>
      <c r="CL118" s="896"/>
      <c r="CM118" s="833" t="s">
        <v>444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419</v>
      </c>
      <c r="B119" s="894"/>
      <c r="C119" s="899" t="s">
        <v>420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1648785</v>
      </c>
      <c r="AB119" s="903"/>
      <c r="AC119" s="903"/>
      <c r="AD119" s="903"/>
      <c r="AE119" s="904"/>
      <c r="AF119" s="905">
        <v>1650342</v>
      </c>
      <c r="AG119" s="903"/>
      <c r="AH119" s="903"/>
      <c r="AI119" s="903"/>
      <c r="AJ119" s="904"/>
      <c r="AK119" s="905">
        <v>1651520</v>
      </c>
      <c r="AL119" s="903"/>
      <c r="AM119" s="903"/>
      <c r="AN119" s="903"/>
      <c r="AO119" s="904"/>
      <c r="AP119" s="906">
        <v>0.2</v>
      </c>
      <c r="AQ119" s="907"/>
      <c r="AR119" s="907"/>
      <c r="AS119" s="907"/>
      <c r="AT119" s="908"/>
      <c r="AU119" s="909" t="s">
        <v>445</v>
      </c>
      <c r="AV119" s="910"/>
      <c r="AW119" s="910"/>
      <c r="AX119" s="910"/>
      <c r="AY119" s="911"/>
      <c r="AZ119" s="846" t="s">
        <v>446</v>
      </c>
      <c r="BA119" s="788"/>
      <c r="BB119" s="788"/>
      <c r="BC119" s="788"/>
      <c r="BD119" s="788"/>
      <c r="BE119" s="788"/>
      <c r="BF119" s="788"/>
      <c r="BG119" s="788"/>
      <c r="BH119" s="788"/>
      <c r="BI119" s="788"/>
      <c r="BJ119" s="788"/>
      <c r="BK119" s="788"/>
      <c r="BL119" s="788"/>
      <c r="BM119" s="788"/>
      <c r="BN119" s="788"/>
      <c r="BO119" s="788"/>
      <c r="BP119" s="789"/>
      <c r="BQ119" s="829">
        <v>158909857</v>
      </c>
      <c r="BR119" s="830"/>
      <c r="BS119" s="830"/>
      <c r="BT119" s="830"/>
      <c r="BU119" s="830"/>
      <c r="BV119" s="830">
        <v>142221466</v>
      </c>
      <c r="BW119" s="830"/>
      <c r="BX119" s="830"/>
      <c r="BY119" s="830"/>
      <c r="BZ119" s="830"/>
      <c r="CA119" s="830">
        <v>139040880</v>
      </c>
      <c r="CB119" s="830"/>
      <c r="CC119" s="830"/>
      <c r="CD119" s="830"/>
      <c r="CE119" s="830"/>
      <c r="CF119" s="891">
        <v>19.7</v>
      </c>
      <c r="CG119" s="892"/>
      <c r="CH119" s="892"/>
      <c r="CI119" s="892"/>
      <c r="CJ119" s="892"/>
      <c r="CK119" s="948"/>
      <c r="CL119" s="898"/>
      <c r="CM119" s="855" t="s">
        <v>447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532320</v>
      </c>
      <c r="DH119" s="747"/>
      <c r="DI119" s="747"/>
      <c r="DJ119" s="747"/>
      <c r="DK119" s="748"/>
      <c r="DL119" s="749">
        <v>373311</v>
      </c>
      <c r="DM119" s="747"/>
      <c r="DN119" s="747"/>
      <c r="DO119" s="747"/>
      <c r="DP119" s="748"/>
      <c r="DQ119" s="749">
        <v>265943</v>
      </c>
      <c r="DR119" s="747"/>
      <c r="DS119" s="747"/>
      <c r="DT119" s="747"/>
      <c r="DU119" s="748"/>
      <c r="DV119" s="837">
        <v>0</v>
      </c>
      <c r="DW119" s="838"/>
      <c r="DX119" s="838"/>
      <c r="DY119" s="838"/>
      <c r="DZ119" s="839"/>
    </row>
    <row r="120" spans="1:130" s="197" customFormat="1" ht="26.25" customHeight="1">
      <c r="A120" s="895"/>
      <c r="B120" s="896"/>
      <c r="C120" s="833" t="s">
        <v>423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448</v>
      </c>
      <c r="BA120" s="798"/>
      <c r="BB120" s="798"/>
      <c r="BC120" s="798"/>
      <c r="BD120" s="798"/>
      <c r="BE120" s="798"/>
      <c r="BF120" s="798"/>
      <c r="BG120" s="798"/>
      <c r="BH120" s="798"/>
      <c r="BI120" s="798"/>
      <c r="BJ120" s="798"/>
      <c r="BK120" s="798"/>
      <c r="BL120" s="798"/>
      <c r="BM120" s="798"/>
      <c r="BN120" s="798"/>
      <c r="BO120" s="798"/>
      <c r="BP120" s="799"/>
      <c r="BQ120" s="800">
        <v>695266565</v>
      </c>
      <c r="BR120" s="801"/>
      <c r="BS120" s="801"/>
      <c r="BT120" s="801"/>
      <c r="BU120" s="801"/>
      <c r="BV120" s="801">
        <v>658715451</v>
      </c>
      <c r="BW120" s="801"/>
      <c r="BX120" s="801"/>
      <c r="BY120" s="801"/>
      <c r="BZ120" s="801"/>
      <c r="CA120" s="801">
        <v>646672254</v>
      </c>
      <c r="CB120" s="801"/>
      <c r="CC120" s="801"/>
      <c r="CD120" s="801"/>
      <c r="CE120" s="801"/>
      <c r="CF120" s="878">
        <v>91.7</v>
      </c>
      <c r="CG120" s="879"/>
      <c r="CH120" s="879"/>
      <c r="CI120" s="879"/>
      <c r="CJ120" s="879"/>
      <c r="CK120" s="880" t="s">
        <v>449</v>
      </c>
      <c r="CL120" s="840"/>
      <c r="CM120" s="840"/>
      <c r="CN120" s="840"/>
      <c r="CO120" s="841"/>
      <c r="CP120" s="884" t="s">
        <v>391</v>
      </c>
      <c r="CQ120" s="885"/>
      <c r="CR120" s="885"/>
      <c r="CS120" s="885"/>
      <c r="CT120" s="885"/>
      <c r="CU120" s="885"/>
      <c r="CV120" s="885"/>
      <c r="CW120" s="885"/>
      <c r="CX120" s="885"/>
      <c r="CY120" s="885"/>
      <c r="CZ120" s="885"/>
      <c r="DA120" s="885"/>
      <c r="DB120" s="885"/>
      <c r="DC120" s="885"/>
      <c r="DD120" s="885"/>
      <c r="DE120" s="885"/>
      <c r="DF120" s="886"/>
      <c r="DG120" s="829">
        <v>458916317</v>
      </c>
      <c r="DH120" s="830"/>
      <c r="DI120" s="830"/>
      <c r="DJ120" s="830"/>
      <c r="DK120" s="830"/>
      <c r="DL120" s="830">
        <v>451930677</v>
      </c>
      <c r="DM120" s="830"/>
      <c r="DN120" s="830"/>
      <c r="DO120" s="830"/>
      <c r="DP120" s="830"/>
      <c r="DQ120" s="830">
        <v>430453934</v>
      </c>
      <c r="DR120" s="830"/>
      <c r="DS120" s="830"/>
      <c r="DT120" s="830"/>
      <c r="DU120" s="830"/>
      <c r="DV120" s="831">
        <v>61.1</v>
      </c>
      <c r="DW120" s="831"/>
      <c r="DX120" s="831"/>
      <c r="DY120" s="831"/>
      <c r="DZ120" s="832"/>
    </row>
    <row r="121" spans="1:130" s="197" customFormat="1" ht="26.25" customHeight="1">
      <c r="A121" s="895"/>
      <c r="B121" s="896"/>
      <c r="C121" s="872" t="s">
        <v>450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451</v>
      </c>
      <c r="BA121" s="876"/>
      <c r="BB121" s="876"/>
      <c r="BC121" s="876"/>
      <c r="BD121" s="876"/>
      <c r="BE121" s="876"/>
      <c r="BF121" s="876"/>
      <c r="BG121" s="876"/>
      <c r="BH121" s="876"/>
      <c r="BI121" s="876"/>
      <c r="BJ121" s="876"/>
      <c r="BK121" s="876"/>
      <c r="BL121" s="876"/>
      <c r="BM121" s="876"/>
      <c r="BN121" s="876"/>
      <c r="BO121" s="876"/>
      <c r="BP121" s="877"/>
      <c r="BQ121" s="887">
        <v>1400501937</v>
      </c>
      <c r="BR121" s="888"/>
      <c r="BS121" s="888"/>
      <c r="BT121" s="888"/>
      <c r="BU121" s="888"/>
      <c r="BV121" s="888">
        <v>1401034433</v>
      </c>
      <c r="BW121" s="888"/>
      <c r="BX121" s="888"/>
      <c r="BY121" s="888"/>
      <c r="BZ121" s="888"/>
      <c r="CA121" s="888">
        <v>1406769975</v>
      </c>
      <c r="CB121" s="888"/>
      <c r="CC121" s="888"/>
      <c r="CD121" s="888"/>
      <c r="CE121" s="888"/>
      <c r="CF121" s="889">
        <v>199.6</v>
      </c>
      <c r="CG121" s="890"/>
      <c r="CH121" s="890"/>
      <c r="CI121" s="890"/>
      <c r="CJ121" s="890"/>
      <c r="CK121" s="881"/>
      <c r="CL121" s="842"/>
      <c r="CM121" s="842"/>
      <c r="CN121" s="842"/>
      <c r="CO121" s="843"/>
      <c r="CP121" s="858" t="s">
        <v>390</v>
      </c>
      <c r="CQ121" s="859"/>
      <c r="CR121" s="859"/>
      <c r="CS121" s="859"/>
      <c r="CT121" s="859"/>
      <c r="CU121" s="859"/>
      <c r="CV121" s="859"/>
      <c r="CW121" s="859"/>
      <c r="CX121" s="859"/>
      <c r="CY121" s="859"/>
      <c r="CZ121" s="859"/>
      <c r="DA121" s="859"/>
      <c r="DB121" s="859"/>
      <c r="DC121" s="859"/>
      <c r="DD121" s="859"/>
      <c r="DE121" s="859"/>
      <c r="DF121" s="860"/>
      <c r="DG121" s="800">
        <v>108954533</v>
      </c>
      <c r="DH121" s="801"/>
      <c r="DI121" s="801"/>
      <c r="DJ121" s="801"/>
      <c r="DK121" s="801"/>
      <c r="DL121" s="801">
        <v>95317348</v>
      </c>
      <c r="DM121" s="801"/>
      <c r="DN121" s="801"/>
      <c r="DO121" s="801"/>
      <c r="DP121" s="801"/>
      <c r="DQ121" s="801">
        <v>85137441</v>
      </c>
      <c r="DR121" s="801"/>
      <c r="DS121" s="801"/>
      <c r="DT121" s="801"/>
      <c r="DU121" s="801"/>
      <c r="DV121" s="853">
        <v>12.1</v>
      </c>
      <c r="DW121" s="853"/>
      <c r="DX121" s="853"/>
      <c r="DY121" s="853"/>
      <c r="DZ121" s="854"/>
    </row>
    <row r="122" spans="1:130" s="197" customFormat="1" ht="26.25" customHeight="1">
      <c r="A122" s="895"/>
      <c r="B122" s="896"/>
      <c r="C122" s="833" t="s">
        <v>433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452</v>
      </c>
      <c r="BP122" s="868"/>
      <c r="BQ122" s="869">
        <v>2254678359</v>
      </c>
      <c r="BR122" s="870"/>
      <c r="BS122" s="870"/>
      <c r="BT122" s="870"/>
      <c r="BU122" s="870"/>
      <c r="BV122" s="870">
        <v>2201971350</v>
      </c>
      <c r="BW122" s="870"/>
      <c r="BX122" s="870"/>
      <c r="BY122" s="870"/>
      <c r="BZ122" s="870"/>
      <c r="CA122" s="870">
        <v>2192483109</v>
      </c>
      <c r="CB122" s="870"/>
      <c r="CC122" s="870"/>
      <c r="CD122" s="870"/>
      <c r="CE122" s="870"/>
      <c r="CF122" s="773"/>
      <c r="CG122" s="774"/>
      <c r="CH122" s="774"/>
      <c r="CI122" s="774"/>
      <c r="CJ122" s="871"/>
      <c r="CK122" s="881"/>
      <c r="CL122" s="842"/>
      <c r="CM122" s="842"/>
      <c r="CN122" s="842"/>
      <c r="CO122" s="843"/>
      <c r="CP122" s="858" t="s">
        <v>392</v>
      </c>
      <c r="CQ122" s="859"/>
      <c r="CR122" s="859"/>
      <c r="CS122" s="859"/>
      <c r="CT122" s="859"/>
      <c r="CU122" s="859"/>
      <c r="CV122" s="859"/>
      <c r="CW122" s="859"/>
      <c r="CX122" s="859"/>
      <c r="CY122" s="859"/>
      <c r="CZ122" s="859"/>
      <c r="DA122" s="859"/>
      <c r="DB122" s="859"/>
      <c r="DC122" s="859"/>
      <c r="DD122" s="859"/>
      <c r="DE122" s="859"/>
      <c r="DF122" s="860"/>
      <c r="DG122" s="800">
        <v>40997423</v>
      </c>
      <c r="DH122" s="801"/>
      <c r="DI122" s="801"/>
      <c r="DJ122" s="801"/>
      <c r="DK122" s="801"/>
      <c r="DL122" s="801">
        <v>37529063</v>
      </c>
      <c r="DM122" s="801"/>
      <c r="DN122" s="801"/>
      <c r="DO122" s="801"/>
      <c r="DP122" s="801"/>
      <c r="DQ122" s="801">
        <v>36116299</v>
      </c>
      <c r="DR122" s="801"/>
      <c r="DS122" s="801"/>
      <c r="DT122" s="801"/>
      <c r="DU122" s="801"/>
      <c r="DV122" s="853">
        <v>5.0999999999999996</v>
      </c>
      <c r="DW122" s="853"/>
      <c r="DX122" s="853"/>
      <c r="DY122" s="853"/>
      <c r="DZ122" s="854"/>
    </row>
    <row r="123" spans="1:130" s="197" customFormat="1" ht="26.25" customHeight="1" thickBot="1">
      <c r="A123" s="895"/>
      <c r="B123" s="896"/>
      <c r="C123" s="833" t="s">
        <v>439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198.7</v>
      </c>
      <c r="BR123" s="862"/>
      <c r="BS123" s="862"/>
      <c r="BT123" s="862"/>
      <c r="BU123" s="862"/>
      <c r="BV123" s="862">
        <v>182.5</v>
      </c>
      <c r="BW123" s="862"/>
      <c r="BX123" s="862"/>
      <c r="BY123" s="862"/>
      <c r="BZ123" s="862"/>
      <c r="CA123" s="862">
        <v>175.6</v>
      </c>
      <c r="CB123" s="862"/>
      <c r="CC123" s="862"/>
      <c r="CD123" s="862"/>
      <c r="CE123" s="862"/>
      <c r="CF123" s="760"/>
      <c r="CG123" s="761"/>
      <c r="CH123" s="761"/>
      <c r="CI123" s="761"/>
      <c r="CJ123" s="863"/>
      <c r="CK123" s="881"/>
      <c r="CL123" s="842"/>
      <c r="CM123" s="842"/>
      <c r="CN123" s="842"/>
      <c r="CO123" s="843"/>
      <c r="CP123" s="858" t="s">
        <v>393</v>
      </c>
      <c r="CQ123" s="859"/>
      <c r="CR123" s="859"/>
      <c r="CS123" s="859"/>
      <c r="CT123" s="859"/>
      <c r="CU123" s="859"/>
      <c r="CV123" s="859"/>
      <c r="CW123" s="859"/>
      <c r="CX123" s="859"/>
      <c r="CY123" s="859"/>
      <c r="CZ123" s="859"/>
      <c r="DA123" s="859"/>
      <c r="DB123" s="859"/>
      <c r="DC123" s="859"/>
      <c r="DD123" s="859"/>
      <c r="DE123" s="859"/>
      <c r="DF123" s="860"/>
      <c r="DG123" s="813">
        <v>110849689</v>
      </c>
      <c r="DH123" s="814"/>
      <c r="DI123" s="814"/>
      <c r="DJ123" s="814"/>
      <c r="DK123" s="815"/>
      <c r="DL123" s="816">
        <v>27334391</v>
      </c>
      <c r="DM123" s="814"/>
      <c r="DN123" s="814"/>
      <c r="DO123" s="814"/>
      <c r="DP123" s="815"/>
      <c r="DQ123" s="816">
        <v>27667853</v>
      </c>
      <c r="DR123" s="814"/>
      <c r="DS123" s="814"/>
      <c r="DT123" s="814"/>
      <c r="DU123" s="815"/>
      <c r="DV123" s="784">
        <v>3.9</v>
      </c>
      <c r="DW123" s="785"/>
      <c r="DX123" s="785"/>
      <c r="DY123" s="785"/>
      <c r="DZ123" s="786"/>
    </row>
    <row r="124" spans="1:130" s="197" customFormat="1" ht="26.25" customHeight="1">
      <c r="A124" s="895"/>
      <c r="B124" s="896"/>
      <c r="C124" s="833" t="s">
        <v>442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v>25418734</v>
      </c>
      <c r="DH124" s="747"/>
      <c r="DI124" s="747"/>
      <c r="DJ124" s="747"/>
      <c r="DK124" s="748"/>
      <c r="DL124" s="749">
        <v>24920225</v>
      </c>
      <c r="DM124" s="747"/>
      <c r="DN124" s="747"/>
      <c r="DO124" s="747"/>
      <c r="DP124" s="748"/>
      <c r="DQ124" s="749">
        <v>21845523</v>
      </c>
      <c r="DR124" s="747"/>
      <c r="DS124" s="747"/>
      <c r="DT124" s="747"/>
      <c r="DU124" s="748"/>
      <c r="DV124" s="837">
        <v>3.1</v>
      </c>
      <c r="DW124" s="838"/>
      <c r="DX124" s="838"/>
      <c r="DY124" s="838"/>
      <c r="DZ124" s="839"/>
    </row>
    <row r="125" spans="1:130" s="197" customFormat="1" ht="26.25" customHeight="1" thickBot="1">
      <c r="A125" s="895"/>
      <c r="B125" s="896"/>
      <c r="C125" s="833" t="s">
        <v>444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447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463</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v>81408773</v>
      </c>
      <c r="DH127" s="850"/>
      <c r="DI127" s="850"/>
      <c r="DJ127" s="850"/>
      <c r="DK127" s="850"/>
      <c r="DL127" s="850">
        <v>76210551</v>
      </c>
      <c r="DM127" s="850"/>
      <c r="DN127" s="850"/>
      <c r="DO127" s="850"/>
      <c r="DP127" s="850"/>
      <c r="DQ127" s="850">
        <v>70388258</v>
      </c>
      <c r="DR127" s="850"/>
      <c r="DS127" s="850"/>
      <c r="DT127" s="850"/>
      <c r="DU127" s="850"/>
      <c r="DV127" s="851">
        <v>10</v>
      </c>
      <c r="DW127" s="851"/>
      <c r="DX127" s="851"/>
      <c r="DY127" s="851"/>
      <c r="DZ127" s="852"/>
    </row>
    <row r="128" spans="1:130" s="197" customFormat="1" ht="26.25" customHeight="1">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59997117</v>
      </c>
      <c r="AB128" s="754"/>
      <c r="AC128" s="754"/>
      <c r="AD128" s="754"/>
      <c r="AE128" s="755"/>
      <c r="AF128" s="756">
        <v>60136266</v>
      </c>
      <c r="AG128" s="754"/>
      <c r="AH128" s="754"/>
      <c r="AI128" s="754"/>
      <c r="AJ128" s="755"/>
      <c r="AK128" s="756">
        <v>69348098</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108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814600213</v>
      </c>
      <c r="AB129" s="814"/>
      <c r="AC129" s="814"/>
      <c r="AD129" s="814"/>
      <c r="AE129" s="815"/>
      <c r="AF129" s="816">
        <v>813257533</v>
      </c>
      <c r="AG129" s="814"/>
      <c r="AH129" s="814"/>
      <c r="AI129" s="814"/>
      <c r="AJ129" s="815"/>
      <c r="AK129" s="816">
        <v>814374931</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118203660</v>
      </c>
      <c r="AB130" s="814"/>
      <c r="AC130" s="814"/>
      <c r="AD130" s="814"/>
      <c r="AE130" s="815"/>
      <c r="AF130" s="816">
        <v>112303415</v>
      </c>
      <c r="AG130" s="814"/>
      <c r="AH130" s="814"/>
      <c r="AI130" s="814"/>
      <c r="AJ130" s="815"/>
      <c r="AK130" s="816">
        <v>109554139</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v>175.6</v>
      </c>
      <c r="BG130" s="736"/>
      <c r="BH130" s="736"/>
      <c r="BI130" s="736"/>
      <c r="BJ130" s="736"/>
      <c r="BK130" s="736"/>
      <c r="BL130" s="737"/>
      <c r="BM130" s="735">
        <v>400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696396553</v>
      </c>
      <c r="AB131" s="747"/>
      <c r="AC131" s="747"/>
      <c r="AD131" s="747"/>
      <c r="AE131" s="748"/>
      <c r="AF131" s="749">
        <v>700954118</v>
      </c>
      <c r="AG131" s="747"/>
      <c r="AH131" s="747"/>
      <c r="AI131" s="747"/>
      <c r="AJ131" s="748"/>
      <c r="AK131" s="749">
        <v>704820792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15.990727379999999</v>
      </c>
      <c r="AB132" s="770"/>
      <c r="AC132" s="770"/>
      <c r="AD132" s="770"/>
      <c r="AE132" s="771"/>
      <c r="AF132" s="772">
        <v>19.255050189999999</v>
      </c>
      <c r="AG132" s="770"/>
      <c r="AH132" s="770"/>
      <c r="AI132" s="770"/>
      <c r="AJ132" s="771"/>
      <c r="AK132" s="772">
        <v>15.98157001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15.4</v>
      </c>
      <c r="AB133" s="779"/>
      <c r="AC133" s="779"/>
      <c r="AD133" s="779"/>
      <c r="AE133" s="780"/>
      <c r="AF133" s="778">
        <v>16.899999999999999</v>
      </c>
      <c r="AG133" s="779"/>
      <c r="AH133" s="779"/>
      <c r="AI133" s="779"/>
      <c r="AJ133" s="780"/>
      <c r="AK133" s="778">
        <v>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lOk9rl/RnFbP85TDMIJfyet5NnSh2TiwM5HGrm9xyxHxdfda697Yo274LpP4nCyyhtR9yVXf+R4FYuNqpFbz2Q==" saltValue="OWJDtfudwmIQri6385yz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477</v>
      </c>
      <c r="B5" s="246"/>
      <c r="C5" s="246"/>
      <c r="D5" s="246"/>
      <c r="E5" s="246"/>
      <c r="F5" s="246"/>
      <c r="G5" s="246"/>
      <c r="H5" s="246"/>
      <c r="I5" s="246"/>
      <c r="J5" s="246"/>
      <c r="K5" s="246"/>
      <c r="L5" s="246"/>
      <c r="M5" s="246"/>
      <c r="N5" s="246"/>
      <c r="O5" s="247"/>
    </row>
    <row r="6" spans="1:16" ht="13.2">
      <c r="A6" s="248"/>
      <c r="B6" s="244"/>
      <c r="C6" s="244"/>
      <c r="D6" s="244"/>
      <c r="E6" s="244"/>
      <c r="F6" s="244"/>
      <c r="G6" s="249" t="s">
        <v>478</v>
      </c>
      <c r="H6" s="249"/>
      <c r="I6" s="249"/>
      <c r="J6" s="249"/>
      <c r="K6" s="244"/>
      <c r="L6" s="244"/>
      <c r="M6" s="244"/>
      <c r="N6" s="244"/>
    </row>
    <row r="7" spans="1:16" ht="13.2">
      <c r="A7" s="248"/>
      <c r="B7" s="244"/>
      <c r="C7" s="244"/>
      <c r="D7" s="244"/>
      <c r="E7" s="244"/>
      <c r="F7" s="244"/>
      <c r="G7" s="251"/>
      <c r="H7" s="252"/>
      <c r="I7" s="252"/>
      <c r="J7" s="253"/>
      <c r="K7" s="1149" t="s">
        <v>479</v>
      </c>
      <c r="L7" s="254"/>
      <c r="M7" s="255" t="s">
        <v>480</v>
      </c>
      <c r="N7" s="256"/>
    </row>
    <row r="8" spans="1:16" ht="13.2">
      <c r="A8" s="248"/>
      <c r="B8" s="244"/>
      <c r="C8" s="244"/>
      <c r="D8" s="244"/>
      <c r="E8" s="244"/>
      <c r="F8" s="244"/>
      <c r="G8" s="257"/>
      <c r="H8" s="258"/>
      <c r="I8" s="258"/>
      <c r="J8" s="259"/>
      <c r="K8" s="1150"/>
      <c r="L8" s="260" t="s">
        <v>481</v>
      </c>
      <c r="M8" s="261" t="s">
        <v>482</v>
      </c>
      <c r="N8" s="262" t="s">
        <v>483</v>
      </c>
    </row>
    <row r="9" spans="1:16" ht="13.2">
      <c r="A9" s="248"/>
      <c r="B9" s="244"/>
      <c r="C9" s="244"/>
      <c r="D9" s="244"/>
      <c r="E9" s="244"/>
      <c r="F9" s="244"/>
      <c r="G9" s="1163" t="s">
        <v>484</v>
      </c>
      <c r="H9" s="1164"/>
      <c r="I9" s="1164"/>
      <c r="J9" s="1165"/>
      <c r="K9" s="263">
        <v>200823570</v>
      </c>
      <c r="L9" s="264">
        <v>53849</v>
      </c>
      <c r="M9" s="265">
        <v>63252</v>
      </c>
      <c r="N9" s="266">
        <v>-14.9</v>
      </c>
    </row>
    <row r="10" spans="1:16" ht="13.2">
      <c r="A10" s="248"/>
      <c r="B10" s="244"/>
      <c r="C10" s="244"/>
      <c r="D10" s="244"/>
      <c r="E10" s="244"/>
      <c r="F10" s="244"/>
      <c r="G10" s="1163" t="s">
        <v>485</v>
      </c>
      <c r="H10" s="1164"/>
      <c r="I10" s="1164"/>
      <c r="J10" s="1165"/>
      <c r="K10" s="267">
        <v>4077338</v>
      </c>
      <c r="L10" s="268">
        <v>1093</v>
      </c>
      <c r="M10" s="269">
        <v>1436</v>
      </c>
      <c r="N10" s="270">
        <v>-23.9</v>
      </c>
    </row>
    <row r="11" spans="1:16" ht="13.5" customHeight="1">
      <c r="A11" s="248"/>
      <c r="B11" s="244"/>
      <c r="C11" s="244"/>
      <c r="D11" s="244"/>
      <c r="E11" s="244"/>
      <c r="F11" s="244"/>
      <c r="G11" s="1163" t="s">
        <v>486</v>
      </c>
      <c r="H11" s="1164"/>
      <c r="I11" s="1164"/>
      <c r="J11" s="1165"/>
      <c r="K11" s="267">
        <v>363</v>
      </c>
      <c r="L11" s="268">
        <v>0</v>
      </c>
      <c r="M11" s="269">
        <v>146</v>
      </c>
      <c r="N11" s="270">
        <v>-100</v>
      </c>
    </row>
    <row r="12" spans="1:16" ht="13.5" customHeight="1">
      <c r="A12" s="248"/>
      <c r="B12" s="244"/>
      <c r="C12" s="244"/>
      <c r="D12" s="244"/>
      <c r="E12" s="244"/>
      <c r="F12" s="244"/>
      <c r="G12" s="1163" t="s">
        <v>487</v>
      </c>
      <c r="H12" s="1164"/>
      <c r="I12" s="1164"/>
      <c r="J12" s="1165"/>
      <c r="K12" s="267">
        <v>1864678</v>
      </c>
      <c r="L12" s="268">
        <v>500</v>
      </c>
      <c r="M12" s="269">
        <v>1351</v>
      </c>
      <c r="N12" s="270">
        <v>-63</v>
      </c>
    </row>
    <row r="13" spans="1:16" ht="13.5" customHeight="1">
      <c r="A13" s="248"/>
      <c r="B13" s="244"/>
      <c r="C13" s="244"/>
      <c r="D13" s="244"/>
      <c r="E13" s="244"/>
      <c r="F13" s="244"/>
      <c r="G13" s="1163" t="s">
        <v>488</v>
      </c>
      <c r="H13" s="1164"/>
      <c r="I13" s="1164"/>
      <c r="J13" s="1165"/>
      <c r="K13" s="267" t="s">
        <v>489</v>
      </c>
      <c r="L13" s="268" t="s">
        <v>489</v>
      </c>
      <c r="M13" s="269">
        <v>5</v>
      </c>
      <c r="N13" s="270" t="s">
        <v>489</v>
      </c>
    </row>
    <row r="14" spans="1:16" ht="13.5" customHeight="1">
      <c r="A14" s="248"/>
      <c r="B14" s="244"/>
      <c r="C14" s="244"/>
      <c r="D14" s="244"/>
      <c r="E14" s="244"/>
      <c r="F14" s="244"/>
      <c r="G14" s="1163" t="s">
        <v>490</v>
      </c>
      <c r="H14" s="1164"/>
      <c r="I14" s="1164"/>
      <c r="J14" s="1165"/>
      <c r="K14" s="267">
        <v>7495091</v>
      </c>
      <c r="L14" s="268">
        <v>2010</v>
      </c>
      <c r="M14" s="269">
        <v>1904</v>
      </c>
      <c r="N14" s="270">
        <v>5.6</v>
      </c>
    </row>
    <row r="15" spans="1:16" ht="13.5" customHeight="1">
      <c r="A15" s="248"/>
      <c r="B15" s="244"/>
      <c r="C15" s="244"/>
      <c r="D15" s="244"/>
      <c r="E15" s="244"/>
      <c r="F15" s="244"/>
      <c r="G15" s="1163" t="s">
        <v>491</v>
      </c>
      <c r="H15" s="1164"/>
      <c r="I15" s="1164"/>
      <c r="J15" s="1165"/>
      <c r="K15" s="267">
        <v>4943462</v>
      </c>
      <c r="L15" s="268">
        <v>1326</v>
      </c>
      <c r="M15" s="269">
        <v>1197</v>
      </c>
      <c r="N15" s="270">
        <v>10.8</v>
      </c>
    </row>
    <row r="16" spans="1:16" ht="13.2">
      <c r="A16" s="248"/>
      <c r="B16" s="244"/>
      <c r="C16" s="244"/>
      <c r="D16" s="244"/>
      <c r="E16" s="244"/>
      <c r="F16" s="244"/>
      <c r="G16" s="1166" t="s">
        <v>492</v>
      </c>
      <c r="H16" s="1167"/>
      <c r="I16" s="1167"/>
      <c r="J16" s="1168"/>
      <c r="K16" s="268">
        <v>-14005324</v>
      </c>
      <c r="L16" s="268">
        <v>-3755</v>
      </c>
      <c r="M16" s="269">
        <v>-5399</v>
      </c>
      <c r="N16" s="270">
        <v>-30.5</v>
      </c>
    </row>
    <row r="17" spans="1:16" ht="13.2">
      <c r="A17" s="248"/>
      <c r="B17" s="244"/>
      <c r="C17" s="244"/>
      <c r="D17" s="244"/>
      <c r="E17" s="244"/>
      <c r="F17" s="244"/>
      <c r="G17" s="1166" t="s">
        <v>167</v>
      </c>
      <c r="H17" s="1167"/>
      <c r="I17" s="1167"/>
      <c r="J17" s="1168"/>
      <c r="K17" s="268">
        <v>205199178</v>
      </c>
      <c r="L17" s="268">
        <v>55023</v>
      </c>
      <c r="M17" s="269">
        <v>63891</v>
      </c>
      <c r="N17" s="270">
        <v>-13.9</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493</v>
      </c>
      <c r="H19" s="244"/>
      <c r="I19" s="244"/>
      <c r="J19" s="244"/>
      <c r="K19" s="244"/>
      <c r="L19" s="244"/>
      <c r="M19" s="244"/>
      <c r="N19" s="244"/>
    </row>
    <row r="20" spans="1:16" ht="13.2">
      <c r="A20" s="248"/>
      <c r="B20" s="244"/>
      <c r="C20" s="244"/>
      <c r="D20" s="244"/>
      <c r="E20" s="244"/>
      <c r="F20" s="244"/>
      <c r="G20" s="272"/>
      <c r="H20" s="273"/>
      <c r="I20" s="273"/>
      <c r="J20" s="274"/>
      <c r="K20" s="275" t="s">
        <v>494</v>
      </c>
      <c r="L20" s="276" t="s">
        <v>495</v>
      </c>
      <c r="M20" s="277" t="s">
        <v>496</v>
      </c>
      <c r="N20" s="278"/>
    </row>
    <row r="21" spans="1:16" s="284" customFormat="1" ht="13.2">
      <c r="A21" s="279"/>
      <c r="B21" s="249"/>
      <c r="C21" s="249"/>
      <c r="D21" s="249"/>
      <c r="E21" s="249"/>
      <c r="F21" s="249"/>
      <c r="G21" s="1160" t="s">
        <v>497</v>
      </c>
      <c r="H21" s="1161"/>
      <c r="I21" s="1161"/>
      <c r="J21" s="1162"/>
      <c r="K21" s="280">
        <v>5.47</v>
      </c>
      <c r="L21" s="281">
        <v>6.54</v>
      </c>
      <c r="M21" s="282">
        <v>-1.07</v>
      </c>
      <c r="N21" s="249"/>
      <c r="O21" s="283"/>
      <c r="P21" s="279"/>
    </row>
    <row r="22" spans="1:16" s="284" customFormat="1" ht="13.2">
      <c r="A22" s="279"/>
      <c r="B22" s="249"/>
      <c r="C22" s="249"/>
      <c r="D22" s="249"/>
      <c r="E22" s="249"/>
      <c r="F22" s="249"/>
      <c r="G22" s="1160" t="s">
        <v>498</v>
      </c>
      <c r="H22" s="1161"/>
      <c r="I22" s="1161"/>
      <c r="J22" s="1162"/>
      <c r="K22" s="285">
        <v>100.7</v>
      </c>
      <c r="L22" s="286">
        <v>100.1</v>
      </c>
      <c r="M22" s="287">
        <v>0.6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499</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500</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501</v>
      </c>
      <c r="H29" s="249"/>
      <c r="I29" s="249"/>
      <c r="J29" s="249"/>
      <c r="K29" s="244"/>
      <c r="L29" s="244"/>
      <c r="M29" s="244"/>
      <c r="N29" s="244"/>
      <c r="O29" s="293"/>
    </row>
    <row r="30" spans="1:16" ht="13.2">
      <c r="A30" s="248"/>
      <c r="B30" s="244"/>
      <c r="C30" s="244"/>
      <c r="D30" s="244"/>
      <c r="E30" s="244"/>
      <c r="F30" s="244"/>
      <c r="G30" s="251"/>
      <c r="H30" s="252"/>
      <c r="I30" s="252"/>
      <c r="J30" s="253"/>
      <c r="K30" s="1149" t="s">
        <v>479</v>
      </c>
      <c r="L30" s="254"/>
      <c r="M30" s="255" t="s">
        <v>480</v>
      </c>
      <c r="N30" s="256"/>
    </row>
    <row r="31" spans="1:16" ht="13.2">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51" t="s">
        <v>502</v>
      </c>
      <c r="H32" s="1152"/>
      <c r="I32" s="1152"/>
      <c r="J32" s="1153"/>
      <c r="K32" s="294">
        <v>104527044</v>
      </c>
      <c r="L32" s="294">
        <v>28028</v>
      </c>
      <c r="M32" s="295">
        <v>33324</v>
      </c>
      <c r="N32" s="296">
        <v>-15.9</v>
      </c>
    </row>
    <row r="33" spans="1:16" ht="13.5" customHeight="1">
      <c r="A33" s="248"/>
      <c r="B33" s="244"/>
      <c r="C33" s="244"/>
      <c r="D33" s="244"/>
      <c r="E33" s="244"/>
      <c r="F33" s="244"/>
      <c r="G33" s="1151" t="s">
        <v>503</v>
      </c>
      <c r="H33" s="1152"/>
      <c r="I33" s="1152"/>
      <c r="J33" s="1153"/>
      <c r="K33" s="294">
        <v>47442490</v>
      </c>
      <c r="L33" s="294">
        <v>12721</v>
      </c>
      <c r="M33" s="295">
        <v>3817</v>
      </c>
      <c r="N33" s="296">
        <v>233.3</v>
      </c>
    </row>
    <row r="34" spans="1:16" ht="27" customHeight="1">
      <c r="A34" s="248"/>
      <c r="B34" s="244"/>
      <c r="C34" s="244"/>
      <c r="D34" s="244"/>
      <c r="E34" s="244"/>
      <c r="F34" s="244"/>
      <c r="G34" s="1151" t="s">
        <v>504</v>
      </c>
      <c r="H34" s="1152"/>
      <c r="I34" s="1152"/>
      <c r="J34" s="1153"/>
      <c r="K34" s="294">
        <v>78756734</v>
      </c>
      <c r="L34" s="294">
        <v>21118</v>
      </c>
      <c r="M34" s="295">
        <v>20478</v>
      </c>
      <c r="N34" s="296">
        <v>3.1</v>
      </c>
    </row>
    <row r="35" spans="1:16" ht="27" customHeight="1">
      <c r="A35" s="248"/>
      <c r="B35" s="244"/>
      <c r="C35" s="244"/>
      <c r="D35" s="244"/>
      <c r="E35" s="244"/>
      <c r="F35" s="244"/>
      <c r="G35" s="1151" t="s">
        <v>505</v>
      </c>
      <c r="H35" s="1152"/>
      <c r="I35" s="1152"/>
      <c r="J35" s="1153"/>
      <c r="K35" s="294">
        <v>59165768</v>
      </c>
      <c r="L35" s="294">
        <v>15865</v>
      </c>
      <c r="M35" s="295">
        <v>13245</v>
      </c>
      <c r="N35" s="296">
        <v>19.8</v>
      </c>
    </row>
    <row r="36" spans="1:16" ht="27" customHeight="1">
      <c r="A36" s="248"/>
      <c r="B36" s="244"/>
      <c r="C36" s="244"/>
      <c r="D36" s="244"/>
      <c r="E36" s="244"/>
      <c r="F36" s="244"/>
      <c r="G36" s="1151" t="s">
        <v>506</v>
      </c>
      <c r="H36" s="1152"/>
      <c r="I36" s="1152"/>
      <c r="J36" s="1153"/>
      <c r="K36" s="294" t="s">
        <v>489</v>
      </c>
      <c r="L36" s="294" t="s">
        <v>489</v>
      </c>
      <c r="M36" s="295">
        <v>284</v>
      </c>
      <c r="N36" s="296" t="s">
        <v>489</v>
      </c>
    </row>
    <row r="37" spans="1:16" ht="13.5" customHeight="1">
      <c r="A37" s="248"/>
      <c r="B37" s="244"/>
      <c r="C37" s="244"/>
      <c r="D37" s="244"/>
      <c r="E37" s="244"/>
      <c r="F37" s="244"/>
      <c r="G37" s="1151" t="s">
        <v>507</v>
      </c>
      <c r="H37" s="1152"/>
      <c r="I37" s="1152"/>
      <c r="J37" s="1153"/>
      <c r="K37" s="294">
        <v>1651520</v>
      </c>
      <c r="L37" s="294">
        <v>443</v>
      </c>
      <c r="M37" s="295">
        <v>1142</v>
      </c>
      <c r="N37" s="296">
        <v>-61.2</v>
      </c>
    </row>
    <row r="38" spans="1:16" ht="27" customHeight="1">
      <c r="A38" s="248"/>
      <c r="B38" s="244"/>
      <c r="C38" s="244"/>
      <c r="D38" s="244"/>
      <c r="E38" s="244"/>
      <c r="F38" s="244"/>
      <c r="G38" s="1154" t="s">
        <v>508</v>
      </c>
      <c r="H38" s="1155"/>
      <c r="I38" s="1155"/>
      <c r="J38" s="1156"/>
      <c r="K38" s="297">
        <v>109</v>
      </c>
      <c r="L38" s="297">
        <v>0</v>
      </c>
      <c r="M38" s="298">
        <v>6</v>
      </c>
      <c r="N38" s="299">
        <v>-100</v>
      </c>
      <c r="O38" s="293"/>
    </row>
    <row r="39" spans="1:16" ht="13.2">
      <c r="A39" s="248"/>
      <c r="B39" s="244"/>
      <c r="C39" s="244"/>
      <c r="D39" s="244"/>
      <c r="E39" s="244"/>
      <c r="F39" s="244"/>
      <c r="G39" s="1154" t="s">
        <v>509</v>
      </c>
      <c r="H39" s="1155"/>
      <c r="I39" s="1155"/>
      <c r="J39" s="1156"/>
      <c r="K39" s="300">
        <v>-69348098</v>
      </c>
      <c r="L39" s="300">
        <v>-18595</v>
      </c>
      <c r="M39" s="301">
        <v>-16991</v>
      </c>
      <c r="N39" s="302">
        <v>9.4</v>
      </c>
      <c r="O39" s="293"/>
    </row>
    <row r="40" spans="1:16" ht="27" customHeight="1">
      <c r="A40" s="248"/>
      <c r="B40" s="244"/>
      <c r="C40" s="244"/>
      <c r="D40" s="244"/>
      <c r="E40" s="244"/>
      <c r="F40" s="244"/>
      <c r="G40" s="1151" t="s">
        <v>510</v>
      </c>
      <c r="H40" s="1152"/>
      <c r="I40" s="1152"/>
      <c r="J40" s="1153"/>
      <c r="K40" s="300">
        <v>-109554139</v>
      </c>
      <c r="L40" s="300">
        <v>-29376</v>
      </c>
      <c r="M40" s="301">
        <v>-34589</v>
      </c>
      <c r="N40" s="302">
        <v>-15.1</v>
      </c>
      <c r="O40" s="293"/>
    </row>
    <row r="41" spans="1:16" ht="13.2">
      <c r="A41" s="248"/>
      <c r="B41" s="244"/>
      <c r="C41" s="244"/>
      <c r="D41" s="244"/>
      <c r="E41" s="244"/>
      <c r="F41" s="244"/>
      <c r="G41" s="1157" t="s">
        <v>278</v>
      </c>
      <c r="H41" s="1158"/>
      <c r="I41" s="1158"/>
      <c r="J41" s="1159"/>
      <c r="K41" s="294">
        <v>112641428</v>
      </c>
      <c r="L41" s="300">
        <v>30204</v>
      </c>
      <c r="M41" s="301">
        <v>20717</v>
      </c>
      <c r="N41" s="302">
        <v>45.8</v>
      </c>
      <c r="O41" s="293"/>
    </row>
    <row r="42" spans="1:16" ht="13.2">
      <c r="A42" s="248"/>
      <c r="B42" s="244"/>
      <c r="C42" s="244"/>
      <c r="D42" s="244"/>
      <c r="E42" s="244"/>
      <c r="F42" s="244"/>
      <c r="G42" s="303" t="s">
        <v>511</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ht="13.2">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44" t="s">
        <v>479</v>
      </c>
      <c r="J49" s="1146" t="s">
        <v>514</v>
      </c>
      <c r="K49" s="1147"/>
      <c r="L49" s="1147"/>
      <c r="M49" s="1147"/>
      <c r="N49" s="1148"/>
    </row>
    <row r="50" spans="1:14" ht="13.2">
      <c r="A50" s="248"/>
      <c r="B50" s="244"/>
      <c r="C50" s="244"/>
      <c r="D50" s="244"/>
      <c r="E50" s="244"/>
      <c r="F50" s="244"/>
      <c r="G50" s="312"/>
      <c r="H50" s="313"/>
      <c r="I50" s="1145"/>
      <c r="J50" s="314" t="s">
        <v>515</v>
      </c>
      <c r="K50" s="315" t="s">
        <v>516</v>
      </c>
      <c r="L50" s="316" t="s">
        <v>517</v>
      </c>
      <c r="M50" s="317" t="s">
        <v>518</v>
      </c>
      <c r="N50" s="318" t="s">
        <v>519</v>
      </c>
    </row>
    <row r="51" spans="1:14" ht="13.2">
      <c r="A51" s="248"/>
      <c r="B51" s="244"/>
      <c r="C51" s="244"/>
      <c r="D51" s="244"/>
      <c r="E51" s="244"/>
      <c r="F51" s="244"/>
      <c r="G51" s="310" t="s">
        <v>520</v>
      </c>
      <c r="H51" s="311"/>
      <c r="I51" s="319">
        <v>163856999</v>
      </c>
      <c r="J51" s="320">
        <v>45149</v>
      </c>
      <c r="K51" s="321">
        <v>-0.3</v>
      </c>
      <c r="L51" s="322">
        <v>48794</v>
      </c>
      <c r="M51" s="323">
        <v>-6.8</v>
      </c>
      <c r="N51" s="324">
        <v>6.5</v>
      </c>
    </row>
    <row r="52" spans="1:14" ht="13.2">
      <c r="A52" s="248"/>
      <c r="B52" s="244"/>
      <c r="C52" s="244"/>
      <c r="D52" s="244"/>
      <c r="E52" s="244"/>
      <c r="F52" s="244"/>
      <c r="G52" s="325"/>
      <c r="H52" s="326" t="s">
        <v>521</v>
      </c>
      <c r="I52" s="327">
        <v>113539301</v>
      </c>
      <c r="J52" s="328">
        <v>31284</v>
      </c>
      <c r="K52" s="329">
        <v>15.6</v>
      </c>
      <c r="L52" s="330">
        <v>25698</v>
      </c>
      <c r="M52" s="331">
        <v>-14.2</v>
      </c>
      <c r="N52" s="332">
        <v>29.8</v>
      </c>
    </row>
    <row r="53" spans="1:14" ht="13.2">
      <c r="A53" s="248"/>
      <c r="B53" s="244"/>
      <c r="C53" s="244"/>
      <c r="D53" s="244"/>
      <c r="E53" s="244"/>
      <c r="F53" s="244"/>
      <c r="G53" s="310" t="s">
        <v>522</v>
      </c>
      <c r="H53" s="311"/>
      <c r="I53" s="319">
        <v>171313122</v>
      </c>
      <c r="J53" s="320">
        <v>46203</v>
      </c>
      <c r="K53" s="321">
        <v>2.2999999999999998</v>
      </c>
      <c r="L53" s="322">
        <v>47129</v>
      </c>
      <c r="M53" s="323">
        <v>-3.4</v>
      </c>
      <c r="N53" s="324">
        <v>5.7</v>
      </c>
    </row>
    <row r="54" spans="1:14" ht="13.2">
      <c r="A54" s="248"/>
      <c r="B54" s="244"/>
      <c r="C54" s="244"/>
      <c r="D54" s="244"/>
      <c r="E54" s="244"/>
      <c r="F54" s="244"/>
      <c r="G54" s="325"/>
      <c r="H54" s="326" t="s">
        <v>521</v>
      </c>
      <c r="I54" s="327">
        <v>90147694</v>
      </c>
      <c r="J54" s="328">
        <v>24313</v>
      </c>
      <c r="K54" s="329">
        <v>-22.3</v>
      </c>
      <c r="L54" s="330">
        <v>23069</v>
      </c>
      <c r="M54" s="331">
        <v>-10.199999999999999</v>
      </c>
      <c r="N54" s="332">
        <v>-12.1</v>
      </c>
    </row>
    <row r="55" spans="1:14" ht="13.2">
      <c r="A55" s="248"/>
      <c r="B55" s="244"/>
      <c r="C55" s="244"/>
      <c r="D55" s="244"/>
      <c r="E55" s="244"/>
      <c r="F55" s="244"/>
      <c r="G55" s="310" t="s">
        <v>523</v>
      </c>
      <c r="H55" s="311"/>
      <c r="I55" s="319">
        <v>184900554</v>
      </c>
      <c r="J55" s="320">
        <v>49782</v>
      </c>
      <c r="K55" s="321">
        <v>7.7</v>
      </c>
      <c r="L55" s="322">
        <v>50848</v>
      </c>
      <c r="M55" s="323">
        <v>7.9</v>
      </c>
      <c r="N55" s="324">
        <v>-0.2</v>
      </c>
    </row>
    <row r="56" spans="1:14" ht="13.2">
      <c r="A56" s="248"/>
      <c r="B56" s="244"/>
      <c r="C56" s="244"/>
      <c r="D56" s="244"/>
      <c r="E56" s="244"/>
      <c r="F56" s="244"/>
      <c r="G56" s="325"/>
      <c r="H56" s="326" t="s">
        <v>521</v>
      </c>
      <c r="I56" s="327">
        <v>92856159</v>
      </c>
      <c r="J56" s="328">
        <v>25000</v>
      </c>
      <c r="K56" s="329">
        <v>2.8</v>
      </c>
      <c r="L56" s="330">
        <v>22583</v>
      </c>
      <c r="M56" s="331">
        <v>-2.1</v>
      </c>
      <c r="N56" s="332">
        <v>4.9000000000000004</v>
      </c>
    </row>
    <row r="57" spans="1:14" ht="13.2">
      <c r="A57" s="248"/>
      <c r="B57" s="244"/>
      <c r="C57" s="244"/>
      <c r="D57" s="244"/>
      <c r="E57" s="244"/>
      <c r="F57" s="244"/>
      <c r="G57" s="310" t="s">
        <v>524</v>
      </c>
      <c r="H57" s="311"/>
      <c r="I57" s="319">
        <v>176985806</v>
      </c>
      <c r="J57" s="320">
        <v>47548</v>
      </c>
      <c r="K57" s="321">
        <v>-4.5</v>
      </c>
      <c r="L57" s="322">
        <v>53572</v>
      </c>
      <c r="M57" s="323">
        <v>5.4</v>
      </c>
      <c r="N57" s="324">
        <v>-9.9</v>
      </c>
    </row>
    <row r="58" spans="1:14" ht="13.2">
      <c r="A58" s="248"/>
      <c r="B58" s="244"/>
      <c r="C58" s="244"/>
      <c r="D58" s="244"/>
      <c r="E58" s="244"/>
      <c r="F58" s="244"/>
      <c r="G58" s="325"/>
      <c r="H58" s="326" t="s">
        <v>521</v>
      </c>
      <c r="I58" s="327">
        <v>92022290</v>
      </c>
      <c r="J58" s="328">
        <v>24722</v>
      </c>
      <c r="K58" s="329">
        <v>-1.1000000000000001</v>
      </c>
      <c r="L58" s="330">
        <v>25259</v>
      </c>
      <c r="M58" s="331">
        <v>11.8</v>
      </c>
      <c r="N58" s="332">
        <v>-12.9</v>
      </c>
    </row>
    <row r="59" spans="1:14" ht="13.2">
      <c r="A59" s="248"/>
      <c r="B59" s="244"/>
      <c r="C59" s="244"/>
      <c r="D59" s="244"/>
      <c r="E59" s="244"/>
      <c r="F59" s="244"/>
      <c r="G59" s="310" t="s">
        <v>525</v>
      </c>
      <c r="H59" s="311"/>
      <c r="I59" s="319">
        <v>218055108</v>
      </c>
      <c r="J59" s="320">
        <v>58470</v>
      </c>
      <c r="K59" s="321">
        <v>23</v>
      </c>
      <c r="L59" s="322">
        <v>51898</v>
      </c>
      <c r="M59" s="323">
        <v>-3.1</v>
      </c>
      <c r="N59" s="324">
        <v>26.1</v>
      </c>
    </row>
    <row r="60" spans="1:14" ht="13.2">
      <c r="A60" s="248"/>
      <c r="B60" s="244"/>
      <c r="C60" s="244"/>
      <c r="D60" s="244"/>
      <c r="E60" s="244"/>
      <c r="F60" s="244"/>
      <c r="G60" s="325"/>
      <c r="H60" s="326" t="s">
        <v>521</v>
      </c>
      <c r="I60" s="333">
        <v>118228104</v>
      </c>
      <c r="J60" s="328">
        <v>31702</v>
      </c>
      <c r="K60" s="329">
        <v>28.2</v>
      </c>
      <c r="L60" s="330">
        <v>25986</v>
      </c>
      <c r="M60" s="331">
        <v>2.9</v>
      </c>
      <c r="N60" s="332">
        <v>25.3</v>
      </c>
    </row>
    <row r="61" spans="1:14" ht="13.2">
      <c r="A61" s="248"/>
      <c r="B61" s="244"/>
      <c r="C61" s="244"/>
      <c r="D61" s="244"/>
      <c r="E61" s="244"/>
      <c r="F61" s="244"/>
      <c r="G61" s="310" t="s">
        <v>526</v>
      </c>
      <c r="H61" s="334"/>
      <c r="I61" s="335">
        <v>183022318</v>
      </c>
      <c r="J61" s="336">
        <v>49430</v>
      </c>
      <c r="K61" s="337">
        <v>5.6</v>
      </c>
      <c r="L61" s="338">
        <v>50448</v>
      </c>
      <c r="M61" s="339">
        <v>0</v>
      </c>
      <c r="N61" s="324">
        <v>5.6</v>
      </c>
    </row>
    <row r="62" spans="1:14" ht="13.2">
      <c r="A62" s="248"/>
      <c r="B62" s="244"/>
      <c r="C62" s="244"/>
      <c r="D62" s="244"/>
      <c r="E62" s="244"/>
      <c r="F62" s="244"/>
      <c r="G62" s="325"/>
      <c r="H62" s="326" t="s">
        <v>521</v>
      </c>
      <c r="I62" s="327">
        <v>101358710</v>
      </c>
      <c r="J62" s="328">
        <v>27404</v>
      </c>
      <c r="K62" s="329">
        <v>4.5999999999999996</v>
      </c>
      <c r="L62" s="330">
        <v>24519</v>
      </c>
      <c r="M62" s="331">
        <v>-2.4</v>
      </c>
      <c r="N62" s="332">
        <v>7</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b+JGMzKt4Qw+ROb+Lqj6Op96RYT/o8bQAxKBAdyxoQlorse+sq4g7GV6rvrGnKRLYbbHpoMovWy6KOxKwbtXrg==" saltValue="Lo+g7M+I4FdYeNx1J59XrQ=="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1.36</v>
      </c>
      <c r="G47" s="12">
        <v>1.59</v>
      </c>
      <c r="H47" s="12">
        <v>2.2999999999999998</v>
      </c>
      <c r="I47" s="12">
        <v>2.31</v>
      </c>
      <c r="J47" s="13">
        <v>2.84</v>
      </c>
    </row>
    <row r="48" spans="2:10" ht="57.75" customHeight="1">
      <c r="B48" s="14"/>
      <c r="C48" s="1171" t="s">
        <v>4</v>
      </c>
      <c r="D48" s="1171"/>
      <c r="E48" s="1172"/>
      <c r="F48" s="15">
        <v>1.36</v>
      </c>
      <c r="G48" s="16">
        <v>1.02</v>
      </c>
      <c r="H48" s="16">
        <v>2.23</v>
      </c>
      <c r="I48" s="16">
        <v>1.3</v>
      </c>
      <c r="J48" s="17">
        <v>1.59</v>
      </c>
    </row>
    <row r="49" spans="2:10" ht="57.75" customHeight="1" thickBot="1">
      <c r="B49" s="18"/>
      <c r="C49" s="1173" t="s">
        <v>5</v>
      </c>
      <c r="D49" s="1173"/>
      <c r="E49" s="1174"/>
      <c r="F49" s="19" t="s">
        <v>533</v>
      </c>
      <c r="G49" s="20" t="s">
        <v>534</v>
      </c>
      <c r="H49" s="20">
        <v>1.89</v>
      </c>
      <c r="I49" s="20" t="s">
        <v>535</v>
      </c>
      <c r="J49" s="21">
        <v>0.64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2017-03-09T08:37:25Z</cp:lastPrinted>
  <dcterms:created xsi:type="dcterms:W3CDTF">2017-02-15T17:58:56Z</dcterms:created>
  <dcterms:modified xsi:type="dcterms:W3CDTF">2017-05-12T07:33:00Z</dcterms:modified>
  <cp:category/>
</cp:coreProperties>
</file>