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結合ファイル(都道府県、政令市)\"/>
    </mc:Choice>
  </mc:AlternateContent>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6" i="9"/>
  <c r="AO35" i="9"/>
  <c r="AO34" i="9"/>
  <c r="W41"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C41" i="9"/>
  <c r="BW40" i="9"/>
  <c r="BE40" i="9"/>
  <c r="AM40" i="9"/>
  <c r="C40" i="9"/>
  <c r="BW39" i="9"/>
  <c r="BE39" i="9"/>
  <c r="AM39" i="9"/>
  <c r="C39" i="9"/>
  <c r="BW38" i="9"/>
  <c r="BE38" i="9"/>
  <c r="AM38" i="9"/>
  <c r="AM37"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U34" i="9" l="1"/>
  <c r="U35" i="9" l="1"/>
  <c r="U36" i="9" s="1"/>
  <c r="U37" i="9" s="1"/>
  <c r="U38" i="9" s="1"/>
  <c r="U39" i="9" s="1"/>
  <c r="U40" i="9" s="1"/>
  <c r="U41" i="9" s="1"/>
  <c r="AM34" i="9" l="1"/>
  <c r="AM35" i="9" s="1"/>
  <c r="AM36" i="9" s="1"/>
  <c r="BE34" i="9"/>
  <c r="BE35" i="9" l="1"/>
  <c r="BE36" i="9" s="1"/>
  <c r="BE37" i="9" s="1"/>
  <c r="BW34" i="9" s="1"/>
  <c r="BW35" i="9" s="1"/>
  <c r="BW36" i="9" s="1"/>
  <c r="BW37"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<sst xmlns="http://schemas.openxmlformats.org/spreadsheetml/2006/main" count="948" uniqueCount="576">
  <si>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</si>
  <si>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</si>
  <si>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</si>
  <si>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</si>
  <si>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</si>
  <si>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</si>
  <si>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</si>
  <si>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</si>
  <si>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</si>
  <si>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</si>
  <si>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</si>
  <si>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</si>
  <si>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</si>
  <si>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</si>
  <si>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</si>
  <si>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</si>
  <si>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</si>
  <si>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</si>
  <si>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</si>
  <si>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</si>
  <si>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</si>
  <si>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</si>
  <si>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</si>
  <si>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</si>
  <si>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</si>
  <si>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</si>
  <si>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</si>
  <si>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</si>
  <si>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</si>
  <si>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</si>
  <si>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</si>
  <si>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</si>
  <si>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</si>
  <si>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</si>
  <si>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</si>
  <si>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</si>
  <si>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</si>
  <si>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</si>
  <si>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</si>
  <si>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</si>
  <si>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</si>
  <si>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</si>
  <si>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</si>
  <si>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</si>
  <si>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</si>
  <si>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</si>
  <si>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</si>
  <si>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</si>
  <si>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</si>
  <si>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</si>
  <si>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</si>
  <si>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</si>
  <si>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</si>
  <si>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</si>
  <si>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</si>
  <si>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</si>
  <si>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</si>
  <si>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</si>
  <si>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</si>
  <si>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</si>
  <si>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</si>
  <si>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</si>
  <si>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</si>
  <si>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</si>
  <si>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</si>
  <si>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</si>
  <si>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</si>
  <si>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</si>
  <si>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</si>
  <si>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</si>
  <si>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</si>
  <si>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</si>
  <si>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</si>
  <si>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</si>
  <si>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</si>
  <si>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</si>
  <si>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</si>
  <si>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</si>
  <si>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</si>
  <si>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</si>
  <si>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</si>
  <si>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</si>
  <si>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静岡市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</si>
  <si>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</si>
  <si>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</si>
  <si>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</si>
  <si>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</si>
  <si>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</si>
  <si>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</si>
  <si>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</si>
  <si>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</si>
  <si>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</si>
  <si>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</si>
  <si>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</si>
  <si>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</si>
  <si>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</si>
  <si>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</si>
  <si>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</si>
  <si>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</si>
  <si>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</si>
  <si>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</si>
  <si>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</si>
  <si>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</si>
  <si>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</si>
  <si>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</si>
  <si>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</si>
  <si>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</si>
  <si>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</si>
  <si>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</si>
  <si>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</si>
  <si>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</si>
  <si>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</si>
  <si>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</si>
  <si>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</si>
  <si>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</si>
  <si>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</si>
  <si>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</si>
  <si>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</si>
  <si>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</si>
  <si>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</si>
  <si>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</si>
  <si>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</si>
  <si>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</si>
  <si>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</si>
  <si>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</si>
  <si>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</si>
  <si>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</si>
  <si>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</si>
  <si>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</si>
  <si>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</si>
  <si>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</si>
  <si>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</si>
  <si>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</si>
  <si>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</si>
  <si>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</si>
  <si>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</si>
  <si>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</si>
  <si>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</si>
  <si>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</si>
  <si>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</si>
  <si>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</si>
  <si>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</si>
  <si>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</si>
  <si>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</si>
  <si>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</si>
  <si>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</si>
  <si>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</si>
  <si>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</si>
  <si>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</si>
  <si>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</si>
  <si>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</si>
  <si>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</si>
  <si>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</si>
  <si>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</si>
  <si>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</si>
  <si>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</si>
  <si>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</si>
  <si>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</si>
  <si>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</si>
  <si>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</si>
  <si>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</si>
  <si>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</si>
  <si>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</si>
  <si>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</si>
  <si>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</si>
  <si>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</si>
  <si>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</si>
  <si>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</si>
  <si>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</si>
  <si>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</si>
  <si>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</si>
  <si>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</si>
  <si>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</si>
  <si>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</si>
  <si>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</si>
  <si>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</si>
  <si>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</si>
  <si>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</si>
  <si>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</si>
  <si>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</si>
  <si>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</si>
  <si>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</si>
  <si>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</si>
  <si>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</si>
  <si>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</si>
  <si>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</si>
  <si>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</si>
  <si>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</si>
  <si>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</si>
  <si>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</si>
  <si>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</si>
  <si>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</si>
  <si>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</si>
  <si>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静岡県静岡市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</si>
  <si>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</si>
  <si>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</si>
  <si>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</si>
  <si>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</si>
  <si>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</si>
  <si>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</si>
  <si>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</si>
  <si>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</si>
  <si>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</si>
  <si>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</si>
  <si>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</si>
  <si>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</si>
  <si>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</si>
  <si>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</si>
  <si>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</si>
  <si>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</si>
  <si>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</si>
  <si>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</si>
  <si>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</si>
  <si>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</si>
  <si>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</si>
  <si>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</si>
  <si>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</si>
  <si>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</si>
  <si>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</si>
  <si>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</si>
  <si>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</si>
  <si>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</si>
  <si>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</si>
  <si>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</si>
  <si>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</si>
  <si>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</si>
  <si>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</si>
  <si>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</si>
  <si>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</si>
  <si>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</si>
  <si>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</si>
  <si>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</si>
  <si>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</si>
  <si>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</si>
  <si>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</si>
  <si>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</si>
  <si>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</si>
  <si>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</si>
  <si>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</si>
  <si>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</si>
  <si>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</si>
  <si>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</si>
  <si>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</si>
  <si>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</si>
  <si>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</si>
  <si>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</si>
  <si>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</si>
  <si>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</si>
  <si>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</si>
  <si>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</si>
  <si>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</si>
  <si>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</si>
  <si>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</si>
  <si>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</si>
  <si>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</si>
  <si>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</si>
  <si>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</si>
  <si>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</si>
  <si>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</si>
  <si>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</si>
  <si>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</si>
  <si>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</si>
  <si>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</si>
  <si>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</si>
  <si>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</si>
  <si>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</si>
  <si>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</si>
  <si>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</si>
  <si>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</si>
  <si>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</si>
  <si>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</si>
  <si>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</si>
  <si>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</si>
  <si>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</si>
  <si>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</si>
  <si>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</si>
  <si>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</si>
  <si>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</si>
  <si>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</si>
  <si>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</si>
  <si>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</si>
  <si>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</si>
  <si>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</si>
  <si>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</si>
  <si>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</si>
  <si>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</si>
  <si>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</si>
  <si>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</si>
  <si>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</si>
  <si>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</si>
  <si>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</si>
  <si>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</si>
  <si>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</si>
  <si>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</si>
  <si>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</si>
  <si>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</si>
  <si>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</si>
  <si>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</si>
  <si>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</si>
  <si>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</si>
  <si>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</si>
  <si>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</si>
  <si>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</si>
  <si>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</si>
  <si>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</si>
  <si>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</si>
  <si>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</si>
  <si>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</si>
  <si>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</si>
  <si>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</si>
  <si>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</si>
  <si>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</si>
  <si>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</si>
  <si>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</si>
  <si>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</si>
  <si>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</si>
  <si>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</si>
  <si>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</si>
  <si>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</si>
  <si>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</si>
  <si>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</si>
  <si>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</si>
  <si>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</si>
  <si>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</si>
  <si>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</si>
  <si>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</si>
  <si>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</si>
  <si>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</si>
  <si>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</si>
  <si>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</si>
  <si>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</si>
  <si>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</si>
  <si>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</si>
  <si>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</si>
  <si>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</si>
  <si>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</si>
  <si>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</si>
  <si>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</si>
  <si>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</si>
  <si>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</si>
  <si>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</si>
  <si>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静岡県静岡市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</si>
  <si>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</si>
  <si>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</si>
  <si>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</si>
  <si>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</si>
  <si>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</si>
  <si>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</si>
  <si>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</si>
  <si>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</si>
  <si>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</si>
  <si>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</si>
  <si>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</si>
  <si>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</si>
  <si>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</si>
  <si>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</si>
  <si>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</si>
  <si>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</si>
  <si>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</si>
  <si>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</si>
  <si>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</si>
  <si>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</si>
  <si>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電気事業経営記念基金会計</t>
    <phoneticPr fontId="5"/>
  </si>
  <si>
    <t>土地区画整理清算金会計</t>
    <phoneticPr fontId="5"/>
  </si>
  <si>
    <t>母子・父子・寡婦福祉資金貸付金会計</t>
    <phoneticPr fontId="5"/>
  </si>
  <si>
    <t>公債管理事業会計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</si>
  <si>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</si>
  <si>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</si>
  <si>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</si>
  <si>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</si>
  <si>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</si>
  <si>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</si>
  <si>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</si>
  <si>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</si>
  <si>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</si>
  <si>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</si>
  <si>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</si>
  <si>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</si>
  <si>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</si>
  <si>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下水道事業会計</t>
    <phoneticPr fontId="5"/>
  </si>
  <si>
    <t>病院事業会計</t>
    <phoneticPr fontId="5"/>
  </si>
  <si>
    <t>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</si>
  <si>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</si>
  <si>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</si>
  <si>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</si>
  <si>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</si>
  <si>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</si>
  <si>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</si>
  <si>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</si>
  <si>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</si>
  <si>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</si>
  <si>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</si>
  <si>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</si>
  <si>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</si>
  <si>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</si>
  <si>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</si>
  <si>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</si>
  <si>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</si>
  <si>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</si>
  <si>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</si>
  <si>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</si>
  <si>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</si>
  <si>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</si>
  <si>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</si>
  <si>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</si>
  <si>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</si>
  <si>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</si>
  <si>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</si>
  <si>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</si>
  <si>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</si>
  <si>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</si>
  <si>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</si>
  <si>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</si>
  <si>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</si>
  <si>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</si>
  <si>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</si>
  <si>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</si>
  <si>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</si>
  <si>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</si>
  <si>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</si>
  <si>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</si>
  <si>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</si>
  <si>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</si>
  <si>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</si>
  <si>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</si>
  <si>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</si>
  <si>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</si>
  <si>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</si>
  <si>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</si>
  <si>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</si>
  <si>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</si>
  <si>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</si>
  <si>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</si>
  <si>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</si>
  <si>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</si>
  <si>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</si>
  <si>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農業集落排水事業会計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</si>
  <si>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</si>
  <si>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</si>
  <si>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</si>
  <si>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</si>
  <si>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</si>
  <si>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</si>
  <si>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</si>
  <si>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</si>
  <si>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</si>
  <si>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</si>
  <si>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</si>
  <si>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</si>
  <si>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</si>
  <si>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</si>
  <si>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</si>
  <si>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</si>
  <si>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</si>
  <si>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</si>
  <si>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</si>
  <si>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</si>
  <si>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</si>
  <si>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</si>
  <si>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</si>
  <si>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</si>
  <si>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</si>
  <si>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</si>
  <si>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</si>
  <si>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</si>
  <si>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</si>
  <si>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</si>
  <si>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</si>
  <si>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</si>
  <si>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</si>
  <si>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</si>
  <si>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</si>
  <si>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</si>
  <si>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</si>
  <si>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</si>
  <si>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</si>
  <si>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</si>
  <si>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</si>
  <si>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</si>
  <si>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</si>
  <si>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</si>
  <si>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</si>
  <si>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</si>
  <si>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</si>
  <si>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</si>
  <si>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</si>
  <si>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</si>
  <si>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</si>
  <si>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</si>
  <si>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</si>
  <si>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</si>
  <si>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</si>
  <si>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</si>
  <si>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</si>
  <si>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</si>
  <si>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</si>
  <si>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</si>
  <si>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</si>
  <si>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</si>
  <si>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</si>
  <si>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</si>
  <si>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</si>
  <si>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</si>
  <si>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</si>
  <si>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</si>
  <si>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</si>
  <si>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</si>
  <si>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</si>
  <si>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</si>
  <si>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</si>
  <si>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</si>
  <si>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</si>
  <si>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</si>
  <si>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</si>
  <si>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</si>
  <si>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</si>
  <si>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</si>
  <si>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</si>
  <si>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</si>
  <si>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0.78</t>
  </si>
  <si>
    <t>母子・父子・寡婦福祉資金貸付金会計</t>
  </si>
  <si>
    <t>▲ 0.00</t>
  </si>
  <si>
    <t>水道事業会計</t>
  </si>
  <si>
    <t>下水道事業会計</t>
  </si>
  <si>
    <t>病院事業会計</t>
  </si>
  <si>
    <t>一般会計</t>
  </si>
  <si>
    <t>国民健康保険事業会計（事業勘定）</t>
  </si>
  <si>
    <t>介護保険事業会計</t>
  </si>
  <si>
    <t>競輪事業会計</t>
  </si>
  <si>
    <t>その他会計（赤字）</t>
  </si>
  <si>
    <t>その他会計（黒字）</t>
  </si>
  <si>
    <t>-</t>
    <phoneticPr fontId="5"/>
  </si>
  <si>
    <t>○</t>
  </si>
  <si>
    <t>静岡市土地開発公社</t>
  </si>
  <si>
    <t>静岡市まちづくり公社</t>
    <rPh sb="0" eb="3">
      <t>シズオカシ</t>
    </rPh>
    <rPh sb="8" eb="10">
      <t>コウシャ</t>
    </rPh>
    <phoneticPr fontId="4"/>
  </si>
  <si>
    <t>静岡市文化振興財団</t>
  </si>
  <si>
    <t>静岡市体育協会</t>
  </si>
  <si>
    <t>静岡市環境公社</t>
    <rPh sb="3" eb="5">
      <t>カンキョウ</t>
    </rPh>
    <rPh sb="5" eb="7">
      <t>コウシャ</t>
    </rPh>
    <phoneticPr fontId="2"/>
  </si>
  <si>
    <t>静岡観光コンベンション協会</t>
  </si>
  <si>
    <t>静岡市勤労者福祉サービスセンター</t>
    <rPh sb="2" eb="3">
      <t>シ</t>
    </rPh>
    <phoneticPr fontId="4"/>
  </si>
  <si>
    <t>静岡産業振興協会</t>
  </si>
  <si>
    <t>駿府楽市</t>
  </si>
  <si>
    <t>静岡市動物園協会</t>
  </si>
  <si>
    <t>競輪事業会計</t>
    <phoneticPr fontId="5"/>
  </si>
  <si>
    <t>国民健康保険事業会計（事業勘定）</t>
    <phoneticPr fontId="5"/>
  </si>
  <si>
    <t>国民健康保険事業会計（直営診療施設勘定）</t>
    <phoneticPr fontId="5"/>
  </si>
  <si>
    <t>駐車場事業会計（静岡駅北口地下駐車場勘定）</t>
    <phoneticPr fontId="5"/>
  </si>
  <si>
    <t>駐車場事業会計（草薙駅前駐車場勘定）</t>
    <phoneticPr fontId="5"/>
  </si>
  <si>
    <t>介護保険事業会計</t>
    <phoneticPr fontId="5"/>
  </si>
  <si>
    <t>介護保険サービス会計</t>
    <phoneticPr fontId="5"/>
  </si>
  <si>
    <t>後期高齢者医療事業会計</t>
    <phoneticPr fontId="5"/>
  </si>
  <si>
    <t>水道事業会計</t>
    <phoneticPr fontId="5"/>
  </si>
  <si>
    <t>法適用企業</t>
    <phoneticPr fontId="5"/>
  </si>
  <si>
    <t>下水道事業会計</t>
    <phoneticPr fontId="5"/>
  </si>
  <si>
    <t>病院事業会計</t>
    <phoneticPr fontId="5"/>
  </si>
  <si>
    <t>簡易水道事業会計</t>
    <phoneticPr fontId="5"/>
  </si>
  <si>
    <t>法非適用企業</t>
    <phoneticPr fontId="5"/>
  </si>
  <si>
    <t>清掃工場発電事業会計</t>
    <phoneticPr fontId="5"/>
  </si>
  <si>
    <t>農業集落排水事業会計</t>
    <phoneticPr fontId="5"/>
  </si>
  <si>
    <t>中央卸売市場事業会計</t>
    <phoneticPr fontId="5"/>
  </si>
  <si>
    <t>共立蒲原総合病院組合</t>
  </si>
  <si>
    <r>
      <t>静岡県後期高齢者医療広域連合</t>
    </r>
    <r>
      <rPr>
        <sz val="12"/>
        <rFont val="ＭＳ Ｐゴシック"/>
        <family val="3"/>
        <charset val="128"/>
      </rPr>
      <t>（事業会計分）</t>
    </r>
    <rPh sb="15" eb="17">
      <t>ジギョウ</t>
    </rPh>
    <rPh sb="17" eb="19">
      <t>カイケイ</t>
    </rPh>
    <rPh sb="19" eb="20">
      <t>ブン</t>
    </rPh>
    <phoneticPr fontId="1"/>
  </si>
  <si>
    <r>
      <t>静岡県後期高齢者医療広域連合</t>
    </r>
    <r>
      <rPr>
        <sz val="12"/>
        <rFont val="ＭＳ Ｐゴシック"/>
        <family val="3"/>
        <charset val="128"/>
      </rPr>
      <t>（普通会計分）</t>
    </r>
    <rPh sb="15" eb="17">
      <t>フツウ</t>
    </rPh>
    <rPh sb="17" eb="19">
      <t>カイケイ</t>
    </rPh>
    <rPh sb="19" eb="20">
      <t>ブン</t>
    </rPh>
    <phoneticPr fontId="1"/>
  </si>
  <si>
    <t>静岡地方税滞納整理機構</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</si>
  <si>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</si>
  <si>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</si>
  <si>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</si>
  <si>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</si>
  <si>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</si>
  <si>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及び実質公債費比率は、ともに減少傾向にある。将来負担比率の減少は、地方債残高が増加しているものの、緊急防災・減災事業債等の交付税措置の高い起債を活用することにより、実質的な地方債残高の圧縮に取り組んでいることによるものである。また、実質公債費比率の減少は、借入期間延長の影響による元利償還金の減などによるものである。
　今後も引き続き、実質的な市債残高の抑制や償還額の平準化を図り、計画的な財政運営に努めていく。</t>
    <rPh sb="1" eb="3">
      <t>ショウライ</t>
    </rPh>
    <rPh sb="3" eb="5">
      <t>フタン</t>
    </rPh>
    <rPh sb="5" eb="7">
      <t>ヒリツ</t>
    </rPh>
    <rPh sb="7" eb="8">
      <t>オヨ</t>
    </rPh>
    <rPh sb="9" eb="11">
      <t>ジッシツ</t>
    </rPh>
    <rPh sb="11" eb="13">
      <t>コウサイ</t>
    </rPh>
    <rPh sb="13" eb="14">
      <t>ヒ</t>
    </rPh>
    <rPh sb="14" eb="16">
      <t>ヒリツ</t>
    </rPh>
    <rPh sb="21" eb="23">
      <t>ゲンショウ</t>
    </rPh>
    <rPh sb="23" eb="25">
      <t>ケイコウ</t>
    </rPh>
    <rPh sb="29" eb="31">
      <t>ショウライ</t>
    </rPh>
    <rPh sb="31" eb="33">
      <t>フタン</t>
    </rPh>
    <rPh sb="33" eb="35">
      <t>ヒリツ</t>
    </rPh>
    <rPh sb="36" eb="38">
      <t>ゲンショウ</t>
    </rPh>
    <rPh sb="123" eb="125">
      <t>ジッシツ</t>
    </rPh>
    <rPh sb="125" eb="127">
      <t>コウサイ</t>
    </rPh>
    <rPh sb="127" eb="128">
      <t>ヒ</t>
    </rPh>
    <rPh sb="128" eb="130">
      <t>ヒリツ</t>
    </rPh>
    <rPh sb="131" eb="133">
      <t>ゲンショウ</t>
    </rPh>
    <rPh sb="135" eb="137">
      <t>カリイレ</t>
    </rPh>
    <rPh sb="137" eb="139">
      <t>キカン</t>
    </rPh>
    <rPh sb="139" eb="141">
      <t>エンチョウ</t>
    </rPh>
    <rPh sb="142" eb="144">
      <t>エイキョウ</t>
    </rPh>
    <rPh sb="147" eb="149">
      <t>ガンリ</t>
    </rPh>
    <rPh sb="149" eb="152">
      <t>ショウカンキン</t>
    </rPh>
    <rPh sb="167" eb="169">
      <t>コンゴ</t>
    </rPh>
    <rPh sb="170" eb="171">
      <t>ヒ</t>
    </rPh>
    <rPh sb="172" eb="173">
      <t>ツヅ</t>
    </rPh>
    <rPh sb="175" eb="178">
      <t>ジッシツテキ</t>
    </rPh>
    <rPh sb="179" eb="181">
      <t>シサイ</t>
    </rPh>
    <rPh sb="181" eb="183">
      <t>ザンダカ</t>
    </rPh>
    <rPh sb="184" eb="186">
      <t>ヨクセイ</t>
    </rPh>
    <rPh sb="187" eb="189">
      <t>ショウカン</t>
    </rPh>
    <rPh sb="189" eb="190">
      <t>ガク</t>
    </rPh>
    <rPh sb="191" eb="194">
      <t>ヘイジュンカ</t>
    </rPh>
    <rPh sb="195" eb="196">
      <t>ハカ</t>
    </rPh>
    <rPh sb="198" eb="201">
      <t>ケイカクテキ</t>
    </rPh>
    <rPh sb="202" eb="204">
      <t>ザイセイ</t>
    </rPh>
    <rPh sb="204" eb="206">
      <t>ウンエイ</t>
    </rPh>
    <rPh sb="207" eb="208">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</si>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</sst>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Ｐ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7"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69354</c:v>
                </c:pt>
                <c:pt idx="1">
                  <c:v>75439</c:v>
                </c:pt>
                <c:pt idx="2">
                  <c:v>65746</c:v>
                </c:pt>
                <c:pt idx="3">
                  <c:v>60455</c:v>
                </c:pt>
                <c:pt idx="4">
                  <c:v>59056</c:v>
                </c:pt>
              </c:numCache>
            </c:numRef>
          </c:val>
          <c:smooth val="0"/>
        </c:ser>
        <c:dLbls>
          <c:showLegendKey val="0"/>
          <c:showVal val="0"/>
          <c:showCatName val="0"/>
          <c:showSerName val="0"/>
          <c:showPercent val="0"/>
          <c:showBubbleSize val="0"/>
        </c:dLbls>
        <c:marker val="1"/>
        <c:smooth val="0"/>
        <c:axId val="376986456"/>
        <c:axId val="376987240"/>
      </c:lineChart>
      <c:catAx>
        <c:axId val="376986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987240"/>
        <c:crosses val="autoZero"/>
        <c:auto val="1"/>
        <c:lblAlgn val="ctr"/>
        <c:lblOffset val="100"/>
        <c:tickLblSkip val="1"/>
        <c:tickMarkSkip val="1"/>
        <c:noMultiLvlLbl val="0"/>
      </c:catAx>
      <c:valAx>
        <c:axId val="3769872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986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2.4700000000000002</c:v>
                </c:pt>
                <c:pt idx="1">
                  <c:v>2.4900000000000002</c:v>
                </c:pt>
                <c:pt idx="2">
                  <c:v>3.17</c:v>
                </c:pt>
                <c:pt idx="3">
                  <c:v>2.41</c:v>
                </c:pt>
                <c:pt idx="4">
                  <c:v>2.5499999999999998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5.13</c:v>
                </c:pt>
                <c:pt idx="1">
                  <c:v>5.26</c:v>
                </c:pt>
                <c:pt idx="2">
                  <c:v>5.21</c:v>
                </c:pt>
                <c:pt idx="3">
                  <c:v>5.24</c:v>
                </c:pt>
                <c:pt idx="4">
                  <c:v>5.2</c:v>
                </c:pt>
              </c:numCache>
            </c:numRef>
          </c:val>
        </c:ser>
        <c:dLbls>
          <c:showLegendKey val="0"/>
          <c:showVal val="0"/>
          <c:showCatName val="0"/>
          <c:showSerName val="0"/>
          <c:showPercent val="0"/>
          <c:showBubbleSize val="0"/>
        </c:dLbls>
        <c:gapWidth val="250"/>
        <c:overlap val="100"/>
        <c:axId val="376988808"/>
        <c:axId val="376989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0.01</c:v>
                </c:pt>
                <c:pt idx="1">
                  <c:v>0.23</c:v>
                </c:pt>
                <c:pt idx="2">
                  <c:v>0.72</c:v>
                </c:pt>
                <c:pt idx="3">
                  <c:v>-0.78</c:v>
                </c:pt>
                <c:pt idx="4">
                  <c:v>0.14000000000000001</c:v>
                </c:pt>
              </c:numCache>
            </c:numRef>
          </c:val>
          <c:smooth val="0"/>
        </c:ser>
        <c:dLbls>
          <c:showLegendKey val="0"/>
          <c:showVal val="0"/>
          <c:showCatName val="0"/>
          <c:showSerName val="0"/>
          <c:showPercent val="0"/>
          <c:showBubbleSize val="0"/>
        </c:dLbls>
        <c:marker val="1"/>
        <c:smooth val="0"/>
        <c:axId val="376988808"/>
        <c:axId val="376989200"/>
      </c:lineChart>
      <c:catAx>
        <c:axId val="37698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6989200"/>
        <c:crosses val="autoZero"/>
        <c:auto val="1"/>
        <c:lblAlgn val="ctr"/>
        <c:lblOffset val="100"/>
        <c:tickLblSkip val="1"/>
        <c:tickMarkSkip val="1"/>
        <c:noMultiLvlLbl val="0"/>
      </c:catAx>
      <c:valAx>
        <c:axId val="37698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988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0.35</c:v>
                </c:pt>
                <c:pt idx="2">
                  <c:v>#N/A</c:v>
                </c:pt>
                <c:pt idx="3">
                  <c:v>0.34</c:v>
                </c:pt>
                <c:pt idx="4">
                  <c:v>#N/A</c:v>
                </c:pt>
                <c:pt idx="5">
                  <c:v>0.61</c:v>
                </c:pt>
                <c:pt idx="6">
                  <c:v>#N/A</c:v>
                </c:pt>
                <c:pt idx="7">
                  <c:v>0.2</c:v>
                </c:pt>
                <c:pt idx="8">
                  <c:v>#N/A</c:v>
                </c:pt>
                <c:pt idx="9">
                  <c:v>0.21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競輪事業会計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0.16</c:v>
                </c:pt>
                <c:pt idx="2">
                  <c:v>#N/A</c:v>
                </c:pt>
                <c:pt idx="3">
                  <c:v>0.16</c:v>
                </c:pt>
                <c:pt idx="4">
                  <c:v>#N/A</c:v>
                </c:pt>
                <c:pt idx="5">
                  <c:v>0.24</c:v>
                </c:pt>
                <c:pt idx="6">
                  <c:v>#N/A</c:v>
                </c:pt>
                <c:pt idx="7">
                  <c:v>0.22</c:v>
                </c:pt>
                <c:pt idx="8">
                  <c:v>#N/A</c:v>
                </c:pt>
                <c:pt idx="9">
                  <c:v>0.27</c:v>
                </c:pt>
              </c:numCache>
            </c:numRef>
          </c:val>
        </c:ser>
        <c:ser>
          <c:idx val="3"/>
          <c:order val="3"/>
          <c:tx>
            <c:strRef>
              <c:f>データシート!$A$30</c:f>
              <c:strCache>
                <c:ptCount val="1"/>
                <c:pt idx="0">
                  <c:v>介護保険事業会計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0.2</c:v>
                </c:pt>
                <c:pt idx="4">
                  <c:v>#N/A</c:v>
                </c:pt>
                <c:pt idx="5">
                  <c:v>0.25</c:v>
                </c:pt>
                <c:pt idx="6">
                  <c:v>#N/A</c:v>
                </c:pt>
                <c:pt idx="7">
                  <c:v>0.44</c:v>
                </c:pt>
                <c:pt idx="8">
                  <c:v>#N/A</c:v>
                </c:pt>
                <c:pt idx="9">
                  <c:v>0.4</c:v>
                </c:pt>
              </c:numCache>
            </c:numRef>
          </c:val>
        </c:ser>
        <c:ser>
          <c:idx val="4"/>
          <c:order val="4"/>
          <c:tx>
            <c:strRef>
              <c:f>データシート!$A$31</c:f>
              <c:strCache>
                <c:ptCount val="1"/>
                <c:pt idx="0">
                  <c:v>国民健康保険事業会計（事業勘定）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0.89</c:v>
                </c:pt>
                <c:pt idx="2">
                  <c:v>#N/A</c:v>
                </c:pt>
                <c:pt idx="3">
                  <c:v>1.61</c:v>
                </c:pt>
                <c:pt idx="4">
                  <c:v>#N/A</c:v>
                </c:pt>
                <c:pt idx="5">
                  <c:v>2.5299999999999998</c:v>
                </c:pt>
                <c:pt idx="6">
                  <c:v>#N/A</c:v>
                </c:pt>
                <c:pt idx="7">
                  <c:v>2.44</c:v>
                </c:pt>
                <c:pt idx="8">
                  <c:v>#N/A</c:v>
                </c:pt>
                <c:pt idx="9">
                  <c:v>2.2200000000000002</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2.46</c:v>
                </c:pt>
                <c:pt idx="2">
                  <c:v>#N/A</c:v>
                </c:pt>
                <c:pt idx="3">
                  <c:v>2.46</c:v>
                </c:pt>
                <c:pt idx="4">
                  <c:v>#N/A</c:v>
                </c:pt>
                <c:pt idx="5">
                  <c:v>3.16</c:v>
                </c:pt>
                <c:pt idx="6">
                  <c:v>#N/A</c:v>
                </c:pt>
                <c:pt idx="7">
                  <c:v>2.41</c:v>
                </c:pt>
                <c:pt idx="8">
                  <c:v>#N/A</c:v>
                </c:pt>
                <c:pt idx="9">
                  <c:v>2.54</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3.22</c:v>
                </c:pt>
                <c:pt idx="2">
                  <c:v>#N/A</c:v>
                </c:pt>
                <c:pt idx="3">
                  <c:v>3.43</c:v>
                </c:pt>
                <c:pt idx="4">
                  <c:v>#N/A</c:v>
                </c:pt>
                <c:pt idx="5">
                  <c:v>3.45</c:v>
                </c:pt>
                <c:pt idx="6">
                  <c:v>#N/A</c:v>
                </c:pt>
                <c:pt idx="7">
                  <c:v>4.18</c:v>
                </c:pt>
                <c:pt idx="8">
                  <c:v>#N/A</c:v>
                </c:pt>
                <c:pt idx="9">
                  <c:v>4.2300000000000004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2.65</c:v>
                </c:pt>
                <c:pt idx="2">
                  <c:v>#N/A</c:v>
                </c:pt>
                <c:pt idx="3">
                  <c:v>2.7</c:v>
                </c:pt>
                <c:pt idx="4">
                  <c:v>#N/A</c:v>
                </c:pt>
                <c:pt idx="5">
                  <c:v>2.77</c:v>
                </c:pt>
                <c:pt idx="6">
                  <c:v>#N/A</c:v>
                </c:pt>
                <c:pt idx="7">
                  <c:v>4.58</c:v>
                </c:pt>
                <c:pt idx="8">
                  <c:v>#N/A</c:v>
                </c:pt>
                <c:pt idx="9">
                  <c:v>5.81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9.3800000000000008</c:v>
                </c:pt>
                <c:pt idx="2">
                  <c:v>#N/A</c:v>
                </c:pt>
                <c:pt idx="3">
                  <c:v>9.2100000000000009</c:v>
                </c:pt>
                <c:pt idx="4">
                  <c:v>#N/A</c:v>
                </c:pt>
                <c:pt idx="5">
                  <c:v>8.31</c:v>
                </c:pt>
                <c:pt idx="6">
                  <c:v>#N/A</c:v>
                </c:pt>
                <c:pt idx="7">
                  <c:v>7.9</c:v>
                </c:pt>
                <c:pt idx="8">
                  <c:v>#N/A</c:v>
                </c:pt>
                <c:pt idx="9">
                  <c:v>5.86</c:v>
                </c:pt>
              </c:numCache>
            </c:numRef>
          </c:val>
        </c:ser>
        <c:ser>
          <c:idx val="9"/>
          <c:order val="9"/>
          <c:tx>
            <c:strRef>
              <c:f>データシート!$A$36</c:f>
              <c:strCache>
                <c:ptCount val="1"/>
                <c:pt idx="0">
                  <c:v>母子・父子・寡婦福祉資金貸付金会計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dLbls>
          <c:showLegendKey val="0"/>
          <c:showVal val="0"/>
          <c:showCatName val="0"/>
          <c:showSerName val="0"/>
          <c:showPercent val="0"/>
          <c:showBubbleSize val="0"/>
        </c:dLbls>
        <c:gapWidth val="150"/>
        <c:overlap val="100"/>
        <c:axId val="376989984"/>
        <c:axId val="376990768"/>
      </c:barChart>
      <c:catAx>
        <c:axId val="37698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6990768"/>
        <c:crosses val="autoZero"/>
        <c:auto val="1"/>
        <c:lblAlgn val="ctr"/>
        <c:lblOffset val="100"/>
        <c:tickLblSkip val="1"/>
        <c:tickMarkSkip val="1"/>
        <c:noMultiLvlLbl val="0"/>
      </c:catAx>
      <c:valAx>
        <c:axId val="37699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989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33005</c:v>
                </c:pt>
                <c:pt idx="5">
                  <c:v>34246</c:v>
                </c:pt>
                <c:pt idx="8">
                  <c:v>35322</c:v>
                </c:pt>
                <c:pt idx="11">
                  <c:v>35688</c:v>
                </c:pt>
                <c:pt idx="14">
                  <c:v>35176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2070</c:v>
                </c:pt>
                <c:pt idx="3">
                  <c:v>1886</c:v>
                </c:pt>
                <c:pt idx="6">
                  <c:v>788</c:v>
                </c:pt>
                <c:pt idx="9">
                  <c:v>732</c:v>
                </c:pt>
                <c:pt idx="12">
                  <c:v>1477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180</c:v>
                </c:pt>
                <c:pt idx="3">
                  <c:v>173</c:v>
                </c:pt>
                <c:pt idx="6">
                  <c:v>118</c:v>
                </c:pt>
                <c:pt idx="9">
                  <c:v>139</c:v>
                </c:pt>
                <c:pt idx="12">
                  <c:v>114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8060</c:v>
                </c:pt>
                <c:pt idx="3">
                  <c:v>7839</c:v>
                </c:pt>
                <c:pt idx="6">
                  <c:v>8348</c:v>
                </c:pt>
                <c:pt idx="9">
                  <c:v>8314</c:v>
                </c:pt>
                <c:pt idx="12">
                  <c:v>7477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3100</c:v>
                </c:pt>
                <c:pt idx="3">
                  <c:v>3800</c:v>
                </c:pt>
                <c:pt idx="6">
                  <c:v>4500</c:v>
                </c:pt>
                <c:pt idx="9">
                  <c:v>5167</c:v>
                </c:pt>
                <c:pt idx="12">
                  <c:v>5833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35206</c:v>
                </c:pt>
                <c:pt idx="3">
                  <c:v>35029</c:v>
                </c:pt>
                <c:pt idx="6">
                  <c:v>34746</c:v>
                </c:pt>
                <c:pt idx="9">
                  <c:v>32665</c:v>
                </c:pt>
                <c:pt idx="12">
                  <c:v>31821</c:v>
                </c:pt>
              </c:numCache>
            </c:numRef>
          </c:val>
        </c:ser>
        <c:dLbls>
          <c:showLegendKey val="0"/>
          <c:showVal val="0"/>
          <c:showCatName val="0"/>
          <c:showSerName val="0"/>
          <c:showPercent val="0"/>
          <c:showBubbleSize val="0"/>
        </c:dLbls>
        <c:gapWidth val="100"/>
        <c:overlap val="100"/>
        <c:axId val="376991160"/>
        <c:axId val="37699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15611</c:v>
                </c:pt>
                <c:pt idx="2">
                  <c:v>#N/A</c:v>
                </c:pt>
                <c:pt idx="3">
                  <c:v>#N/A</c:v>
                </c:pt>
                <c:pt idx="4">
                  <c:v>14481</c:v>
                </c:pt>
                <c:pt idx="5">
                  <c:v>#N/A</c:v>
                </c:pt>
                <c:pt idx="6">
                  <c:v>#N/A</c:v>
                </c:pt>
                <c:pt idx="7">
                  <c:v>13178</c:v>
                </c:pt>
                <c:pt idx="8">
                  <c:v>#N/A</c:v>
                </c:pt>
                <c:pt idx="9">
                  <c:v>#N/A</c:v>
                </c:pt>
                <c:pt idx="10">
                  <c:v>11329</c:v>
                </c:pt>
                <c:pt idx="11">
                  <c:v>#N/A</c:v>
                </c:pt>
                <c:pt idx="12">
                  <c:v>#N/A</c:v>
                </c:pt>
                <c:pt idx="13">
                  <c:v>11546</c:v>
                </c:pt>
                <c:pt idx="14">
                  <c:v>#N/A</c:v>
                </c:pt>
              </c:numCache>
            </c:numRef>
          </c:val>
          <c:smooth val="0"/>
        </c:ser>
        <c:dLbls>
          <c:showLegendKey val="0"/>
          <c:showVal val="0"/>
          <c:showCatName val="0"/>
          <c:showSerName val="0"/>
          <c:showPercent val="0"/>
          <c:showBubbleSize val="0"/>
        </c:dLbls>
        <c:marker val="1"/>
        <c:smooth val="0"/>
        <c:axId val="376991160"/>
        <c:axId val="376991552"/>
      </c:lineChart>
      <c:catAx>
        <c:axId val="37699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6991552"/>
        <c:crosses val="autoZero"/>
        <c:auto val="1"/>
        <c:lblAlgn val="ctr"/>
        <c:lblOffset val="100"/>
        <c:tickLblSkip val="1"/>
        <c:tickMarkSkip val="1"/>
        <c:noMultiLvlLbl val="0"/>
      </c:catAx>
      <c:valAx>
        <c:axId val="37699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991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304269</c:v>
                </c:pt>
                <c:pt idx="5">
                  <c:v>321240</c:v>
                </c:pt>
                <c:pt idx="8">
                  <c:v>333681</c:v>
                </c:pt>
                <c:pt idx="11">
                  <c:v>343410</c:v>
                </c:pt>
                <c:pt idx="14">
                  <c:v>353811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86095</c:v>
                </c:pt>
                <c:pt idx="5">
                  <c:v>87557</c:v>
                </c:pt>
                <c:pt idx="8">
                  <c:v>88092</c:v>
                </c:pt>
                <c:pt idx="11">
                  <c:v>87384</c:v>
                </c:pt>
                <c:pt idx="14">
                  <c:v>85772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36115</c:v>
                </c:pt>
                <c:pt idx="5">
                  <c:v>42052</c:v>
                </c:pt>
                <c:pt idx="8">
                  <c:v>49956</c:v>
                </c:pt>
                <c:pt idx="11">
                  <c:v>58151</c:v>
                </c:pt>
                <c:pt idx="14">
                  <c:v>60772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2547</c:v>
                </c:pt>
                <c:pt idx="3">
                  <c:v>3319</c:v>
                </c:pt>
                <c:pt idx="6">
                  <c:v>2255</c:v>
                </c:pt>
                <c:pt idx="9">
                  <c:v>2150</c:v>
                </c:pt>
                <c:pt idx="12">
                  <c:v>2013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45989</c:v>
                </c:pt>
                <c:pt idx="3">
                  <c:v>44018</c:v>
                </c:pt>
                <c:pt idx="6">
                  <c:v>44676</c:v>
                </c:pt>
                <c:pt idx="9">
                  <c:v>42083</c:v>
                </c:pt>
                <c:pt idx="12">
                  <c:v>41463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1418</c:v>
                </c:pt>
                <c:pt idx="3">
                  <c:v>1279</c:v>
                </c:pt>
                <c:pt idx="6">
                  <c:v>1197</c:v>
                </c:pt>
                <c:pt idx="9">
                  <c:v>1172</c:v>
                </c:pt>
                <c:pt idx="12">
                  <c:v>1061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96711</c:v>
                </c:pt>
                <c:pt idx="3">
                  <c:v>93506</c:v>
                </c:pt>
                <c:pt idx="6">
                  <c:v>94704</c:v>
                </c:pt>
                <c:pt idx="9">
                  <c:v>92818</c:v>
                </c:pt>
                <c:pt idx="12">
                  <c:v>87965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19510</c:v>
                </c:pt>
                <c:pt idx="3">
                  <c:v>10010</c:v>
                </c:pt>
                <c:pt idx="6">
                  <c:v>4383</c:v>
                </c:pt>
                <c:pt idx="9">
                  <c:v>5890</c:v>
                </c:pt>
                <c:pt idx="12">
                  <c:v>5549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401642</c:v>
                </c:pt>
                <c:pt idx="3">
                  <c:v>420297</c:v>
                </c:pt>
                <c:pt idx="6">
                  <c:v>431143</c:v>
                </c:pt>
                <c:pt idx="9">
                  <c:v>441893</c:v>
                </c:pt>
                <c:pt idx="12">
                  <c:v>446030</c:v>
                </c:pt>
              </c:numCache>
            </c:numRef>
          </c:val>
        </c:ser>
        <c:dLbls>
          <c:showLegendKey val="0"/>
          <c:showVal val="0"/>
          <c:showCatName val="0"/>
          <c:showSerName val="0"/>
          <c:showPercent val="0"/>
          <c:showBubbleSize val="0"/>
        </c:dLbls>
        <c:gapWidth val="100"/>
        <c:overlap val="100"/>
        <c:axId val="376991944"/>
        <c:axId val="376992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141339</c:v>
                </c:pt>
                <c:pt idx="2">
                  <c:v>#N/A</c:v>
                </c:pt>
                <c:pt idx="3">
                  <c:v>#N/A</c:v>
                </c:pt>
                <c:pt idx="4">
                  <c:v>121580</c:v>
                </c:pt>
                <c:pt idx="5">
                  <c:v>#N/A</c:v>
                </c:pt>
                <c:pt idx="6">
                  <c:v>#N/A</c:v>
                </c:pt>
                <c:pt idx="7">
                  <c:v>106629</c:v>
                </c:pt>
                <c:pt idx="8">
                  <c:v>#N/A</c:v>
                </c:pt>
                <c:pt idx="9">
                  <c:v>#N/A</c:v>
                </c:pt>
                <c:pt idx="10">
                  <c:v>97060</c:v>
                </c:pt>
                <c:pt idx="11">
                  <c:v>#N/A</c:v>
                </c:pt>
                <c:pt idx="12">
                  <c:v>#N/A</c:v>
                </c:pt>
                <c:pt idx="13">
                  <c:v>83726</c:v>
                </c:pt>
                <c:pt idx="14">
                  <c:v>#N/A</c:v>
                </c:pt>
              </c:numCache>
            </c:numRef>
          </c:val>
          <c:smooth val="0"/>
        </c:ser>
        <c:dLbls>
          <c:showLegendKey val="0"/>
          <c:showVal val="0"/>
          <c:showCatName val="0"/>
          <c:showSerName val="0"/>
          <c:showPercent val="0"/>
          <c:showBubbleSize val="0"/>
        </c:dLbls>
        <c:marker val="1"/>
        <c:smooth val="0"/>
        <c:axId val="376991944"/>
        <c:axId val="376992728"/>
      </c:lineChart>
      <c:catAx>
        <c:axId val="37699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6992728"/>
        <c:crosses val="autoZero"/>
        <c:auto val="1"/>
        <c:lblAlgn val="ctr"/>
        <c:lblOffset val="100"/>
        <c:tickLblSkip val="1"/>
        <c:tickMarkSkip val="1"/>
        <c:noMultiLvlLbl val="0"/>
      </c:catAx>
      <c:valAx>
        <c:axId val="376992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99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{A508471D-2DBF-43E6-AF1B-44F1A4BA36F7}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{26F92722-B44B-4B7E-BBF6-0ED2E988FF22}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{3B147596-D246-42F6-9A4F-E49F80C99214}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{3DCEF5D0-4552-46E2-BC9E-BBCD353B339F}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{5A01C3A0-71A8-40DC-B230-15407A2196AE}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{9F0FC571-AD5C-4EF1-93FA-7BDE1A747A95}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{1D3A61A6-BD77-4B36-A272-1C94DF5C12F1}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{75DBCA9A-79C6-4FB7-8428-2A206934D855}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{EF57949A-D8BE-4CFF-9B38-F85E02770726}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{BDCA1153-7C5B-416D-B822-89F9700BAF03}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76993904"/>
        <c:axId val="376994296"/>
      </c:scatterChart>
      <c:valAx>
        <c:axId val="376993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6994296"/>
        <c:crosses val="autoZero"/>
        <c:crossBetween val="midCat"/>
      </c:valAx>
      <c:valAx>
        <c:axId val="3769942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6993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{AC4C2A8F-FD08-4C68-8A02-9234F245293E}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{12509324-E75D-48D7-8CD0-56E2A0C70E4A}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{2CFDF7B4-6B83-482E-9CE9-38685E834A65}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{DFA96E5F-896F-4E01-908E-0A2B1F8A6254}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{32EC6E5D-B6DC-47AC-99BE-F693321AA32D}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11.5</c:v>
                </c:pt>
                <c:pt idx="2">
                  <c:v>10.3</c:v>
                </c:pt>
                <c:pt idx="3">
                  <c:v>9.3000000000000007</c:v>
                </c:pt>
                <c:pt idx="4">
                  <c:v>8.5</c:v>
                </c:pt>
              </c:numCache>
            </c:numRef>
          </c:xVal>
          <c:yVal>
            <c:numRef>
              <c:f>公会計指標分析・財政指標組合せ分析表!$K$73:$O$73</c:f>
              <c:numCache>
                <c:formatCode>#,##0.0;"▲ "#,##0.0</c:formatCode>
                <c:ptCount val="5"/>
                <c:pt idx="0">
                  <c:v>102</c:v>
                </c:pt>
                <c:pt idx="1">
                  <c:v>87.3</c:v>
                </c:pt>
                <c:pt idx="2">
                  <c:v>76.2</c:v>
                </c:pt>
                <c:pt idx="3">
                  <c:v>69.900000000000006</c:v>
                </c:pt>
                <c:pt idx="4">
                  <c:v>59.5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{050BDF26-A587-452E-9235-BBCE4249E1F8}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{0B5355CD-F779-4E16-B56F-AD67D35B0E5F}</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517107044246008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{699678D0-6EB5-4F21-A449-75028122561F}</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{BDB7712E-6DDE-4530-B5B0-4DE14E8CD2A2}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{50AC4A7C-9997-4B95-B055-F0E235EEAD28}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376995080"/>
        <c:axId val="376983712"/>
      </c:scatterChart>
      <c:valAx>
        <c:axId val="376995080"/>
        <c:scaling>
          <c:orientation val="minMax"/>
          <c:max val="12.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6983712"/>
        <c:crosses val="autoZero"/>
        <c:crossBetween val="midCat"/>
      </c:valAx>
      <c:valAx>
        <c:axId val="376983712"/>
        <c:scaling>
          <c:orientation val="minMax"/>
          <c:max val="19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6995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effectLst/>
            </a:rPr>
            <a:t>　実質公債費比率の分子は、</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年度以降実施し</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借入期間の延長</a:t>
          </a:r>
          <a:r>
            <a:rPr lang="ja-JP" altLang="en-US" sz="1100">
              <a:solidFill>
                <a:schemeClr val="dk1"/>
              </a:solidFill>
              <a:effectLst/>
              <a:latin typeface="+mn-lt"/>
              <a:ea typeface="+mn-ea"/>
              <a:cs typeface="+mn-cs"/>
            </a:rPr>
            <a:t>の影響により、</a:t>
          </a:r>
          <a:r>
            <a:rPr lang="ja-JP" altLang="en-US" sz="1050">
              <a:effectLst/>
            </a:rPr>
            <a:t>定時償還方式の公債元金及び公債利子などの元利償還金が減少していることなどから、</a:t>
          </a:r>
          <a:r>
            <a:rPr lang="en-US" altLang="ja-JP" sz="1050">
              <a:effectLst/>
            </a:rPr>
            <a:t>23</a:t>
          </a:r>
          <a:r>
            <a:rPr lang="ja-JP" altLang="en-US" sz="1050">
              <a:effectLst/>
            </a:rPr>
            <a:t>年度から</a:t>
          </a:r>
          <a:r>
            <a:rPr lang="en-US" altLang="ja-JP" sz="1050">
              <a:effectLst/>
            </a:rPr>
            <a:t>26</a:t>
          </a:r>
          <a:r>
            <a:rPr lang="ja-JP" altLang="en-US" sz="1050">
              <a:effectLst/>
            </a:rPr>
            <a:t>年度までは、減少傾向であった。</a:t>
          </a:r>
          <a:endParaRPr lang="en-US" altLang="ja-JP" sz="1050">
            <a:effectLst/>
          </a:endParaRPr>
        </a:p>
        <a:p>
          <a:r>
            <a:rPr lang="ja-JP" altLang="en-US" sz="1050">
              <a:effectLst/>
            </a:rPr>
            <a:t>　</a:t>
          </a:r>
          <a:r>
            <a:rPr lang="en-US" altLang="ja-JP" sz="1050">
              <a:effectLst/>
            </a:rPr>
            <a:t>27</a:t>
          </a:r>
          <a:r>
            <a:rPr lang="ja-JP" altLang="en-US" sz="1050">
              <a:effectLst/>
            </a:rPr>
            <a:t>年度は、道路整備事業等に係る県債償還金負担金の増などにより、債務負担行為に基づく支出額が増加したが、元利償還金の減少や、下水道事業債の減に伴う公営企業債の元利償還金に対する繰入金の減少などにより、元利償還金等が減少した。</a:t>
          </a:r>
        </a:p>
        <a:p>
          <a:r>
            <a:rPr lang="ja-JP" altLang="en-US" sz="1050">
              <a:effectLst/>
            </a:rPr>
            <a:t>　一方、臨時財政対策債の算入額が増加したものの、減税補填債の算入額が減少したことなどにより、算入公債費等が減少したことから、実質公債費比率の分子は、前年度と比較して増加した。</a:t>
          </a:r>
          <a:endParaRPr lang="en-US" altLang="ja-JP" sz="1050">
            <a:effectLst/>
          </a:endParaRPr>
        </a:p>
        <a:p>
          <a:r>
            <a:rPr lang="ja-JP" altLang="en-US" sz="1050">
              <a:effectLst/>
            </a:rPr>
            <a:t>　今後、市債残高の累増や、元利償還金の増加が見込まれるため、市債残高の抑制や償還額の平準化を図り、計画的な財政運営に努める。</a:t>
          </a:r>
          <a:endParaRPr lang="en-US" altLang="ja-JP" sz="105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mn-lt"/>
              <a:ea typeface="+mn-ea"/>
              <a:cs typeface="+mn-cs"/>
            </a:rPr>
            <a:t>　</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将来負担比率が減少傾向にある要因としては、地方債残高が増加しているものの、緊急防災・減災事業債等の交付税措置の高い起債を活用することにより、実質的な地方債残高の圧縮に取り組んでいることがあげられる。</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今後も公債費等の削減を進め、財政の健全化に努める。</a:t>
          </a:r>
          <a:endParaRPr lang="ja-JP" altLang="ja-JP">
            <a:effectLst/>
          </a:endParaRPr>
        </a:p>
        <a:p>
          <a:r>
            <a:rPr kumimoji="1" lang="ja-JP" altLang="en-US" sz="1100" baseline="0">
              <a:solidFill>
                <a:schemeClr val="dk1"/>
              </a:solidFill>
              <a:effectLst/>
              <a:latin typeface="+mn-lt"/>
              <a:ea typeface="+mn-ea"/>
              <a:cs typeface="+mn-cs"/>
            </a:rPr>
            <a:t>・将来負担額</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地方債残高は年々増加傾向にあるが、これは臨時財政対策債の増加に伴うもので、通常債は減少している。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また、公営企業債等繰入見込額は、</a:t>
          </a:r>
          <a:r>
            <a:rPr kumimoji="1" lang="en-US" altLang="ja-JP" sz="1100" baseline="0">
              <a:solidFill>
                <a:schemeClr val="dk1"/>
              </a:solidFill>
              <a:effectLst/>
              <a:latin typeface="+mn-lt"/>
              <a:ea typeface="+mn-ea"/>
              <a:cs typeface="+mn-cs"/>
            </a:rPr>
            <a:t>26</a:t>
          </a:r>
          <a:r>
            <a:rPr kumimoji="1" lang="ja-JP" altLang="en-US" sz="1100" baseline="0">
              <a:solidFill>
                <a:schemeClr val="dk1"/>
              </a:solidFill>
              <a:effectLst/>
              <a:latin typeface="+mn-lt"/>
              <a:ea typeface="+mn-ea"/>
              <a:cs typeface="+mn-cs"/>
            </a:rPr>
            <a:t>年より下水道事業債残高の減少に伴い、減少傾向にある。退職手当負担見込額は、</a:t>
          </a:r>
          <a:r>
            <a:rPr kumimoji="1" lang="en-US" altLang="ja-JP" sz="1100" baseline="0">
              <a:solidFill>
                <a:schemeClr val="dk1"/>
              </a:solidFill>
              <a:effectLst/>
              <a:latin typeface="+mn-lt"/>
              <a:ea typeface="+mn-ea"/>
              <a:cs typeface="+mn-cs"/>
            </a:rPr>
            <a:t>25</a:t>
          </a:r>
          <a:r>
            <a:rPr kumimoji="1" lang="ja-JP" altLang="en-US" sz="1100" baseline="0">
              <a:solidFill>
                <a:schemeClr val="dk1"/>
              </a:solidFill>
              <a:effectLst/>
              <a:latin typeface="+mn-lt"/>
              <a:ea typeface="+mn-ea"/>
              <a:cs typeface="+mn-cs"/>
            </a:rPr>
            <a:t>年に制度改正により一旦増加したものの、</a:t>
          </a:r>
          <a:r>
            <a:rPr kumimoji="1" lang="en-US" altLang="ja-JP" sz="1100" baseline="0">
              <a:solidFill>
                <a:schemeClr val="dk1"/>
              </a:solidFill>
              <a:effectLst/>
              <a:latin typeface="+mn-lt"/>
              <a:ea typeface="+mn-ea"/>
              <a:cs typeface="+mn-cs"/>
            </a:rPr>
            <a:t>26</a:t>
          </a:r>
          <a:r>
            <a:rPr kumimoji="1" lang="ja-JP" altLang="en-US" sz="1100" baseline="0">
              <a:solidFill>
                <a:schemeClr val="dk1"/>
              </a:solidFill>
              <a:effectLst/>
              <a:latin typeface="+mn-lt"/>
              <a:ea typeface="+mn-ea"/>
              <a:cs typeface="+mn-cs"/>
            </a:rPr>
            <a:t>年度以降は支給率の見直しや対象職員の減に伴い、減少している。</a:t>
          </a:r>
        </a:p>
        <a:p>
          <a:r>
            <a:rPr kumimoji="1" lang="ja-JP" altLang="en-US" sz="1100" baseline="0">
              <a:solidFill>
                <a:schemeClr val="dk1"/>
              </a:solidFill>
              <a:effectLst/>
              <a:latin typeface="+mn-lt"/>
              <a:ea typeface="+mn-ea"/>
              <a:cs typeface="+mn-cs"/>
            </a:rPr>
            <a:t>・充当可能財源等</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充当可能基金は</a:t>
          </a:r>
          <a:r>
            <a:rPr kumimoji="1" lang="en-US" altLang="ja-JP" sz="1100" baseline="0">
              <a:solidFill>
                <a:schemeClr val="dk1"/>
              </a:solidFill>
              <a:effectLst/>
              <a:latin typeface="+mn-lt"/>
              <a:ea typeface="+mn-ea"/>
              <a:cs typeface="+mn-cs"/>
            </a:rPr>
            <a:t>23</a:t>
          </a:r>
          <a:r>
            <a:rPr kumimoji="1" lang="ja-JP" altLang="en-US" sz="1100" baseline="0">
              <a:solidFill>
                <a:schemeClr val="dk1"/>
              </a:solidFill>
              <a:effectLst/>
              <a:latin typeface="+mn-lt"/>
              <a:ea typeface="+mn-ea"/>
              <a:cs typeface="+mn-cs"/>
            </a:rPr>
            <a:t>年度以降増加しており、これは減債基金や国民健康保険診療報酬支払準備基金などの増加によるものである。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また、基準財政需要額算入見込額は、臨時財政対策債及び緊急防災・減災事業債などの増加に伴い、</a:t>
          </a:r>
          <a:r>
            <a:rPr kumimoji="1" lang="en-US" altLang="ja-JP" sz="1100" baseline="0">
              <a:solidFill>
                <a:schemeClr val="dk1"/>
              </a:solidFill>
              <a:effectLst/>
              <a:latin typeface="+mn-lt"/>
              <a:ea typeface="+mn-ea"/>
              <a:cs typeface="+mn-cs"/>
            </a:rPr>
            <a:t>23</a:t>
          </a:r>
          <a:r>
            <a:rPr kumimoji="1" lang="ja-JP" altLang="en-US" sz="1100" baseline="0">
              <a:solidFill>
                <a:schemeClr val="dk1"/>
              </a:solidFill>
              <a:effectLst/>
              <a:latin typeface="+mn-lt"/>
              <a:ea typeface="+mn-ea"/>
              <a:cs typeface="+mn-cs"/>
            </a:rPr>
            <a:t>年度以降増加している。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712,184
704,015
1,411.90
283,561,080
276,821,720
4,206,724
165,146,625
418,517,384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542924</xdr:colOff>
      <xdr:row>6</xdr:row>
      <xdr:rowOff>9525</xdr:rowOff>
    </xdr:from>
    <xdr:to>
      <xdr:col>8</xdr:col>
      <xdr:colOff>160019</xdr:colOff>
      <xdr:row>9</xdr:row>
      <xdr:rowOff>130175</xdr:rowOff>
    </xdr:to>
    <xdr:sp macro="" textlink="">
      <xdr:nvSpPr>
        <xdr:cNvPr id="19" name="正方形/長方形 18"/>
        <xdr:cNvSpPr/>
      </xdr:nvSpPr>
      <xdr:spPr>
        <a:xfrm>
          <a:off x="6257924" y="1708785"/>
          <a:ext cx="334327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712,184
704,015
1,411.90
283,561,080
276,821,720
4,206,724
165,146,625
418,517,384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712,184
704,015
1,411.90
283,561,080
276,821,720
4,206,724
165,146,625
418,517,384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307974</xdr:colOff>
      <xdr:row>10</xdr:row>
      <xdr:rowOff>0</xdr:rowOff>
    </xdr:from>
    <xdr:to>
      <xdr:col>15</xdr:col>
      <xdr:colOff>259079</xdr:colOff>
      <xdr:row>13</xdr:row>
      <xdr:rowOff>120650</xdr:rowOff>
    </xdr:to>
    <xdr:sp macro="" textlink="">
      <xdr:nvSpPr>
        <xdr:cNvPr id="17" name="正方形/長方形 16"/>
        <xdr:cNvSpPr/>
      </xdr:nvSpPr>
      <xdr:spPr>
        <a:xfrm>
          <a:off x="6487794" y="1676400"/>
          <a:ext cx="30372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712,184
704,015
1,411.90
283,561,080
276,821,720
4,206,724
165,146,625
418,517,384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分母となる</a:t>
          </a:r>
          <a:r>
            <a:rPr lang="ja-JP" altLang="ja-JP" sz="1100" b="0" i="0" baseline="0">
              <a:solidFill>
                <a:schemeClr val="dk1"/>
              </a:solidFill>
              <a:effectLst/>
              <a:latin typeface="+mn-lt"/>
              <a:ea typeface="+mn-ea"/>
              <a:cs typeface="+mn-cs"/>
            </a:rPr>
            <a:t>基準財政需要額</a:t>
          </a:r>
          <a:r>
            <a:rPr lang="ja-JP" altLang="en-US" sz="1100" b="0" i="0" baseline="0">
              <a:solidFill>
                <a:schemeClr val="dk1"/>
              </a:solidFill>
              <a:effectLst/>
              <a:latin typeface="+mn-lt"/>
              <a:ea typeface="+mn-ea"/>
              <a:cs typeface="+mn-cs"/>
            </a:rPr>
            <a:t>のうち、生活保護費をはじめとする</a:t>
          </a:r>
          <a:r>
            <a:rPr lang="ja-JP" altLang="ja-JP" sz="1100" b="0" i="0" baseline="0">
              <a:solidFill>
                <a:schemeClr val="dk1"/>
              </a:solidFill>
              <a:effectLst/>
              <a:latin typeface="+mn-lt"/>
              <a:ea typeface="+mn-ea"/>
              <a:cs typeface="+mn-cs"/>
            </a:rPr>
            <a:t>社会保障経費が</a:t>
          </a:r>
          <a:r>
            <a:rPr lang="ja-JP" altLang="en-US" sz="1100" b="0" i="0" baseline="0">
              <a:solidFill>
                <a:schemeClr val="dk1"/>
              </a:solidFill>
              <a:effectLst/>
              <a:latin typeface="+mn-lt"/>
              <a:ea typeface="+mn-ea"/>
              <a:cs typeface="+mn-cs"/>
            </a:rPr>
            <a:t>少ないことなどにより、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上回っている。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近年横ばいで推移してきたが、</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年度は臨時財政対策債発行可能額</a:t>
          </a:r>
          <a:r>
            <a:rPr lang="ja-JP" altLang="en-US" sz="1100" b="0" i="0" baseline="0">
              <a:solidFill>
                <a:schemeClr val="dk1"/>
              </a:solidFill>
              <a:effectLst/>
              <a:latin typeface="+mn-lt"/>
              <a:ea typeface="+mn-ea"/>
              <a:cs typeface="+mn-cs"/>
            </a:rPr>
            <a:t>（分母から控除）</a:t>
          </a:r>
          <a:r>
            <a:rPr lang="ja-JP" altLang="ja-JP" sz="1100" b="0" i="0" baseline="0">
              <a:solidFill>
                <a:schemeClr val="dk1"/>
              </a:solidFill>
              <a:effectLst/>
              <a:latin typeface="+mn-lt"/>
              <a:ea typeface="+mn-ea"/>
              <a:cs typeface="+mn-cs"/>
            </a:rPr>
            <a:t>の減に伴い、分母となる基準財政需要額が増加したものの、分子となる地方消費税交付金などの基準財政収入額の増加が上回ったことにより、前年度</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上回り、微増となった</a:t>
          </a:r>
          <a:r>
            <a:rPr lang="ja-JP" altLang="ja-JP" sz="1100" b="0" i="0" baseline="0">
              <a:solidFill>
                <a:schemeClr val="dk1"/>
              </a:solidFill>
              <a:effectLst/>
              <a:latin typeface="+mn-lt"/>
              <a:ea typeface="+mn-ea"/>
              <a:cs typeface="+mn-cs"/>
            </a:rPr>
            <a:t>。（単年度財政力指数：</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0.899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0.912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0.918</a:t>
          </a:r>
          <a:r>
            <a:rPr lang="ja-JP" altLang="ja-JP" sz="1100" b="0" i="0" baseline="0">
              <a:solidFill>
                <a:schemeClr val="dk1"/>
              </a:solidFill>
              <a:effectLst/>
              <a:latin typeface="+mn-lt"/>
              <a:ea typeface="+mn-ea"/>
              <a:cs typeface="+mn-cs"/>
            </a:rPr>
            <a:t>）。 </a:t>
          </a:r>
          <a:endParaRPr lang="ja-JP" altLang="ja-JP" sz="1400">
            <a:effectLst/>
          </a:endParaRPr>
        </a:p>
        <a:p>
          <a:r>
            <a:rPr lang="ja-JP" altLang="ja-JP" sz="1100" b="0" i="0" baseline="0">
              <a:solidFill>
                <a:schemeClr val="dk1"/>
              </a:solidFill>
              <a:effectLst/>
              <a:latin typeface="+mn-lt"/>
              <a:ea typeface="+mn-ea"/>
              <a:cs typeface="+mn-cs"/>
            </a:rPr>
            <a:t>　引き続き課税客体の適正な把握に努め、安定的な財政基盤の維持に努めていく。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8890</xdr:rowOff>
    </xdr:from>
    <xdr:to>
      <xdr:col>7</xdr:col>
      <xdr:colOff>152400</xdr:colOff>
      <xdr:row>39</xdr:row>
      <xdr:rowOff>57150</xdr:rowOff>
    </xdr:to>
    <xdr:cxnSp macro="">
      <xdr:nvCxnSpPr>
        <xdr:cNvPr id="66" name="直線コネクタ 65"/>
        <xdr:cNvCxnSpPr/>
      </xdr:nvCxnSpPr>
      <xdr:spPr>
        <a:xfrm flipV="1">
          <a:off x="4114800" y="66954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57150</xdr:rowOff>
    </xdr:to>
    <xdr:cxnSp macro="">
      <xdr:nvCxnSpPr>
        <xdr:cNvPr id="69" name="直線コネクタ 68"/>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105410</xdr:rowOff>
    </xdr:to>
    <xdr:cxnSp macro="">
      <xdr:nvCxnSpPr>
        <xdr:cNvPr id="72" name="直線コネクタ 71"/>
        <xdr:cNvCxnSpPr/>
      </xdr:nvCxnSpPr>
      <xdr:spPr>
        <a:xfrm flipV="1">
          <a:off x="2336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105410</xdr:rowOff>
    </xdr:to>
    <xdr:cxnSp macro="">
      <xdr:nvCxnSpPr>
        <xdr:cNvPr id="75" name="直線コネクタ 74"/>
        <xdr:cNvCxnSpPr/>
      </xdr:nvCxnSpPr>
      <xdr:spPr>
        <a:xfrm>
          <a:off x="1447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39387</xdr:rowOff>
    </xdr:from>
    <xdr:ext cx="762000" cy="259045"/>
    <xdr:sp macro="" textlink="">
      <xdr:nvSpPr>
        <xdr:cNvPr id="77" name="テキスト ボックス 76"/>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114317</xdr:rowOff>
    </xdr:from>
    <xdr:ext cx="762000" cy="259045"/>
    <xdr:sp macro="" textlink="">
      <xdr:nvSpPr>
        <xdr:cNvPr id="79" name="テキスト ボックス 78"/>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129540</xdr:rowOff>
    </xdr:from>
    <xdr:to>
      <xdr:col>7</xdr:col>
      <xdr:colOff>203200</xdr:colOff>
      <xdr:row>39</xdr:row>
      <xdr:rowOff>59690</xdr:rowOff>
    </xdr:to>
    <xdr:sp macro="" textlink="">
      <xdr:nvSpPr>
        <xdr:cNvPr id="85" name="円/楕円 84"/>
        <xdr:cNvSpPr/>
      </xdr:nvSpPr>
      <xdr:spPr>
        <a:xfrm>
          <a:off x="4902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146067</xdr:rowOff>
    </xdr:from>
    <xdr:ext cx="762000" cy="259045"/>
    <xdr:sp macro="" textlink="">
      <xdr:nvSpPr>
        <xdr:cNvPr id="86" name="財政力該当値テキスト"/>
        <xdr:cNvSpPr txBox="1"/>
      </xdr:nvSpPr>
      <xdr:spPr>
        <a:xfrm>
          <a:off x="5041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7" name="円/楕円 86"/>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88" name="テキスト ボックス 87"/>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89" name="円/楕円 88"/>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0" name="テキスト ボックス 89"/>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54610</xdr:rowOff>
    </xdr:from>
    <xdr:to>
      <xdr:col>3</xdr:col>
      <xdr:colOff>330200</xdr:colOff>
      <xdr:row>39</xdr:row>
      <xdr:rowOff>156210</xdr:rowOff>
    </xdr:to>
    <xdr:sp macro="" textlink="">
      <xdr:nvSpPr>
        <xdr:cNvPr id="91" name="円/楕円 90"/>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92" name="テキスト ボックス 91"/>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3" name="円/楕円 92"/>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4" name="テキスト ボックス 93"/>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生活保護費をはじめとする社会保障経費にかかる扶助費が少ないことなどにより</a:t>
          </a:r>
          <a:r>
            <a:rPr lang="ja-JP" altLang="ja-JP" sz="1100" b="0" i="0" baseline="0">
              <a:solidFill>
                <a:schemeClr val="dk1"/>
              </a:solidFill>
              <a:effectLst/>
              <a:latin typeface="+mn-lt"/>
              <a:ea typeface="+mn-ea"/>
              <a:cs typeface="+mn-cs"/>
            </a:rPr>
            <a:t>類似団体平均を下回っている。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近年ほぼ横ばいで推移してきたが、</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年度は分母となる市税などの経常一般財源が増加したものの、分子となる人件費や扶助費などに要する一般財源の増加が上回ったことにより、</a:t>
          </a:r>
          <a:r>
            <a:rPr lang="ja-JP" altLang="en-US" sz="1100" b="0" i="0" baseline="0">
              <a:solidFill>
                <a:schemeClr val="dk1"/>
              </a:solidFill>
              <a:effectLst/>
              <a:latin typeface="+mn-lt"/>
              <a:ea typeface="+mn-ea"/>
              <a:cs typeface="+mn-cs"/>
            </a:rPr>
            <a:t>前年度と比べ</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の増、</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年度は分子となる扶助費や物件費などに要する一般財源が増加したが、分母となる経常一般財源が地方消費税交付金の増などにより増加したことにより、前年度と比べ</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の減となった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扶助費など社会保障関係経費は今後も増加が見込まれるため、行財政改革やアセットマネジメントの取組などを推進し、経常的な事務事業に要する経費の抑制に努めていく。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108655</xdr:rowOff>
    </xdr:from>
    <xdr:to>
      <xdr:col>7</xdr:col>
      <xdr:colOff>152400</xdr:colOff>
      <xdr:row>62</xdr:row>
      <xdr:rowOff>17639</xdr:rowOff>
    </xdr:to>
    <xdr:cxnSp macro="">
      <xdr:nvCxnSpPr>
        <xdr:cNvPr id="129" name="直線コネクタ 128"/>
        <xdr:cNvCxnSpPr/>
      </xdr:nvCxnSpPr>
      <xdr:spPr>
        <a:xfrm flipV="1">
          <a:off x="4114800" y="1056710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65210</xdr:rowOff>
    </xdr:from>
    <xdr:ext cx="762000" cy="259045"/>
    <xdr:sp macro="" textlink="">
      <xdr:nvSpPr>
        <xdr:cNvPr id="130" name="財政構造の弾力性平均値テキスト"/>
        <xdr:cNvSpPr txBox="1"/>
      </xdr:nvSpPr>
      <xdr:spPr>
        <a:xfrm>
          <a:off x="5041900" y="1103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81845</xdr:rowOff>
    </xdr:from>
    <xdr:to>
      <xdr:col>6</xdr:col>
      <xdr:colOff>0</xdr:colOff>
      <xdr:row>62</xdr:row>
      <xdr:rowOff>17639</xdr:rowOff>
    </xdr:to>
    <xdr:cxnSp macro="">
      <xdr:nvCxnSpPr>
        <xdr:cNvPr id="132" name="直線コネクタ 131"/>
        <xdr:cNvCxnSpPr/>
      </xdr:nvCxnSpPr>
      <xdr:spPr>
        <a:xfrm>
          <a:off x="3225800" y="105402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34" name="テキスト ボックス 133"/>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81845</xdr:rowOff>
    </xdr:from>
    <xdr:to>
      <xdr:col>4</xdr:col>
      <xdr:colOff>482600</xdr:colOff>
      <xdr:row>61</xdr:row>
      <xdr:rowOff>135467</xdr:rowOff>
    </xdr:to>
    <xdr:cxnSp macro="">
      <xdr:nvCxnSpPr>
        <xdr:cNvPr id="135" name="直線コネクタ 134"/>
        <xdr:cNvCxnSpPr/>
      </xdr:nvCxnSpPr>
      <xdr:spPr>
        <a:xfrm flipV="1">
          <a:off x="2336800" y="105402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37" name="テキスト ボックス 136"/>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68439</xdr:rowOff>
    </xdr:from>
    <xdr:to>
      <xdr:col>3</xdr:col>
      <xdr:colOff>279400</xdr:colOff>
      <xdr:row>61</xdr:row>
      <xdr:rowOff>135467</xdr:rowOff>
    </xdr:to>
    <xdr:cxnSp macro="">
      <xdr:nvCxnSpPr>
        <xdr:cNvPr id="138" name="直線コネクタ 137"/>
        <xdr:cNvCxnSpPr/>
      </xdr:nvCxnSpPr>
      <xdr:spPr>
        <a:xfrm>
          <a:off x="1447800" y="105268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0" name="テキスト ボックス 139"/>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21466</xdr:rowOff>
    </xdr:from>
    <xdr:ext cx="762000" cy="259045"/>
    <xdr:sp macro="" textlink="">
      <xdr:nvSpPr>
        <xdr:cNvPr id="142" name="テキスト ボックス 141"/>
        <xdr:cNvSpPr txBox="1"/>
      </xdr:nvSpPr>
      <xdr:spPr>
        <a:xfrm>
          <a:off x="1066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57855</xdr:rowOff>
    </xdr:from>
    <xdr:to>
      <xdr:col>7</xdr:col>
      <xdr:colOff>203200</xdr:colOff>
      <xdr:row>61</xdr:row>
      <xdr:rowOff>159455</xdr:rowOff>
    </xdr:to>
    <xdr:sp macro="" textlink="">
      <xdr:nvSpPr>
        <xdr:cNvPr id="148" name="円/楕円 147"/>
        <xdr:cNvSpPr/>
      </xdr:nvSpPr>
      <xdr:spPr>
        <a:xfrm>
          <a:off x="49022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74382</xdr:rowOff>
    </xdr:from>
    <xdr:ext cx="762000" cy="259045"/>
    <xdr:sp macro="" textlink="">
      <xdr:nvSpPr>
        <xdr:cNvPr id="149" name="財政構造の弾力性該当値テキスト"/>
        <xdr:cNvSpPr txBox="1"/>
      </xdr:nvSpPr>
      <xdr:spPr>
        <a:xfrm>
          <a:off x="5041900" y="103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138289</xdr:rowOff>
    </xdr:from>
    <xdr:to>
      <xdr:col>6</xdr:col>
      <xdr:colOff>50800</xdr:colOff>
      <xdr:row>62</xdr:row>
      <xdr:rowOff>68439</xdr:rowOff>
    </xdr:to>
    <xdr:sp macro="" textlink="">
      <xdr:nvSpPr>
        <xdr:cNvPr id="150" name="円/楕円 149"/>
        <xdr:cNvSpPr/>
      </xdr:nvSpPr>
      <xdr:spPr>
        <a:xfrm>
          <a:off x="4064000" y="105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78616</xdr:rowOff>
    </xdr:from>
    <xdr:ext cx="736600" cy="259045"/>
    <xdr:sp macro="" textlink="">
      <xdr:nvSpPr>
        <xdr:cNvPr id="151" name="テキスト ボックス 150"/>
        <xdr:cNvSpPr txBox="1"/>
      </xdr:nvSpPr>
      <xdr:spPr>
        <a:xfrm>
          <a:off x="3733800" y="1036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31045</xdr:rowOff>
    </xdr:from>
    <xdr:to>
      <xdr:col>4</xdr:col>
      <xdr:colOff>533400</xdr:colOff>
      <xdr:row>61</xdr:row>
      <xdr:rowOff>132645</xdr:rowOff>
    </xdr:to>
    <xdr:sp macro="" textlink="">
      <xdr:nvSpPr>
        <xdr:cNvPr id="152" name="円/楕円 151"/>
        <xdr:cNvSpPr/>
      </xdr:nvSpPr>
      <xdr:spPr>
        <a:xfrm>
          <a:off x="3175000" y="104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142822</xdr:rowOff>
    </xdr:from>
    <xdr:ext cx="762000" cy="259045"/>
    <xdr:sp macro="" textlink="">
      <xdr:nvSpPr>
        <xdr:cNvPr id="153" name="テキスト ボックス 152"/>
        <xdr:cNvSpPr txBox="1"/>
      </xdr:nvSpPr>
      <xdr:spPr>
        <a:xfrm>
          <a:off x="2844800" y="1025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84667</xdr:rowOff>
    </xdr:from>
    <xdr:to>
      <xdr:col>3</xdr:col>
      <xdr:colOff>330200</xdr:colOff>
      <xdr:row>62</xdr:row>
      <xdr:rowOff>14817</xdr:rowOff>
    </xdr:to>
    <xdr:sp macro="" textlink="">
      <xdr:nvSpPr>
        <xdr:cNvPr id="154" name="円/楕円 153"/>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24994</xdr:rowOff>
    </xdr:from>
    <xdr:ext cx="762000" cy="259045"/>
    <xdr:sp macro="" textlink="">
      <xdr:nvSpPr>
        <xdr:cNvPr id="155" name="テキスト ボックス 154"/>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17639</xdr:rowOff>
    </xdr:from>
    <xdr:to>
      <xdr:col>2</xdr:col>
      <xdr:colOff>127000</xdr:colOff>
      <xdr:row>61</xdr:row>
      <xdr:rowOff>119239</xdr:rowOff>
    </xdr:to>
    <xdr:sp macro="" textlink="">
      <xdr:nvSpPr>
        <xdr:cNvPr id="156" name="円/楕円 155"/>
        <xdr:cNvSpPr/>
      </xdr:nvSpPr>
      <xdr:spPr>
        <a:xfrm>
          <a:off x="1397000" y="10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129416</xdr:rowOff>
    </xdr:from>
    <xdr:ext cx="762000" cy="259045"/>
    <xdr:sp macro="" textlink="">
      <xdr:nvSpPr>
        <xdr:cNvPr id="157" name="テキスト ボックス 156"/>
        <xdr:cNvSpPr txBox="1"/>
      </xdr:nvSpPr>
      <xdr:spPr>
        <a:xfrm>
          <a:off x="1066800" y="1024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[113,769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近年は</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の近似値で推移してきたが、　</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年度は緊急情報防災ラジオ普及や防災必需品備蓄など防災対策に係る物件費などの増により、類似団体平均を上回った。</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引き続き静岡市行財政改革推進大綱実施計画による事務事業の見直し・統廃合、民間活力の活用、適正な定員管理等により経費の削減に努めていく。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45946</xdr:rowOff>
    </xdr:from>
    <xdr:to>
      <xdr:col>7</xdr:col>
      <xdr:colOff>152400</xdr:colOff>
      <xdr:row>86</xdr:row>
      <xdr:rowOff>11877</xdr:rowOff>
    </xdr:to>
    <xdr:cxnSp macro="">
      <xdr:nvCxnSpPr>
        <xdr:cNvPr id="192" name="直線コネクタ 191"/>
        <xdr:cNvCxnSpPr/>
      </xdr:nvCxnSpPr>
      <xdr:spPr>
        <a:xfrm>
          <a:off x="4114800" y="14619196"/>
          <a:ext cx="838200" cy="13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43727</xdr:rowOff>
    </xdr:from>
    <xdr:ext cx="762000" cy="259045"/>
    <xdr:sp macro="" textlink="">
      <xdr:nvSpPr>
        <xdr:cNvPr id="193" name="人件費・物件費等の状況平均値テキスト"/>
        <xdr:cNvSpPr txBox="1"/>
      </xdr:nvSpPr>
      <xdr:spPr>
        <a:xfrm>
          <a:off x="5041900" y="14445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68152</xdr:rowOff>
    </xdr:from>
    <xdr:to>
      <xdr:col>6</xdr:col>
      <xdr:colOff>0</xdr:colOff>
      <xdr:row>85</xdr:row>
      <xdr:rowOff>45946</xdr:rowOff>
    </xdr:to>
    <xdr:cxnSp macro="">
      <xdr:nvCxnSpPr>
        <xdr:cNvPr id="195" name="直線コネクタ 194"/>
        <xdr:cNvCxnSpPr/>
      </xdr:nvCxnSpPr>
      <xdr:spPr>
        <a:xfrm>
          <a:off x="3225800" y="14469952"/>
          <a:ext cx="889000" cy="1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96243</xdr:rowOff>
    </xdr:from>
    <xdr:ext cx="736600" cy="259045"/>
    <xdr:sp macro="" textlink="">
      <xdr:nvSpPr>
        <xdr:cNvPr id="197" name="テキスト ボックス 196"/>
        <xdr:cNvSpPr txBox="1"/>
      </xdr:nvSpPr>
      <xdr:spPr>
        <a:xfrm>
          <a:off x="3733800" y="1466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68152</xdr:rowOff>
    </xdr:from>
    <xdr:to>
      <xdr:col>4</xdr:col>
      <xdr:colOff>482600</xdr:colOff>
      <xdr:row>85</xdr:row>
      <xdr:rowOff>13773</xdr:rowOff>
    </xdr:to>
    <xdr:cxnSp macro="">
      <xdr:nvCxnSpPr>
        <xdr:cNvPr id="198" name="直線コネクタ 197"/>
        <xdr:cNvCxnSpPr/>
      </xdr:nvCxnSpPr>
      <xdr:spPr>
        <a:xfrm flipV="1">
          <a:off x="2336800" y="14469952"/>
          <a:ext cx="889000" cy="1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116921</xdr:rowOff>
    </xdr:from>
    <xdr:ext cx="762000" cy="259045"/>
    <xdr:sp macro="" textlink="">
      <xdr:nvSpPr>
        <xdr:cNvPr id="200" name="テキスト ボックス 199"/>
        <xdr:cNvSpPr txBox="1"/>
      </xdr:nvSpPr>
      <xdr:spPr>
        <a:xfrm>
          <a:off x="2844800" y="145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13773</xdr:rowOff>
    </xdr:from>
    <xdr:to>
      <xdr:col>3</xdr:col>
      <xdr:colOff>279400</xdr:colOff>
      <xdr:row>85</xdr:row>
      <xdr:rowOff>110373</xdr:rowOff>
    </xdr:to>
    <xdr:cxnSp macro="">
      <xdr:nvCxnSpPr>
        <xdr:cNvPr id="201" name="直線コネクタ 200"/>
        <xdr:cNvCxnSpPr/>
      </xdr:nvCxnSpPr>
      <xdr:spPr>
        <a:xfrm flipV="1">
          <a:off x="1447800" y="14587023"/>
          <a:ext cx="889000" cy="9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52872</xdr:rowOff>
    </xdr:from>
    <xdr:ext cx="762000" cy="259045"/>
    <xdr:sp macro="" textlink="">
      <xdr:nvSpPr>
        <xdr:cNvPr id="203" name="テキスト ボックス 202"/>
        <xdr:cNvSpPr txBox="1"/>
      </xdr:nvSpPr>
      <xdr:spPr>
        <a:xfrm>
          <a:off x="1955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8323</xdr:rowOff>
    </xdr:from>
    <xdr:ext cx="762000" cy="259045"/>
    <xdr:sp macro="" textlink="">
      <xdr:nvSpPr>
        <xdr:cNvPr id="205" name="テキスト ボックス 204"/>
        <xdr:cNvSpPr txBox="1"/>
      </xdr:nvSpPr>
      <xdr:spPr>
        <a:xfrm>
          <a:off x="1066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132527</xdr:rowOff>
    </xdr:from>
    <xdr:to>
      <xdr:col>7</xdr:col>
      <xdr:colOff>203200</xdr:colOff>
      <xdr:row>86</xdr:row>
      <xdr:rowOff>62677</xdr:rowOff>
    </xdr:to>
    <xdr:sp macro="" textlink="">
      <xdr:nvSpPr>
        <xdr:cNvPr id="211" name="円/楕円 210"/>
        <xdr:cNvSpPr/>
      </xdr:nvSpPr>
      <xdr:spPr>
        <a:xfrm>
          <a:off x="4902200" y="147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104604</xdr:rowOff>
    </xdr:from>
    <xdr:ext cx="762000" cy="259045"/>
    <xdr:sp macro="" textlink="">
      <xdr:nvSpPr>
        <xdr:cNvPr id="212" name="人件費・物件費等の状況該当値テキスト"/>
        <xdr:cNvSpPr txBox="1"/>
      </xdr:nvSpPr>
      <xdr:spPr>
        <a:xfrm>
          <a:off x="5041900" y="1467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113,769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166596</xdr:rowOff>
    </xdr:from>
    <xdr:to>
      <xdr:col>6</xdr:col>
      <xdr:colOff>50800</xdr:colOff>
      <xdr:row>85</xdr:row>
      <xdr:rowOff>96746</xdr:rowOff>
    </xdr:to>
    <xdr:sp macro="" textlink="">
      <xdr:nvSpPr>
        <xdr:cNvPr id="213" name="円/楕円 212"/>
        <xdr:cNvSpPr/>
      </xdr:nvSpPr>
      <xdr:spPr>
        <a:xfrm>
          <a:off x="4064000" y="14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106923</xdr:rowOff>
    </xdr:from>
    <xdr:ext cx="736600" cy="259045"/>
    <xdr:sp macro="" textlink="">
      <xdr:nvSpPr>
        <xdr:cNvPr id="214" name="テキスト ボックス 213"/>
        <xdr:cNvSpPr txBox="1"/>
      </xdr:nvSpPr>
      <xdr:spPr>
        <a:xfrm>
          <a:off x="3733800" y="14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110,353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17352</xdr:rowOff>
    </xdr:from>
    <xdr:to>
      <xdr:col>4</xdr:col>
      <xdr:colOff>533400</xdr:colOff>
      <xdr:row>84</xdr:row>
      <xdr:rowOff>118952</xdr:rowOff>
    </xdr:to>
    <xdr:sp macro="" textlink="">
      <xdr:nvSpPr>
        <xdr:cNvPr id="215" name="円/楕円 214"/>
        <xdr:cNvSpPr/>
      </xdr:nvSpPr>
      <xdr:spPr>
        <a:xfrm>
          <a:off x="3175000" y="1441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129129</xdr:rowOff>
    </xdr:from>
    <xdr:ext cx="762000" cy="259045"/>
    <xdr:sp macro="" textlink="">
      <xdr:nvSpPr>
        <xdr:cNvPr id="216" name="テキスト ボックス 215"/>
        <xdr:cNvSpPr txBox="1"/>
      </xdr:nvSpPr>
      <xdr:spPr>
        <a:xfrm>
          <a:off x="2844800" y="141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106,642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134423</xdr:rowOff>
    </xdr:from>
    <xdr:to>
      <xdr:col>3</xdr:col>
      <xdr:colOff>330200</xdr:colOff>
      <xdr:row>85</xdr:row>
      <xdr:rowOff>64573</xdr:rowOff>
    </xdr:to>
    <xdr:sp macro="" textlink="">
      <xdr:nvSpPr>
        <xdr:cNvPr id="217" name="円/楕円 216"/>
        <xdr:cNvSpPr/>
      </xdr:nvSpPr>
      <xdr:spPr>
        <a:xfrm>
          <a:off x="2286000" y="145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49350</xdr:rowOff>
    </xdr:from>
    <xdr:ext cx="762000" cy="259045"/>
    <xdr:sp macro="" textlink="">
      <xdr:nvSpPr>
        <xdr:cNvPr id="218" name="テキスト ボックス 217"/>
        <xdr:cNvSpPr txBox="1"/>
      </xdr:nvSpPr>
      <xdr:spPr>
        <a:xfrm>
          <a:off x="1955800" y="1462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109,553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59573</xdr:rowOff>
    </xdr:from>
    <xdr:to>
      <xdr:col>2</xdr:col>
      <xdr:colOff>127000</xdr:colOff>
      <xdr:row>85</xdr:row>
      <xdr:rowOff>161173</xdr:rowOff>
    </xdr:to>
    <xdr:sp macro="" textlink="">
      <xdr:nvSpPr>
        <xdr:cNvPr id="219" name="円/楕円 218"/>
        <xdr:cNvSpPr/>
      </xdr:nvSpPr>
      <xdr:spPr>
        <a:xfrm>
          <a:off x="1397000" y="146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171350</xdr:rowOff>
    </xdr:from>
    <xdr:ext cx="762000" cy="259045"/>
    <xdr:sp macro="" textlink="">
      <xdr:nvSpPr>
        <xdr:cNvPr id="220" name="テキスト ボックス 219"/>
        <xdr:cNvSpPr txBox="1"/>
      </xdr:nvSpPr>
      <xdr:spPr>
        <a:xfrm>
          <a:off x="1066800" y="1440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本年度、</a:t>
          </a:r>
          <a:r>
            <a:rPr lang="en-US" altLang="ja-JP" sz="1100" b="0" i="0" baseline="0">
              <a:solidFill>
                <a:schemeClr val="dk1"/>
              </a:solidFill>
              <a:effectLst/>
              <a:latin typeface="+mn-lt"/>
              <a:ea typeface="+mn-ea"/>
              <a:cs typeface="+mn-cs"/>
            </a:rPr>
            <a:t>103.8</a:t>
          </a:r>
          <a:r>
            <a:rPr lang="ja-JP" altLang="en-US" sz="1100" b="0" i="0" baseline="0">
              <a:solidFill>
                <a:schemeClr val="dk1"/>
              </a:solidFill>
              <a:effectLst/>
              <a:latin typeface="+mn-lt"/>
              <a:ea typeface="+mn-ea"/>
              <a:cs typeface="+mn-cs"/>
            </a:rPr>
            <a:t>と前年度に対し</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上昇したのは、静岡市は独自給料表を採用していることから給与制度の総合的見直しにおける給料表の引下げの改定方法に相違があったことが主な要因と考えられるが、給与の総合的見直しを実施した結果、平均給料月額では国とほぼ同水準まで引き下がるに至った。</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なお、</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政令指定都市における比較ではラスパイレス指数は一番高いが、諸手当を含めた平均給与月額では</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位と平均を下回る水準となっている。</a:t>
          </a:r>
        </a:p>
        <a:p>
          <a:pPr eaLnBrk="1" fontAlgn="auto" latinLnBrk="0" hangingPunct="1"/>
          <a:r>
            <a:rPr lang="ja-JP" altLang="en-US" sz="1100" b="0" i="0" baseline="0">
              <a:solidFill>
                <a:schemeClr val="dk1"/>
              </a:solidFill>
              <a:effectLst/>
              <a:latin typeface="+mn-lt"/>
              <a:ea typeface="+mn-ea"/>
              <a:cs typeface="+mn-cs"/>
            </a:rPr>
            <a:t>　今後も、引き続き人事委員会勧告に基づく給与改定の実施など、給与の適正化に努めていく。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84</xdr:row>
      <xdr:rowOff>106680</xdr:rowOff>
    </xdr:to>
    <xdr:cxnSp macro="">
      <xdr:nvCxnSpPr>
        <xdr:cNvPr id="249" name="直線コネクタ 248"/>
        <xdr:cNvCxnSpPr/>
      </xdr:nvCxnSpPr>
      <xdr:spPr>
        <a:xfrm flipV="1">
          <a:off x="17018000" y="13736320"/>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78757</xdr:rowOff>
    </xdr:from>
    <xdr:ext cx="762000" cy="259045"/>
    <xdr:sp macro="" textlink="">
      <xdr:nvSpPr>
        <xdr:cNvPr id="250" name="給与水準   （国との比較）最小値テキスト"/>
        <xdr:cNvSpPr txBox="1"/>
      </xdr:nvSpPr>
      <xdr:spPr>
        <a:xfrm>
          <a:off x="17106900" y="1448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84</xdr:row>
      <xdr:rowOff>106680</xdr:rowOff>
    </xdr:from>
    <xdr:to>
      <xdr:col>24</xdr:col>
      <xdr:colOff>647700</xdr:colOff>
      <xdr:row>84</xdr:row>
      <xdr:rowOff>106680</xdr:rowOff>
    </xdr:to>
    <xdr:cxnSp macro="">
      <xdr:nvCxnSpPr>
        <xdr:cNvPr id="251" name="直線コネクタ 250"/>
        <xdr:cNvCxnSpPr/>
      </xdr:nvCxnSpPr>
      <xdr:spPr>
        <a:xfrm>
          <a:off x="169291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2"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3" name="直線コネクタ 252"/>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106680</xdr:rowOff>
    </xdr:to>
    <xdr:cxnSp macro="">
      <xdr:nvCxnSpPr>
        <xdr:cNvPr id="254" name="直線コネクタ 253"/>
        <xdr:cNvCxnSpPr/>
      </xdr:nvCxnSpPr>
      <xdr:spPr>
        <a:xfrm>
          <a:off x="16179800" y="144682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10600</xdr:rowOff>
    </xdr:from>
    <xdr:ext cx="762000" cy="259045"/>
    <xdr:sp macro="" textlink="">
      <xdr:nvSpPr>
        <xdr:cNvPr id="255" name="給与水準   （国との比較）平均値テキスト"/>
        <xdr:cNvSpPr txBox="1"/>
      </xdr:nvSpPr>
      <xdr:spPr>
        <a:xfrm>
          <a:off x="17106900" y="1406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112183</xdr:rowOff>
    </xdr:from>
    <xdr:to>
      <xdr:col>24</xdr:col>
      <xdr:colOff>609600</xdr:colOff>
      <xdr:row>83</xdr:row>
      <xdr:rowOff>42333</xdr:rowOff>
    </xdr:to>
    <xdr:sp macro="" textlink="">
      <xdr:nvSpPr>
        <xdr:cNvPr id="256" name="フローチャート : 判断 255"/>
        <xdr:cNvSpPr/>
      </xdr:nvSpPr>
      <xdr:spPr>
        <a:xfrm>
          <a:off x="15321280" y="13858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34289</xdr:rowOff>
    </xdr:from>
    <xdr:to>
      <xdr:col>23</xdr:col>
      <xdr:colOff>406400</xdr:colOff>
      <xdr:row>84</xdr:row>
      <xdr:rowOff>66463</xdr:rowOff>
    </xdr:to>
    <xdr:cxnSp macro="">
      <xdr:nvCxnSpPr>
        <xdr:cNvPr id="257" name="直線コネクタ 256"/>
        <xdr:cNvCxnSpPr/>
      </xdr:nvCxnSpPr>
      <xdr:spPr>
        <a:xfrm>
          <a:off x="15290800" y="1443608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8" name="フローチャート : 判断 257"/>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59" name="テキスト ボックス 258"/>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34289</xdr:rowOff>
    </xdr:from>
    <xdr:to>
      <xdr:col>22</xdr:col>
      <xdr:colOff>203200</xdr:colOff>
      <xdr:row>88</xdr:row>
      <xdr:rowOff>0</xdr:rowOff>
    </xdr:to>
    <xdr:cxnSp macro="">
      <xdr:nvCxnSpPr>
        <xdr:cNvPr id="260" name="直線コネクタ 259"/>
        <xdr:cNvCxnSpPr/>
      </xdr:nvCxnSpPr>
      <xdr:spPr>
        <a:xfrm flipV="1">
          <a:off x="14401800" y="14436089"/>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141393</xdr:rowOff>
    </xdr:from>
    <xdr:to>
      <xdr:col>22</xdr:col>
      <xdr:colOff>254000</xdr:colOff>
      <xdr:row>83</xdr:row>
      <xdr:rowOff>71543</xdr:rowOff>
    </xdr:to>
    <xdr:sp macro="" textlink="">
      <xdr:nvSpPr>
        <xdr:cNvPr id="261" name="フローチャート : 判断 260"/>
        <xdr:cNvSpPr/>
      </xdr:nvSpPr>
      <xdr:spPr>
        <a:xfrm>
          <a:off x="15240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81720</xdr:rowOff>
    </xdr:from>
    <xdr:ext cx="762000" cy="259045"/>
    <xdr:sp macro="" textlink="">
      <xdr:nvSpPr>
        <xdr:cNvPr id="262" name="テキスト ボックス 261"/>
        <xdr:cNvSpPr txBox="1"/>
      </xdr:nvSpPr>
      <xdr:spPr>
        <a:xfrm>
          <a:off x="14909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24130</xdr:rowOff>
    </xdr:to>
    <xdr:cxnSp macro="">
      <xdr:nvCxnSpPr>
        <xdr:cNvPr id="263" name="直線コネクタ 262"/>
        <xdr:cNvCxnSpPr/>
      </xdr:nvCxnSpPr>
      <xdr:spPr>
        <a:xfrm flipV="1">
          <a:off x="13512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4" name="フローチャート : 判断 263"/>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5" name="テキスト ボックス 264"/>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6" name="フローチャート : 判断 265"/>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7" name="テキスト ボックス 266"/>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3" name="円/楕円 272"/>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123207</xdr:rowOff>
    </xdr:from>
    <xdr:ext cx="762000" cy="259045"/>
    <xdr:sp macro="" textlink="">
      <xdr:nvSpPr>
        <xdr:cNvPr id="274" name="給与水準   （国との比較）該当値テキスト"/>
        <xdr:cNvSpPr txBox="1"/>
      </xdr:nvSpPr>
      <xdr:spPr>
        <a:xfrm>
          <a:off x="17106900" y="1435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5" name="円/楕円 274"/>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102040</xdr:rowOff>
    </xdr:from>
    <xdr:ext cx="736600" cy="259045"/>
    <xdr:sp macro="" textlink="">
      <xdr:nvSpPr>
        <xdr:cNvPr id="276" name="テキスト ボックス 275"/>
        <xdr:cNvSpPr txBox="1"/>
      </xdr:nvSpPr>
      <xdr:spPr>
        <a:xfrm>
          <a:off x="15798800" y="1450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154939</xdr:rowOff>
    </xdr:from>
    <xdr:to>
      <xdr:col>22</xdr:col>
      <xdr:colOff>254000</xdr:colOff>
      <xdr:row>84</xdr:row>
      <xdr:rowOff>85089</xdr:rowOff>
    </xdr:to>
    <xdr:sp macro="" textlink="">
      <xdr:nvSpPr>
        <xdr:cNvPr id="277" name="円/楕円 276"/>
        <xdr:cNvSpPr/>
      </xdr:nvSpPr>
      <xdr:spPr>
        <a:xfrm>
          <a:off x="15240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69866</xdr:rowOff>
    </xdr:from>
    <xdr:ext cx="762000" cy="259045"/>
    <xdr:sp macro="" textlink="">
      <xdr:nvSpPr>
        <xdr:cNvPr id="278" name="テキスト ボックス 277"/>
        <xdr:cNvSpPr txBox="1"/>
      </xdr:nvSpPr>
      <xdr:spPr>
        <a:xfrm>
          <a:off x="149098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79" name="円/楕円 278"/>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35577</xdr:rowOff>
    </xdr:from>
    <xdr:ext cx="762000" cy="259045"/>
    <xdr:sp macro="" textlink="">
      <xdr:nvSpPr>
        <xdr:cNvPr id="280" name="テキスト ボックス 279"/>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1" name="円/楕円 280"/>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2" name="テキスト ボックス 281"/>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本市では、これまでに第一次定員管理計画（</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420</a:t>
          </a:r>
          <a:r>
            <a:rPr lang="ja-JP" altLang="ja-JP" sz="1100" b="0" i="0" baseline="0">
              <a:solidFill>
                <a:schemeClr val="dk1"/>
              </a:solidFill>
              <a:effectLst/>
              <a:latin typeface="+mn-lt"/>
              <a:ea typeface="+mn-ea"/>
              <a:cs typeface="+mn-cs"/>
            </a:rPr>
            <a:t>人削減）、第二次定員管理計画（</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165</a:t>
          </a:r>
          <a:r>
            <a:rPr lang="ja-JP" altLang="ja-JP" sz="1100" b="0" i="0" baseline="0">
              <a:solidFill>
                <a:schemeClr val="dk1"/>
              </a:solidFill>
              <a:effectLst/>
              <a:latin typeface="+mn-lt"/>
              <a:ea typeface="+mn-ea"/>
              <a:cs typeface="+mn-cs"/>
            </a:rPr>
            <a:t>人削減）の二次にわたる定員管理計画を実施し、職員の削減を進めてきた。</a:t>
          </a:r>
          <a:endParaRPr lang="ja-JP" altLang="ja-JP" sz="1400">
            <a:effectLst/>
          </a:endParaRPr>
        </a:p>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年度からは、職員適正配置計画により４年間で</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人の減員を目標としている。</a:t>
          </a:r>
          <a:endParaRPr lang="ja-JP" altLang="ja-JP" sz="1400">
            <a:effectLst/>
          </a:endParaRPr>
        </a:p>
        <a:p>
          <a:r>
            <a:rPr lang="ja-JP" altLang="ja-JP" sz="1100" b="0" i="0" baseline="0">
              <a:solidFill>
                <a:schemeClr val="dk1"/>
              </a:solidFill>
              <a:effectLst/>
              <a:latin typeface="+mn-lt"/>
              <a:ea typeface="+mn-ea"/>
              <a:cs typeface="+mn-cs"/>
            </a:rPr>
            <a:t>　人口千人当たりの普通会計職員数が平成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年度実績に比べ</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人増加しているのは、本市を含めた３市２町による消防救急広域化に伴う増（</a:t>
          </a:r>
          <a:r>
            <a:rPr lang="en-US" altLang="ja-JP" sz="1100" b="0" i="0" baseline="0">
              <a:solidFill>
                <a:schemeClr val="dk1"/>
              </a:solidFill>
              <a:effectLst/>
              <a:latin typeface="+mn-lt"/>
              <a:ea typeface="+mn-ea"/>
              <a:cs typeface="+mn-cs"/>
            </a:rPr>
            <a:t>261</a:t>
          </a:r>
          <a:r>
            <a:rPr lang="ja-JP" altLang="ja-JP" sz="1100" b="0" i="0" baseline="0">
              <a:solidFill>
                <a:schemeClr val="dk1"/>
              </a:solidFill>
              <a:effectLst/>
              <a:latin typeface="+mn-lt"/>
              <a:ea typeface="+mn-ea"/>
              <a:cs typeface="+mn-cs"/>
            </a:rPr>
            <a:t>人）や、市立静岡病院の独立行政法人化に伴う同病院への職員派遣による増（</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人）が大きな要因である。なお、これら２つの要因による増減員は職員適正配置計画の対象外としている。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2" name="直線コネクタ 311"/>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3"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4" name="直線コネクタ 313"/>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5"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6" name="直線コネクタ 315"/>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79163</xdr:rowOff>
    </xdr:from>
    <xdr:to>
      <xdr:col>24</xdr:col>
      <xdr:colOff>558800</xdr:colOff>
      <xdr:row>62</xdr:row>
      <xdr:rowOff>112819</xdr:rowOff>
    </xdr:to>
    <xdr:cxnSp macro="">
      <xdr:nvCxnSpPr>
        <xdr:cNvPr id="317" name="直線コネクタ 316"/>
        <xdr:cNvCxnSpPr/>
      </xdr:nvCxnSpPr>
      <xdr:spPr>
        <a:xfrm>
          <a:off x="16179800" y="10537613"/>
          <a:ext cx="8382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117281</xdr:rowOff>
    </xdr:from>
    <xdr:ext cx="762000" cy="259045"/>
    <xdr:sp macro="" textlink="">
      <xdr:nvSpPr>
        <xdr:cNvPr id="318"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9" name="フローチャート : 判断 318"/>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63077</xdr:rowOff>
    </xdr:from>
    <xdr:to>
      <xdr:col>23</xdr:col>
      <xdr:colOff>406400</xdr:colOff>
      <xdr:row>61</xdr:row>
      <xdr:rowOff>79163</xdr:rowOff>
    </xdr:to>
    <xdr:cxnSp macro="">
      <xdr:nvCxnSpPr>
        <xdr:cNvPr id="320" name="直線コネクタ 319"/>
        <xdr:cNvCxnSpPr/>
      </xdr:nvCxnSpPr>
      <xdr:spPr>
        <a:xfrm>
          <a:off x="15290800" y="105215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1" name="フローチャート : 判断 320"/>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2" name="テキスト ボックス 321"/>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63077</xdr:rowOff>
    </xdr:from>
    <xdr:to>
      <xdr:col>22</xdr:col>
      <xdr:colOff>203200</xdr:colOff>
      <xdr:row>61</xdr:row>
      <xdr:rowOff>79163</xdr:rowOff>
    </xdr:to>
    <xdr:cxnSp macro="">
      <xdr:nvCxnSpPr>
        <xdr:cNvPr id="323" name="直線コネクタ 322"/>
        <xdr:cNvCxnSpPr/>
      </xdr:nvCxnSpPr>
      <xdr:spPr>
        <a:xfrm flipV="1">
          <a:off x="14401800" y="105215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4" name="フローチャート : 判断 323"/>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35789</xdr:rowOff>
    </xdr:from>
    <xdr:ext cx="762000" cy="259045"/>
    <xdr:sp macro="" textlink="">
      <xdr:nvSpPr>
        <xdr:cNvPr id="325" name="テキスト ボックス 324"/>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79163</xdr:rowOff>
    </xdr:from>
    <xdr:to>
      <xdr:col>21</xdr:col>
      <xdr:colOff>0</xdr:colOff>
      <xdr:row>61</xdr:row>
      <xdr:rowOff>147531</xdr:rowOff>
    </xdr:to>
    <xdr:cxnSp macro="">
      <xdr:nvCxnSpPr>
        <xdr:cNvPr id="326" name="直線コネクタ 325"/>
        <xdr:cNvCxnSpPr/>
      </xdr:nvCxnSpPr>
      <xdr:spPr>
        <a:xfrm flipV="1">
          <a:off x="13512800" y="1053761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7" name="フローチャート : 判断 326"/>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8" name="テキスト ボックス 327"/>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9" name="フローチャート : 判断 328"/>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132308</xdr:rowOff>
    </xdr:from>
    <xdr:ext cx="762000" cy="259045"/>
    <xdr:sp macro="" textlink="">
      <xdr:nvSpPr>
        <xdr:cNvPr id="330" name="テキスト ボックス 329"/>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62019</xdr:rowOff>
    </xdr:from>
    <xdr:to>
      <xdr:col>24</xdr:col>
      <xdr:colOff>609600</xdr:colOff>
      <xdr:row>62</xdr:row>
      <xdr:rowOff>163619</xdr:rowOff>
    </xdr:to>
    <xdr:sp macro="" textlink="">
      <xdr:nvSpPr>
        <xdr:cNvPr id="336" name="円/楕円 335"/>
        <xdr:cNvSpPr/>
      </xdr:nvSpPr>
      <xdr:spPr>
        <a:xfrm>
          <a:off x="16967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34096</xdr:rowOff>
    </xdr:from>
    <xdr:ext cx="762000" cy="259045"/>
    <xdr:sp macro="" textlink="">
      <xdr:nvSpPr>
        <xdr:cNvPr id="337" name="定員管理の状況該当値テキスト"/>
        <xdr:cNvSpPr txBox="1"/>
      </xdr:nvSpPr>
      <xdr:spPr>
        <a:xfrm>
          <a:off x="17106900" y="1066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28363</xdr:rowOff>
    </xdr:from>
    <xdr:to>
      <xdr:col>23</xdr:col>
      <xdr:colOff>457200</xdr:colOff>
      <xdr:row>61</xdr:row>
      <xdr:rowOff>129963</xdr:rowOff>
    </xdr:to>
    <xdr:sp macro="" textlink="">
      <xdr:nvSpPr>
        <xdr:cNvPr id="338" name="円/楕円 337"/>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140140</xdr:rowOff>
    </xdr:from>
    <xdr:ext cx="736600" cy="259045"/>
    <xdr:sp macro="" textlink="">
      <xdr:nvSpPr>
        <xdr:cNvPr id="339" name="テキスト ボックス 338"/>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12277</xdr:rowOff>
    </xdr:from>
    <xdr:to>
      <xdr:col>22</xdr:col>
      <xdr:colOff>254000</xdr:colOff>
      <xdr:row>61</xdr:row>
      <xdr:rowOff>113877</xdr:rowOff>
    </xdr:to>
    <xdr:sp macro="" textlink="">
      <xdr:nvSpPr>
        <xdr:cNvPr id="340" name="円/楕円 339"/>
        <xdr:cNvSpPr/>
      </xdr:nvSpPr>
      <xdr:spPr>
        <a:xfrm>
          <a:off x="15240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124054</xdr:rowOff>
    </xdr:from>
    <xdr:ext cx="762000" cy="259045"/>
    <xdr:sp macro="" textlink="">
      <xdr:nvSpPr>
        <xdr:cNvPr id="341" name="テキスト ボックス 340"/>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28363</xdr:rowOff>
    </xdr:from>
    <xdr:to>
      <xdr:col>21</xdr:col>
      <xdr:colOff>50800</xdr:colOff>
      <xdr:row>61</xdr:row>
      <xdr:rowOff>129963</xdr:rowOff>
    </xdr:to>
    <xdr:sp macro="" textlink="">
      <xdr:nvSpPr>
        <xdr:cNvPr id="342" name="円/楕円 341"/>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140140</xdr:rowOff>
    </xdr:from>
    <xdr:ext cx="762000" cy="259045"/>
    <xdr:sp macro="" textlink="">
      <xdr:nvSpPr>
        <xdr:cNvPr id="343" name="テキスト ボックス 342"/>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96731</xdr:rowOff>
    </xdr:from>
    <xdr:to>
      <xdr:col>19</xdr:col>
      <xdr:colOff>533400</xdr:colOff>
      <xdr:row>62</xdr:row>
      <xdr:rowOff>26881</xdr:rowOff>
    </xdr:to>
    <xdr:sp macro="" textlink="">
      <xdr:nvSpPr>
        <xdr:cNvPr id="344" name="円/楕円 343"/>
        <xdr:cNvSpPr/>
      </xdr:nvSpPr>
      <xdr:spPr>
        <a:xfrm>
          <a:off x="13462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37058</xdr:rowOff>
    </xdr:from>
    <xdr:ext cx="762000" cy="259045"/>
    <xdr:sp macro="" textlink="">
      <xdr:nvSpPr>
        <xdr:cNvPr id="345" name="テキスト ボックス 344"/>
        <xdr:cNvSpPr txBox="1"/>
      </xdr:nvSpPr>
      <xdr:spPr>
        <a:xfrm>
          <a:off x="13131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借入期間</a:t>
          </a:r>
          <a:r>
            <a:rPr lang="ja-JP" altLang="en-US" sz="1100" b="0" i="0" baseline="0">
              <a:solidFill>
                <a:schemeClr val="dk1"/>
              </a:solidFill>
              <a:effectLst/>
              <a:latin typeface="+mn-lt"/>
              <a:ea typeface="+mn-ea"/>
              <a:cs typeface="+mn-cs"/>
            </a:rPr>
            <a:t>を延長したことによる</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などの影響により</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年度より類似団体を下回っている。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近年、</a:t>
          </a:r>
          <a:r>
            <a:rPr lang="ja-JP" altLang="ja-JP" sz="1100" b="0" i="0" baseline="0">
              <a:solidFill>
                <a:schemeClr val="dk1"/>
              </a:solidFill>
              <a:effectLst/>
              <a:latin typeface="+mn-lt"/>
              <a:ea typeface="+mn-ea"/>
              <a:cs typeface="+mn-cs"/>
            </a:rPr>
            <a:t>借入期間延長</a:t>
          </a:r>
          <a:r>
            <a:rPr lang="ja-JP" altLang="en-US" sz="1100" b="0" i="0" baseline="0">
              <a:solidFill>
                <a:schemeClr val="dk1"/>
              </a:solidFill>
              <a:effectLst/>
              <a:latin typeface="+mn-lt"/>
              <a:ea typeface="+mn-ea"/>
              <a:cs typeface="+mn-cs"/>
            </a:rPr>
            <a:t>に伴う元利償還金の減などにより減少傾向で推移してきたが、</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道路事業等に係る県債償還金負担金の増などにより、債務負担行為に基づく支出額が増加したものの、下水道事業債の減に伴う公営企業債の元利償還金に対する繰入金の減少などにより、前年度と比べ</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　合併特例債や臨時財政対策債の発行による市債残高の累増に伴い、今後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元利償還金が増加</a:t>
          </a:r>
          <a:r>
            <a:rPr lang="ja-JP" altLang="en-US" sz="1100" b="0" i="0" baseline="0">
              <a:solidFill>
                <a:schemeClr val="dk1"/>
              </a:solidFill>
              <a:effectLst/>
              <a:latin typeface="+mn-lt"/>
              <a:ea typeface="+mn-ea"/>
              <a:cs typeface="+mn-cs"/>
            </a:rPr>
            <a:t>する見込みである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権限移譲に係る義務教育職員の退職手当債の発行増</a:t>
          </a:r>
          <a:r>
            <a:rPr lang="ja-JP" altLang="ja-JP" sz="1100" b="0" i="0" baseline="0">
              <a:solidFill>
                <a:schemeClr val="dk1"/>
              </a:solidFill>
              <a:effectLst/>
              <a:latin typeface="+mn-lt"/>
              <a:ea typeface="+mn-ea"/>
              <a:cs typeface="+mn-cs"/>
            </a:rPr>
            <a:t>も見込まれる。</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このため、市債残高の抑制や償還額の平準化を図り、計画的な財政運営に努めていく。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7" name="直線コネクタ 376"/>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8"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9" name="直線コネクタ 378"/>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80"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81" name="直線コネクタ 380"/>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68641</xdr:rowOff>
    </xdr:from>
    <xdr:to>
      <xdr:col>24</xdr:col>
      <xdr:colOff>558800</xdr:colOff>
      <xdr:row>39</xdr:row>
      <xdr:rowOff>160565</xdr:rowOff>
    </xdr:to>
    <xdr:cxnSp macro="">
      <xdr:nvCxnSpPr>
        <xdr:cNvPr id="382" name="直線コネクタ 381"/>
        <xdr:cNvCxnSpPr/>
      </xdr:nvCxnSpPr>
      <xdr:spPr>
        <a:xfrm flipV="1">
          <a:off x="16179800" y="6755191"/>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94239</xdr:rowOff>
    </xdr:from>
    <xdr:ext cx="762000" cy="259045"/>
    <xdr:sp macro="" textlink="">
      <xdr:nvSpPr>
        <xdr:cNvPr id="383" name="公債費負担の状況平均値テキスト"/>
        <xdr:cNvSpPr txBox="1"/>
      </xdr:nvSpPr>
      <xdr:spPr>
        <a:xfrm>
          <a:off x="17106900" y="695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4" name="フローチャート : 判断 383"/>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160565</xdr:rowOff>
    </xdr:from>
    <xdr:to>
      <xdr:col>23</xdr:col>
      <xdr:colOff>406400</xdr:colOff>
      <xdr:row>40</xdr:row>
      <xdr:rowOff>104019</xdr:rowOff>
    </xdr:to>
    <xdr:cxnSp macro="">
      <xdr:nvCxnSpPr>
        <xdr:cNvPr id="385" name="直線コネクタ 384"/>
        <xdr:cNvCxnSpPr/>
      </xdr:nvCxnSpPr>
      <xdr:spPr>
        <a:xfrm flipV="1">
          <a:off x="15290800" y="68471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6" name="フローチャート : 判断 385"/>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7" name="テキスト ボックス 386"/>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104019</xdr:rowOff>
    </xdr:from>
    <xdr:to>
      <xdr:col>22</xdr:col>
      <xdr:colOff>203200</xdr:colOff>
      <xdr:row>41</xdr:row>
      <xdr:rowOff>70455</xdr:rowOff>
    </xdr:to>
    <xdr:cxnSp macro="">
      <xdr:nvCxnSpPr>
        <xdr:cNvPr id="388" name="直線コネクタ 387"/>
        <xdr:cNvCxnSpPr/>
      </xdr:nvCxnSpPr>
      <xdr:spPr>
        <a:xfrm flipV="1">
          <a:off x="14401800" y="696201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70455</xdr:rowOff>
    </xdr:from>
    <xdr:to>
      <xdr:col>21</xdr:col>
      <xdr:colOff>0</xdr:colOff>
      <xdr:row>41</xdr:row>
      <xdr:rowOff>162378</xdr:rowOff>
    </xdr:to>
    <xdr:cxnSp macro="">
      <xdr:nvCxnSpPr>
        <xdr:cNvPr id="391" name="直線コネクタ 390"/>
        <xdr:cNvCxnSpPr/>
      </xdr:nvCxnSpPr>
      <xdr:spPr>
        <a:xfrm flipV="1">
          <a:off x="13512800" y="70999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2" name="フローチャート : 判断 391"/>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393" name="テキスト ボックス 392"/>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4" name="フローチャート : 判断 393"/>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395" name="テキスト ボックス 394"/>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401" name="円/楕円 400"/>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34368</xdr:rowOff>
    </xdr:from>
    <xdr:ext cx="762000" cy="259045"/>
    <xdr:sp macro="" textlink="">
      <xdr:nvSpPr>
        <xdr:cNvPr id="402" name="公債費負担の状況該当値テキスト"/>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109765</xdr:rowOff>
    </xdr:from>
    <xdr:to>
      <xdr:col>23</xdr:col>
      <xdr:colOff>457200</xdr:colOff>
      <xdr:row>40</xdr:row>
      <xdr:rowOff>39915</xdr:rowOff>
    </xdr:to>
    <xdr:sp macro="" textlink="">
      <xdr:nvSpPr>
        <xdr:cNvPr id="403" name="円/楕円 402"/>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404" name="テキスト ボックス 403"/>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53219</xdr:rowOff>
    </xdr:from>
    <xdr:to>
      <xdr:col>22</xdr:col>
      <xdr:colOff>254000</xdr:colOff>
      <xdr:row>40</xdr:row>
      <xdr:rowOff>154819</xdr:rowOff>
    </xdr:to>
    <xdr:sp macro="" textlink="">
      <xdr:nvSpPr>
        <xdr:cNvPr id="405" name="円/楕円 404"/>
        <xdr:cNvSpPr/>
      </xdr:nvSpPr>
      <xdr:spPr>
        <a:xfrm>
          <a:off x="15240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164996</xdr:rowOff>
    </xdr:from>
    <xdr:ext cx="762000" cy="259045"/>
    <xdr:sp macro="" textlink="">
      <xdr:nvSpPr>
        <xdr:cNvPr id="406" name="テキスト ボックス 405"/>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19655</xdr:rowOff>
    </xdr:from>
    <xdr:to>
      <xdr:col>21</xdr:col>
      <xdr:colOff>50800</xdr:colOff>
      <xdr:row>41</xdr:row>
      <xdr:rowOff>121255</xdr:rowOff>
    </xdr:to>
    <xdr:sp macro="" textlink="">
      <xdr:nvSpPr>
        <xdr:cNvPr id="407" name="円/楕円 406"/>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408" name="テキスト ボックス 407"/>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409" name="円/楕円 408"/>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26505</xdr:rowOff>
    </xdr:from>
    <xdr:ext cx="762000" cy="259045"/>
    <xdr:sp macro="" textlink="">
      <xdr:nvSpPr>
        <xdr:cNvPr id="410" name="テキスト ボックス 409"/>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将来負担比率は、下水道事業債残高が少ないことなどを要因として、</a:t>
          </a:r>
          <a:r>
            <a:rPr lang="ja-JP" altLang="ja-JP" sz="1100" b="0" i="0" baseline="0">
              <a:solidFill>
                <a:schemeClr val="dk1"/>
              </a:solidFill>
              <a:effectLst/>
              <a:latin typeface="+mn-lt"/>
              <a:ea typeface="+mn-ea"/>
              <a:cs typeface="+mn-cs"/>
            </a:rPr>
            <a:t>分子となる将来負担額が</a:t>
          </a:r>
          <a:r>
            <a:rPr lang="ja-JP" altLang="en-US" sz="1100" b="0" i="0" baseline="0">
              <a:solidFill>
                <a:schemeClr val="dk1"/>
              </a:solidFill>
              <a:effectLst/>
              <a:latin typeface="+mn-lt"/>
              <a:ea typeface="+mn-ea"/>
              <a:cs typeface="+mn-cs"/>
            </a:rPr>
            <a:t>少ないことなどから、類似団体平均を下回っている。</a:t>
          </a:r>
        </a:p>
        <a:p>
          <a:pPr eaLnBrk="1" fontAlgn="auto" latinLnBrk="0" hangingPunct="1"/>
          <a:r>
            <a:rPr lang="ja-JP" altLang="en-US" sz="1100" b="0" i="0" baseline="0">
              <a:solidFill>
                <a:schemeClr val="dk1"/>
              </a:solidFill>
              <a:effectLst/>
              <a:latin typeface="+mn-lt"/>
              <a:ea typeface="+mn-ea"/>
              <a:cs typeface="+mn-cs"/>
            </a:rPr>
            <a:t>　近年減少傾向で推移しているが、これは、地方債残高が増加しているものの、緊急防災・減災事業債等の交付税措置の高い起債を活用することにより、実質的な地方債残高の圧縮に取り組んでいることによるものであ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今後も後世への負担を軽減するよう、財政の健全化に努める。</a:t>
          </a:r>
        </a:p>
        <a:p>
          <a:pPr eaLnBrk="1" fontAlgn="auto" latinLnBrk="0" hangingPunct="1"/>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7" name="直線コネクタ 436"/>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8"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9" name="直線コネクタ 438"/>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166497</xdr:rowOff>
    </xdr:from>
    <xdr:to>
      <xdr:col>24</xdr:col>
      <xdr:colOff>558800</xdr:colOff>
      <xdr:row>16</xdr:row>
      <xdr:rowOff>45237</xdr:rowOff>
    </xdr:to>
    <xdr:cxnSp macro="">
      <xdr:nvCxnSpPr>
        <xdr:cNvPr id="442" name="直線コネクタ 441"/>
        <xdr:cNvCxnSpPr/>
      </xdr:nvCxnSpPr>
      <xdr:spPr>
        <a:xfrm flipV="1">
          <a:off x="16179800" y="2738247"/>
          <a:ext cx="8382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57116</xdr:rowOff>
    </xdr:from>
    <xdr:ext cx="762000" cy="259045"/>
    <xdr:sp macro="" textlink="">
      <xdr:nvSpPr>
        <xdr:cNvPr id="443" name="将来負担の状況平均値テキスト"/>
        <xdr:cNvSpPr txBox="1"/>
      </xdr:nvSpPr>
      <xdr:spPr>
        <a:xfrm>
          <a:off x="17106900" y="2971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4" name="フローチャート : 判断 443"/>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45237</xdr:rowOff>
    </xdr:from>
    <xdr:to>
      <xdr:col>23</xdr:col>
      <xdr:colOff>406400</xdr:colOff>
      <xdr:row>16</xdr:row>
      <xdr:rowOff>75641</xdr:rowOff>
    </xdr:to>
    <xdr:cxnSp macro="">
      <xdr:nvCxnSpPr>
        <xdr:cNvPr id="445" name="直線コネクタ 444"/>
        <xdr:cNvCxnSpPr/>
      </xdr:nvCxnSpPr>
      <xdr:spPr>
        <a:xfrm flipV="1">
          <a:off x="15290800" y="2788437"/>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6" name="フローチャート : 判断 445"/>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39539</xdr:rowOff>
    </xdr:from>
    <xdr:ext cx="736600" cy="259045"/>
    <xdr:sp macro="" textlink="">
      <xdr:nvSpPr>
        <xdr:cNvPr id="447" name="テキスト ボックス 446"/>
        <xdr:cNvSpPr txBox="1"/>
      </xdr:nvSpPr>
      <xdr:spPr>
        <a:xfrm>
          <a:off x="15798800" y="3125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75641</xdr:rowOff>
    </xdr:from>
    <xdr:to>
      <xdr:col>22</xdr:col>
      <xdr:colOff>203200</xdr:colOff>
      <xdr:row>16</xdr:row>
      <xdr:rowOff>129210</xdr:rowOff>
    </xdr:to>
    <xdr:cxnSp macro="">
      <xdr:nvCxnSpPr>
        <xdr:cNvPr id="448" name="直線コネクタ 447"/>
        <xdr:cNvCxnSpPr/>
      </xdr:nvCxnSpPr>
      <xdr:spPr>
        <a:xfrm flipV="1">
          <a:off x="14401800" y="2818841"/>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9" name="フローチャート : 判断 448"/>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71391</xdr:rowOff>
    </xdr:from>
    <xdr:ext cx="762000" cy="259045"/>
    <xdr:sp macro="" textlink="">
      <xdr:nvSpPr>
        <xdr:cNvPr id="450" name="テキスト ボックス 449"/>
        <xdr:cNvSpPr txBox="1"/>
      </xdr:nvSpPr>
      <xdr:spPr>
        <a:xfrm>
          <a:off x="14909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129210</xdr:rowOff>
    </xdr:from>
    <xdr:to>
      <xdr:col>21</xdr:col>
      <xdr:colOff>0</xdr:colOff>
      <xdr:row>17</xdr:row>
      <xdr:rowOff>28702</xdr:rowOff>
    </xdr:to>
    <xdr:cxnSp macro="">
      <xdr:nvCxnSpPr>
        <xdr:cNvPr id="451" name="直線コネクタ 450"/>
        <xdr:cNvCxnSpPr/>
      </xdr:nvCxnSpPr>
      <xdr:spPr>
        <a:xfrm flipV="1">
          <a:off x="13512800" y="2872410"/>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2" name="フローチャート : 判断 451"/>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126890</xdr:rowOff>
    </xdr:from>
    <xdr:ext cx="762000" cy="259045"/>
    <xdr:sp macro="" textlink="">
      <xdr:nvSpPr>
        <xdr:cNvPr id="453" name="テキスト ボックス 452"/>
        <xdr:cNvSpPr txBox="1"/>
      </xdr:nvSpPr>
      <xdr:spPr>
        <a:xfrm>
          <a:off x="14020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4" name="フローチャート : 判断 453"/>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16248</xdr:rowOff>
    </xdr:from>
    <xdr:ext cx="762000" cy="259045"/>
    <xdr:sp macro="" textlink="">
      <xdr:nvSpPr>
        <xdr:cNvPr id="455" name="テキスト ボックス 454"/>
        <xdr:cNvSpPr txBox="1"/>
      </xdr:nvSpPr>
      <xdr:spPr>
        <a:xfrm>
          <a:off x="13131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115697</xdr:rowOff>
    </xdr:from>
    <xdr:to>
      <xdr:col>24</xdr:col>
      <xdr:colOff>609600</xdr:colOff>
      <xdr:row>16</xdr:row>
      <xdr:rowOff>45847</xdr:rowOff>
    </xdr:to>
    <xdr:sp macro="" textlink="">
      <xdr:nvSpPr>
        <xdr:cNvPr id="461" name="円/楕円 460"/>
        <xdr:cNvSpPr/>
      </xdr:nvSpPr>
      <xdr:spPr>
        <a:xfrm>
          <a:off x="169672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132224</xdr:rowOff>
    </xdr:from>
    <xdr:ext cx="762000" cy="259045"/>
    <xdr:sp macro="" textlink="">
      <xdr:nvSpPr>
        <xdr:cNvPr id="462" name="将来負担の状況該当値テキスト"/>
        <xdr:cNvSpPr txBox="1"/>
      </xdr:nvSpPr>
      <xdr:spPr>
        <a:xfrm>
          <a:off x="17106900" y="253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165887</xdr:rowOff>
    </xdr:from>
    <xdr:to>
      <xdr:col>23</xdr:col>
      <xdr:colOff>457200</xdr:colOff>
      <xdr:row>16</xdr:row>
      <xdr:rowOff>96037</xdr:rowOff>
    </xdr:to>
    <xdr:sp macro="" textlink="">
      <xdr:nvSpPr>
        <xdr:cNvPr id="463" name="円/楕円 462"/>
        <xdr:cNvSpPr/>
      </xdr:nvSpPr>
      <xdr:spPr>
        <a:xfrm>
          <a:off x="16129000" y="27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106214</xdr:rowOff>
    </xdr:from>
    <xdr:ext cx="736600" cy="259045"/>
    <xdr:sp macro="" textlink="">
      <xdr:nvSpPr>
        <xdr:cNvPr id="464" name="テキスト ボックス 463"/>
        <xdr:cNvSpPr txBox="1"/>
      </xdr:nvSpPr>
      <xdr:spPr>
        <a:xfrm>
          <a:off x="15798800" y="250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24841</xdr:rowOff>
    </xdr:from>
    <xdr:to>
      <xdr:col>22</xdr:col>
      <xdr:colOff>254000</xdr:colOff>
      <xdr:row>16</xdr:row>
      <xdr:rowOff>126441</xdr:rowOff>
    </xdr:to>
    <xdr:sp macro="" textlink="">
      <xdr:nvSpPr>
        <xdr:cNvPr id="465" name="円/楕円 464"/>
        <xdr:cNvSpPr/>
      </xdr:nvSpPr>
      <xdr:spPr>
        <a:xfrm>
          <a:off x="15240000" y="27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136618</xdr:rowOff>
    </xdr:from>
    <xdr:ext cx="762000" cy="259045"/>
    <xdr:sp macro="" textlink="">
      <xdr:nvSpPr>
        <xdr:cNvPr id="466" name="テキスト ボックス 465"/>
        <xdr:cNvSpPr txBox="1"/>
      </xdr:nvSpPr>
      <xdr:spPr>
        <a:xfrm>
          <a:off x="14909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78410</xdr:rowOff>
    </xdr:from>
    <xdr:to>
      <xdr:col>21</xdr:col>
      <xdr:colOff>50800</xdr:colOff>
      <xdr:row>17</xdr:row>
      <xdr:rowOff>8560</xdr:rowOff>
    </xdr:to>
    <xdr:sp macro="" textlink="">
      <xdr:nvSpPr>
        <xdr:cNvPr id="467" name="円/楕円 466"/>
        <xdr:cNvSpPr/>
      </xdr:nvSpPr>
      <xdr:spPr>
        <a:xfrm>
          <a:off x="14351000" y="28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18737</xdr:rowOff>
    </xdr:from>
    <xdr:ext cx="762000" cy="259045"/>
    <xdr:sp macro="" textlink="">
      <xdr:nvSpPr>
        <xdr:cNvPr id="468" name="テキスト ボックス 467"/>
        <xdr:cNvSpPr txBox="1"/>
      </xdr:nvSpPr>
      <xdr:spPr>
        <a:xfrm>
          <a:off x="14020800" y="259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149352</xdr:rowOff>
    </xdr:from>
    <xdr:to>
      <xdr:col>19</xdr:col>
      <xdr:colOff>533400</xdr:colOff>
      <xdr:row>17</xdr:row>
      <xdr:rowOff>79502</xdr:rowOff>
    </xdr:to>
    <xdr:sp macro="" textlink="">
      <xdr:nvSpPr>
        <xdr:cNvPr id="469" name="円/楕円 468"/>
        <xdr:cNvSpPr/>
      </xdr:nvSpPr>
      <xdr:spPr>
        <a:xfrm>
          <a:off x="1346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89679</xdr:rowOff>
    </xdr:from>
    <xdr:ext cx="762000" cy="259045"/>
    <xdr:sp macro="" textlink="">
      <xdr:nvSpPr>
        <xdr:cNvPr id="470" name="テキスト ボックス 469"/>
        <xdr:cNvSpPr txBox="1"/>
      </xdr:nvSpPr>
      <xdr:spPr>
        <a:xfrm>
          <a:off x="1313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712,184
704,015
1,411.90
283,561,080
276,821,720
4,206,724
165,146,625
418,517,384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人件費に係る</a:t>
          </a:r>
          <a:r>
            <a:rPr lang="ja-JP" altLang="en-US" sz="1100" b="0" i="0" baseline="0">
              <a:solidFill>
                <a:schemeClr val="dk1"/>
              </a:solidFill>
              <a:effectLst/>
              <a:latin typeface="+mn-lt"/>
              <a:ea typeface="+mn-ea"/>
              <a:cs typeface="+mn-cs"/>
            </a:rPr>
            <a:t>経常収支比率</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近年、類似団体平均の近似値で推移してきたが、　</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、人事委員会勧告に基づく給与改定（給料</a:t>
          </a:r>
          <a:r>
            <a:rPr lang="en-US" altLang="ja-JP" sz="1100" b="0" i="0" baseline="0">
              <a:solidFill>
                <a:schemeClr val="dk1"/>
              </a:solidFill>
              <a:effectLst/>
              <a:latin typeface="+mn-lt"/>
              <a:ea typeface="+mn-ea"/>
              <a:cs typeface="+mn-cs"/>
            </a:rPr>
            <a:t>0.03</a:t>
          </a:r>
          <a:r>
            <a:rPr lang="ja-JP" altLang="ja-JP" sz="1100" b="0" i="0" baseline="0">
              <a:solidFill>
                <a:schemeClr val="dk1"/>
              </a:solidFill>
              <a:effectLst/>
              <a:latin typeface="+mn-lt"/>
              <a:ea typeface="+mn-ea"/>
              <a:cs typeface="+mn-cs"/>
            </a:rPr>
            <a:t>％の増、勤勉手当</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月の増）の実施</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標準報酬制移行による共済費の増</a:t>
          </a:r>
          <a:r>
            <a:rPr lang="ja-JP" altLang="en-US" sz="1100" b="0" i="0" baseline="0">
              <a:solidFill>
                <a:schemeClr val="dk1"/>
              </a:solidFill>
              <a:effectLst/>
              <a:latin typeface="+mn-lt"/>
              <a:ea typeface="+mn-ea"/>
              <a:cs typeface="+mn-cs"/>
            </a:rPr>
            <a:t>などにより、</a:t>
          </a:r>
          <a:r>
            <a:rPr lang="ja-JP" altLang="ja-JP" sz="1100" b="0" i="0" baseline="0">
              <a:solidFill>
                <a:schemeClr val="dk1"/>
              </a:solidFill>
              <a:effectLst/>
              <a:latin typeface="+mn-lt"/>
              <a:ea typeface="+mn-ea"/>
              <a:cs typeface="+mn-cs"/>
            </a:rPr>
            <a:t>類似団体平均をやや上回る数値となっている。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なお、</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年度については、給与制度の総合的見直し（平均</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％減（一般行政職の率））を実施したところである。今後も定員及び給与の適正化を行い、人件費の削減に努めていく。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110672</xdr:rowOff>
    </xdr:from>
    <xdr:to>
      <xdr:col>7</xdr:col>
      <xdr:colOff>15875</xdr:colOff>
      <xdr:row>38</xdr:row>
      <xdr:rowOff>143328</xdr:rowOff>
    </xdr:to>
    <xdr:cxnSp macro="">
      <xdr:nvCxnSpPr>
        <xdr:cNvPr id="68" name="直線コネクタ 67"/>
        <xdr:cNvCxnSpPr/>
      </xdr:nvCxnSpPr>
      <xdr:spPr>
        <a:xfrm>
          <a:off x="3987800" y="6625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9"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38</xdr:row>
      <xdr:rowOff>110672</xdr:rowOff>
    </xdr:to>
    <xdr:cxnSp macro="">
      <xdr:nvCxnSpPr>
        <xdr:cNvPr id="71" name="直線コネクタ 70"/>
        <xdr:cNvCxnSpPr/>
      </xdr:nvCxnSpPr>
      <xdr:spPr>
        <a:xfrm>
          <a:off x="3098800" y="65441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29028</xdr:rowOff>
    </xdr:from>
    <xdr:to>
      <xdr:col>4</xdr:col>
      <xdr:colOff>346075</xdr:colOff>
      <xdr:row>39</xdr:row>
      <xdr:rowOff>102507</xdr:rowOff>
    </xdr:to>
    <xdr:cxnSp macro="">
      <xdr:nvCxnSpPr>
        <xdr:cNvPr id="74" name="直線コネクタ 73"/>
        <xdr:cNvCxnSpPr/>
      </xdr:nvCxnSpPr>
      <xdr:spPr>
        <a:xfrm flipV="1">
          <a:off x="2209800" y="654412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41020</xdr:rowOff>
    </xdr:from>
    <xdr:ext cx="762000" cy="259045"/>
    <xdr:sp macro="" textlink="">
      <xdr:nvSpPr>
        <xdr:cNvPr id="76" name="テキスト ボックス 75"/>
        <xdr:cNvSpPr txBox="1"/>
      </xdr:nvSpPr>
      <xdr:spPr>
        <a:xfrm>
          <a:off x="2717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102507</xdr:rowOff>
    </xdr:from>
    <xdr:to>
      <xdr:col>3</xdr:col>
      <xdr:colOff>142875</xdr:colOff>
      <xdr:row>40</xdr:row>
      <xdr:rowOff>94343</xdr:rowOff>
    </xdr:to>
    <xdr:cxnSp macro="">
      <xdr:nvCxnSpPr>
        <xdr:cNvPr id="77" name="直線コネクタ 76"/>
        <xdr:cNvCxnSpPr/>
      </xdr:nvCxnSpPr>
      <xdr:spPr>
        <a:xfrm flipV="1">
          <a:off x="1320800" y="67890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9" name="テキスト ボックス 78"/>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1" name="テキスト ボックス 80"/>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92528</xdr:rowOff>
    </xdr:from>
    <xdr:to>
      <xdr:col>7</xdr:col>
      <xdr:colOff>66675</xdr:colOff>
      <xdr:row>39</xdr:row>
      <xdr:rowOff>22678</xdr:rowOff>
    </xdr:to>
    <xdr:sp macro="" textlink="">
      <xdr:nvSpPr>
        <xdr:cNvPr id="87" name="円/楕円 86"/>
        <xdr:cNvSpPr/>
      </xdr:nvSpPr>
      <xdr:spPr>
        <a:xfrm>
          <a:off x="47752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64605</xdr:rowOff>
    </xdr:from>
    <xdr:ext cx="762000" cy="259045"/>
    <xdr:sp macro="" textlink="">
      <xdr:nvSpPr>
        <xdr:cNvPr id="88" name="人件費該当値テキスト"/>
        <xdr:cNvSpPr txBox="1"/>
      </xdr:nvSpPr>
      <xdr:spPr>
        <a:xfrm>
          <a:off x="49149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59872</xdr:rowOff>
    </xdr:from>
    <xdr:to>
      <xdr:col>5</xdr:col>
      <xdr:colOff>600075</xdr:colOff>
      <xdr:row>38</xdr:row>
      <xdr:rowOff>161472</xdr:rowOff>
    </xdr:to>
    <xdr:sp macro="" textlink="">
      <xdr:nvSpPr>
        <xdr:cNvPr id="89" name="円/楕円 88"/>
        <xdr:cNvSpPr/>
      </xdr:nvSpPr>
      <xdr:spPr>
        <a:xfrm>
          <a:off x="3937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146249</xdr:rowOff>
    </xdr:from>
    <xdr:ext cx="736600" cy="259045"/>
    <xdr:sp macro="" textlink="">
      <xdr:nvSpPr>
        <xdr:cNvPr id="90" name="テキスト ボックス 89"/>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149678</xdr:rowOff>
    </xdr:from>
    <xdr:to>
      <xdr:col>4</xdr:col>
      <xdr:colOff>396875</xdr:colOff>
      <xdr:row>38</xdr:row>
      <xdr:rowOff>79828</xdr:rowOff>
    </xdr:to>
    <xdr:sp macro="" textlink="">
      <xdr:nvSpPr>
        <xdr:cNvPr id="91" name="円/楕円 90"/>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64605</xdr:rowOff>
    </xdr:from>
    <xdr:ext cx="762000" cy="259045"/>
    <xdr:sp macro="" textlink="">
      <xdr:nvSpPr>
        <xdr:cNvPr id="92" name="テキスト ボックス 91"/>
        <xdr:cNvSpPr txBox="1"/>
      </xdr:nvSpPr>
      <xdr:spPr>
        <a:xfrm>
          <a:off x="2717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51707</xdr:rowOff>
    </xdr:from>
    <xdr:to>
      <xdr:col>3</xdr:col>
      <xdr:colOff>193675</xdr:colOff>
      <xdr:row>39</xdr:row>
      <xdr:rowOff>153307</xdr:rowOff>
    </xdr:to>
    <xdr:sp macro="" textlink="">
      <xdr:nvSpPr>
        <xdr:cNvPr id="93" name="円/楕円 92"/>
        <xdr:cNvSpPr/>
      </xdr:nvSpPr>
      <xdr:spPr>
        <a:xfrm>
          <a:off x="2159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94" name="テキスト ボックス 93"/>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95" name="円/楕円 94"/>
        <xdr:cNvSpPr/>
      </xdr:nvSpPr>
      <xdr:spPr>
        <a:xfrm>
          <a:off x="1270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129920</xdr:rowOff>
    </xdr:from>
    <xdr:ext cx="762000" cy="259045"/>
    <xdr:sp macro="" textlink="">
      <xdr:nvSpPr>
        <xdr:cNvPr id="96" name="テキスト ボックス 95"/>
        <xdr:cNvSpPr txBox="1"/>
      </xdr:nvSpPr>
      <xdr:spPr>
        <a:xfrm>
          <a:off x="939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物件費に係る経常収支比率は、清掃工場運転経費などの清掃費や、各種予防接種費などの保健衛生費に係る物件費が比較的大きいことなどから、</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やや</a:t>
          </a:r>
          <a:r>
            <a:rPr lang="ja-JP" altLang="ja-JP" sz="1100" b="0" i="0" baseline="0">
              <a:solidFill>
                <a:schemeClr val="dk1"/>
              </a:solidFill>
              <a:effectLst/>
              <a:latin typeface="+mn-lt"/>
              <a:ea typeface="+mn-ea"/>
              <a:cs typeface="+mn-cs"/>
            </a:rPr>
            <a:t>上回</a:t>
          </a:r>
          <a:r>
            <a:rPr lang="ja-JP" altLang="en-US" sz="1100" b="0" i="0" baseline="0">
              <a:solidFill>
                <a:schemeClr val="dk1"/>
              </a:solidFill>
              <a:effectLst/>
              <a:latin typeface="+mn-lt"/>
              <a:ea typeface="+mn-ea"/>
              <a:cs typeface="+mn-cs"/>
            </a:rPr>
            <a:t>る数値となっている。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近年、横ばいに推移してきたが、</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清掃工場施設の年数経過による管理費増などにより前年度と比べ</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ポイントの増となった。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引き続き静岡市行財政改革推進大綱及び実施計画による事務事業の見直し・統廃合などによる経費の削減に努めていく。 </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152400</xdr:rowOff>
    </xdr:to>
    <xdr:cxnSp macro="">
      <xdr:nvCxnSpPr>
        <xdr:cNvPr id="129" name="直線コネクタ 128"/>
        <xdr:cNvCxnSpPr/>
      </xdr:nvCxnSpPr>
      <xdr:spPr>
        <a:xfrm>
          <a:off x="15671800" y="2832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99077</xdr:rowOff>
    </xdr:from>
    <xdr:ext cx="762000" cy="259045"/>
    <xdr:sp macro="" textlink="">
      <xdr:nvSpPr>
        <xdr:cNvPr id="130" name="物件費平均値テキスト"/>
        <xdr:cNvSpPr txBox="1"/>
      </xdr:nvSpPr>
      <xdr:spPr>
        <a:xfrm>
          <a:off x="16598900" y="249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101600</xdr:rowOff>
    </xdr:to>
    <xdr:cxnSp macro="">
      <xdr:nvCxnSpPr>
        <xdr:cNvPr id="132" name="直線コネクタ 131"/>
        <xdr:cNvCxnSpPr/>
      </xdr:nvCxnSpPr>
      <xdr:spPr>
        <a:xfrm flipV="1">
          <a:off x="14782800" y="283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34" name="テキスト ボックス 133"/>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101600</xdr:rowOff>
    </xdr:to>
    <xdr:cxnSp macro="">
      <xdr:nvCxnSpPr>
        <xdr:cNvPr id="135" name="直線コネクタ 134"/>
        <xdr:cNvCxnSpPr/>
      </xdr:nvCxnSpPr>
      <xdr:spPr>
        <a:xfrm>
          <a:off x="13893800" y="279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7" name="テキスト ボックス 136"/>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50800</xdr:rowOff>
    </xdr:to>
    <xdr:cxnSp macro="">
      <xdr:nvCxnSpPr>
        <xdr:cNvPr id="138" name="直線コネクタ 137"/>
        <xdr:cNvCxnSpPr/>
      </xdr:nvCxnSpPr>
      <xdr:spPr>
        <a:xfrm>
          <a:off x="13004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40" name="テキスト ボックス 13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42" name="テキスト ボックス 141"/>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48" name="円/楕円 147"/>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73677</xdr:rowOff>
    </xdr:from>
    <xdr:ext cx="762000" cy="259045"/>
    <xdr:sp macro="" textlink="">
      <xdr:nvSpPr>
        <xdr:cNvPr id="149"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50" name="円/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51" name="テキスト ボックス 150"/>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50800</xdr:rowOff>
    </xdr:from>
    <xdr:to>
      <xdr:col>21</xdr:col>
      <xdr:colOff>412750</xdr:colOff>
      <xdr:row>16</xdr:row>
      <xdr:rowOff>152400</xdr:rowOff>
    </xdr:to>
    <xdr:sp macro="" textlink="">
      <xdr:nvSpPr>
        <xdr:cNvPr id="152" name="円/楕円 151"/>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53" name="テキスト ボックス 152"/>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4" name="円/楕円 153"/>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5" name="テキスト ボックス 154"/>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6" name="円/楕円 155"/>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7" name="テキスト ボックス 156"/>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扶助費に</a:t>
          </a:r>
          <a:r>
            <a:rPr lang="ja-JP" altLang="en-US" sz="1100" b="0" i="0" baseline="0">
              <a:solidFill>
                <a:schemeClr val="dk1"/>
              </a:solidFill>
              <a:effectLst/>
              <a:latin typeface="+mn-lt"/>
              <a:ea typeface="+mn-ea"/>
              <a:cs typeface="+mn-cs"/>
            </a:rPr>
            <a:t>係る</a:t>
          </a:r>
          <a:r>
            <a:rPr lang="ja-JP" altLang="ja-JP" sz="1100" b="0" i="0" baseline="0">
              <a:solidFill>
                <a:schemeClr val="dk1"/>
              </a:solidFill>
              <a:effectLst/>
              <a:latin typeface="+mn-lt"/>
              <a:ea typeface="+mn-ea"/>
              <a:cs typeface="+mn-cs"/>
            </a:rPr>
            <a:t>経常収支比率は、類似団体中最小</a:t>
          </a:r>
          <a:r>
            <a:rPr lang="ja-JP" altLang="en-US" sz="1100" b="0" i="0" baseline="0">
              <a:solidFill>
                <a:schemeClr val="dk1"/>
              </a:solidFill>
              <a:effectLst/>
              <a:latin typeface="+mn-lt"/>
              <a:ea typeface="+mn-ea"/>
              <a:cs typeface="+mn-cs"/>
            </a:rPr>
            <a:t>位で推移している。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これは、類似団体と比べ、生活保護費</a:t>
          </a:r>
          <a:r>
            <a:rPr lang="ja-JP" altLang="en-US" sz="1100" b="0" i="0" baseline="0">
              <a:solidFill>
                <a:schemeClr val="dk1"/>
              </a:solidFill>
              <a:effectLst/>
              <a:latin typeface="+mn-lt"/>
              <a:ea typeface="+mn-ea"/>
              <a:cs typeface="+mn-cs"/>
            </a:rPr>
            <a:t>をはじめとする社会保障経費</a:t>
          </a:r>
          <a:r>
            <a:rPr lang="ja-JP" altLang="ja-JP" sz="1100" b="0" i="0" baseline="0">
              <a:solidFill>
                <a:schemeClr val="dk1"/>
              </a:solidFill>
              <a:effectLst/>
              <a:latin typeface="+mn-lt"/>
              <a:ea typeface="+mn-ea"/>
              <a:cs typeface="+mn-cs"/>
            </a:rPr>
            <a:t>が少ないことなどが要因としてあげられる。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近年、</a:t>
          </a:r>
          <a:r>
            <a:rPr lang="ja-JP" altLang="ja-JP" sz="1100" b="0" i="0" baseline="0">
              <a:solidFill>
                <a:schemeClr val="dk1"/>
              </a:solidFill>
              <a:effectLst/>
              <a:latin typeface="+mn-lt"/>
              <a:ea typeface="+mn-ea"/>
              <a:cs typeface="+mn-cs"/>
            </a:rPr>
            <a:t>自立支援給付費や生活保護費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増加傾向に</a:t>
          </a:r>
          <a:r>
            <a:rPr lang="ja-JP" altLang="en-US" sz="1100" b="0" i="0" baseline="0">
              <a:solidFill>
                <a:schemeClr val="dk1"/>
              </a:solidFill>
              <a:effectLst/>
              <a:latin typeface="+mn-lt"/>
              <a:ea typeface="+mn-ea"/>
              <a:cs typeface="+mn-cs"/>
            </a:rPr>
            <a:t>あること、</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年度、子ども・子育て支援新制度の施行に伴い、私立こども園・保育所等給付費などの増が見られ、今後も増加が見込まれることなどから、</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も、少子高齢化社会に対応した適切な執行に努めていく。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98425</xdr:rowOff>
    </xdr:from>
    <xdr:to>
      <xdr:col>7</xdr:col>
      <xdr:colOff>15875</xdr:colOff>
      <xdr:row>61</xdr:row>
      <xdr:rowOff>98425</xdr:rowOff>
    </xdr:to>
    <xdr:cxnSp macro="">
      <xdr:nvCxnSpPr>
        <xdr:cNvPr id="189" name="直線コネクタ 188"/>
        <xdr:cNvCxnSpPr/>
      </xdr:nvCxnSpPr>
      <xdr:spPr>
        <a:xfrm flipV="1">
          <a:off x="4826000" y="9356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0"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1" name="直線コネクタ 190"/>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13352</xdr:rowOff>
    </xdr:from>
    <xdr:ext cx="762000" cy="259045"/>
    <xdr:sp macro="" textlink="">
      <xdr:nvSpPr>
        <xdr:cNvPr id="192" name="扶助費最大値テキスト"/>
        <xdr:cNvSpPr txBox="1"/>
      </xdr:nvSpPr>
      <xdr:spPr>
        <a:xfrm>
          <a:off x="4914900" y="91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54</xdr:row>
      <xdr:rowOff>98425</xdr:rowOff>
    </xdr:from>
    <xdr:to>
      <xdr:col>7</xdr:col>
      <xdr:colOff>104775</xdr:colOff>
      <xdr:row>54</xdr:row>
      <xdr:rowOff>98425</xdr:rowOff>
    </xdr:to>
    <xdr:cxnSp macro="">
      <xdr:nvCxnSpPr>
        <xdr:cNvPr id="193" name="直線コネクタ 192"/>
        <xdr:cNvCxnSpPr/>
      </xdr:nvCxnSpPr>
      <xdr:spPr>
        <a:xfrm>
          <a:off x="4737100" y="935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98425</xdr:rowOff>
    </xdr:from>
    <xdr:to>
      <xdr:col>7</xdr:col>
      <xdr:colOff>15875</xdr:colOff>
      <xdr:row>54</xdr:row>
      <xdr:rowOff>98425</xdr:rowOff>
    </xdr:to>
    <xdr:cxnSp macro="">
      <xdr:nvCxnSpPr>
        <xdr:cNvPr id="194" name="直線コネクタ 193"/>
        <xdr:cNvCxnSpPr/>
      </xdr:nvCxnSpPr>
      <xdr:spPr>
        <a:xfrm>
          <a:off x="3987800" y="9356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148290</xdr:rowOff>
    </xdr:from>
    <xdr:ext cx="762000" cy="259045"/>
    <xdr:sp macro="" textlink="">
      <xdr:nvSpPr>
        <xdr:cNvPr id="195" name="扶助費平均値テキスト"/>
        <xdr:cNvSpPr txBox="1"/>
      </xdr:nvSpPr>
      <xdr:spPr>
        <a:xfrm>
          <a:off x="4914900" y="1009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59</xdr:row>
      <xdr:rowOff>4763</xdr:rowOff>
    </xdr:from>
    <xdr:to>
      <xdr:col>7</xdr:col>
      <xdr:colOff>66675</xdr:colOff>
      <xdr:row>59</xdr:row>
      <xdr:rowOff>106363</xdr:rowOff>
    </xdr:to>
    <xdr:sp macro="" textlink="">
      <xdr:nvSpPr>
        <xdr:cNvPr id="196" name="フローチャート : 判断 195"/>
        <xdr:cNvSpPr/>
      </xdr:nvSpPr>
      <xdr:spPr>
        <a:xfrm>
          <a:off x="4775200" y="1012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55563</xdr:rowOff>
    </xdr:from>
    <xdr:to>
      <xdr:col>5</xdr:col>
      <xdr:colOff>549275</xdr:colOff>
      <xdr:row>54</xdr:row>
      <xdr:rowOff>98425</xdr:rowOff>
    </xdr:to>
    <xdr:cxnSp macro="">
      <xdr:nvCxnSpPr>
        <xdr:cNvPr id="197" name="直線コネクタ 196"/>
        <xdr:cNvCxnSpPr/>
      </xdr:nvCxnSpPr>
      <xdr:spPr>
        <a:xfrm>
          <a:off x="3098800" y="931386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61913</xdr:rowOff>
    </xdr:from>
    <xdr:to>
      <xdr:col>5</xdr:col>
      <xdr:colOff>600075</xdr:colOff>
      <xdr:row>59</xdr:row>
      <xdr:rowOff>163513</xdr:rowOff>
    </xdr:to>
    <xdr:sp macro="" textlink="">
      <xdr:nvSpPr>
        <xdr:cNvPr id="198" name="フローチャート : 判断 197"/>
        <xdr:cNvSpPr/>
      </xdr:nvSpPr>
      <xdr:spPr>
        <a:xfrm>
          <a:off x="3937000" y="1017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148290</xdr:rowOff>
    </xdr:from>
    <xdr:ext cx="736600" cy="259045"/>
    <xdr:sp macro="" textlink="">
      <xdr:nvSpPr>
        <xdr:cNvPr id="199" name="テキスト ボックス 198"/>
        <xdr:cNvSpPr txBox="1"/>
      </xdr:nvSpPr>
      <xdr:spPr>
        <a:xfrm>
          <a:off x="3606800" y="1026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169863</xdr:rowOff>
    </xdr:from>
    <xdr:to>
      <xdr:col>4</xdr:col>
      <xdr:colOff>346075</xdr:colOff>
      <xdr:row>54</xdr:row>
      <xdr:rowOff>55563</xdr:rowOff>
    </xdr:to>
    <xdr:cxnSp macro="">
      <xdr:nvCxnSpPr>
        <xdr:cNvPr id="200" name="直線コネクタ 199"/>
        <xdr:cNvCxnSpPr/>
      </xdr:nvCxnSpPr>
      <xdr:spPr>
        <a:xfrm>
          <a:off x="2209800" y="92567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147638</xdr:rowOff>
    </xdr:from>
    <xdr:to>
      <xdr:col>4</xdr:col>
      <xdr:colOff>396875</xdr:colOff>
      <xdr:row>59</xdr:row>
      <xdr:rowOff>77788</xdr:rowOff>
    </xdr:to>
    <xdr:sp macro="" textlink="">
      <xdr:nvSpPr>
        <xdr:cNvPr id="201" name="フローチャート : 判断 200"/>
        <xdr:cNvSpPr/>
      </xdr:nvSpPr>
      <xdr:spPr>
        <a:xfrm>
          <a:off x="3048000" y="1009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62565</xdr:rowOff>
    </xdr:from>
    <xdr:ext cx="762000" cy="259045"/>
    <xdr:sp macro="" textlink="">
      <xdr:nvSpPr>
        <xdr:cNvPr id="202" name="テキスト ボックス 201"/>
        <xdr:cNvSpPr txBox="1"/>
      </xdr:nvSpPr>
      <xdr:spPr>
        <a:xfrm>
          <a:off x="2717800" y="1017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169863</xdr:rowOff>
    </xdr:to>
    <xdr:cxnSp macro="">
      <xdr:nvCxnSpPr>
        <xdr:cNvPr id="203" name="直線コネクタ 202"/>
        <xdr:cNvCxnSpPr/>
      </xdr:nvCxnSpPr>
      <xdr:spPr>
        <a:xfrm>
          <a:off x="1320800" y="9156700"/>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119063</xdr:rowOff>
    </xdr:from>
    <xdr:to>
      <xdr:col>3</xdr:col>
      <xdr:colOff>193675</xdr:colOff>
      <xdr:row>59</xdr:row>
      <xdr:rowOff>49213</xdr:rowOff>
    </xdr:to>
    <xdr:sp macro="" textlink="">
      <xdr:nvSpPr>
        <xdr:cNvPr id="204" name="フローチャート : 判断 203"/>
        <xdr:cNvSpPr/>
      </xdr:nvSpPr>
      <xdr:spPr>
        <a:xfrm>
          <a:off x="2159000" y="1006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33990</xdr:rowOff>
    </xdr:from>
    <xdr:ext cx="762000" cy="259045"/>
    <xdr:sp macro="" textlink="">
      <xdr:nvSpPr>
        <xdr:cNvPr id="205" name="テキスト ボックス 204"/>
        <xdr:cNvSpPr txBox="1"/>
      </xdr:nvSpPr>
      <xdr:spPr>
        <a:xfrm>
          <a:off x="1828800" y="101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147638</xdr:rowOff>
    </xdr:from>
    <xdr:to>
      <xdr:col>1</xdr:col>
      <xdr:colOff>676275</xdr:colOff>
      <xdr:row>58</xdr:row>
      <xdr:rowOff>77788</xdr:rowOff>
    </xdr:to>
    <xdr:sp macro="" textlink="">
      <xdr:nvSpPr>
        <xdr:cNvPr id="206" name="フローチャート : 判断 205"/>
        <xdr:cNvSpPr/>
      </xdr:nvSpPr>
      <xdr:spPr>
        <a:xfrm>
          <a:off x="12700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62565</xdr:rowOff>
    </xdr:from>
    <xdr:ext cx="762000" cy="259045"/>
    <xdr:sp macro="" textlink="">
      <xdr:nvSpPr>
        <xdr:cNvPr id="207" name="テキスト ボックス 206"/>
        <xdr:cNvSpPr txBox="1"/>
      </xdr:nvSpPr>
      <xdr:spPr>
        <a:xfrm>
          <a:off x="939800" y="1000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47625</xdr:rowOff>
    </xdr:from>
    <xdr:to>
      <xdr:col>7</xdr:col>
      <xdr:colOff>66675</xdr:colOff>
      <xdr:row>54</xdr:row>
      <xdr:rowOff>149225</xdr:rowOff>
    </xdr:to>
    <xdr:sp macro="" textlink="">
      <xdr:nvSpPr>
        <xdr:cNvPr id="213" name="円/楕円 212"/>
        <xdr:cNvSpPr/>
      </xdr:nvSpPr>
      <xdr:spPr>
        <a:xfrm>
          <a:off x="47752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127652</xdr:rowOff>
    </xdr:from>
    <xdr:ext cx="762000" cy="259045"/>
    <xdr:sp macro="" textlink="">
      <xdr:nvSpPr>
        <xdr:cNvPr id="214" name="扶助費該当値テキスト"/>
        <xdr:cNvSpPr txBox="1"/>
      </xdr:nvSpPr>
      <xdr:spPr>
        <a:xfrm>
          <a:off x="4914900" y="92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47625</xdr:rowOff>
    </xdr:from>
    <xdr:to>
      <xdr:col>5</xdr:col>
      <xdr:colOff>600075</xdr:colOff>
      <xdr:row>54</xdr:row>
      <xdr:rowOff>149225</xdr:rowOff>
    </xdr:to>
    <xdr:sp macro="" textlink="">
      <xdr:nvSpPr>
        <xdr:cNvPr id="215" name="円/楕円 214"/>
        <xdr:cNvSpPr/>
      </xdr:nvSpPr>
      <xdr:spPr>
        <a:xfrm>
          <a:off x="3937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159402</xdr:rowOff>
    </xdr:from>
    <xdr:ext cx="736600" cy="259045"/>
    <xdr:sp macro="" textlink="">
      <xdr:nvSpPr>
        <xdr:cNvPr id="216" name="テキスト ボックス 215"/>
        <xdr:cNvSpPr txBox="1"/>
      </xdr:nvSpPr>
      <xdr:spPr>
        <a:xfrm>
          <a:off x="3606800" y="907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4763</xdr:rowOff>
    </xdr:from>
    <xdr:to>
      <xdr:col>4</xdr:col>
      <xdr:colOff>396875</xdr:colOff>
      <xdr:row>54</xdr:row>
      <xdr:rowOff>106363</xdr:rowOff>
    </xdr:to>
    <xdr:sp macro="" textlink="">
      <xdr:nvSpPr>
        <xdr:cNvPr id="217" name="円/楕円 216"/>
        <xdr:cNvSpPr/>
      </xdr:nvSpPr>
      <xdr:spPr>
        <a:xfrm>
          <a:off x="3048000" y="92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116540</xdr:rowOff>
    </xdr:from>
    <xdr:ext cx="762000" cy="259045"/>
    <xdr:sp macro="" textlink="">
      <xdr:nvSpPr>
        <xdr:cNvPr id="218" name="テキスト ボックス 217"/>
        <xdr:cNvSpPr txBox="1"/>
      </xdr:nvSpPr>
      <xdr:spPr>
        <a:xfrm>
          <a:off x="2717800" y="90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119063</xdr:rowOff>
    </xdr:from>
    <xdr:to>
      <xdr:col>3</xdr:col>
      <xdr:colOff>193675</xdr:colOff>
      <xdr:row>54</xdr:row>
      <xdr:rowOff>49213</xdr:rowOff>
    </xdr:to>
    <xdr:sp macro="" textlink="">
      <xdr:nvSpPr>
        <xdr:cNvPr id="219" name="円/楕円 218"/>
        <xdr:cNvSpPr/>
      </xdr:nvSpPr>
      <xdr:spPr>
        <a:xfrm>
          <a:off x="2159000" y="9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59390</xdr:rowOff>
    </xdr:from>
    <xdr:ext cx="762000" cy="259045"/>
    <xdr:sp macro="" textlink="">
      <xdr:nvSpPr>
        <xdr:cNvPr id="220" name="テキスト ボックス 219"/>
        <xdr:cNvSpPr txBox="1"/>
      </xdr:nvSpPr>
      <xdr:spPr>
        <a:xfrm>
          <a:off x="1828800" y="897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21" name="円/楕円 220"/>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2" name="テキスト ボックス 221"/>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その他に係る経常収支比率は、介護保険事業会計や後期高齢者医療事業会計への繰出金が</a:t>
          </a:r>
          <a:r>
            <a:rPr lang="ja-JP" altLang="ja-JP" sz="1100" b="0" i="0" baseline="0">
              <a:solidFill>
                <a:schemeClr val="dk1"/>
              </a:solidFill>
              <a:effectLst/>
              <a:latin typeface="+mn-lt"/>
              <a:ea typeface="+mn-ea"/>
              <a:cs typeface="+mn-cs"/>
            </a:rPr>
            <a:t>比較的大きいことなどから、類似団体平均をやや上回る数値となっている。</a:t>
          </a:r>
          <a:endParaRPr lang="ja-JP" altLang="ja-JP">
            <a:effectLst/>
          </a:endParaRPr>
        </a:p>
        <a:p>
          <a:pPr eaLnBrk="1" fontAlgn="auto" latinLnBrk="0" hangingPunct="1"/>
          <a:r>
            <a:rPr lang="ja-JP" altLang="en-US" sz="1100" b="0" i="0" baseline="0">
              <a:solidFill>
                <a:schemeClr val="dk1"/>
              </a:solidFill>
              <a:effectLst/>
              <a:latin typeface="+mn-lt"/>
              <a:ea typeface="+mn-ea"/>
              <a:cs typeface="+mn-cs"/>
            </a:rPr>
            <a:t>　近年</a:t>
          </a:r>
          <a:r>
            <a:rPr lang="ja-JP" altLang="ja-JP" sz="1100" b="0" i="0" baseline="0">
              <a:solidFill>
                <a:schemeClr val="dk1"/>
              </a:solidFill>
              <a:effectLst/>
              <a:latin typeface="+mn-lt"/>
              <a:ea typeface="+mn-ea"/>
              <a:cs typeface="+mn-cs"/>
            </a:rPr>
            <a:t>、国民健康保険事業会計や介護保険事業会計などへの繰出金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増加傾向にあるが、継続して各事業の経費の見直しを行うとともに、適正な執行に努めていく。 </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50" name="直線コネクタ 249"/>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51"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2" name="直線コネクタ 251"/>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3"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4" name="直線コネクタ 253"/>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31750</xdr:rowOff>
    </xdr:to>
    <xdr:cxnSp macro="">
      <xdr:nvCxnSpPr>
        <xdr:cNvPr id="255" name="直線コネクタ 254"/>
        <xdr:cNvCxnSpPr/>
      </xdr:nvCxnSpPr>
      <xdr:spPr>
        <a:xfrm>
          <a:off x="15671800" y="9918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111777</xdr:rowOff>
    </xdr:from>
    <xdr:ext cx="762000" cy="259045"/>
    <xdr:sp macro="" textlink="">
      <xdr:nvSpPr>
        <xdr:cNvPr id="256" name="その他平均値テキスト"/>
        <xdr:cNvSpPr txBox="1"/>
      </xdr:nvSpPr>
      <xdr:spPr>
        <a:xfrm>
          <a:off x="16598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7" name="フローチャート : 判断 256"/>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88900</xdr:rowOff>
    </xdr:from>
    <xdr:to>
      <xdr:col>22</xdr:col>
      <xdr:colOff>565150</xdr:colOff>
      <xdr:row>57</xdr:row>
      <xdr:rowOff>146050</xdr:rowOff>
    </xdr:to>
    <xdr:cxnSp macro="">
      <xdr:nvCxnSpPr>
        <xdr:cNvPr id="258" name="直線コネクタ 257"/>
        <xdr:cNvCxnSpPr/>
      </xdr:nvCxnSpPr>
      <xdr:spPr>
        <a:xfrm>
          <a:off x="14782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9" name="フローチャート : 判断 258"/>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0" name="テキスト ボックス 259"/>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88900</xdr:rowOff>
    </xdr:to>
    <xdr:cxnSp macro="">
      <xdr:nvCxnSpPr>
        <xdr:cNvPr id="261" name="直線コネクタ 260"/>
        <xdr:cNvCxnSpPr/>
      </xdr:nvCxnSpPr>
      <xdr:spPr>
        <a:xfrm>
          <a:off x="13893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2" name="フローチャート : 判断 261"/>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3" name="テキスト ボックス 262"/>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107950</xdr:rowOff>
    </xdr:from>
    <xdr:to>
      <xdr:col>20</xdr:col>
      <xdr:colOff>158750</xdr:colOff>
      <xdr:row>57</xdr:row>
      <xdr:rowOff>31750</xdr:rowOff>
    </xdr:to>
    <xdr:cxnSp macro="">
      <xdr:nvCxnSpPr>
        <xdr:cNvPr id="264" name="直線コネクタ 263"/>
        <xdr:cNvCxnSpPr/>
      </xdr:nvCxnSpPr>
      <xdr:spPr>
        <a:xfrm>
          <a:off x="13004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5" name="フローチャート : 判断 264"/>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149877</xdr:rowOff>
    </xdr:from>
    <xdr:ext cx="762000" cy="259045"/>
    <xdr:sp macro="" textlink="">
      <xdr:nvSpPr>
        <xdr:cNvPr id="266" name="テキスト ボックス 265"/>
        <xdr:cNvSpPr txBox="1"/>
      </xdr:nvSpPr>
      <xdr:spPr>
        <a:xfrm>
          <a:off x="13512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7" name="フローチャート : 判断 266"/>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73677</xdr:rowOff>
    </xdr:from>
    <xdr:ext cx="762000" cy="259045"/>
    <xdr:sp macro="" textlink="">
      <xdr:nvSpPr>
        <xdr:cNvPr id="268" name="テキスト ボックス 267"/>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152400</xdr:rowOff>
    </xdr:from>
    <xdr:to>
      <xdr:col>24</xdr:col>
      <xdr:colOff>82550</xdr:colOff>
      <xdr:row>58</xdr:row>
      <xdr:rowOff>82550</xdr:rowOff>
    </xdr:to>
    <xdr:sp macro="" textlink="">
      <xdr:nvSpPr>
        <xdr:cNvPr id="274" name="円/楕円 273"/>
        <xdr:cNvSpPr/>
      </xdr:nvSpPr>
      <xdr:spPr>
        <a:xfrm>
          <a:off x="16459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124477</xdr:rowOff>
    </xdr:from>
    <xdr:ext cx="762000" cy="259045"/>
    <xdr:sp macro="" textlink="">
      <xdr:nvSpPr>
        <xdr:cNvPr id="275" name="その他該当値テキスト"/>
        <xdr:cNvSpPr txBox="1"/>
      </xdr:nvSpPr>
      <xdr:spPr>
        <a:xfrm>
          <a:off x="16598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6" name="円/楕円 275"/>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7" name="テキスト ボックス 276"/>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38100</xdr:rowOff>
    </xdr:from>
    <xdr:to>
      <xdr:col>21</xdr:col>
      <xdr:colOff>412750</xdr:colOff>
      <xdr:row>57</xdr:row>
      <xdr:rowOff>139700</xdr:rowOff>
    </xdr:to>
    <xdr:sp macro="" textlink="">
      <xdr:nvSpPr>
        <xdr:cNvPr id="278" name="円/楕円 277"/>
        <xdr:cNvSpPr/>
      </xdr:nvSpPr>
      <xdr:spPr>
        <a:xfrm>
          <a:off x="14732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124477</xdr:rowOff>
    </xdr:from>
    <xdr:ext cx="762000" cy="259045"/>
    <xdr:sp macro="" textlink="">
      <xdr:nvSpPr>
        <xdr:cNvPr id="279" name="テキスト ボックス 278"/>
        <xdr:cNvSpPr txBox="1"/>
      </xdr:nvSpPr>
      <xdr:spPr>
        <a:xfrm>
          <a:off x="14401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80" name="円/楕円 279"/>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81" name="テキスト ボックス 280"/>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57150</xdr:rowOff>
    </xdr:from>
    <xdr:to>
      <xdr:col>19</xdr:col>
      <xdr:colOff>6350</xdr:colOff>
      <xdr:row>56</xdr:row>
      <xdr:rowOff>158750</xdr:rowOff>
    </xdr:to>
    <xdr:sp macro="" textlink="">
      <xdr:nvSpPr>
        <xdr:cNvPr id="282" name="円/楕円 281"/>
        <xdr:cNvSpPr/>
      </xdr:nvSpPr>
      <xdr:spPr>
        <a:xfrm>
          <a:off x="12954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143527</xdr:rowOff>
    </xdr:from>
    <xdr:ext cx="762000" cy="259045"/>
    <xdr:sp macro="" textlink="">
      <xdr:nvSpPr>
        <xdr:cNvPr id="283" name="テキスト ボックス 282"/>
        <xdr:cNvSpPr txBox="1"/>
      </xdr:nvSpPr>
      <xdr:spPr>
        <a:xfrm>
          <a:off x="12623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補助費等に係る経常収支比率は、本市に交通事業に対する繰出しがないことなど</a:t>
          </a:r>
          <a:r>
            <a:rPr lang="ja-JP" altLang="ja-JP" sz="1100" b="0" i="0" baseline="0">
              <a:solidFill>
                <a:schemeClr val="dk1"/>
              </a:solidFill>
              <a:effectLst/>
              <a:latin typeface="+mn-lt"/>
              <a:ea typeface="+mn-ea"/>
              <a:cs typeface="+mn-cs"/>
            </a:rPr>
            <a:t>から、類似団体平均を</a:t>
          </a:r>
          <a:r>
            <a:rPr lang="ja-JP" altLang="en-US" sz="1100" b="0" i="0" baseline="0">
              <a:solidFill>
                <a:schemeClr val="dk1"/>
              </a:solidFill>
              <a:effectLst/>
              <a:latin typeface="+mn-lt"/>
              <a:ea typeface="+mn-ea"/>
              <a:cs typeface="+mn-cs"/>
            </a:rPr>
            <a:t>下回る</a:t>
          </a:r>
          <a:r>
            <a:rPr lang="ja-JP" altLang="ja-JP" sz="1100" b="0" i="0" baseline="0">
              <a:solidFill>
                <a:schemeClr val="dk1"/>
              </a:solidFill>
              <a:effectLst/>
              <a:latin typeface="+mn-lt"/>
              <a:ea typeface="+mn-ea"/>
              <a:cs typeface="+mn-cs"/>
            </a:rPr>
            <a:t>数値</a:t>
          </a:r>
          <a:r>
            <a:rPr lang="ja-JP" altLang="en-US" sz="1100" b="0" i="0" baseline="0">
              <a:solidFill>
                <a:schemeClr val="dk1"/>
              </a:solidFill>
              <a:effectLst/>
              <a:latin typeface="+mn-lt"/>
              <a:ea typeface="+mn-ea"/>
              <a:cs typeface="+mn-cs"/>
            </a:rPr>
            <a:t>となっている。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近年、</a:t>
          </a:r>
          <a:r>
            <a:rPr lang="ja-JP" altLang="ja-JP" sz="1100" b="0" i="0" baseline="0">
              <a:solidFill>
                <a:schemeClr val="dk1"/>
              </a:solidFill>
              <a:effectLst/>
              <a:latin typeface="+mn-lt"/>
              <a:ea typeface="+mn-ea"/>
              <a:cs typeface="+mn-cs"/>
            </a:rPr>
            <a:t>横ばいに推移してきたが、</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下水道事業負担金が減となったことから前年度と比べ</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の減となった</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今後も補助金の見直し等を実施し、経費の削減に努めていく。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3" name="直線コネクタ 312"/>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4"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5" name="直線コネクタ 314"/>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6"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7" name="直線コネクタ 316"/>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118836</xdr:rowOff>
    </xdr:from>
    <xdr:to>
      <xdr:col>24</xdr:col>
      <xdr:colOff>31750</xdr:colOff>
      <xdr:row>36</xdr:row>
      <xdr:rowOff>45357</xdr:rowOff>
    </xdr:to>
    <xdr:cxnSp macro="">
      <xdr:nvCxnSpPr>
        <xdr:cNvPr id="318" name="直線コネクタ 317"/>
        <xdr:cNvCxnSpPr/>
      </xdr:nvCxnSpPr>
      <xdr:spPr>
        <a:xfrm flipV="1">
          <a:off x="15671800" y="61195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9"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20" name="フローチャート : 判断 319"/>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29028</xdr:rowOff>
    </xdr:from>
    <xdr:to>
      <xdr:col>22</xdr:col>
      <xdr:colOff>565150</xdr:colOff>
      <xdr:row>36</xdr:row>
      <xdr:rowOff>45357</xdr:rowOff>
    </xdr:to>
    <xdr:cxnSp macro="">
      <xdr:nvCxnSpPr>
        <xdr:cNvPr id="321" name="直線コネクタ 320"/>
        <xdr:cNvCxnSpPr/>
      </xdr:nvCxnSpPr>
      <xdr:spPr>
        <a:xfrm>
          <a:off x="14782800" y="6201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2" name="フローチャート : 判断 321"/>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80934</xdr:rowOff>
    </xdr:from>
    <xdr:ext cx="736600" cy="259045"/>
    <xdr:sp macro="" textlink="">
      <xdr:nvSpPr>
        <xdr:cNvPr id="323" name="テキスト ボックス 322"/>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29028</xdr:rowOff>
    </xdr:from>
    <xdr:to>
      <xdr:col>21</xdr:col>
      <xdr:colOff>361950</xdr:colOff>
      <xdr:row>36</xdr:row>
      <xdr:rowOff>29028</xdr:rowOff>
    </xdr:to>
    <xdr:cxnSp macro="">
      <xdr:nvCxnSpPr>
        <xdr:cNvPr id="324" name="直線コネクタ 323"/>
        <xdr:cNvCxnSpPr/>
      </xdr:nvCxnSpPr>
      <xdr:spPr>
        <a:xfrm>
          <a:off x="13893800" y="6201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5" name="フローチャート : 判断 324"/>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80934</xdr:rowOff>
    </xdr:from>
    <xdr:ext cx="762000" cy="259045"/>
    <xdr:sp macro="" textlink="">
      <xdr:nvSpPr>
        <xdr:cNvPr id="326" name="テキスト ボックス 325"/>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29028</xdr:rowOff>
    </xdr:from>
    <xdr:to>
      <xdr:col>20</xdr:col>
      <xdr:colOff>158750</xdr:colOff>
      <xdr:row>36</xdr:row>
      <xdr:rowOff>61686</xdr:rowOff>
    </xdr:to>
    <xdr:cxnSp macro="">
      <xdr:nvCxnSpPr>
        <xdr:cNvPr id="327" name="直線コネクタ 326"/>
        <xdr:cNvCxnSpPr/>
      </xdr:nvCxnSpPr>
      <xdr:spPr>
        <a:xfrm flipV="1">
          <a:off x="13004800" y="62012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8" name="フローチャート : 判断 327"/>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146249</xdr:rowOff>
    </xdr:from>
    <xdr:ext cx="762000" cy="259045"/>
    <xdr:sp macro="" textlink="">
      <xdr:nvSpPr>
        <xdr:cNvPr id="329" name="テキスト ボックス 328"/>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30" name="フローチャート : 判断 329"/>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7455</xdr:rowOff>
    </xdr:from>
    <xdr:ext cx="762000" cy="259045"/>
    <xdr:sp macro="" textlink="">
      <xdr:nvSpPr>
        <xdr:cNvPr id="331" name="テキスト ボックス 330"/>
        <xdr:cNvSpPr txBox="1"/>
      </xdr:nvSpPr>
      <xdr:spPr>
        <a:xfrm>
          <a:off x="12623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68036</xdr:rowOff>
    </xdr:from>
    <xdr:to>
      <xdr:col>24</xdr:col>
      <xdr:colOff>82550</xdr:colOff>
      <xdr:row>35</xdr:row>
      <xdr:rowOff>169636</xdr:rowOff>
    </xdr:to>
    <xdr:sp macro="" textlink="">
      <xdr:nvSpPr>
        <xdr:cNvPr id="337" name="円/楕円 336"/>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84563</xdr:rowOff>
    </xdr:from>
    <xdr:ext cx="762000" cy="259045"/>
    <xdr:sp macro="" textlink="">
      <xdr:nvSpPr>
        <xdr:cNvPr id="338" name="補助費等該当値テキスト"/>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166007</xdr:rowOff>
    </xdr:from>
    <xdr:to>
      <xdr:col>22</xdr:col>
      <xdr:colOff>615950</xdr:colOff>
      <xdr:row>36</xdr:row>
      <xdr:rowOff>96157</xdr:rowOff>
    </xdr:to>
    <xdr:sp macro="" textlink="">
      <xdr:nvSpPr>
        <xdr:cNvPr id="339" name="円/楕円 338"/>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106334</xdr:rowOff>
    </xdr:from>
    <xdr:ext cx="736600" cy="259045"/>
    <xdr:sp macro="" textlink="">
      <xdr:nvSpPr>
        <xdr:cNvPr id="340" name="テキスト ボックス 339"/>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149678</xdr:rowOff>
    </xdr:from>
    <xdr:to>
      <xdr:col>21</xdr:col>
      <xdr:colOff>412750</xdr:colOff>
      <xdr:row>36</xdr:row>
      <xdr:rowOff>79828</xdr:rowOff>
    </xdr:to>
    <xdr:sp macro="" textlink="">
      <xdr:nvSpPr>
        <xdr:cNvPr id="341" name="円/楕円 340"/>
        <xdr:cNvSpPr/>
      </xdr:nvSpPr>
      <xdr:spPr>
        <a:xfrm>
          <a:off x="14732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90005</xdr:rowOff>
    </xdr:from>
    <xdr:ext cx="762000" cy="259045"/>
    <xdr:sp macro="" textlink="">
      <xdr:nvSpPr>
        <xdr:cNvPr id="342" name="テキスト ボックス 341"/>
        <xdr:cNvSpPr txBox="1"/>
      </xdr:nvSpPr>
      <xdr:spPr>
        <a:xfrm>
          <a:off x="14401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149678</xdr:rowOff>
    </xdr:from>
    <xdr:to>
      <xdr:col>20</xdr:col>
      <xdr:colOff>209550</xdr:colOff>
      <xdr:row>36</xdr:row>
      <xdr:rowOff>79828</xdr:rowOff>
    </xdr:to>
    <xdr:sp macro="" textlink="">
      <xdr:nvSpPr>
        <xdr:cNvPr id="343" name="円/楕円 342"/>
        <xdr:cNvSpPr/>
      </xdr:nvSpPr>
      <xdr:spPr>
        <a:xfrm>
          <a:off x="13843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90005</xdr:rowOff>
    </xdr:from>
    <xdr:ext cx="762000" cy="259045"/>
    <xdr:sp macro="" textlink="">
      <xdr:nvSpPr>
        <xdr:cNvPr id="344" name="テキスト ボックス 343"/>
        <xdr:cNvSpPr txBox="1"/>
      </xdr:nvSpPr>
      <xdr:spPr>
        <a:xfrm>
          <a:off x="13512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10886</xdr:rowOff>
    </xdr:from>
    <xdr:to>
      <xdr:col>19</xdr:col>
      <xdr:colOff>6350</xdr:colOff>
      <xdr:row>36</xdr:row>
      <xdr:rowOff>112486</xdr:rowOff>
    </xdr:to>
    <xdr:sp macro="" textlink="">
      <xdr:nvSpPr>
        <xdr:cNvPr id="345" name="円/楕円 344"/>
        <xdr:cNvSpPr/>
      </xdr:nvSpPr>
      <xdr:spPr>
        <a:xfrm>
          <a:off x="12954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122663</xdr:rowOff>
    </xdr:from>
    <xdr:ext cx="762000" cy="259045"/>
    <xdr:sp macro="" textlink="">
      <xdr:nvSpPr>
        <xdr:cNvPr id="346" name="テキスト ボックス 345"/>
        <xdr:cNvSpPr txBox="1"/>
      </xdr:nvSpPr>
      <xdr:spPr>
        <a:xfrm>
          <a:off x="12623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公債費に</a:t>
          </a:r>
          <a:r>
            <a:rPr lang="ja-JP" altLang="en-US" sz="1100" b="0" i="0" baseline="0">
              <a:solidFill>
                <a:schemeClr val="dk1"/>
              </a:solidFill>
              <a:effectLst/>
              <a:latin typeface="+mn-lt"/>
              <a:ea typeface="+mn-ea"/>
              <a:cs typeface="+mn-cs"/>
            </a:rPr>
            <a:t>係る</a:t>
          </a:r>
          <a:r>
            <a:rPr lang="ja-JP" altLang="ja-JP" sz="1100" b="0" i="0" baseline="0">
              <a:solidFill>
                <a:schemeClr val="dk1"/>
              </a:solidFill>
              <a:effectLst/>
              <a:latin typeface="+mn-lt"/>
              <a:ea typeface="+mn-ea"/>
              <a:cs typeface="+mn-cs"/>
            </a:rPr>
            <a:t>経常収支比率は、</a:t>
          </a:r>
          <a:r>
            <a:rPr lang="ja-JP" altLang="en-US" sz="1100" b="0" i="0" baseline="0">
              <a:solidFill>
                <a:schemeClr val="dk1"/>
              </a:solidFill>
              <a:effectLst/>
              <a:latin typeface="+mn-lt"/>
              <a:ea typeface="+mn-ea"/>
              <a:cs typeface="+mn-cs"/>
            </a:rPr>
            <a:t>合併特例債や臨時財政対策債の発行による市債残高の累増の影響から、類似団体平均値をやや上回る数値で横ばいに推移してきたが、</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地方債の返済に充当する地震・津波促進費交付金の増に伴い、地方債の返済に充当する一般財源が減少したことなどにより改善し、類似団体平均と同率</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、フローとストックに留意し、市債発行額の抑制及び市債残高の適正な管理に努めていく。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6" name="直線コネクタ 375"/>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7"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8" name="直線コネクタ 377"/>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9"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80" name="直線コネクタ 379"/>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15421</xdr:rowOff>
    </xdr:from>
    <xdr:to>
      <xdr:col>7</xdr:col>
      <xdr:colOff>15875</xdr:colOff>
      <xdr:row>77</xdr:row>
      <xdr:rowOff>124279</xdr:rowOff>
    </xdr:to>
    <xdr:cxnSp macro="">
      <xdr:nvCxnSpPr>
        <xdr:cNvPr id="381" name="直線コネクタ 380"/>
        <xdr:cNvCxnSpPr/>
      </xdr:nvCxnSpPr>
      <xdr:spPr>
        <a:xfrm flipV="1">
          <a:off x="3987800" y="132170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152598</xdr:rowOff>
    </xdr:from>
    <xdr:ext cx="762000" cy="259045"/>
    <xdr:sp macro="" textlink="">
      <xdr:nvSpPr>
        <xdr:cNvPr id="382" name="公債費平均値テキスト"/>
        <xdr:cNvSpPr txBox="1"/>
      </xdr:nvSpPr>
      <xdr:spPr>
        <a:xfrm>
          <a:off x="4914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3" name="フローチャート : 判断 382"/>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124279</xdr:rowOff>
    </xdr:from>
    <xdr:to>
      <xdr:col>5</xdr:col>
      <xdr:colOff>549275</xdr:colOff>
      <xdr:row>77</xdr:row>
      <xdr:rowOff>156936</xdr:rowOff>
    </xdr:to>
    <xdr:cxnSp macro="">
      <xdr:nvCxnSpPr>
        <xdr:cNvPr id="384" name="直線コネクタ 383"/>
        <xdr:cNvCxnSpPr/>
      </xdr:nvCxnSpPr>
      <xdr:spPr>
        <a:xfrm flipV="1">
          <a:off x="3098800" y="13325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5" name="フローチャート : 判断 384"/>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109056</xdr:rowOff>
    </xdr:from>
    <xdr:ext cx="736600" cy="259045"/>
    <xdr:sp macro="" textlink="">
      <xdr:nvSpPr>
        <xdr:cNvPr id="386" name="テキスト ボックス 385"/>
        <xdr:cNvSpPr txBox="1"/>
      </xdr:nvSpPr>
      <xdr:spPr>
        <a:xfrm>
          <a:off x="3606800" y="1296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156936</xdr:rowOff>
    </xdr:from>
    <xdr:to>
      <xdr:col>4</xdr:col>
      <xdr:colOff>346075</xdr:colOff>
      <xdr:row>77</xdr:row>
      <xdr:rowOff>156936</xdr:rowOff>
    </xdr:to>
    <xdr:cxnSp macro="">
      <xdr:nvCxnSpPr>
        <xdr:cNvPr id="387" name="直線コネクタ 386"/>
        <xdr:cNvCxnSpPr/>
      </xdr:nvCxnSpPr>
      <xdr:spPr>
        <a:xfrm>
          <a:off x="2209800" y="13358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8" name="フローチャート : 判断 387"/>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163484</xdr:rowOff>
    </xdr:from>
    <xdr:ext cx="762000" cy="259045"/>
    <xdr:sp macro="" textlink="">
      <xdr:nvSpPr>
        <xdr:cNvPr id="389" name="テキスト ボックス 388"/>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102507</xdr:rowOff>
    </xdr:from>
    <xdr:to>
      <xdr:col>3</xdr:col>
      <xdr:colOff>142875</xdr:colOff>
      <xdr:row>77</xdr:row>
      <xdr:rowOff>156936</xdr:rowOff>
    </xdr:to>
    <xdr:cxnSp macro="">
      <xdr:nvCxnSpPr>
        <xdr:cNvPr id="390" name="直線コネクタ 389"/>
        <xdr:cNvCxnSpPr/>
      </xdr:nvCxnSpPr>
      <xdr:spPr>
        <a:xfrm>
          <a:off x="1320800" y="13304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91" name="フローチャート : 判断 390"/>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92" name="テキスト ボックス 391"/>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3" name="フローチャート : 判断 392"/>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152598</xdr:rowOff>
    </xdr:from>
    <xdr:ext cx="762000" cy="259045"/>
    <xdr:sp macro="" textlink="">
      <xdr:nvSpPr>
        <xdr:cNvPr id="394" name="テキスト ボックス 393"/>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400" name="円/楕円 399"/>
        <xdr:cNvSpPr/>
      </xdr:nvSpPr>
      <xdr:spPr>
        <a:xfrm>
          <a:off x="47752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108148</xdr:rowOff>
    </xdr:from>
    <xdr:ext cx="762000" cy="259045"/>
    <xdr:sp macro="" textlink="">
      <xdr:nvSpPr>
        <xdr:cNvPr id="401" name="公債費該当値テキスト"/>
        <xdr:cNvSpPr txBox="1"/>
      </xdr:nvSpPr>
      <xdr:spPr>
        <a:xfrm>
          <a:off x="4914900" y="1313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73479</xdr:rowOff>
    </xdr:from>
    <xdr:to>
      <xdr:col>5</xdr:col>
      <xdr:colOff>600075</xdr:colOff>
      <xdr:row>78</xdr:row>
      <xdr:rowOff>3629</xdr:rowOff>
    </xdr:to>
    <xdr:sp macro="" textlink="">
      <xdr:nvSpPr>
        <xdr:cNvPr id="402" name="円/楕円 401"/>
        <xdr:cNvSpPr/>
      </xdr:nvSpPr>
      <xdr:spPr>
        <a:xfrm>
          <a:off x="3937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159856</xdr:rowOff>
    </xdr:from>
    <xdr:ext cx="736600" cy="259045"/>
    <xdr:sp macro="" textlink="">
      <xdr:nvSpPr>
        <xdr:cNvPr id="403" name="テキスト ボックス 402"/>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106136</xdr:rowOff>
    </xdr:from>
    <xdr:to>
      <xdr:col>4</xdr:col>
      <xdr:colOff>396875</xdr:colOff>
      <xdr:row>78</xdr:row>
      <xdr:rowOff>36286</xdr:rowOff>
    </xdr:to>
    <xdr:sp macro="" textlink="">
      <xdr:nvSpPr>
        <xdr:cNvPr id="404" name="円/楕円 403"/>
        <xdr:cNvSpPr/>
      </xdr:nvSpPr>
      <xdr:spPr>
        <a:xfrm>
          <a:off x="3048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21063</xdr:rowOff>
    </xdr:from>
    <xdr:ext cx="762000" cy="259045"/>
    <xdr:sp macro="" textlink="">
      <xdr:nvSpPr>
        <xdr:cNvPr id="405" name="テキスト ボックス 404"/>
        <xdr:cNvSpPr txBox="1"/>
      </xdr:nvSpPr>
      <xdr:spPr>
        <a:xfrm>
          <a:off x="2717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106136</xdr:rowOff>
    </xdr:from>
    <xdr:to>
      <xdr:col>3</xdr:col>
      <xdr:colOff>193675</xdr:colOff>
      <xdr:row>78</xdr:row>
      <xdr:rowOff>36286</xdr:rowOff>
    </xdr:to>
    <xdr:sp macro="" textlink="">
      <xdr:nvSpPr>
        <xdr:cNvPr id="406" name="円/楕円 405"/>
        <xdr:cNvSpPr/>
      </xdr:nvSpPr>
      <xdr:spPr>
        <a:xfrm>
          <a:off x="2159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21063</xdr:rowOff>
    </xdr:from>
    <xdr:ext cx="762000" cy="259045"/>
    <xdr:sp macro="" textlink="">
      <xdr:nvSpPr>
        <xdr:cNvPr id="407" name="テキスト ボックス 406"/>
        <xdr:cNvSpPr txBox="1"/>
      </xdr:nvSpPr>
      <xdr:spPr>
        <a:xfrm>
          <a:off x="1828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408" name="円/楕円 407"/>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409" name="テキスト ボックス 408"/>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公債費以外の経常収支比率は、</a:t>
          </a:r>
          <a:r>
            <a:rPr lang="ja-JP" altLang="en-US" sz="1100" b="0" i="0" baseline="0">
              <a:solidFill>
                <a:schemeClr val="dk1"/>
              </a:solidFill>
              <a:effectLst/>
              <a:latin typeface="+mn-lt"/>
              <a:ea typeface="+mn-ea"/>
              <a:cs typeface="+mn-cs"/>
            </a:rPr>
            <a:t>扶助費に係る経常収支比率が低いことなどが影響し、</a:t>
          </a:r>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扶助費や繰出金など社会保障関係経費は増加</a:t>
          </a:r>
          <a:r>
            <a:rPr lang="ja-JP" altLang="en-US" sz="1100" b="0" i="0" baseline="0">
              <a:solidFill>
                <a:schemeClr val="dk1"/>
              </a:solidFill>
              <a:effectLst/>
              <a:latin typeface="+mn-lt"/>
              <a:ea typeface="+mn-ea"/>
              <a:cs typeface="+mn-cs"/>
            </a:rPr>
            <a:t>傾向にあることから</a:t>
          </a:r>
          <a:r>
            <a:rPr lang="ja-JP" altLang="ja-JP" sz="1100" b="0" i="0" baseline="0">
              <a:solidFill>
                <a:schemeClr val="dk1"/>
              </a:solidFill>
              <a:effectLst/>
              <a:latin typeface="+mn-lt"/>
              <a:ea typeface="+mn-ea"/>
              <a:cs typeface="+mn-cs"/>
            </a:rPr>
            <a:t>、事務事業の見直し・統廃合など歳出の合理化等行財政改革や、公共資産の総資産量適正化・長寿命化のためのアセットマネジメントの取組などを推進し、経常的な事務事業に要する経費の抑制に努めていく。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4" name="直線コネクタ 423"/>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5" name="テキスト ボックス 424"/>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6" name="直線コネクタ 42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7" name="テキスト ボックス 42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8" name="直線コネクタ 427"/>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9" name="テキスト ボックス 428"/>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30" name="直線コネクタ 42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31" name="テキスト ボックス 43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2" name="直線コネクタ 431"/>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3" name="テキスト ボックス 432"/>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4" name="直線コネクタ 43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5" name="テキスト ボックス 43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6" name="直線コネクタ 435"/>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7" name="テキスト ボックス 436"/>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8" name="直線コネクタ 43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9" name="テキスト ボックス 43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4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41" name="直線コネクタ 440"/>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2"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3" name="直線コネクタ 442"/>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4"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5" name="直線コネクタ 444"/>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3175</xdr:rowOff>
    </xdr:from>
    <xdr:to>
      <xdr:col>24</xdr:col>
      <xdr:colOff>31750</xdr:colOff>
      <xdr:row>74</xdr:row>
      <xdr:rowOff>41275</xdr:rowOff>
    </xdr:to>
    <xdr:cxnSp macro="">
      <xdr:nvCxnSpPr>
        <xdr:cNvPr id="446" name="直線コネクタ 445"/>
        <xdr:cNvCxnSpPr/>
      </xdr:nvCxnSpPr>
      <xdr:spPr>
        <a:xfrm>
          <a:off x="15671800" y="12690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10177</xdr:rowOff>
    </xdr:from>
    <xdr:ext cx="762000" cy="259045"/>
    <xdr:sp macro="" textlink="">
      <xdr:nvSpPr>
        <xdr:cNvPr id="447" name="公債費以外平均値テキスト"/>
        <xdr:cNvSpPr txBox="1"/>
      </xdr:nvSpPr>
      <xdr:spPr>
        <a:xfrm>
          <a:off x="16598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8" name="フローチャート : 判断 447"/>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69850</xdr:rowOff>
    </xdr:from>
    <xdr:to>
      <xdr:col>22</xdr:col>
      <xdr:colOff>565150</xdr:colOff>
      <xdr:row>74</xdr:row>
      <xdr:rowOff>3175</xdr:rowOff>
    </xdr:to>
    <xdr:cxnSp macro="">
      <xdr:nvCxnSpPr>
        <xdr:cNvPr id="449" name="直線コネクタ 448"/>
        <xdr:cNvCxnSpPr/>
      </xdr:nvCxnSpPr>
      <xdr:spPr>
        <a:xfrm>
          <a:off x="14782800" y="125857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50" name="フローチャート : 判断 449"/>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38752</xdr:rowOff>
    </xdr:from>
    <xdr:ext cx="736600" cy="259045"/>
    <xdr:sp macro="" textlink="">
      <xdr:nvSpPr>
        <xdr:cNvPr id="451" name="テキスト ボックス 450"/>
        <xdr:cNvSpPr txBox="1"/>
      </xdr:nvSpPr>
      <xdr:spPr>
        <a:xfrm>
          <a:off x="15290800" y="1324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69850</xdr:rowOff>
    </xdr:from>
    <xdr:to>
      <xdr:col>21</xdr:col>
      <xdr:colOff>361950</xdr:colOff>
      <xdr:row>73</xdr:row>
      <xdr:rowOff>107950</xdr:rowOff>
    </xdr:to>
    <xdr:cxnSp macro="">
      <xdr:nvCxnSpPr>
        <xdr:cNvPr id="452" name="直線コネクタ 451"/>
        <xdr:cNvCxnSpPr/>
      </xdr:nvCxnSpPr>
      <xdr:spPr>
        <a:xfrm flipV="1">
          <a:off x="13893800" y="1258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3" name="フローチャート : 判断 452"/>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48277</xdr:rowOff>
    </xdr:from>
    <xdr:ext cx="762000" cy="259045"/>
    <xdr:sp macro="" textlink="">
      <xdr:nvSpPr>
        <xdr:cNvPr id="454" name="テキスト ボックス 453"/>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107950</xdr:rowOff>
    </xdr:from>
    <xdr:to>
      <xdr:col>20</xdr:col>
      <xdr:colOff>158750</xdr:colOff>
      <xdr:row>73</xdr:row>
      <xdr:rowOff>107950</xdr:rowOff>
    </xdr:to>
    <xdr:cxnSp macro="">
      <xdr:nvCxnSpPr>
        <xdr:cNvPr id="455" name="直線コネクタ 454"/>
        <xdr:cNvCxnSpPr/>
      </xdr:nvCxnSpPr>
      <xdr:spPr>
        <a:xfrm>
          <a:off x="13004800" y="1262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6" name="フローチャート : 判断 455"/>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114952</xdr:rowOff>
    </xdr:from>
    <xdr:ext cx="762000" cy="259045"/>
    <xdr:sp macro="" textlink="">
      <xdr:nvSpPr>
        <xdr:cNvPr id="457" name="テキスト ボックス 456"/>
        <xdr:cNvSpPr txBox="1"/>
      </xdr:nvSpPr>
      <xdr:spPr>
        <a:xfrm>
          <a:off x="13512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8" name="フローチャート : 判断 457"/>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67327</xdr:rowOff>
    </xdr:from>
    <xdr:ext cx="762000" cy="259045"/>
    <xdr:sp macro="" textlink="">
      <xdr:nvSpPr>
        <xdr:cNvPr id="459" name="テキスト ボックス 458"/>
        <xdr:cNvSpPr txBox="1"/>
      </xdr:nvSpPr>
      <xdr:spPr>
        <a:xfrm>
          <a:off x="12623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60" name="テキスト ボックス 45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61" name="テキスト ボックス 46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2" name="テキスト ボックス 46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3" name="テキスト ボックス 46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4" name="テキスト ボックス 46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161925</xdr:rowOff>
    </xdr:from>
    <xdr:to>
      <xdr:col>24</xdr:col>
      <xdr:colOff>82550</xdr:colOff>
      <xdr:row>74</xdr:row>
      <xdr:rowOff>92075</xdr:rowOff>
    </xdr:to>
    <xdr:sp macro="" textlink="">
      <xdr:nvSpPr>
        <xdr:cNvPr id="465" name="円/楕円 464"/>
        <xdr:cNvSpPr/>
      </xdr:nvSpPr>
      <xdr:spPr>
        <a:xfrm>
          <a:off x="164592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7002</xdr:rowOff>
    </xdr:from>
    <xdr:ext cx="762000" cy="259045"/>
    <xdr:sp macro="" textlink="">
      <xdr:nvSpPr>
        <xdr:cNvPr id="466" name="公債費以外該当値テキスト"/>
        <xdr:cNvSpPr txBox="1"/>
      </xdr:nvSpPr>
      <xdr:spPr>
        <a:xfrm>
          <a:off x="165989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123825</xdr:rowOff>
    </xdr:from>
    <xdr:to>
      <xdr:col>22</xdr:col>
      <xdr:colOff>615950</xdr:colOff>
      <xdr:row>74</xdr:row>
      <xdr:rowOff>53975</xdr:rowOff>
    </xdr:to>
    <xdr:sp macro="" textlink="">
      <xdr:nvSpPr>
        <xdr:cNvPr id="467" name="円/楕円 466"/>
        <xdr:cNvSpPr/>
      </xdr:nvSpPr>
      <xdr:spPr>
        <a:xfrm>
          <a:off x="15621000" y="1263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64152</xdr:rowOff>
    </xdr:from>
    <xdr:ext cx="736600" cy="259045"/>
    <xdr:sp macro="" textlink="">
      <xdr:nvSpPr>
        <xdr:cNvPr id="468" name="テキスト ボックス 467"/>
        <xdr:cNvSpPr txBox="1"/>
      </xdr:nvSpPr>
      <xdr:spPr>
        <a:xfrm>
          <a:off x="15290800" y="1240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19050</xdr:rowOff>
    </xdr:from>
    <xdr:to>
      <xdr:col>21</xdr:col>
      <xdr:colOff>412750</xdr:colOff>
      <xdr:row>73</xdr:row>
      <xdr:rowOff>120650</xdr:rowOff>
    </xdr:to>
    <xdr:sp macro="" textlink="">
      <xdr:nvSpPr>
        <xdr:cNvPr id="469" name="円/楕円 468"/>
        <xdr:cNvSpPr/>
      </xdr:nvSpPr>
      <xdr:spPr>
        <a:xfrm>
          <a:off x="14732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130827</xdr:rowOff>
    </xdr:from>
    <xdr:ext cx="762000" cy="259045"/>
    <xdr:sp macro="" textlink="">
      <xdr:nvSpPr>
        <xdr:cNvPr id="470" name="テキスト ボックス 469"/>
        <xdr:cNvSpPr txBox="1"/>
      </xdr:nvSpPr>
      <xdr:spPr>
        <a:xfrm>
          <a:off x="14401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57150</xdr:rowOff>
    </xdr:from>
    <xdr:to>
      <xdr:col>20</xdr:col>
      <xdr:colOff>209550</xdr:colOff>
      <xdr:row>73</xdr:row>
      <xdr:rowOff>158750</xdr:rowOff>
    </xdr:to>
    <xdr:sp macro="" textlink="">
      <xdr:nvSpPr>
        <xdr:cNvPr id="471" name="円/楕円 470"/>
        <xdr:cNvSpPr/>
      </xdr:nvSpPr>
      <xdr:spPr>
        <a:xfrm>
          <a:off x="13843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168927</xdr:rowOff>
    </xdr:from>
    <xdr:ext cx="762000" cy="259045"/>
    <xdr:sp macro="" textlink="">
      <xdr:nvSpPr>
        <xdr:cNvPr id="472" name="テキスト ボックス 471"/>
        <xdr:cNvSpPr txBox="1"/>
      </xdr:nvSpPr>
      <xdr:spPr>
        <a:xfrm>
          <a:off x="13512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57150</xdr:rowOff>
    </xdr:from>
    <xdr:to>
      <xdr:col>19</xdr:col>
      <xdr:colOff>6350</xdr:colOff>
      <xdr:row>73</xdr:row>
      <xdr:rowOff>158750</xdr:rowOff>
    </xdr:to>
    <xdr:sp macro="" textlink="">
      <xdr:nvSpPr>
        <xdr:cNvPr id="473" name="円/楕円 472"/>
        <xdr:cNvSpPr/>
      </xdr:nvSpPr>
      <xdr:spPr>
        <a:xfrm>
          <a:off x="12954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168927</xdr:rowOff>
    </xdr:from>
    <xdr:ext cx="762000" cy="259045"/>
    <xdr:sp macro="" textlink="">
      <xdr:nvSpPr>
        <xdr:cNvPr id="474" name="テキスト ボックス 473"/>
        <xdr:cNvSpPr txBox="1"/>
      </xdr:nvSpPr>
      <xdr:spPr>
        <a:xfrm>
          <a:off x="12623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静岡県静岡市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91689</xdr:rowOff>
    </xdr:from>
    <xdr:to>
      <xdr:col>4</xdr:col>
      <xdr:colOff>1117600</xdr:colOff>
      <xdr:row>14</xdr:row>
      <xdr:rowOff>166807</xdr:rowOff>
    </xdr:to>
    <xdr:cxnSp macro="">
      <xdr:nvCxnSpPr>
        <xdr:cNvPr id="48" name="直線コネクタ 47"/>
        <xdr:cNvCxnSpPr/>
      </xdr:nvCxnSpPr>
      <xdr:spPr bwMode="auto">
        <a:xfrm flipV="1">
          <a:off x="5003800" y="2539614"/>
          <a:ext cx="647700" cy="7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146605</xdr:rowOff>
    </xdr:from>
    <xdr:ext cx="762000" cy="259045"/>
    <xdr:sp macro="" textlink="">
      <xdr:nvSpPr>
        <xdr:cNvPr id="49" name="人口1人当たり決算額の推移平均値テキスト130"/>
        <xdr:cNvSpPr txBox="1"/>
      </xdr:nvSpPr>
      <xdr:spPr>
        <a:xfrm>
          <a:off x="5740400" y="2765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166807</xdr:rowOff>
    </xdr:from>
    <xdr:to>
      <xdr:col>4</xdr:col>
      <xdr:colOff>469900</xdr:colOff>
      <xdr:row>16</xdr:row>
      <xdr:rowOff>29738</xdr:rowOff>
    </xdr:to>
    <xdr:cxnSp macro="">
      <xdr:nvCxnSpPr>
        <xdr:cNvPr id="51" name="直線コネクタ 50"/>
        <xdr:cNvCxnSpPr/>
      </xdr:nvCxnSpPr>
      <xdr:spPr bwMode="auto">
        <a:xfrm flipV="1">
          <a:off x="4305300" y="2614732"/>
          <a:ext cx="698500" cy="20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104909</xdr:rowOff>
    </xdr:from>
    <xdr:ext cx="736600" cy="259045"/>
    <xdr:sp macro="" textlink="">
      <xdr:nvSpPr>
        <xdr:cNvPr id="53" name="テキスト ボックス 52"/>
        <xdr:cNvSpPr txBox="1"/>
      </xdr:nvSpPr>
      <xdr:spPr>
        <a:xfrm>
          <a:off x="4622800" y="289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120355</xdr:rowOff>
    </xdr:from>
    <xdr:to>
      <xdr:col>3</xdr:col>
      <xdr:colOff>904875</xdr:colOff>
      <xdr:row>16</xdr:row>
      <xdr:rowOff>29738</xdr:rowOff>
    </xdr:to>
    <xdr:cxnSp macro="">
      <xdr:nvCxnSpPr>
        <xdr:cNvPr id="54" name="直線コネクタ 53"/>
        <xdr:cNvCxnSpPr/>
      </xdr:nvCxnSpPr>
      <xdr:spPr bwMode="auto">
        <a:xfrm>
          <a:off x="3606800" y="2739730"/>
          <a:ext cx="698500" cy="8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157715</xdr:rowOff>
    </xdr:from>
    <xdr:ext cx="762000" cy="259045"/>
    <xdr:sp macro="" textlink="">
      <xdr:nvSpPr>
        <xdr:cNvPr id="56" name="テキスト ボックス 55"/>
        <xdr:cNvSpPr txBox="1"/>
      </xdr:nvSpPr>
      <xdr:spPr>
        <a:xfrm>
          <a:off x="39243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148656</xdr:rowOff>
    </xdr:from>
    <xdr:to>
      <xdr:col>3</xdr:col>
      <xdr:colOff>206375</xdr:colOff>
      <xdr:row>15</xdr:row>
      <xdr:rowOff>120355</xdr:rowOff>
    </xdr:to>
    <xdr:cxnSp macro="">
      <xdr:nvCxnSpPr>
        <xdr:cNvPr id="57" name="直線コネクタ 56"/>
        <xdr:cNvCxnSpPr/>
      </xdr:nvCxnSpPr>
      <xdr:spPr bwMode="auto">
        <a:xfrm>
          <a:off x="2908300" y="2596581"/>
          <a:ext cx="698500" cy="143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61155</xdr:rowOff>
    </xdr:from>
    <xdr:ext cx="762000" cy="259045"/>
    <xdr:sp macro="" textlink="">
      <xdr:nvSpPr>
        <xdr:cNvPr id="59" name="テキスト ボックス 58"/>
        <xdr:cNvSpPr txBox="1"/>
      </xdr:nvSpPr>
      <xdr:spPr>
        <a:xfrm>
          <a:off x="32258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96679</xdr:rowOff>
    </xdr:from>
    <xdr:ext cx="762000" cy="259045"/>
    <xdr:sp macro="" textlink="">
      <xdr:nvSpPr>
        <xdr:cNvPr id="61" name="テキスト ボックス 60"/>
        <xdr:cNvSpPr txBox="1"/>
      </xdr:nvSpPr>
      <xdr:spPr>
        <a:xfrm>
          <a:off x="25273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40889</xdr:rowOff>
    </xdr:from>
    <xdr:to>
      <xdr:col>5</xdr:col>
      <xdr:colOff>34925</xdr:colOff>
      <xdr:row>14</xdr:row>
      <xdr:rowOff>142489</xdr:rowOff>
    </xdr:to>
    <xdr:sp macro="" textlink="">
      <xdr:nvSpPr>
        <xdr:cNvPr id="67" name="円/楕円 66"/>
        <xdr:cNvSpPr/>
      </xdr:nvSpPr>
      <xdr:spPr bwMode="auto">
        <a:xfrm>
          <a:off x="5600700" y="248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57416</xdr:rowOff>
    </xdr:from>
    <xdr:ext cx="762000" cy="259045"/>
    <xdr:sp macro="" textlink="">
      <xdr:nvSpPr>
        <xdr:cNvPr id="68" name="人口1人当たり決算額の推移該当値テキスト130"/>
        <xdr:cNvSpPr txBox="1"/>
      </xdr:nvSpPr>
      <xdr:spPr>
        <a:xfrm>
          <a:off x="5740400" y="233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70,564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116007</xdr:rowOff>
    </xdr:from>
    <xdr:to>
      <xdr:col>4</xdr:col>
      <xdr:colOff>520700</xdr:colOff>
      <xdr:row>15</xdr:row>
      <xdr:rowOff>46157</xdr:rowOff>
    </xdr:to>
    <xdr:sp macro="" textlink="">
      <xdr:nvSpPr>
        <xdr:cNvPr id="69" name="円/楕円 68"/>
        <xdr:cNvSpPr/>
      </xdr:nvSpPr>
      <xdr:spPr bwMode="auto">
        <a:xfrm>
          <a:off x="4953000" y="2563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56334</xdr:rowOff>
    </xdr:from>
    <xdr:ext cx="736600" cy="259045"/>
    <xdr:sp macro="" textlink="">
      <xdr:nvSpPr>
        <xdr:cNvPr id="70" name="テキスト ボックス 69"/>
        <xdr:cNvSpPr txBox="1"/>
      </xdr:nvSpPr>
      <xdr:spPr>
        <a:xfrm>
          <a:off x="4622800" y="2332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68,921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150388</xdr:rowOff>
    </xdr:from>
    <xdr:to>
      <xdr:col>3</xdr:col>
      <xdr:colOff>955675</xdr:colOff>
      <xdr:row>16</xdr:row>
      <xdr:rowOff>80538</xdr:rowOff>
    </xdr:to>
    <xdr:sp macro="" textlink="">
      <xdr:nvSpPr>
        <xdr:cNvPr id="71" name="円/楕円 70"/>
        <xdr:cNvSpPr/>
      </xdr:nvSpPr>
      <xdr:spPr bwMode="auto">
        <a:xfrm>
          <a:off x="4254500" y="276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90715</xdr:rowOff>
    </xdr:from>
    <xdr:ext cx="762000" cy="259045"/>
    <xdr:sp macro="" textlink="">
      <xdr:nvSpPr>
        <xdr:cNvPr id="72" name="テキスト ボックス 71"/>
        <xdr:cNvSpPr txBox="1"/>
      </xdr:nvSpPr>
      <xdr:spPr>
        <a:xfrm>
          <a:off x="3924300" y="253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64,419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69555</xdr:rowOff>
    </xdr:from>
    <xdr:to>
      <xdr:col>3</xdr:col>
      <xdr:colOff>257175</xdr:colOff>
      <xdr:row>15</xdr:row>
      <xdr:rowOff>171155</xdr:rowOff>
    </xdr:to>
    <xdr:sp macro="" textlink="">
      <xdr:nvSpPr>
        <xdr:cNvPr id="73" name="円/楕円 72"/>
        <xdr:cNvSpPr/>
      </xdr:nvSpPr>
      <xdr:spPr bwMode="auto">
        <a:xfrm>
          <a:off x="3556000" y="268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9882</xdr:rowOff>
    </xdr:from>
    <xdr:ext cx="762000" cy="259045"/>
    <xdr:sp macro="" textlink="">
      <xdr:nvSpPr>
        <xdr:cNvPr id="74" name="テキスト ボックス 73"/>
        <xdr:cNvSpPr txBox="1"/>
      </xdr:nvSpPr>
      <xdr:spPr>
        <a:xfrm>
          <a:off x="3225800" y="24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66,187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97856</xdr:rowOff>
    </xdr:from>
    <xdr:to>
      <xdr:col>2</xdr:col>
      <xdr:colOff>692150</xdr:colOff>
      <xdr:row>15</xdr:row>
      <xdr:rowOff>28006</xdr:rowOff>
    </xdr:to>
    <xdr:sp macro="" textlink="">
      <xdr:nvSpPr>
        <xdr:cNvPr id="75" name="円/楕円 74"/>
        <xdr:cNvSpPr/>
      </xdr:nvSpPr>
      <xdr:spPr bwMode="auto">
        <a:xfrm>
          <a:off x="2857500" y="254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38183</xdr:rowOff>
    </xdr:from>
    <xdr:ext cx="762000" cy="259045"/>
    <xdr:sp macro="" textlink="">
      <xdr:nvSpPr>
        <xdr:cNvPr id="76" name="テキスト ボックス 75"/>
        <xdr:cNvSpPr txBox="1"/>
      </xdr:nvSpPr>
      <xdr:spPr>
        <a:xfrm>
          <a:off x="2527300" y="231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328511</xdr:rowOff>
    </xdr:from>
    <xdr:to>
      <xdr:col>4</xdr:col>
      <xdr:colOff>1117600</xdr:colOff>
      <xdr:row>36</xdr:row>
      <xdr:rowOff>279</xdr:rowOff>
    </xdr:to>
    <xdr:cxnSp macro="">
      <xdr:nvCxnSpPr>
        <xdr:cNvPr id="110" name="直線コネクタ 109"/>
        <xdr:cNvCxnSpPr/>
      </xdr:nvCxnSpPr>
      <xdr:spPr bwMode="auto">
        <a:xfrm flipV="1">
          <a:off x="5003800" y="6938861"/>
          <a:ext cx="647700" cy="14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294009</xdr:rowOff>
    </xdr:from>
    <xdr:ext cx="762000" cy="259045"/>
    <xdr:sp macro="" textlink="">
      <xdr:nvSpPr>
        <xdr:cNvPr id="111" name="人口1人当たり決算額の推移平均値テキスト445"/>
        <xdr:cNvSpPr txBox="1"/>
      </xdr:nvSpPr>
      <xdr:spPr>
        <a:xfrm>
          <a:off x="5740400" y="656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247586</xdr:rowOff>
    </xdr:from>
    <xdr:to>
      <xdr:col>4</xdr:col>
      <xdr:colOff>469900</xdr:colOff>
      <xdr:row>36</xdr:row>
      <xdr:rowOff>279</xdr:rowOff>
    </xdr:to>
    <xdr:cxnSp macro="">
      <xdr:nvCxnSpPr>
        <xdr:cNvPr id="113" name="直線コネクタ 112"/>
        <xdr:cNvCxnSpPr/>
      </xdr:nvCxnSpPr>
      <xdr:spPr bwMode="auto">
        <a:xfrm>
          <a:off x="4305300" y="6857936"/>
          <a:ext cx="698500" cy="9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152277</xdr:rowOff>
    </xdr:from>
    <xdr:ext cx="736600" cy="259045"/>
    <xdr:sp macro="" textlink="">
      <xdr:nvSpPr>
        <xdr:cNvPr id="115" name="テキスト ボックス 114"/>
        <xdr:cNvSpPr txBox="1"/>
      </xdr:nvSpPr>
      <xdr:spPr>
        <a:xfrm>
          <a:off x="4622800" y="641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179083</xdr:rowOff>
    </xdr:from>
    <xdr:to>
      <xdr:col>3</xdr:col>
      <xdr:colOff>904875</xdr:colOff>
      <xdr:row>35</xdr:row>
      <xdr:rowOff>247586</xdr:rowOff>
    </xdr:to>
    <xdr:cxnSp macro="">
      <xdr:nvCxnSpPr>
        <xdr:cNvPr id="116" name="直線コネクタ 115"/>
        <xdr:cNvCxnSpPr/>
      </xdr:nvCxnSpPr>
      <xdr:spPr bwMode="auto">
        <a:xfrm>
          <a:off x="3606800" y="6789433"/>
          <a:ext cx="698500" cy="6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168089</xdr:rowOff>
    </xdr:from>
    <xdr:ext cx="762000" cy="259045"/>
    <xdr:sp macro="" textlink="">
      <xdr:nvSpPr>
        <xdr:cNvPr id="118" name="テキスト ボックス 117"/>
        <xdr:cNvSpPr txBox="1"/>
      </xdr:nvSpPr>
      <xdr:spPr>
        <a:xfrm>
          <a:off x="3924300" y="643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112675</xdr:rowOff>
    </xdr:from>
    <xdr:to>
      <xdr:col>3</xdr:col>
      <xdr:colOff>206375</xdr:colOff>
      <xdr:row>35</xdr:row>
      <xdr:rowOff>179083</xdr:rowOff>
    </xdr:to>
    <xdr:cxnSp macro="">
      <xdr:nvCxnSpPr>
        <xdr:cNvPr id="119" name="直線コネクタ 118"/>
        <xdr:cNvCxnSpPr/>
      </xdr:nvCxnSpPr>
      <xdr:spPr bwMode="auto">
        <a:xfrm>
          <a:off x="2908300" y="6723025"/>
          <a:ext cx="698500" cy="6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153154</xdr:rowOff>
    </xdr:from>
    <xdr:ext cx="762000" cy="259045"/>
    <xdr:sp macro="" textlink="">
      <xdr:nvSpPr>
        <xdr:cNvPr id="121" name="テキスト ボックス 120"/>
        <xdr:cNvSpPr txBox="1"/>
      </xdr:nvSpPr>
      <xdr:spPr>
        <a:xfrm>
          <a:off x="32258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146676</xdr:rowOff>
    </xdr:from>
    <xdr:ext cx="762000" cy="259045"/>
    <xdr:sp macro="" textlink="">
      <xdr:nvSpPr>
        <xdr:cNvPr id="123" name="テキスト ボックス 122"/>
        <xdr:cNvSpPr txBox="1"/>
      </xdr:nvSpPr>
      <xdr:spPr>
        <a:xfrm>
          <a:off x="25273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277711</xdr:rowOff>
    </xdr:from>
    <xdr:to>
      <xdr:col>5</xdr:col>
      <xdr:colOff>34925</xdr:colOff>
      <xdr:row>36</xdr:row>
      <xdr:rowOff>36411</xdr:rowOff>
    </xdr:to>
    <xdr:sp macro="" textlink="">
      <xdr:nvSpPr>
        <xdr:cNvPr id="129" name="円/楕円 128"/>
        <xdr:cNvSpPr/>
      </xdr:nvSpPr>
      <xdr:spPr bwMode="auto">
        <a:xfrm>
          <a:off x="5600700" y="6888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249788</xdr:rowOff>
    </xdr:from>
    <xdr:ext cx="762000" cy="259045"/>
    <xdr:sp macro="" textlink="">
      <xdr:nvSpPr>
        <xdr:cNvPr id="130" name="人口1人当たり決算額の推移該当値テキスト445"/>
        <xdr:cNvSpPr txBox="1"/>
      </xdr:nvSpPr>
      <xdr:spPr>
        <a:xfrm>
          <a:off x="5740400" y="686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292379</xdr:rowOff>
    </xdr:from>
    <xdr:to>
      <xdr:col>4</xdr:col>
      <xdr:colOff>520700</xdr:colOff>
      <xdr:row>36</xdr:row>
      <xdr:rowOff>51079</xdr:rowOff>
    </xdr:to>
    <xdr:sp macro="" textlink="">
      <xdr:nvSpPr>
        <xdr:cNvPr id="131" name="円/楕円 130"/>
        <xdr:cNvSpPr/>
      </xdr:nvSpPr>
      <xdr:spPr bwMode="auto">
        <a:xfrm>
          <a:off x="4953000" y="690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35856</xdr:rowOff>
    </xdr:from>
    <xdr:ext cx="736600" cy="259045"/>
    <xdr:sp macro="" textlink="">
      <xdr:nvSpPr>
        <xdr:cNvPr id="132" name="テキスト ボックス 131"/>
        <xdr:cNvSpPr txBox="1"/>
      </xdr:nvSpPr>
      <xdr:spPr>
        <a:xfrm>
          <a:off x="4622800" y="698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196786</xdr:rowOff>
    </xdr:from>
    <xdr:to>
      <xdr:col>3</xdr:col>
      <xdr:colOff>955675</xdr:colOff>
      <xdr:row>35</xdr:row>
      <xdr:rowOff>298386</xdr:rowOff>
    </xdr:to>
    <xdr:sp macro="" textlink="">
      <xdr:nvSpPr>
        <xdr:cNvPr id="133" name="円/楕円 132"/>
        <xdr:cNvSpPr/>
      </xdr:nvSpPr>
      <xdr:spPr bwMode="auto">
        <a:xfrm>
          <a:off x="4254500" y="680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283163</xdr:rowOff>
    </xdr:from>
    <xdr:ext cx="762000" cy="259045"/>
    <xdr:sp macro="" textlink="">
      <xdr:nvSpPr>
        <xdr:cNvPr id="134" name="テキスト ボックス 133"/>
        <xdr:cNvSpPr txBox="1"/>
      </xdr:nvSpPr>
      <xdr:spPr>
        <a:xfrm>
          <a:off x="3924300" y="689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128283</xdr:rowOff>
    </xdr:from>
    <xdr:to>
      <xdr:col>3</xdr:col>
      <xdr:colOff>257175</xdr:colOff>
      <xdr:row>35</xdr:row>
      <xdr:rowOff>229883</xdr:rowOff>
    </xdr:to>
    <xdr:sp macro="" textlink="">
      <xdr:nvSpPr>
        <xdr:cNvPr id="135" name="円/楕円 134"/>
        <xdr:cNvSpPr/>
      </xdr:nvSpPr>
      <xdr:spPr bwMode="auto">
        <a:xfrm>
          <a:off x="3556000" y="6738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214660</xdr:rowOff>
    </xdr:from>
    <xdr:ext cx="762000" cy="259045"/>
    <xdr:sp macro="" textlink="">
      <xdr:nvSpPr>
        <xdr:cNvPr id="136" name="テキスト ボックス 135"/>
        <xdr:cNvSpPr txBox="1"/>
      </xdr:nvSpPr>
      <xdr:spPr>
        <a:xfrm>
          <a:off x="3225800" y="682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61875</xdr:rowOff>
    </xdr:from>
    <xdr:to>
      <xdr:col>2</xdr:col>
      <xdr:colOff>692150</xdr:colOff>
      <xdr:row>35</xdr:row>
      <xdr:rowOff>163475</xdr:rowOff>
    </xdr:to>
    <xdr:sp macro="" textlink="">
      <xdr:nvSpPr>
        <xdr:cNvPr id="137" name="円/楕円 136"/>
        <xdr:cNvSpPr/>
      </xdr:nvSpPr>
      <xdr:spPr bwMode="auto">
        <a:xfrm>
          <a:off x="2857500" y="667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148252</xdr:rowOff>
    </xdr:from>
    <xdr:ext cx="762000" cy="259045"/>
    <xdr:sp macro="" textlink="">
      <xdr:nvSpPr>
        <xdr:cNvPr id="138" name="テキスト ボックス 137"/>
        <xdr:cNvSpPr txBox="1"/>
      </xdr:nvSpPr>
      <xdr:spPr>
        <a:xfrm>
          <a:off x="2527300" y="67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712,184
704,015
1,411.90
283,561,080
276,821,720
4,206,724
165,146,625
418,517,384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402771</xdr:colOff>
      <xdr:row>13</xdr:row>
      <xdr:rowOff>120650</xdr:rowOff>
    </xdr:to>
    <xdr:sp macro="" textlink="">
      <xdr:nvSpPr>
        <xdr:cNvPr id="17" name="正方形/長方形 16"/>
        <xdr:cNvSpPr/>
      </xdr:nvSpPr>
      <xdr:spPr>
        <a:xfrm>
          <a:off x="6512832" y="1632857"/>
          <a:ext cx="3197225"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60787</xdr:rowOff>
    </xdr:from>
    <xdr:to>
      <xdr:col>6</xdr:col>
      <xdr:colOff>511175</xdr:colOff>
      <xdr:row>35</xdr:row>
      <xdr:rowOff>106187</xdr:rowOff>
    </xdr:to>
    <xdr:cxnSp macro="">
      <xdr:nvCxnSpPr>
        <xdr:cNvPr id="59" name="直線コネクタ 58"/>
        <xdr:cNvCxnSpPr/>
      </xdr:nvCxnSpPr>
      <xdr:spPr>
        <a:xfrm flipV="1">
          <a:off x="3797300" y="6061537"/>
          <a:ext cx="8382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20245</xdr:rowOff>
    </xdr:from>
    <xdr:ext cx="534377" cy="259045"/>
    <xdr:sp macro="" textlink="">
      <xdr:nvSpPr>
        <xdr:cNvPr id="60" name="人件費平均値テキスト"/>
        <xdr:cNvSpPr txBox="1"/>
      </xdr:nvSpPr>
      <xdr:spPr>
        <a:xfrm>
          <a:off x="4686300" y="584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106187</xdr:rowOff>
    </xdr:from>
    <xdr:to>
      <xdr:col>5</xdr:col>
      <xdr:colOff>358775</xdr:colOff>
      <xdr:row>36</xdr:row>
      <xdr:rowOff>28052</xdr:rowOff>
    </xdr:to>
    <xdr:cxnSp macro="">
      <xdr:nvCxnSpPr>
        <xdr:cNvPr id="62" name="直線コネクタ 61"/>
        <xdr:cNvCxnSpPr/>
      </xdr:nvCxnSpPr>
      <xdr:spPr>
        <a:xfrm flipV="1">
          <a:off x="2908300" y="6106937"/>
          <a:ext cx="889000" cy="9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122125</xdr:rowOff>
    </xdr:from>
    <xdr:ext cx="534377" cy="259045"/>
    <xdr:sp macro="" textlink="">
      <xdr:nvSpPr>
        <xdr:cNvPr id="64" name="テキスト ボックス 63"/>
        <xdr:cNvSpPr txBox="1"/>
      </xdr:nvSpPr>
      <xdr:spPr>
        <a:xfrm>
          <a:off x="3530111" y="57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76743</xdr:rowOff>
    </xdr:from>
    <xdr:to>
      <xdr:col>4</xdr:col>
      <xdr:colOff>155575</xdr:colOff>
      <xdr:row>36</xdr:row>
      <xdr:rowOff>28052</xdr:rowOff>
    </xdr:to>
    <xdr:cxnSp macro="">
      <xdr:nvCxnSpPr>
        <xdr:cNvPr id="65" name="直線コネクタ 64"/>
        <xdr:cNvCxnSpPr/>
      </xdr:nvCxnSpPr>
      <xdr:spPr>
        <a:xfrm>
          <a:off x="2019300" y="6077493"/>
          <a:ext cx="889000" cy="1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154632</xdr:rowOff>
    </xdr:from>
    <xdr:ext cx="534377" cy="259045"/>
    <xdr:sp macro="" textlink="">
      <xdr:nvSpPr>
        <xdr:cNvPr id="67" name="テキスト ボックス 66"/>
        <xdr:cNvSpPr txBox="1"/>
      </xdr:nvSpPr>
      <xdr:spPr>
        <a:xfrm>
          <a:off x="2641111" y="58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118623</xdr:rowOff>
    </xdr:from>
    <xdr:to>
      <xdr:col>2</xdr:col>
      <xdr:colOff>638175</xdr:colOff>
      <xdr:row>35</xdr:row>
      <xdr:rowOff>76743</xdr:rowOff>
    </xdr:to>
    <xdr:cxnSp macro="">
      <xdr:nvCxnSpPr>
        <xdr:cNvPr id="68" name="直線コネクタ 67"/>
        <xdr:cNvCxnSpPr/>
      </xdr:nvCxnSpPr>
      <xdr:spPr>
        <a:xfrm>
          <a:off x="1130300" y="5947923"/>
          <a:ext cx="889000" cy="12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28079</xdr:rowOff>
    </xdr:from>
    <xdr:ext cx="534377" cy="259045"/>
    <xdr:sp macro="" textlink="">
      <xdr:nvSpPr>
        <xdr:cNvPr id="70" name="テキスト ボックス 69"/>
        <xdr:cNvSpPr txBox="1"/>
      </xdr:nvSpPr>
      <xdr:spPr>
        <a:xfrm>
          <a:off x="1752111" y="56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50436</xdr:rowOff>
    </xdr:from>
    <xdr:ext cx="534377" cy="259045"/>
    <xdr:sp macro="" textlink="">
      <xdr:nvSpPr>
        <xdr:cNvPr id="72" name="テキスト ボックス 71"/>
        <xdr:cNvSpPr txBox="1"/>
      </xdr:nvSpPr>
      <xdr:spPr>
        <a:xfrm>
          <a:off x="863111" y="5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9987</xdr:rowOff>
    </xdr:from>
    <xdr:to>
      <xdr:col>6</xdr:col>
      <xdr:colOff>561975</xdr:colOff>
      <xdr:row>35</xdr:row>
      <xdr:rowOff>111587</xdr:rowOff>
    </xdr:to>
    <xdr:sp macro="" textlink="">
      <xdr:nvSpPr>
        <xdr:cNvPr id="78" name="円/楕円 77"/>
        <xdr:cNvSpPr/>
      </xdr:nvSpPr>
      <xdr:spPr>
        <a:xfrm>
          <a:off x="4584700" y="60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159864</xdr:rowOff>
    </xdr:from>
    <xdr:ext cx="534377" cy="259045"/>
    <xdr:sp macro="" textlink="">
      <xdr:nvSpPr>
        <xdr:cNvPr id="79" name="人件費該当値テキスト"/>
        <xdr:cNvSpPr txBox="1"/>
      </xdr:nvSpPr>
      <xdr:spPr>
        <a:xfrm>
          <a:off x="4686300" y="598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62,976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55387</xdr:rowOff>
    </xdr:from>
    <xdr:to>
      <xdr:col>5</xdr:col>
      <xdr:colOff>409575</xdr:colOff>
      <xdr:row>35</xdr:row>
      <xdr:rowOff>156987</xdr:rowOff>
    </xdr:to>
    <xdr:sp macro="" textlink="">
      <xdr:nvSpPr>
        <xdr:cNvPr id="80" name="円/楕円 79"/>
        <xdr:cNvSpPr/>
      </xdr:nvSpPr>
      <xdr:spPr>
        <a:xfrm>
          <a:off x="3746500" y="605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148114</xdr:rowOff>
    </xdr:from>
    <xdr:ext cx="534377" cy="259045"/>
    <xdr:sp macro="" textlink="">
      <xdr:nvSpPr>
        <xdr:cNvPr id="81" name="テキスト ボックス 80"/>
        <xdr:cNvSpPr txBox="1"/>
      </xdr:nvSpPr>
      <xdr:spPr>
        <a:xfrm>
          <a:off x="3530111" y="614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148702</xdr:rowOff>
    </xdr:from>
    <xdr:to>
      <xdr:col>4</xdr:col>
      <xdr:colOff>206375</xdr:colOff>
      <xdr:row>36</xdr:row>
      <xdr:rowOff>78852</xdr:rowOff>
    </xdr:to>
    <xdr:sp macro="" textlink="">
      <xdr:nvSpPr>
        <xdr:cNvPr id="82" name="円/楕円 81"/>
        <xdr:cNvSpPr/>
      </xdr:nvSpPr>
      <xdr:spPr>
        <a:xfrm>
          <a:off x="2857500" y="61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69979</xdr:rowOff>
    </xdr:from>
    <xdr:ext cx="534377" cy="259045"/>
    <xdr:sp macro="" textlink="">
      <xdr:nvSpPr>
        <xdr:cNvPr id="83" name="テキスト ボックス 82"/>
        <xdr:cNvSpPr txBox="1"/>
      </xdr:nvSpPr>
      <xdr:spPr>
        <a:xfrm>
          <a:off x="2641111" y="624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25943</xdr:rowOff>
    </xdr:from>
    <xdr:to>
      <xdr:col>3</xdr:col>
      <xdr:colOff>3175</xdr:colOff>
      <xdr:row>35</xdr:row>
      <xdr:rowOff>127543</xdr:rowOff>
    </xdr:to>
    <xdr:sp macro="" textlink="">
      <xdr:nvSpPr>
        <xdr:cNvPr id="84" name="円/楕円 83"/>
        <xdr:cNvSpPr/>
      </xdr:nvSpPr>
      <xdr:spPr>
        <a:xfrm>
          <a:off x="1968500" y="60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118670</xdr:rowOff>
    </xdr:from>
    <xdr:ext cx="534377" cy="259045"/>
    <xdr:sp macro="" textlink="">
      <xdr:nvSpPr>
        <xdr:cNvPr id="85" name="テキスト ボックス 84"/>
        <xdr:cNvSpPr txBox="1"/>
      </xdr:nvSpPr>
      <xdr:spPr>
        <a:xfrm>
          <a:off x="1752111" y="611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67823</xdr:rowOff>
    </xdr:from>
    <xdr:to>
      <xdr:col>1</xdr:col>
      <xdr:colOff>485775</xdr:colOff>
      <xdr:row>34</xdr:row>
      <xdr:rowOff>169423</xdr:rowOff>
    </xdr:to>
    <xdr:sp macro="" textlink="">
      <xdr:nvSpPr>
        <xdr:cNvPr id="86" name="円/楕円 85"/>
        <xdr:cNvSpPr/>
      </xdr:nvSpPr>
      <xdr:spPr>
        <a:xfrm>
          <a:off x="1079500" y="58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160550</xdr:rowOff>
    </xdr:from>
    <xdr:ext cx="534377" cy="259045"/>
    <xdr:sp macro="" textlink="">
      <xdr:nvSpPr>
        <xdr:cNvPr id="87" name="テキスト ボックス 86"/>
        <xdr:cNvSpPr txBox="1"/>
      </xdr:nvSpPr>
      <xdr:spPr>
        <a:xfrm>
          <a:off x="863111" y="59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112040</xdr:rowOff>
    </xdr:from>
    <xdr:to>
      <xdr:col>6</xdr:col>
      <xdr:colOff>511175</xdr:colOff>
      <xdr:row>56</xdr:row>
      <xdr:rowOff>77406</xdr:rowOff>
    </xdr:to>
    <xdr:cxnSp macro="">
      <xdr:nvCxnSpPr>
        <xdr:cNvPr id="113" name="直線コネクタ 112"/>
        <xdr:cNvCxnSpPr/>
      </xdr:nvCxnSpPr>
      <xdr:spPr>
        <a:xfrm flipV="1">
          <a:off x="3797300" y="9541790"/>
          <a:ext cx="838200" cy="1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135507</xdr:rowOff>
    </xdr:from>
    <xdr:ext cx="534377" cy="259045"/>
    <xdr:sp macro="" textlink="">
      <xdr:nvSpPr>
        <xdr:cNvPr id="114" name="物件費平均値テキスト"/>
        <xdr:cNvSpPr txBox="1"/>
      </xdr:nvSpPr>
      <xdr:spPr>
        <a:xfrm>
          <a:off x="4686300" y="9565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77406</xdr:rowOff>
    </xdr:from>
    <xdr:to>
      <xdr:col>5</xdr:col>
      <xdr:colOff>358775</xdr:colOff>
      <xdr:row>57</xdr:row>
      <xdr:rowOff>24371</xdr:rowOff>
    </xdr:to>
    <xdr:cxnSp macro="">
      <xdr:nvCxnSpPr>
        <xdr:cNvPr id="116" name="直線コネクタ 115"/>
        <xdr:cNvCxnSpPr/>
      </xdr:nvCxnSpPr>
      <xdr:spPr>
        <a:xfrm flipV="1">
          <a:off x="2908300" y="9678606"/>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132846</xdr:rowOff>
    </xdr:from>
    <xdr:ext cx="534377" cy="259045"/>
    <xdr:sp macro="" textlink="">
      <xdr:nvSpPr>
        <xdr:cNvPr id="118" name="テキスト ボックス 117"/>
        <xdr:cNvSpPr txBox="1"/>
      </xdr:nvSpPr>
      <xdr:spPr>
        <a:xfrm>
          <a:off x="3530111" y="93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132156</xdr:rowOff>
    </xdr:from>
    <xdr:to>
      <xdr:col>4</xdr:col>
      <xdr:colOff>155575</xdr:colOff>
      <xdr:row>57</xdr:row>
      <xdr:rowOff>24371</xdr:rowOff>
    </xdr:to>
    <xdr:cxnSp macro="">
      <xdr:nvCxnSpPr>
        <xdr:cNvPr id="119" name="直線コネクタ 118"/>
        <xdr:cNvCxnSpPr/>
      </xdr:nvCxnSpPr>
      <xdr:spPr>
        <a:xfrm>
          <a:off x="2019300" y="9733356"/>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88955</xdr:rowOff>
    </xdr:from>
    <xdr:ext cx="534377" cy="259045"/>
    <xdr:sp macro="" textlink="">
      <xdr:nvSpPr>
        <xdr:cNvPr id="121" name="テキスト ボックス 120"/>
        <xdr:cNvSpPr txBox="1"/>
      </xdr:nvSpPr>
      <xdr:spPr>
        <a:xfrm>
          <a:off x="2641111" y="951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108153</xdr:rowOff>
    </xdr:from>
    <xdr:to>
      <xdr:col>2</xdr:col>
      <xdr:colOff>638175</xdr:colOff>
      <xdr:row>56</xdr:row>
      <xdr:rowOff>132156</xdr:rowOff>
    </xdr:to>
    <xdr:cxnSp macro="">
      <xdr:nvCxnSpPr>
        <xdr:cNvPr id="122" name="直線コネクタ 121"/>
        <xdr:cNvCxnSpPr/>
      </xdr:nvCxnSpPr>
      <xdr:spPr>
        <a:xfrm>
          <a:off x="1130300" y="9709353"/>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65727</xdr:rowOff>
    </xdr:from>
    <xdr:ext cx="534377" cy="259045"/>
    <xdr:sp macro="" textlink="">
      <xdr:nvSpPr>
        <xdr:cNvPr id="124" name="テキスト ボックス 123"/>
        <xdr:cNvSpPr txBox="1"/>
      </xdr:nvSpPr>
      <xdr:spPr>
        <a:xfrm>
          <a:off x="1752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152023</xdr:rowOff>
    </xdr:from>
    <xdr:ext cx="534377" cy="259045"/>
    <xdr:sp macro="" textlink="">
      <xdr:nvSpPr>
        <xdr:cNvPr id="126" name="テキスト ボックス 125"/>
        <xdr:cNvSpPr txBox="1"/>
      </xdr:nvSpPr>
      <xdr:spPr>
        <a:xfrm>
          <a:off x="86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61240</xdr:rowOff>
    </xdr:from>
    <xdr:to>
      <xdr:col>6</xdr:col>
      <xdr:colOff>561975</xdr:colOff>
      <xdr:row>55</xdr:row>
      <xdr:rowOff>162840</xdr:rowOff>
    </xdr:to>
    <xdr:sp macro="" textlink="">
      <xdr:nvSpPr>
        <xdr:cNvPr id="132" name="円/楕円 131"/>
        <xdr:cNvSpPr/>
      </xdr:nvSpPr>
      <xdr:spPr>
        <a:xfrm>
          <a:off x="4584700" y="94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84117</xdr:rowOff>
    </xdr:from>
    <xdr:ext cx="534377" cy="259045"/>
    <xdr:sp macro="" textlink="">
      <xdr:nvSpPr>
        <xdr:cNvPr id="133" name="物件費該当値テキスト"/>
        <xdr:cNvSpPr txBox="1"/>
      </xdr:nvSpPr>
      <xdr:spPr>
        <a:xfrm>
          <a:off x="4686300" y="934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47,484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26606</xdr:rowOff>
    </xdr:from>
    <xdr:to>
      <xdr:col>5</xdr:col>
      <xdr:colOff>409575</xdr:colOff>
      <xdr:row>56</xdr:row>
      <xdr:rowOff>128206</xdr:rowOff>
    </xdr:to>
    <xdr:sp macro="" textlink="">
      <xdr:nvSpPr>
        <xdr:cNvPr id="134" name="円/楕円 133"/>
        <xdr:cNvSpPr/>
      </xdr:nvSpPr>
      <xdr:spPr>
        <a:xfrm>
          <a:off x="3746500" y="96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119333</xdr:rowOff>
    </xdr:from>
    <xdr:ext cx="534377" cy="259045"/>
    <xdr:sp macro="" textlink="">
      <xdr:nvSpPr>
        <xdr:cNvPr id="135" name="テキスト ボックス 134"/>
        <xdr:cNvSpPr txBox="1"/>
      </xdr:nvSpPr>
      <xdr:spPr>
        <a:xfrm>
          <a:off x="3530111" y="97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45,090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145021</xdr:rowOff>
    </xdr:from>
    <xdr:to>
      <xdr:col>4</xdr:col>
      <xdr:colOff>206375</xdr:colOff>
      <xdr:row>57</xdr:row>
      <xdr:rowOff>75171</xdr:rowOff>
    </xdr:to>
    <xdr:sp macro="" textlink="">
      <xdr:nvSpPr>
        <xdr:cNvPr id="136" name="円/楕円 135"/>
        <xdr:cNvSpPr/>
      </xdr:nvSpPr>
      <xdr:spPr>
        <a:xfrm>
          <a:off x="2857500" y="97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66298</xdr:rowOff>
    </xdr:from>
    <xdr:ext cx="534377" cy="259045"/>
    <xdr:sp macro="" textlink="">
      <xdr:nvSpPr>
        <xdr:cNvPr id="137" name="テキスト ボックス 136"/>
        <xdr:cNvSpPr txBox="1"/>
      </xdr:nvSpPr>
      <xdr:spPr>
        <a:xfrm>
          <a:off x="2641111" y="98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81356</xdr:rowOff>
    </xdr:from>
    <xdr:to>
      <xdr:col>3</xdr:col>
      <xdr:colOff>3175</xdr:colOff>
      <xdr:row>57</xdr:row>
      <xdr:rowOff>11506</xdr:rowOff>
    </xdr:to>
    <xdr:sp macro="" textlink="">
      <xdr:nvSpPr>
        <xdr:cNvPr id="138" name="円/楕円 137"/>
        <xdr:cNvSpPr/>
      </xdr:nvSpPr>
      <xdr:spPr>
        <a:xfrm>
          <a:off x="1968500" y="96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28033</xdr:rowOff>
    </xdr:from>
    <xdr:ext cx="534377" cy="259045"/>
    <xdr:sp macro="" textlink="">
      <xdr:nvSpPr>
        <xdr:cNvPr id="139" name="テキスト ボックス 138"/>
        <xdr:cNvSpPr txBox="1"/>
      </xdr:nvSpPr>
      <xdr:spPr>
        <a:xfrm>
          <a:off x="1752111" y="945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57353</xdr:rowOff>
    </xdr:from>
    <xdr:to>
      <xdr:col>1</xdr:col>
      <xdr:colOff>485775</xdr:colOff>
      <xdr:row>56</xdr:row>
      <xdr:rowOff>158953</xdr:rowOff>
    </xdr:to>
    <xdr:sp macro="" textlink="">
      <xdr:nvSpPr>
        <xdr:cNvPr id="140" name="円/楕円 139"/>
        <xdr:cNvSpPr/>
      </xdr:nvSpPr>
      <xdr:spPr>
        <a:xfrm>
          <a:off x="1079500" y="96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4030</xdr:rowOff>
    </xdr:from>
    <xdr:ext cx="534377" cy="259045"/>
    <xdr:sp macro="" textlink="">
      <xdr:nvSpPr>
        <xdr:cNvPr id="141" name="テキスト ボックス 140"/>
        <xdr:cNvSpPr txBox="1"/>
      </xdr:nvSpPr>
      <xdr:spPr>
        <a:xfrm>
          <a:off x="863111" y="943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29210</xdr:rowOff>
    </xdr:from>
    <xdr:to>
      <xdr:col>6</xdr:col>
      <xdr:colOff>511175</xdr:colOff>
      <xdr:row>75</xdr:row>
      <xdr:rowOff>43362</xdr:rowOff>
    </xdr:to>
    <xdr:cxnSp macro="">
      <xdr:nvCxnSpPr>
        <xdr:cNvPr id="172" name="直線コネクタ 171"/>
        <xdr:cNvCxnSpPr/>
      </xdr:nvCxnSpPr>
      <xdr:spPr>
        <a:xfrm flipV="1">
          <a:off x="3797300" y="12887960"/>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27159</xdr:rowOff>
    </xdr:from>
    <xdr:ext cx="469744" cy="259045"/>
    <xdr:sp macro="" textlink="">
      <xdr:nvSpPr>
        <xdr:cNvPr id="173" name="維持補修費平均値テキスト"/>
        <xdr:cNvSpPr txBox="1"/>
      </xdr:nvSpPr>
      <xdr:spPr>
        <a:xfrm>
          <a:off x="4686300" y="12885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31387</xdr:rowOff>
    </xdr:from>
    <xdr:to>
      <xdr:col>5</xdr:col>
      <xdr:colOff>358775</xdr:colOff>
      <xdr:row>75</xdr:row>
      <xdr:rowOff>43362</xdr:rowOff>
    </xdr:to>
    <xdr:cxnSp macro="">
      <xdr:nvCxnSpPr>
        <xdr:cNvPr id="175" name="直線コネクタ 174"/>
        <xdr:cNvCxnSpPr/>
      </xdr:nvCxnSpPr>
      <xdr:spPr>
        <a:xfrm>
          <a:off x="2908300" y="12890137"/>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111741</xdr:rowOff>
    </xdr:from>
    <xdr:ext cx="469744" cy="259045"/>
    <xdr:sp macro="" textlink="">
      <xdr:nvSpPr>
        <xdr:cNvPr id="177" name="テキスト ボックス 176"/>
        <xdr:cNvSpPr txBox="1"/>
      </xdr:nvSpPr>
      <xdr:spPr>
        <a:xfrm>
          <a:off x="3562427" y="129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31387</xdr:rowOff>
    </xdr:from>
    <xdr:to>
      <xdr:col>4</xdr:col>
      <xdr:colOff>155575</xdr:colOff>
      <xdr:row>75</xdr:row>
      <xdr:rowOff>42382</xdr:rowOff>
    </xdr:to>
    <xdr:cxnSp macro="">
      <xdr:nvCxnSpPr>
        <xdr:cNvPr id="178" name="直線コネクタ 177"/>
        <xdr:cNvCxnSpPr/>
      </xdr:nvCxnSpPr>
      <xdr:spPr>
        <a:xfrm flipV="1">
          <a:off x="2019300" y="12890137"/>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131771</xdr:rowOff>
    </xdr:from>
    <xdr:ext cx="469744" cy="259045"/>
    <xdr:sp macro="" textlink="">
      <xdr:nvSpPr>
        <xdr:cNvPr id="180" name="テキスト ボックス 179"/>
        <xdr:cNvSpPr txBox="1"/>
      </xdr:nvSpPr>
      <xdr:spPr>
        <a:xfrm>
          <a:off x="2673427" y="129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42382</xdr:rowOff>
    </xdr:from>
    <xdr:to>
      <xdr:col>2</xdr:col>
      <xdr:colOff>638175</xdr:colOff>
      <xdr:row>75</xdr:row>
      <xdr:rowOff>54356</xdr:rowOff>
    </xdr:to>
    <xdr:cxnSp macro="">
      <xdr:nvCxnSpPr>
        <xdr:cNvPr id="181" name="直線コネクタ 180"/>
        <xdr:cNvCxnSpPr/>
      </xdr:nvCxnSpPr>
      <xdr:spPr>
        <a:xfrm flipV="1">
          <a:off x="1130300" y="12901132"/>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126981</xdr:rowOff>
    </xdr:from>
    <xdr:ext cx="469744" cy="259045"/>
    <xdr:sp macro="" textlink="">
      <xdr:nvSpPr>
        <xdr:cNvPr id="183" name="テキスト ボックス 182"/>
        <xdr:cNvSpPr txBox="1"/>
      </xdr:nvSpPr>
      <xdr:spPr>
        <a:xfrm>
          <a:off x="1784427" y="129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135689</xdr:rowOff>
    </xdr:from>
    <xdr:ext cx="469744" cy="259045"/>
    <xdr:sp macro="" textlink="">
      <xdr:nvSpPr>
        <xdr:cNvPr id="185" name="テキスト ボックス 184"/>
        <xdr:cNvSpPr txBox="1"/>
      </xdr:nvSpPr>
      <xdr:spPr>
        <a:xfrm>
          <a:off x="895427" y="1299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149860</xdr:rowOff>
    </xdr:from>
    <xdr:to>
      <xdr:col>6</xdr:col>
      <xdr:colOff>561975</xdr:colOff>
      <xdr:row>75</xdr:row>
      <xdr:rowOff>80010</xdr:rowOff>
    </xdr:to>
    <xdr:sp macro="" textlink="">
      <xdr:nvSpPr>
        <xdr:cNvPr id="191" name="円/楕円 190"/>
        <xdr:cNvSpPr/>
      </xdr:nvSpPr>
      <xdr:spPr>
        <a:xfrm>
          <a:off x="4584700" y="128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1287</xdr:rowOff>
    </xdr:from>
    <xdr:ext cx="469744" cy="259045"/>
    <xdr:sp macro="" textlink="">
      <xdr:nvSpPr>
        <xdr:cNvPr id="192" name="維持補修費該当値テキスト"/>
        <xdr:cNvSpPr txBox="1"/>
      </xdr:nvSpPr>
      <xdr:spPr>
        <a:xfrm>
          <a:off x="4686300" y="1268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164012</xdr:rowOff>
    </xdr:from>
    <xdr:to>
      <xdr:col>5</xdr:col>
      <xdr:colOff>409575</xdr:colOff>
      <xdr:row>75</xdr:row>
      <xdr:rowOff>94162</xdr:rowOff>
    </xdr:to>
    <xdr:sp macro="" textlink="">
      <xdr:nvSpPr>
        <xdr:cNvPr id="193" name="円/楕円 192"/>
        <xdr:cNvSpPr/>
      </xdr:nvSpPr>
      <xdr:spPr>
        <a:xfrm>
          <a:off x="3746500" y="128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110689</xdr:rowOff>
    </xdr:from>
    <xdr:ext cx="469744" cy="259045"/>
    <xdr:sp macro="" textlink="">
      <xdr:nvSpPr>
        <xdr:cNvPr id="194" name="テキスト ボックス 193"/>
        <xdr:cNvSpPr txBox="1"/>
      </xdr:nvSpPr>
      <xdr:spPr>
        <a:xfrm>
          <a:off x="3562427" y="1262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152037</xdr:rowOff>
    </xdr:from>
    <xdr:to>
      <xdr:col>4</xdr:col>
      <xdr:colOff>206375</xdr:colOff>
      <xdr:row>75</xdr:row>
      <xdr:rowOff>82187</xdr:rowOff>
    </xdr:to>
    <xdr:sp macro="" textlink="">
      <xdr:nvSpPr>
        <xdr:cNvPr id="195" name="円/楕円 194"/>
        <xdr:cNvSpPr/>
      </xdr:nvSpPr>
      <xdr:spPr>
        <a:xfrm>
          <a:off x="2857500" y="1283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98714</xdr:rowOff>
    </xdr:from>
    <xdr:ext cx="469744" cy="259045"/>
    <xdr:sp macro="" textlink="">
      <xdr:nvSpPr>
        <xdr:cNvPr id="196" name="テキスト ボックス 195"/>
        <xdr:cNvSpPr txBox="1"/>
      </xdr:nvSpPr>
      <xdr:spPr>
        <a:xfrm>
          <a:off x="2673427" y="1261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163032</xdr:rowOff>
    </xdr:from>
    <xdr:to>
      <xdr:col>3</xdr:col>
      <xdr:colOff>3175</xdr:colOff>
      <xdr:row>75</xdr:row>
      <xdr:rowOff>93182</xdr:rowOff>
    </xdr:to>
    <xdr:sp macro="" textlink="">
      <xdr:nvSpPr>
        <xdr:cNvPr id="197" name="円/楕円 196"/>
        <xdr:cNvSpPr/>
      </xdr:nvSpPr>
      <xdr:spPr>
        <a:xfrm>
          <a:off x="1968500" y="128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109709</xdr:rowOff>
    </xdr:from>
    <xdr:ext cx="469744" cy="259045"/>
    <xdr:sp macro="" textlink="">
      <xdr:nvSpPr>
        <xdr:cNvPr id="198" name="テキスト ボックス 197"/>
        <xdr:cNvSpPr txBox="1"/>
      </xdr:nvSpPr>
      <xdr:spPr>
        <a:xfrm>
          <a:off x="1784427" y="1262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3556</xdr:rowOff>
    </xdr:from>
    <xdr:to>
      <xdr:col>1</xdr:col>
      <xdr:colOff>485775</xdr:colOff>
      <xdr:row>75</xdr:row>
      <xdr:rowOff>105156</xdr:rowOff>
    </xdr:to>
    <xdr:sp macro="" textlink="">
      <xdr:nvSpPr>
        <xdr:cNvPr id="199" name="円/楕円 198"/>
        <xdr:cNvSpPr/>
      </xdr:nvSpPr>
      <xdr:spPr>
        <a:xfrm>
          <a:off x="1079500" y="128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121683</xdr:rowOff>
    </xdr:from>
    <xdr:ext cx="469744" cy="259045"/>
    <xdr:sp macro="" textlink="">
      <xdr:nvSpPr>
        <xdr:cNvPr id="200" name="テキスト ボックス 199"/>
        <xdr:cNvSpPr txBox="1"/>
      </xdr:nvSpPr>
      <xdr:spPr>
        <a:xfrm>
          <a:off x="895427" y="1263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69,067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56893</xdr:rowOff>
    </xdr:from>
    <xdr:to>
      <xdr:col>6</xdr:col>
      <xdr:colOff>511175</xdr:colOff>
      <xdr:row>98</xdr:row>
      <xdr:rowOff>95307</xdr:rowOff>
    </xdr:to>
    <xdr:cxnSp macro="">
      <xdr:nvCxnSpPr>
        <xdr:cNvPr id="232" name="直線コネクタ 231"/>
        <xdr:cNvCxnSpPr/>
      </xdr:nvCxnSpPr>
      <xdr:spPr>
        <a:xfrm flipV="1">
          <a:off x="3797300" y="16858993"/>
          <a:ext cx="838200" cy="3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65622</xdr:rowOff>
    </xdr:from>
    <xdr:ext cx="599010" cy="259045"/>
    <xdr:sp macro="" textlink="">
      <xdr:nvSpPr>
        <xdr:cNvPr id="233" name="扶助費平均値テキスト"/>
        <xdr:cNvSpPr txBox="1"/>
      </xdr:nvSpPr>
      <xdr:spPr>
        <a:xfrm>
          <a:off x="4686300" y="16181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95307</xdr:rowOff>
    </xdr:from>
    <xdr:to>
      <xdr:col>5</xdr:col>
      <xdr:colOff>358775</xdr:colOff>
      <xdr:row>98</xdr:row>
      <xdr:rowOff>141322</xdr:rowOff>
    </xdr:to>
    <xdr:cxnSp macro="">
      <xdr:nvCxnSpPr>
        <xdr:cNvPr id="235" name="直線コネクタ 234"/>
        <xdr:cNvCxnSpPr/>
      </xdr:nvCxnSpPr>
      <xdr:spPr>
        <a:xfrm flipV="1">
          <a:off x="2908300" y="16897407"/>
          <a:ext cx="8890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30559</xdr:rowOff>
    </xdr:from>
    <xdr:ext cx="599010" cy="259045"/>
    <xdr:sp macro="" textlink="">
      <xdr:nvSpPr>
        <xdr:cNvPr id="237" name="テキスト ボックス 236"/>
        <xdr:cNvSpPr txBox="1"/>
      </xdr:nvSpPr>
      <xdr:spPr>
        <a:xfrm>
          <a:off x="3497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141322</xdr:rowOff>
    </xdr:from>
    <xdr:to>
      <xdr:col>4</xdr:col>
      <xdr:colOff>155575</xdr:colOff>
      <xdr:row>98</xdr:row>
      <xdr:rowOff>148551</xdr:rowOff>
    </xdr:to>
    <xdr:cxnSp macro="">
      <xdr:nvCxnSpPr>
        <xdr:cNvPr id="238" name="直線コネクタ 237"/>
        <xdr:cNvCxnSpPr/>
      </xdr:nvCxnSpPr>
      <xdr:spPr>
        <a:xfrm flipV="1">
          <a:off x="2019300" y="16943422"/>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95873</xdr:rowOff>
    </xdr:from>
    <xdr:ext cx="599010" cy="259045"/>
    <xdr:sp macro="" textlink="">
      <xdr:nvSpPr>
        <xdr:cNvPr id="240" name="テキスト ボックス 239"/>
        <xdr:cNvSpPr txBox="1"/>
      </xdr:nvSpPr>
      <xdr:spPr>
        <a:xfrm>
          <a:off x="2608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148551</xdr:rowOff>
    </xdr:from>
    <xdr:to>
      <xdr:col>2</xdr:col>
      <xdr:colOff>638175</xdr:colOff>
      <xdr:row>98</xdr:row>
      <xdr:rowOff>158217</xdr:rowOff>
    </xdr:to>
    <xdr:cxnSp macro="">
      <xdr:nvCxnSpPr>
        <xdr:cNvPr id="241" name="直線コネクタ 240"/>
        <xdr:cNvCxnSpPr/>
      </xdr:nvCxnSpPr>
      <xdr:spPr>
        <a:xfrm flipV="1">
          <a:off x="1130300" y="16950651"/>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115957</xdr:rowOff>
    </xdr:from>
    <xdr:ext cx="599010" cy="259045"/>
    <xdr:sp macro="" textlink="">
      <xdr:nvSpPr>
        <xdr:cNvPr id="243" name="テキスト ボックス 242"/>
        <xdr:cNvSpPr txBox="1"/>
      </xdr:nvSpPr>
      <xdr:spPr>
        <a:xfrm>
          <a:off x="1719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109089</xdr:rowOff>
    </xdr:from>
    <xdr:ext cx="599010" cy="259045"/>
    <xdr:sp macro="" textlink="">
      <xdr:nvSpPr>
        <xdr:cNvPr id="245" name="テキスト ボックス 244"/>
        <xdr:cNvSpPr txBox="1"/>
      </xdr:nvSpPr>
      <xdr:spPr>
        <a:xfrm>
          <a:off x="830794" y="1622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6093</xdr:rowOff>
    </xdr:from>
    <xdr:to>
      <xdr:col>6</xdr:col>
      <xdr:colOff>561975</xdr:colOff>
      <xdr:row>98</xdr:row>
      <xdr:rowOff>107693</xdr:rowOff>
    </xdr:to>
    <xdr:sp macro="" textlink="">
      <xdr:nvSpPr>
        <xdr:cNvPr id="251" name="円/楕円 250"/>
        <xdr:cNvSpPr/>
      </xdr:nvSpPr>
      <xdr:spPr>
        <a:xfrm>
          <a:off x="4584700" y="168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92470</xdr:rowOff>
    </xdr:from>
    <xdr:ext cx="534377" cy="259045"/>
    <xdr:sp macro="" textlink="">
      <xdr:nvSpPr>
        <xdr:cNvPr id="252" name="扶助費該当値テキスト"/>
        <xdr:cNvSpPr txBox="1"/>
      </xdr:nvSpPr>
      <xdr:spPr>
        <a:xfrm>
          <a:off x="4686300" y="1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79,607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44507</xdr:rowOff>
    </xdr:from>
    <xdr:to>
      <xdr:col>5</xdr:col>
      <xdr:colOff>409575</xdr:colOff>
      <xdr:row>98</xdr:row>
      <xdr:rowOff>146107</xdr:rowOff>
    </xdr:to>
    <xdr:sp macro="" textlink="">
      <xdr:nvSpPr>
        <xdr:cNvPr id="253" name="円/楕円 252"/>
        <xdr:cNvSpPr/>
      </xdr:nvSpPr>
      <xdr:spPr>
        <a:xfrm>
          <a:off x="3746500" y="168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137234</xdr:rowOff>
    </xdr:from>
    <xdr:ext cx="534377" cy="259045"/>
    <xdr:sp macro="" textlink="">
      <xdr:nvSpPr>
        <xdr:cNvPr id="254" name="テキスト ボックス 253"/>
        <xdr:cNvSpPr txBox="1"/>
      </xdr:nvSpPr>
      <xdr:spPr>
        <a:xfrm>
          <a:off x="3530111" y="1693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90522</xdr:rowOff>
    </xdr:from>
    <xdr:to>
      <xdr:col>4</xdr:col>
      <xdr:colOff>206375</xdr:colOff>
      <xdr:row>99</xdr:row>
      <xdr:rowOff>20672</xdr:rowOff>
    </xdr:to>
    <xdr:sp macro="" textlink="">
      <xdr:nvSpPr>
        <xdr:cNvPr id="255" name="円/楕円 254"/>
        <xdr:cNvSpPr/>
      </xdr:nvSpPr>
      <xdr:spPr>
        <a:xfrm>
          <a:off x="2857500" y="1689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11799</xdr:rowOff>
    </xdr:from>
    <xdr:ext cx="534377" cy="259045"/>
    <xdr:sp macro="" textlink="">
      <xdr:nvSpPr>
        <xdr:cNvPr id="256" name="テキスト ボックス 255"/>
        <xdr:cNvSpPr txBox="1"/>
      </xdr:nvSpPr>
      <xdr:spPr>
        <a:xfrm>
          <a:off x="2641111" y="1698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97751</xdr:rowOff>
    </xdr:from>
    <xdr:to>
      <xdr:col>3</xdr:col>
      <xdr:colOff>3175</xdr:colOff>
      <xdr:row>99</xdr:row>
      <xdr:rowOff>27901</xdr:rowOff>
    </xdr:to>
    <xdr:sp macro="" textlink="">
      <xdr:nvSpPr>
        <xdr:cNvPr id="257" name="円/楕円 256"/>
        <xdr:cNvSpPr/>
      </xdr:nvSpPr>
      <xdr:spPr>
        <a:xfrm>
          <a:off x="1968500" y="1689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19028</xdr:rowOff>
    </xdr:from>
    <xdr:ext cx="534377" cy="259045"/>
    <xdr:sp macro="" textlink="">
      <xdr:nvSpPr>
        <xdr:cNvPr id="258" name="テキスト ボックス 257"/>
        <xdr:cNvSpPr txBox="1"/>
      </xdr:nvSpPr>
      <xdr:spPr>
        <a:xfrm>
          <a:off x="1752111" y="1699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107417</xdr:rowOff>
    </xdr:from>
    <xdr:to>
      <xdr:col>1</xdr:col>
      <xdr:colOff>485775</xdr:colOff>
      <xdr:row>99</xdr:row>
      <xdr:rowOff>37567</xdr:rowOff>
    </xdr:to>
    <xdr:sp macro="" textlink="">
      <xdr:nvSpPr>
        <xdr:cNvPr id="259" name="円/楕円 258"/>
        <xdr:cNvSpPr/>
      </xdr:nvSpPr>
      <xdr:spPr>
        <a:xfrm>
          <a:off x="1079500" y="1690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28694</xdr:rowOff>
    </xdr:from>
    <xdr:ext cx="534377" cy="259045"/>
    <xdr:sp macro="" textlink="">
      <xdr:nvSpPr>
        <xdr:cNvPr id="260" name="テキスト ボックス 259"/>
        <xdr:cNvSpPr txBox="1"/>
      </xdr:nvSpPr>
      <xdr:spPr>
        <a:xfrm>
          <a:off x="863111" y="170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1" name="テキスト ボックス 27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3" name="テキスト ボックス 27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3" name="直線コネクタ 282"/>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85874</xdr:rowOff>
    </xdr:from>
    <xdr:ext cx="534377" cy="259045"/>
    <xdr:sp macro="" textlink="">
      <xdr:nvSpPr>
        <xdr:cNvPr id="284" name="補助費等最小値テキスト"/>
        <xdr:cNvSpPr txBox="1"/>
      </xdr:nvSpPr>
      <xdr:spPr>
        <a:xfrm>
          <a:off x="10528300" y="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5" name="直線コネクタ 284"/>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65300</xdr:rowOff>
    </xdr:from>
    <xdr:ext cx="534377" cy="259045"/>
    <xdr:sp macro="" textlink="">
      <xdr:nvSpPr>
        <xdr:cNvPr id="286" name="補助費等最大値テキスト"/>
        <xdr:cNvSpPr txBox="1"/>
      </xdr:nvSpPr>
      <xdr:spPr>
        <a:xfrm>
          <a:off x="10528300" y="52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7" name="直線コネクタ 286"/>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42956</xdr:rowOff>
    </xdr:from>
    <xdr:to>
      <xdr:col>15</xdr:col>
      <xdr:colOff>180975</xdr:colOff>
      <xdr:row>34</xdr:row>
      <xdr:rowOff>134168</xdr:rowOff>
    </xdr:to>
    <xdr:cxnSp macro="">
      <xdr:nvCxnSpPr>
        <xdr:cNvPr id="288" name="直線コネクタ 287"/>
        <xdr:cNvCxnSpPr/>
      </xdr:nvCxnSpPr>
      <xdr:spPr>
        <a:xfrm flipV="1">
          <a:off x="9639300" y="5872256"/>
          <a:ext cx="8382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26910</xdr:rowOff>
    </xdr:from>
    <xdr:ext cx="534377" cy="259045"/>
    <xdr:sp macro="" textlink="">
      <xdr:nvSpPr>
        <xdr:cNvPr id="289" name="補助費等平均値テキスト"/>
        <xdr:cNvSpPr txBox="1"/>
      </xdr:nvSpPr>
      <xdr:spPr>
        <a:xfrm>
          <a:off x="10528300" y="585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0" name="フローチャート : 判断 289"/>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134168</xdr:rowOff>
    </xdr:from>
    <xdr:to>
      <xdr:col>14</xdr:col>
      <xdr:colOff>28575</xdr:colOff>
      <xdr:row>35</xdr:row>
      <xdr:rowOff>136408</xdr:rowOff>
    </xdr:to>
    <xdr:cxnSp macro="">
      <xdr:nvCxnSpPr>
        <xdr:cNvPr id="291" name="直線コネクタ 290"/>
        <xdr:cNvCxnSpPr/>
      </xdr:nvCxnSpPr>
      <xdr:spPr>
        <a:xfrm flipV="1">
          <a:off x="8750300" y="5963468"/>
          <a:ext cx="889000" cy="17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2" name="フローチャート : 判断 291"/>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27759</xdr:rowOff>
    </xdr:from>
    <xdr:ext cx="534377" cy="259045"/>
    <xdr:sp macro="" textlink="">
      <xdr:nvSpPr>
        <xdr:cNvPr id="293" name="テキスト ボックス 292"/>
        <xdr:cNvSpPr txBox="1"/>
      </xdr:nvSpPr>
      <xdr:spPr>
        <a:xfrm>
          <a:off x="9372111" y="56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104175</xdr:rowOff>
    </xdr:from>
    <xdr:to>
      <xdr:col>12</xdr:col>
      <xdr:colOff>511175</xdr:colOff>
      <xdr:row>35</xdr:row>
      <xdr:rowOff>136408</xdr:rowOff>
    </xdr:to>
    <xdr:cxnSp macro="">
      <xdr:nvCxnSpPr>
        <xdr:cNvPr id="294" name="直線コネクタ 293"/>
        <xdr:cNvCxnSpPr/>
      </xdr:nvCxnSpPr>
      <xdr:spPr>
        <a:xfrm>
          <a:off x="7861300" y="6104925"/>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5" name="フローチャート : 判断 294"/>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90533</xdr:rowOff>
    </xdr:from>
    <xdr:ext cx="534377" cy="259045"/>
    <xdr:sp macro="" textlink="">
      <xdr:nvSpPr>
        <xdr:cNvPr id="296" name="テキスト ボックス 295"/>
        <xdr:cNvSpPr txBox="1"/>
      </xdr:nvSpPr>
      <xdr:spPr>
        <a:xfrm>
          <a:off x="8483111" y="5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85979</xdr:rowOff>
    </xdr:from>
    <xdr:to>
      <xdr:col>11</xdr:col>
      <xdr:colOff>307975</xdr:colOff>
      <xdr:row>35</xdr:row>
      <xdr:rowOff>104175</xdr:rowOff>
    </xdr:to>
    <xdr:cxnSp macro="">
      <xdr:nvCxnSpPr>
        <xdr:cNvPr id="297" name="直線コネクタ 296"/>
        <xdr:cNvCxnSpPr/>
      </xdr:nvCxnSpPr>
      <xdr:spPr>
        <a:xfrm>
          <a:off x="6972300" y="6086729"/>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298" name="フローチャート : 判断 297"/>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109643</xdr:rowOff>
    </xdr:from>
    <xdr:ext cx="534377" cy="259045"/>
    <xdr:sp macro="" textlink="">
      <xdr:nvSpPr>
        <xdr:cNvPr id="299" name="テキスト ボックス 298"/>
        <xdr:cNvSpPr txBox="1"/>
      </xdr:nvSpPr>
      <xdr:spPr>
        <a:xfrm>
          <a:off x="7594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17119</xdr:rowOff>
    </xdr:from>
    <xdr:to>
      <xdr:col>10</xdr:col>
      <xdr:colOff>155575</xdr:colOff>
      <xdr:row>34</xdr:row>
      <xdr:rowOff>118719</xdr:rowOff>
    </xdr:to>
    <xdr:sp macro="" textlink="">
      <xdr:nvSpPr>
        <xdr:cNvPr id="300" name="フローチャート : 判断 299"/>
        <xdr:cNvSpPr/>
      </xdr:nvSpPr>
      <xdr:spPr>
        <a:xfrm>
          <a:off x="6921500" y="584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135246</xdr:rowOff>
    </xdr:from>
    <xdr:ext cx="534377" cy="259045"/>
    <xdr:sp macro="" textlink="">
      <xdr:nvSpPr>
        <xdr:cNvPr id="301" name="テキスト ボックス 300"/>
        <xdr:cNvSpPr txBox="1"/>
      </xdr:nvSpPr>
      <xdr:spPr>
        <a:xfrm>
          <a:off x="6705111" y="562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163606</xdr:rowOff>
    </xdr:from>
    <xdr:to>
      <xdr:col>15</xdr:col>
      <xdr:colOff>231775</xdr:colOff>
      <xdr:row>34</xdr:row>
      <xdr:rowOff>93756</xdr:rowOff>
    </xdr:to>
    <xdr:sp macro="" textlink="">
      <xdr:nvSpPr>
        <xdr:cNvPr id="307" name="円/楕円 306"/>
        <xdr:cNvSpPr/>
      </xdr:nvSpPr>
      <xdr:spPr>
        <a:xfrm>
          <a:off x="10426700" y="58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15033</xdr:rowOff>
    </xdr:from>
    <xdr:ext cx="534377" cy="259045"/>
    <xdr:sp macro="" textlink="">
      <xdr:nvSpPr>
        <xdr:cNvPr id="308" name="補助費等該当値テキスト"/>
        <xdr:cNvSpPr txBox="1"/>
      </xdr:nvSpPr>
      <xdr:spPr>
        <a:xfrm>
          <a:off x="10528300" y="567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37,116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83368</xdr:rowOff>
    </xdr:from>
    <xdr:to>
      <xdr:col>14</xdr:col>
      <xdr:colOff>79375</xdr:colOff>
      <xdr:row>35</xdr:row>
      <xdr:rowOff>13518</xdr:rowOff>
    </xdr:to>
    <xdr:sp macro="" textlink="">
      <xdr:nvSpPr>
        <xdr:cNvPr id="309" name="円/楕円 308"/>
        <xdr:cNvSpPr/>
      </xdr:nvSpPr>
      <xdr:spPr>
        <a:xfrm>
          <a:off x="9588500" y="59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4645</xdr:rowOff>
    </xdr:from>
    <xdr:ext cx="534377" cy="259045"/>
    <xdr:sp macro="" textlink="">
      <xdr:nvSpPr>
        <xdr:cNvPr id="310" name="テキスト ボックス 309"/>
        <xdr:cNvSpPr txBox="1"/>
      </xdr:nvSpPr>
      <xdr:spPr>
        <a:xfrm>
          <a:off x="9372111" y="600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85608</xdr:rowOff>
    </xdr:from>
    <xdr:to>
      <xdr:col>12</xdr:col>
      <xdr:colOff>561975</xdr:colOff>
      <xdr:row>36</xdr:row>
      <xdr:rowOff>15758</xdr:rowOff>
    </xdr:to>
    <xdr:sp macro="" textlink="">
      <xdr:nvSpPr>
        <xdr:cNvPr id="311" name="円/楕円 310"/>
        <xdr:cNvSpPr/>
      </xdr:nvSpPr>
      <xdr:spPr>
        <a:xfrm>
          <a:off x="8699500" y="60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6885</xdr:rowOff>
    </xdr:from>
    <xdr:ext cx="534377" cy="259045"/>
    <xdr:sp macro="" textlink="">
      <xdr:nvSpPr>
        <xdr:cNvPr id="312" name="テキスト ボックス 311"/>
        <xdr:cNvSpPr txBox="1"/>
      </xdr:nvSpPr>
      <xdr:spPr>
        <a:xfrm>
          <a:off x="8483111" y="617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53375</xdr:rowOff>
    </xdr:from>
    <xdr:to>
      <xdr:col>11</xdr:col>
      <xdr:colOff>358775</xdr:colOff>
      <xdr:row>35</xdr:row>
      <xdr:rowOff>154975</xdr:rowOff>
    </xdr:to>
    <xdr:sp macro="" textlink="">
      <xdr:nvSpPr>
        <xdr:cNvPr id="313" name="円/楕円 312"/>
        <xdr:cNvSpPr/>
      </xdr:nvSpPr>
      <xdr:spPr>
        <a:xfrm>
          <a:off x="7810500" y="60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146102</xdr:rowOff>
    </xdr:from>
    <xdr:ext cx="534377" cy="259045"/>
    <xdr:sp macro="" textlink="">
      <xdr:nvSpPr>
        <xdr:cNvPr id="314" name="テキスト ボックス 313"/>
        <xdr:cNvSpPr txBox="1"/>
      </xdr:nvSpPr>
      <xdr:spPr>
        <a:xfrm>
          <a:off x="7594111" y="61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35179</xdr:rowOff>
    </xdr:from>
    <xdr:to>
      <xdr:col>10</xdr:col>
      <xdr:colOff>155575</xdr:colOff>
      <xdr:row>35</xdr:row>
      <xdr:rowOff>136779</xdr:rowOff>
    </xdr:to>
    <xdr:sp macro="" textlink="">
      <xdr:nvSpPr>
        <xdr:cNvPr id="315" name="円/楕円 314"/>
        <xdr:cNvSpPr/>
      </xdr:nvSpPr>
      <xdr:spPr>
        <a:xfrm>
          <a:off x="6921500" y="60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127906</xdr:rowOff>
    </xdr:from>
    <xdr:ext cx="534377" cy="259045"/>
    <xdr:sp macro="" textlink="">
      <xdr:nvSpPr>
        <xdr:cNvPr id="316" name="テキスト ボックス 315"/>
        <xdr:cNvSpPr txBox="1"/>
      </xdr:nvSpPr>
      <xdr:spPr>
        <a:xfrm>
          <a:off x="6705111" y="61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1" name="直線コネクタ 340"/>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2"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3" name="直線コネクタ 342"/>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4"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5" name="直線コネクタ 344"/>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131032</xdr:rowOff>
    </xdr:from>
    <xdr:to>
      <xdr:col>15</xdr:col>
      <xdr:colOff>180975</xdr:colOff>
      <xdr:row>54</xdr:row>
      <xdr:rowOff>157683</xdr:rowOff>
    </xdr:to>
    <xdr:cxnSp macro="">
      <xdr:nvCxnSpPr>
        <xdr:cNvPr id="346" name="直線コネクタ 345"/>
        <xdr:cNvCxnSpPr/>
      </xdr:nvCxnSpPr>
      <xdr:spPr>
        <a:xfrm>
          <a:off x="9639300" y="9389332"/>
          <a:ext cx="8382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50220</xdr:rowOff>
    </xdr:from>
    <xdr:ext cx="534377" cy="259045"/>
    <xdr:sp macro="" textlink="">
      <xdr:nvSpPr>
        <xdr:cNvPr id="347" name="普通建設事業費平均値テキスト"/>
        <xdr:cNvSpPr txBox="1"/>
      </xdr:nvSpPr>
      <xdr:spPr>
        <a:xfrm>
          <a:off x="10528300" y="9479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48" name="フローチャート : 判断 347"/>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30238</xdr:rowOff>
    </xdr:from>
    <xdr:to>
      <xdr:col>14</xdr:col>
      <xdr:colOff>28575</xdr:colOff>
      <xdr:row>54</xdr:row>
      <xdr:rowOff>131032</xdr:rowOff>
    </xdr:to>
    <xdr:cxnSp macro="">
      <xdr:nvCxnSpPr>
        <xdr:cNvPr id="349" name="直線コネクタ 348"/>
        <xdr:cNvCxnSpPr/>
      </xdr:nvCxnSpPr>
      <xdr:spPr>
        <a:xfrm>
          <a:off x="8750300" y="9288538"/>
          <a:ext cx="889000" cy="10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0" name="フローチャート : 判断 349"/>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132631</xdr:rowOff>
    </xdr:from>
    <xdr:ext cx="534377" cy="259045"/>
    <xdr:sp macro="" textlink="">
      <xdr:nvSpPr>
        <xdr:cNvPr id="351" name="テキスト ボックス 350"/>
        <xdr:cNvSpPr txBox="1"/>
      </xdr:nvSpPr>
      <xdr:spPr>
        <a:xfrm>
          <a:off x="9372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17037</xdr:rowOff>
    </xdr:from>
    <xdr:to>
      <xdr:col>12</xdr:col>
      <xdr:colOff>511175</xdr:colOff>
      <xdr:row>54</xdr:row>
      <xdr:rowOff>30238</xdr:rowOff>
    </xdr:to>
    <xdr:cxnSp macro="">
      <xdr:nvCxnSpPr>
        <xdr:cNvPr id="352" name="直線コネクタ 351"/>
        <xdr:cNvCxnSpPr/>
      </xdr:nvCxnSpPr>
      <xdr:spPr>
        <a:xfrm>
          <a:off x="7861300" y="9103887"/>
          <a:ext cx="889000" cy="18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3" name="フローチャート : 判断 352"/>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13073</xdr:rowOff>
    </xdr:from>
    <xdr:ext cx="534377" cy="259045"/>
    <xdr:sp macro="" textlink="">
      <xdr:nvSpPr>
        <xdr:cNvPr id="354" name="テキスト ボックス 353"/>
        <xdr:cNvSpPr txBox="1"/>
      </xdr:nvSpPr>
      <xdr:spPr>
        <a:xfrm>
          <a:off x="8483111" y="96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17037</xdr:rowOff>
    </xdr:from>
    <xdr:to>
      <xdr:col>11</xdr:col>
      <xdr:colOff>307975</xdr:colOff>
      <xdr:row>53</xdr:row>
      <xdr:rowOff>132956</xdr:rowOff>
    </xdr:to>
    <xdr:cxnSp macro="">
      <xdr:nvCxnSpPr>
        <xdr:cNvPr id="355" name="直線コネクタ 354"/>
        <xdr:cNvCxnSpPr/>
      </xdr:nvCxnSpPr>
      <xdr:spPr>
        <a:xfrm flipV="1">
          <a:off x="6972300" y="9103887"/>
          <a:ext cx="889000" cy="11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6" name="フローチャート : 判断 355"/>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83920</xdr:rowOff>
    </xdr:from>
    <xdr:ext cx="534377" cy="259045"/>
    <xdr:sp macro="" textlink="">
      <xdr:nvSpPr>
        <xdr:cNvPr id="357" name="テキスト ボックス 356"/>
        <xdr:cNvSpPr txBox="1"/>
      </xdr:nvSpPr>
      <xdr:spPr>
        <a:xfrm>
          <a:off x="7594111" y="9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58" name="フローチャート : 判断 357"/>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52202</xdr:rowOff>
    </xdr:from>
    <xdr:ext cx="534377" cy="259045"/>
    <xdr:sp macro="" textlink="">
      <xdr:nvSpPr>
        <xdr:cNvPr id="359" name="テキスト ボックス 358"/>
        <xdr:cNvSpPr txBox="1"/>
      </xdr:nvSpPr>
      <xdr:spPr>
        <a:xfrm>
          <a:off x="6705111" y="96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106883</xdr:rowOff>
    </xdr:from>
    <xdr:to>
      <xdr:col>15</xdr:col>
      <xdr:colOff>231775</xdr:colOff>
      <xdr:row>55</xdr:row>
      <xdr:rowOff>37033</xdr:rowOff>
    </xdr:to>
    <xdr:sp macro="" textlink="">
      <xdr:nvSpPr>
        <xdr:cNvPr id="365" name="円/楕円 364"/>
        <xdr:cNvSpPr/>
      </xdr:nvSpPr>
      <xdr:spPr>
        <a:xfrm>
          <a:off x="10426700" y="93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129760</xdr:rowOff>
    </xdr:from>
    <xdr:ext cx="534377" cy="259045"/>
    <xdr:sp macro="" textlink="">
      <xdr:nvSpPr>
        <xdr:cNvPr id="366" name="普通建設事業費該当値テキスト"/>
        <xdr:cNvSpPr txBox="1"/>
      </xdr:nvSpPr>
      <xdr:spPr>
        <a:xfrm>
          <a:off x="10528300" y="92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59,056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80232</xdr:rowOff>
    </xdr:from>
    <xdr:to>
      <xdr:col>14</xdr:col>
      <xdr:colOff>79375</xdr:colOff>
      <xdr:row>55</xdr:row>
      <xdr:rowOff>10382</xdr:rowOff>
    </xdr:to>
    <xdr:sp macro="" textlink="">
      <xdr:nvSpPr>
        <xdr:cNvPr id="367" name="円/楕円 366"/>
        <xdr:cNvSpPr/>
      </xdr:nvSpPr>
      <xdr:spPr>
        <a:xfrm>
          <a:off x="9588500" y="93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26909</xdr:rowOff>
    </xdr:from>
    <xdr:ext cx="534377" cy="259045"/>
    <xdr:sp macro="" textlink="">
      <xdr:nvSpPr>
        <xdr:cNvPr id="368" name="テキスト ボックス 367"/>
        <xdr:cNvSpPr txBox="1"/>
      </xdr:nvSpPr>
      <xdr:spPr>
        <a:xfrm>
          <a:off x="9372111" y="911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150888</xdr:rowOff>
    </xdr:from>
    <xdr:to>
      <xdr:col>12</xdr:col>
      <xdr:colOff>561975</xdr:colOff>
      <xdr:row>54</xdr:row>
      <xdr:rowOff>81038</xdr:rowOff>
    </xdr:to>
    <xdr:sp macro="" textlink="">
      <xdr:nvSpPr>
        <xdr:cNvPr id="369" name="円/楕円 368"/>
        <xdr:cNvSpPr/>
      </xdr:nvSpPr>
      <xdr:spPr>
        <a:xfrm>
          <a:off x="8699500" y="92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97565</xdr:rowOff>
    </xdr:from>
    <xdr:ext cx="534377" cy="259045"/>
    <xdr:sp macro="" textlink="">
      <xdr:nvSpPr>
        <xdr:cNvPr id="370" name="テキスト ボックス 369"/>
        <xdr:cNvSpPr txBox="1"/>
      </xdr:nvSpPr>
      <xdr:spPr>
        <a:xfrm>
          <a:off x="8483111" y="90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65,746</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137687</xdr:rowOff>
    </xdr:from>
    <xdr:to>
      <xdr:col>11</xdr:col>
      <xdr:colOff>358775</xdr:colOff>
      <xdr:row>53</xdr:row>
      <xdr:rowOff>67837</xdr:rowOff>
    </xdr:to>
    <xdr:sp macro="" textlink="">
      <xdr:nvSpPr>
        <xdr:cNvPr id="371" name="円/楕円 370"/>
        <xdr:cNvSpPr/>
      </xdr:nvSpPr>
      <xdr:spPr>
        <a:xfrm>
          <a:off x="7810500" y="905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84364</xdr:rowOff>
    </xdr:from>
    <xdr:ext cx="534377" cy="259045"/>
    <xdr:sp macro="" textlink="">
      <xdr:nvSpPr>
        <xdr:cNvPr id="372" name="テキスト ボックス 371"/>
        <xdr:cNvSpPr txBox="1"/>
      </xdr:nvSpPr>
      <xdr:spPr>
        <a:xfrm>
          <a:off x="7594111" y="88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75,439</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82156</xdr:rowOff>
    </xdr:from>
    <xdr:to>
      <xdr:col>10</xdr:col>
      <xdr:colOff>155575</xdr:colOff>
      <xdr:row>54</xdr:row>
      <xdr:rowOff>12306</xdr:rowOff>
    </xdr:to>
    <xdr:sp macro="" textlink="">
      <xdr:nvSpPr>
        <xdr:cNvPr id="373" name="円/楕円 372"/>
        <xdr:cNvSpPr/>
      </xdr:nvSpPr>
      <xdr:spPr>
        <a:xfrm>
          <a:off x="6921500" y="91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28833</xdr:rowOff>
    </xdr:from>
    <xdr:ext cx="534377" cy="259045"/>
    <xdr:sp macro="" textlink="">
      <xdr:nvSpPr>
        <xdr:cNvPr id="374" name="テキスト ボックス 373"/>
        <xdr:cNvSpPr txBox="1"/>
      </xdr:nvSpPr>
      <xdr:spPr>
        <a:xfrm>
          <a:off x="6705111" y="89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6" name="直線コネクタ 395"/>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7"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398" name="直線コネクタ 397"/>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399"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0" name="直線コネクタ 399"/>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122875</xdr:rowOff>
    </xdr:from>
    <xdr:to>
      <xdr:col>15</xdr:col>
      <xdr:colOff>180975</xdr:colOff>
      <xdr:row>75</xdr:row>
      <xdr:rowOff>66800</xdr:rowOff>
    </xdr:to>
    <xdr:cxnSp macro="">
      <xdr:nvCxnSpPr>
        <xdr:cNvPr id="401" name="直線コネクタ 400"/>
        <xdr:cNvCxnSpPr/>
      </xdr:nvCxnSpPr>
      <xdr:spPr>
        <a:xfrm>
          <a:off x="9639300" y="12810175"/>
          <a:ext cx="838200" cy="11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106623</xdr:rowOff>
    </xdr:from>
    <xdr:ext cx="534377" cy="259045"/>
    <xdr:sp macro="" textlink="">
      <xdr:nvSpPr>
        <xdr:cNvPr id="402" name="普通建設事業費 （ うち新規整備　）平均値テキスト"/>
        <xdr:cNvSpPr txBox="1"/>
      </xdr:nvSpPr>
      <xdr:spPr>
        <a:xfrm>
          <a:off x="10528300" y="129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3" name="フローチャート : 判断 402"/>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4" name="フローチャート : 判断 403"/>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30751</xdr:rowOff>
    </xdr:from>
    <xdr:ext cx="534377" cy="259045"/>
    <xdr:sp macro="" textlink="">
      <xdr:nvSpPr>
        <xdr:cNvPr id="405" name="テキスト ボックス 404"/>
        <xdr:cNvSpPr txBox="1"/>
      </xdr:nvSpPr>
      <xdr:spPr>
        <a:xfrm>
          <a:off x="9372111" y="130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16000</xdr:rowOff>
    </xdr:from>
    <xdr:to>
      <xdr:col>15</xdr:col>
      <xdr:colOff>231775</xdr:colOff>
      <xdr:row>75</xdr:row>
      <xdr:rowOff>117600</xdr:rowOff>
    </xdr:to>
    <xdr:sp macro="" textlink="">
      <xdr:nvSpPr>
        <xdr:cNvPr id="411" name="円/楕円 410"/>
        <xdr:cNvSpPr/>
      </xdr:nvSpPr>
      <xdr:spPr>
        <a:xfrm>
          <a:off x="10426700" y="12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38877</xdr:rowOff>
    </xdr:from>
    <xdr:ext cx="534377" cy="259045"/>
    <xdr:sp macro="" textlink="">
      <xdr:nvSpPr>
        <xdr:cNvPr id="412" name="普通建設事業費 （ うち新規整備　）該当値テキスト"/>
        <xdr:cNvSpPr txBox="1"/>
      </xdr:nvSpPr>
      <xdr:spPr>
        <a:xfrm>
          <a:off x="10528300" y="127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25,689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72075</xdr:rowOff>
    </xdr:from>
    <xdr:to>
      <xdr:col>14</xdr:col>
      <xdr:colOff>79375</xdr:colOff>
      <xdr:row>75</xdr:row>
      <xdr:rowOff>2225</xdr:rowOff>
    </xdr:to>
    <xdr:sp macro="" textlink="">
      <xdr:nvSpPr>
        <xdr:cNvPr id="413" name="円/楕円 412"/>
        <xdr:cNvSpPr/>
      </xdr:nvSpPr>
      <xdr:spPr>
        <a:xfrm>
          <a:off x="9588500" y="1275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18752</xdr:rowOff>
    </xdr:from>
    <xdr:ext cx="534377" cy="259045"/>
    <xdr:sp macro="" textlink="">
      <xdr:nvSpPr>
        <xdr:cNvPr id="414" name="テキスト ボックス 413"/>
        <xdr:cNvSpPr txBox="1"/>
      </xdr:nvSpPr>
      <xdr:spPr>
        <a:xfrm>
          <a:off x="9372111" y="1253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5" name="テキスト ボックス 424"/>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7" name="テキスト ボックス 42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7" name="テキスト ボックス 43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39" name="直線コネクタ 438"/>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0"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1" name="直線コネクタ 440"/>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2"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3" name="直線コネクタ 442"/>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140157</xdr:rowOff>
    </xdr:from>
    <xdr:to>
      <xdr:col>15</xdr:col>
      <xdr:colOff>180975</xdr:colOff>
      <xdr:row>97</xdr:row>
      <xdr:rowOff>147625</xdr:rowOff>
    </xdr:to>
    <xdr:cxnSp macro="">
      <xdr:nvCxnSpPr>
        <xdr:cNvPr id="444" name="直線コネクタ 443"/>
        <xdr:cNvCxnSpPr/>
      </xdr:nvCxnSpPr>
      <xdr:spPr>
        <a:xfrm flipV="1">
          <a:off x="9639300" y="16599357"/>
          <a:ext cx="838200" cy="17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46778</xdr:rowOff>
    </xdr:from>
    <xdr:ext cx="534377" cy="259045"/>
    <xdr:sp macro="" textlink="">
      <xdr:nvSpPr>
        <xdr:cNvPr id="445" name="普通建設事業費 （ うち更新整備　）平均値テキスト"/>
        <xdr:cNvSpPr txBox="1"/>
      </xdr:nvSpPr>
      <xdr:spPr>
        <a:xfrm>
          <a:off x="10528300" y="161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6" name="フローチャート : 判断 445"/>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7" name="フローチャート : 判断 446"/>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118863</xdr:rowOff>
    </xdr:from>
    <xdr:ext cx="534377" cy="259045"/>
    <xdr:sp macro="" textlink="">
      <xdr:nvSpPr>
        <xdr:cNvPr id="448" name="テキスト ボックス 447"/>
        <xdr:cNvSpPr txBox="1"/>
      </xdr:nvSpPr>
      <xdr:spPr>
        <a:xfrm>
          <a:off x="9372111" y="160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89357</xdr:rowOff>
    </xdr:from>
    <xdr:to>
      <xdr:col>15</xdr:col>
      <xdr:colOff>231775</xdr:colOff>
      <xdr:row>97</xdr:row>
      <xdr:rowOff>19507</xdr:rowOff>
    </xdr:to>
    <xdr:sp macro="" textlink="">
      <xdr:nvSpPr>
        <xdr:cNvPr id="454" name="円/楕円 453"/>
        <xdr:cNvSpPr/>
      </xdr:nvSpPr>
      <xdr:spPr>
        <a:xfrm>
          <a:off x="10426700" y="165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67784</xdr:rowOff>
    </xdr:from>
    <xdr:ext cx="534377" cy="259045"/>
    <xdr:sp macro="" textlink="">
      <xdr:nvSpPr>
        <xdr:cNvPr id="455" name="普通建設事業費 （ うち更新整備　）該当値テキスト"/>
        <xdr:cNvSpPr txBox="1"/>
      </xdr:nvSpPr>
      <xdr:spPr>
        <a:xfrm>
          <a:off x="10528300" y="165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96825</xdr:rowOff>
    </xdr:from>
    <xdr:to>
      <xdr:col>14</xdr:col>
      <xdr:colOff>79375</xdr:colOff>
      <xdr:row>98</xdr:row>
      <xdr:rowOff>26975</xdr:rowOff>
    </xdr:to>
    <xdr:sp macro="" textlink="">
      <xdr:nvSpPr>
        <xdr:cNvPr id="456" name="円/楕円 455"/>
        <xdr:cNvSpPr/>
      </xdr:nvSpPr>
      <xdr:spPr>
        <a:xfrm>
          <a:off x="9588500" y="167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18102</xdr:rowOff>
    </xdr:from>
    <xdr:ext cx="534377" cy="259045"/>
    <xdr:sp macro="" textlink="">
      <xdr:nvSpPr>
        <xdr:cNvPr id="457" name="テキスト ボックス 456"/>
        <xdr:cNvSpPr txBox="1"/>
      </xdr:nvSpPr>
      <xdr:spPr>
        <a:xfrm>
          <a:off x="9372111" y="168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9" name="テキスト ボックス 46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1" name="テキスト ボックス 47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3" name="テキスト ボックス 472"/>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5" name="テキスト ボックス 474"/>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7" name="テキスト ボックス 47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79" name="直線コネクタ 478"/>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2"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3" name="直線コネクタ 482"/>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150901</xdr:rowOff>
    </xdr:from>
    <xdr:to>
      <xdr:col>23</xdr:col>
      <xdr:colOff>517525</xdr:colOff>
      <xdr:row>36</xdr:row>
      <xdr:rowOff>128041</xdr:rowOff>
    </xdr:to>
    <xdr:cxnSp macro="">
      <xdr:nvCxnSpPr>
        <xdr:cNvPr id="484" name="直線コネクタ 483"/>
        <xdr:cNvCxnSpPr/>
      </xdr:nvCxnSpPr>
      <xdr:spPr>
        <a:xfrm>
          <a:off x="15481300" y="5980201"/>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104132</xdr:rowOff>
    </xdr:from>
    <xdr:ext cx="378565" cy="259045"/>
    <xdr:sp macro="" textlink="">
      <xdr:nvSpPr>
        <xdr:cNvPr id="485" name="災害復旧事業費平均値テキスト"/>
        <xdr:cNvSpPr txBox="1"/>
      </xdr:nvSpPr>
      <xdr:spPr>
        <a:xfrm>
          <a:off x="16370300" y="64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6" name="フローチャート : 判断 485"/>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150901</xdr:rowOff>
    </xdr:from>
    <xdr:to>
      <xdr:col>22</xdr:col>
      <xdr:colOff>365125</xdr:colOff>
      <xdr:row>36</xdr:row>
      <xdr:rowOff>117297</xdr:rowOff>
    </xdr:to>
    <xdr:cxnSp macro="">
      <xdr:nvCxnSpPr>
        <xdr:cNvPr id="487" name="直線コネクタ 486"/>
        <xdr:cNvCxnSpPr/>
      </xdr:nvCxnSpPr>
      <xdr:spPr>
        <a:xfrm flipV="1">
          <a:off x="14592300" y="5980201"/>
          <a:ext cx="889000" cy="30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88" name="フローチャート : 判断 487"/>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21607</xdr:rowOff>
    </xdr:from>
    <xdr:ext cx="378565" cy="259045"/>
    <xdr:sp macro="" textlink="">
      <xdr:nvSpPr>
        <xdr:cNvPr id="489" name="テキスト ボックス 488"/>
        <xdr:cNvSpPr txBox="1"/>
      </xdr:nvSpPr>
      <xdr:spPr>
        <a:xfrm>
          <a:off x="15292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141757</xdr:rowOff>
    </xdr:from>
    <xdr:to>
      <xdr:col>21</xdr:col>
      <xdr:colOff>161925</xdr:colOff>
      <xdr:row>36</xdr:row>
      <xdr:rowOff>117297</xdr:rowOff>
    </xdr:to>
    <xdr:cxnSp macro="">
      <xdr:nvCxnSpPr>
        <xdr:cNvPr id="490" name="直線コネクタ 489"/>
        <xdr:cNvCxnSpPr/>
      </xdr:nvCxnSpPr>
      <xdr:spPr>
        <a:xfrm>
          <a:off x="13703300" y="5971057"/>
          <a:ext cx="889000" cy="3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1" name="フローチャート : 判断 490"/>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55440</xdr:rowOff>
    </xdr:from>
    <xdr:ext cx="469744" cy="259045"/>
    <xdr:sp macro="" textlink="">
      <xdr:nvSpPr>
        <xdr:cNvPr id="492" name="テキスト ボックス 491"/>
        <xdr:cNvSpPr txBox="1"/>
      </xdr:nvSpPr>
      <xdr:spPr>
        <a:xfrm>
          <a:off x="14357427" y="639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141757</xdr:rowOff>
    </xdr:from>
    <xdr:to>
      <xdr:col>19</xdr:col>
      <xdr:colOff>644525</xdr:colOff>
      <xdr:row>34</xdr:row>
      <xdr:rowOff>161874</xdr:rowOff>
    </xdr:to>
    <xdr:cxnSp macro="">
      <xdr:nvCxnSpPr>
        <xdr:cNvPr id="493" name="直線コネクタ 492"/>
        <xdr:cNvCxnSpPr/>
      </xdr:nvCxnSpPr>
      <xdr:spPr>
        <a:xfrm flipV="1">
          <a:off x="12814300" y="5971057"/>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4" name="フローチャート : 判断 493"/>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85615</xdr:rowOff>
    </xdr:from>
    <xdr:ext cx="469744" cy="259045"/>
    <xdr:sp macro="" textlink="">
      <xdr:nvSpPr>
        <xdr:cNvPr id="495" name="テキスト ボックス 494"/>
        <xdr:cNvSpPr txBox="1"/>
      </xdr:nvSpPr>
      <xdr:spPr>
        <a:xfrm>
          <a:off x="13468427" y="6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6" name="フローチャート : 判断 495"/>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497" name="テキスト ボックス 496"/>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77241</xdr:rowOff>
    </xdr:from>
    <xdr:to>
      <xdr:col>23</xdr:col>
      <xdr:colOff>568325</xdr:colOff>
      <xdr:row>37</xdr:row>
      <xdr:rowOff>7391</xdr:rowOff>
    </xdr:to>
    <xdr:sp macro="" textlink="">
      <xdr:nvSpPr>
        <xdr:cNvPr id="503" name="円/楕円 502"/>
        <xdr:cNvSpPr/>
      </xdr:nvSpPr>
      <xdr:spPr>
        <a:xfrm>
          <a:off x="16268700" y="62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100118</xdr:rowOff>
    </xdr:from>
    <xdr:ext cx="469744" cy="259045"/>
    <xdr:sp macro="" textlink="">
      <xdr:nvSpPr>
        <xdr:cNvPr id="504" name="災害復旧事業費該当値テキスト"/>
        <xdr:cNvSpPr txBox="1"/>
      </xdr:nvSpPr>
      <xdr:spPr>
        <a:xfrm>
          <a:off x="16370300" y="61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100101</xdr:rowOff>
    </xdr:from>
    <xdr:to>
      <xdr:col>22</xdr:col>
      <xdr:colOff>415925</xdr:colOff>
      <xdr:row>35</xdr:row>
      <xdr:rowOff>30251</xdr:rowOff>
    </xdr:to>
    <xdr:sp macro="" textlink="">
      <xdr:nvSpPr>
        <xdr:cNvPr id="505" name="円/楕円 504"/>
        <xdr:cNvSpPr/>
      </xdr:nvSpPr>
      <xdr:spPr>
        <a:xfrm>
          <a:off x="15430500" y="59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33</xdr:row>
      <xdr:rowOff>46778</xdr:rowOff>
    </xdr:from>
    <xdr:ext cx="469744" cy="259045"/>
    <xdr:sp macro="" textlink="">
      <xdr:nvSpPr>
        <xdr:cNvPr id="506" name="テキスト ボックス 505"/>
        <xdr:cNvSpPr txBox="1"/>
      </xdr:nvSpPr>
      <xdr:spPr>
        <a:xfrm>
          <a:off x="15246427" y="570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66497</xdr:rowOff>
    </xdr:from>
    <xdr:to>
      <xdr:col>21</xdr:col>
      <xdr:colOff>212725</xdr:colOff>
      <xdr:row>36</xdr:row>
      <xdr:rowOff>168097</xdr:rowOff>
    </xdr:to>
    <xdr:sp macro="" textlink="">
      <xdr:nvSpPr>
        <xdr:cNvPr id="507" name="円/楕円 506"/>
        <xdr:cNvSpPr/>
      </xdr:nvSpPr>
      <xdr:spPr>
        <a:xfrm>
          <a:off x="14541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13174</xdr:rowOff>
    </xdr:from>
    <xdr:ext cx="469744" cy="259045"/>
    <xdr:sp macro="" textlink="">
      <xdr:nvSpPr>
        <xdr:cNvPr id="508" name="テキスト ボックス 507"/>
        <xdr:cNvSpPr txBox="1"/>
      </xdr:nvSpPr>
      <xdr:spPr>
        <a:xfrm>
          <a:off x="14357427" y="60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90957</xdr:rowOff>
    </xdr:from>
    <xdr:to>
      <xdr:col>20</xdr:col>
      <xdr:colOff>9525</xdr:colOff>
      <xdr:row>35</xdr:row>
      <xdr:rowOff>21107</xdr:rowOff>
    </xdr:to>
    <xdr:sp macro="" textlink="">
      <xdr:nvSpPr>
        <xdr:cNvPr id="509" name="円/楕円 508"/>
        <xdr:cNvSpPr/>
      </xdr:nvSpPr>
      <xdr:spPr>
        <a:xfrm>
          <a:off x="13652500" y="59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33</xdr:row>
      <xdr:rowOff>37634</xdr:rowOff>
    </xdr:from>
    <xdr:ext cx="469744" cy="259045"/>
    <xdr:sp macro="" textlink="">
      <xdr:nvSpPr>
        <xdr:cNvPr id="510" name="テキスト ボックス 509"/>
        <xdr:cNvSpPr txBox="1"/>
      </xdr:nvSpPr>
      <xdr:spPr>
        <a:xfrm>
          <a:off x="13468427" y="56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111074</xdr:rowOff>
    </xdr:from>
    <xdr:to>
      <xdr:col>18</xdr:col>
      <xdr:colOff>492125</xdr:colOff>
      <xdr:row>35</xdr:row>
      <xdr:rowOff>41224</xdr:rowOff>
    </xdr:to>
    <xdr:sp macro="" textlink="">
      <xdr:nvSpPr>
        <xdr:cNvPr id="511" name="円/楕円 510"/>
        <xdr:cNvSpPr/>
      </xdr:nvSpPr>
      <xdr:spPr>
        <a:xfrm>
          <a:off x="12763500" y="59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32351</xdr:rowOff>
    </xdr:from>
    <xdr:ext cx="469744" cy="259045"/>
    <xdr:sp macro="" textlink="">
      <xdr:nvSpPr>
        <xdr:cNvPr id="512" name="テキスト ボックス 511"/>
        <xdr:cNvSpPr txBox="1"/>
      </xdr:nvSpPr>
      <xdr:spPr>
        <a:xfrm>
          <a:off x="12579427" y="60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6" name="直線コネクタ 585"/>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7"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88" name="直線コネクタ 587"/>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89"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0" name="直線コネクタ 589"/>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52756</xdr:rowOff>
    </xdr:from>
    <xdr:to>
      <xdr:col>23</xdr:col>
      <xdr:colOff>517525</xdr:colOff>
      <xdr:row>75</xdr:row>
      <xdr:rowOff>57271</xdr:rowOff>
    </xdr:to>
    <xdr:cxnSp macro="">
      <xdr:nvCxnSpPr>
        <xdr:cNvPr id="591" name="直線コネクタ 590"/>
        <xdr:cNvCxnSpPr/>
      </xdr:nvCxnSpPr>
      <xdr:spPr>
        <a:xfrm>
          <a:off x="15481300" y="12911506"/>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127341</xdr:rowOff>
    </xdr:from>
    <xdr:ext cx="534377" cy="259045"/>
    <xdr:sp macro="" textlink="">
      <xdr:nvSpPr>
        <xdr:cNvPr id="592" name="公債費平均値テキスト"/>
        <xdr:cNvSpPr txBox="1"/>
      </xdr:nvSpPr>
      <xdr:spPr>
        <a:xfrm>
          <a:off x="16370300" y="1264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3" name="フローチャート : 判断 592"/>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43517</xdr:rowOff>
    </xdr:from>
    <xdr:to>
      <xdr:col>22</xdr:col>
      <xdr:colOff>365125</xdr:colOff>
      <xdr:row>75</xdr:row>
      <xdr:rowOff>52756</xdr:rowOff>
    </xdr:to>
    <xdr:cxnSp macro="">
      <xdr:nvCxnSpPr>
        <xdr:cNvPr id="594" name="直線コネクタ 593"/>
        <xdr:cNvCxnSpPr/>
      </xdr:nvCxnSpPr>
      <xdr:spPr>
        <a:xfrm>
          <a:off x="14592300" y="12902267"/>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5" name="フローチャート : 判断 594"/>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57675</xdr:rowOff>
    </xdr:from>
    <xdr:ext cx="534377" cy="259045"/>
    <xdr:sp macro="" textlink="">
      <xdr:nvSpPr>
        <xdr:cNvPr id="596" name="テキスト ボックス 595"/>
        <xdr:cNvSpPr txBox="1"/>
      </xdr:nvSpPr>
      <xdr:spPr>
        <a:xfrm>
          <a:off x="15214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43517</xdr:rowOff>
    </xdr:from>
    <xdr:to>
      <xdr:col>21</xdr:col>
      <xdr:colOff>161925</xdr:colOff>
      <xdr:row>75</xdr:row>
      <xdr:rowOff>58928</xdr:rowOff>
    </xdr:to>
    <xdr:cxnSp macro="">
      <xdr:nvCxnSpPr>
        <xdr:cNvPr id="597" name="直線コネクタ 596"/>
        <xdr:cNvCxnSpPr/>
      </xdr:nvCxnSpPr>
      <xdr:spPr>
        <a:xfrm flipV="1">
          <a:off x="13703300" y="12902267"/>
          <a:ext cx="8890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598" name="フローチャート : 判断 597"/>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38720</xdr:rowOff>
    </xdr:from>
    <xdr:ext cx="534377" cy="259045"/>
    <xdr:sp macro="" textlink="">
      <xdr:nvSpPr>
        <xdr:cNvPr id="599" name="テキスト ボックス 598"/>
        <xdr:cNvSpPr txBox="1"/>
      </xdr:nvSpPr>
      <xdr:spPr>
        <a:xfrm>
          <a:off x="14325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58928</xdr:rowOff>
    </xdr:from>
    <xdr:to>
      <xdr:col>19</xdr:col>
      <xdr:colOff>644525</xdr:colOff>
      <xdr:row>75</xdr:row>
      <xdr:rowOff>72149</xdr:rowOff>
    </xdr:to>
    <xdr:cxnSp macro="">
      <xdr:nvCxnSpPr>
        <xdr:cNvPr id="600" name="直線コネクタ 599"/>
        <xdr:cNvCxnSpPr/>
      </xdr:nvCxnSpPr>
      <xdr:spPr>
        <a:xfrm flipV="1">
          <a:off x="12814300" y="12917678"/>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1" name="フローチャート : 判断 600"/>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57942</xdr:rowOff>
    </xdr:from>
    <xdr:ext cx="534377" cy="259045"/>
    <xdr:sp macro="" textlink="">
      <xdr:nvSpPr>
        <xdr:cNvPr id="602" name="テキスト ボックス 601"/>
        <xdr:cNvSpPr txBox="1"/>
      </xdr:nvSpPr>
      <xdr:spPr>
        <a:xfrm>
          <a:off x="13436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3" name="フローチャート : 判断 602"/>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22051</xdr:rowOff>
    </xdr:from>
    <xdr:ext cx="534377" cy="259045"/>
    <xdr:sp macro="" textlink="">
      <xdr:nvSpPr>
        <xdr:cNvPr id="604" name="テキスト ボックス 603"/>
        <xdr:cNvSpPr txBox="1"/>
      </xdr:nvSpPr>
      <xdr:spPr>
        <a:xfrm>
          <a:off x="12547111" y="12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6471</xdr:rowOff>
    </xdr:from>
    <xdr:to>
      <xdr:col>23</xdr:col>
      <xdr:colOff>568325</xdr:colOff>
      <xdr:row>75</xdr:row>
      <xdr:rowOff>108071</xdr:rowOff>
    </xdr:to>
    <xdr:sp macro="" textlink="">
      <xdr:nvSpPr>
        <xdr:cNvPr id="610" name="円/楕円 609"/>
        <xdr:cNvSpPr/>
      </xdr:nvSpPr>
      <xdr:spPr>
        <a:xfrm>
          <a:off x="16268700" y="128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156348</xdr:rowOff>
    </xdr:from>
    <xdr:ext cx="534377" cy="259045"/>
    <xdr:sp macro="" textlink="">
      <xdr:nvSpPr>
        <xdr:cNvPr id="611" name="公債費該当値テキスト"/>
        <xdr:cNvSpPr txBox="1"/>
      </xdr:nvSpPr>
      <xdr:spPr>
        <a:xfrm>
          <a:off x="16370300" y="128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55,327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1956</xdr:rowOff>
    </xdr:from>
    <xdr:to>
      <xdr:col>22</xdr:col>
      <xdr:colOff>415925</xdr:colOff>
      <xdr:row>75</xdr:row>
      <xdr:rowOff>103556</xdr:rowOff>
    </xdr:to>
    <xdr:sp macro="" textlink="">
      <xdr:nvSpPr>
        <xdr:cNvPr id="612" name="円/楕円 611"/>
        <xdr:cNvSpPr/>
      </xdr:nvSpPr>
      <xdr:spPr>
        <a:xfrm>
          <a:off x="15430500" y="128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94683</xdr:rowOff>
    </xdr:from>
    <xdr:ext cx="534377" cy="259045"/>
    <xdr:sp macro="" textlink="">
      <xdr:nvSpPr>
        <xdr:cNvPr id="613" name="テキスト ボックス 612"/>
        <xdr:cNvSpPr txBox="1"/>
      </xdr:nvSpPr>
      <xdr:spPr>
        <a:xfrm>
          <a:off x="15214111" y="12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164167</xdr:rowOff>
    </xdr:from>
    <xdr:to>
      <xdr:col>21</xdr:col>
      <xdr:colOff>212725</xdr:colOff>
      <xdr:row>75</xdr:row>
      <xdr:rowOff>94317</xdr:rowOff>
    </xdr:to>
    <xdr:sp macro="" textlink="">
      <xdr:nvSpPr>
        <xdr:cNvPr id="614" name="円/楕円 613"/>
        <xdr:cNvSpPr/>
      </xdr:nvSpPr>
      <xdr:spPr>
        <a:xfrm>
          <a:off x="14541500" y="128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85444</xdr:rowOff>
    </xdr:from>
    <xdr:ext cx="534377" cy="259045"/>
    <xdr:sp macro="" textlink="">
      <xdr:nvSpPr>
        <xdr:cNvPr id="615" name="テキスト ボックス 614"/>
        <xdr:cNvSpPr txBox="1"/>
      </xdr:nvSpPr>
      <xdr:spPr>
        <a:xfrm>
          <a:off x="14325111" y="129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8128</xdr:rowOff>
    </xdr:from>
    <xdr:to>
      <xdr:col>20</xdr:col>
      <xdr:colOff>9525</xdr:colOff>
      <xdr:row>75</xdr:row>
      <xdr:rowOff>109728</xdr:rowOff>
    </xdr:to>
    <xdr:sp macro="" textlink="">
      <xdr:nvSpPr>
        <xdr:cNvPr id="616" name="円/楕円 615"/>
        <xdr:cNvSpPr/>
      </xdr:nvSpPr>
      <xdr:spPr>
        <a:xfrm>
          <a:off x="13652500" y="128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100855</xdr:rowOff>
    </xdr:from>
    <xdr:ext cx="534377" cy="259045"/>
    <xdr:sp macro="" textlink="">
      <xdr:nvSpPr>
        <xdr:cNvPr id="617" name="テキスト ボックス 616"/>
        <xdr:cNvSpPr txBox="1"/>
      </xdr:nvSpPr>
      <xdr:spPr>
        <a:xfrm>
          <a:off x="13436111" y="1295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21349</xdr:rowOff>
    </xdr:from>
    <xdr:to>
      <xdr:col>18</xdr:col>
      <xdr:colOff>492125</xdr:colOff>
      <xdr:row>75</xdr:row>
      <xdr:rowOff>122949</xdr:rowOff>
    </xdr:to>
    <xdr:sp macro="" textlink="">
      <xdr:nvSpPr>
        <xdr:cNvPr id="618" name="円/楕円 617"/>
        <xdr:cNvSpPr/>
      </xdr:nvSpPr>
      <xdr:spPr>
        <a:xfrm>
          <a:off x="12763500" y="128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114076</xdr:rowOff>
    </xdr:from>
    <xdr:ext cx="534377" cy="259045"/>
    <xdr:sp macro="" textlink="">
      <xdr:nvSpPr>
        <xdr:cNvPr id="619" name="テキスト ボックス 618"/>
        <xdr:cNvSpPr txBox="1"/>
      </xdr:nvSpPr>
      <xdr:spPr>
        <a:xfrm>
          <a:off x="12547111" y="1297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0" name="直線コネクタ 62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1" name="テキスト ボックス 63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2" name="直線コネクタ 63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3" name="テキスト ボックス 63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4" name="直線コネクタ 63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5" name="テキスト ボックス 63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6" name="直線コネクタ 63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7" name="テキスト ボックス 63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9" name="テキスト ボックス 63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1" name="直線コネクタ 640"/>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2"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3" name="直線コネクタ 642"/>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4"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5" name="直線コネクタ 644"/>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88494</xdr:rowOff>
    </xdr:from>
    <xdr:to>
      <xdr:col>23</xdr:col>
      <xdr:colOff>517525</xdr:colOff>
      <xdr:row>97</xdr:row>
      <xdr:rowOff>124064</xdr:rowOff>
    </xdr:to>
    <xdr:cxnSp macro="">
      <xdr:nvCxnSpPr>
        <xdr:cNvPr id="646" name="直線コネクタ 645"/>
        <xdr:cNvCxnSpPr/>
      </xdr:nvCxnSpPr>
      <xdr:spPr>
        <a:xfrm>
          <a:off x="15481300" y="16719144"/>
          <a:ext cx="8382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47"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48" name="フローチャート : 判断 647"/>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33995</xdr:rowOff>
    </xdr:from>
    <xdr:to>
      <xdr:col>22</xdr:col>
      <xdr:colOff>365125</xdr:colOff>
      <xdr:row>97</xdr:row>
      <xdr:rowOff>88494</xdr:rowOff>
    </xdr:to>
    <xdr:cxnSp macro="">
      <xdr:nvCxnSpPr>
        <xdr:cNvPr id="649" name="直線コネクタ 648"/>
        <xdr:cNvCxnSpPr/>
      </xdr:nvCxnSpPr>
      <xdr:spPr>
        <a:xfrm>
          <a:off x="14592300" y="16664645"/>
          <a:ext cx="8890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0" name="フローチャート : 判断 649"/>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145167</xdr:rowOff>
    </xdr:from>
    <xdr:ext cx="469744" cy="259045"/>
    <xdr:sp macro="" textlink="">
      <xdr:nvSpPr>
        <xdr:cNvPr id="651" name="テキスト ボックス 650"/>
        <xdr:cNvSpPr txBox="1"/>
      </xdr:nvSpPr>
      <xdr:spPr>
        <a:xfrm>
          <a:off x="15246427" y="164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22428</xdr:rowOff>
    </xdr:from>
    <xdr:to>
      <xdr:col>21</xdr:col>
      <xdr:colOff>161925</xdr:colOff>
      <xdr:row>97</xdr:row>
      <xdr:rowOff>33995</xdr:rowOff>
    </xdr:to>
    <xdr:cxnSp macro="">
      <xdr:nvCxnSpPr>
        <xdr:cNvPr id="652" name="直線コネクタ 651"/>
        <xdr:cNvCxnSpPr/>
      </xdr:nvCxnSpPr>
      <xdr:spPr>
        <a:xfrm>
          <a:off x="13703300" y="16653078"/>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3" name="フローチャート : 判断 652"/>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4" name="テキスト ボックス 653"/>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22428</xdr:rowOff>
    </xdr:from>
    <xdr:to>
      <xdr:col>19</xdr:col>
      <xdr:colOff>644525</xdr:colOff>
      <xdr:row>97</xdr:row>
      <xdr:rowOff>31252</xdr:rowOff>
    </xdr:to>
    <xdr:cxnSp macro="">
      <xdr:nvCxnSpPr>
        <xdr:cNvPr id="655" name="直線コネクタ 654"/>
        <xdr:cNvCxnSpPr/>
      </xdr:nvCxnSpPr>
      <xdr:spPr>
        <a:xfrm flipV="1">
          <a:off x="12814300" y="16653078"/>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6" name="フローチャート : 判断 655"/>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7" name="テキスト ボックス 656"/>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58" name="フローチャート : 判断 657"/>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59" name="テキスト ボックス 658"/>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73264</xdr:rowOff>
    </xdr:from>
    <xdr:to>
      <xdr:col>23</xdr:col>
      <xdr:colOff>568325</xdr:colOff>
      <xdr:row>98</xdr:row>
      <xdr:rowOff>3414</xdr:rowOff>
    </xdr:to>
    <xdr:sp macro="" textlink="">
      <xdr:nvSpPr>
        <xdr:cNvPr id="665" name="円/楕円 664"/>
        <xdr:cNvSpPr/>
      </xdr:nvSpPr>
      <xdr:spPr>
        <a:xfrm>
          <a:off x="16268700" y="1670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51691</xdr:rowOff>
    </xdr:from>
    <xdr:ext cx="469744" cy="259045"/>
    <xdr:sp macro="" textlink="">
      <xdr:nvSpPr>
        <xdr:cNvPr id="666" name="積立金該当値テキスト"/>
        <xdr:cNvSpPr txBox="1"/>
      </xdr:nvSpPr>
      <xdr:spPr>
        <a:xfrm>
          <a:off x="16370300" y="1668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37694</xdr:rowOff>
    </xdr:from>
    <xdr:to>
      <xdr:col>22</xdr:col>
      <xdr:colOff>415925</xdr:colOff>
      <xdr:row>97</xdr:row>
      <xdr:rowOff>139294</xdr:rowOff>
    </xdr:to>
    <xdr:sp macro="" textlink="">
      <xdr:nvSpPr>
        <xdr:cNvPr id="667" name="円/楕円 666"/>
        <xdr:cNvSpPr/>
      </xdr:nvSpPr>
      <xdr:spPr>
        <a:xfrm>
          <a:off x="15430500" y="166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130421</xdr:rowOff>
    </xdr:from>
    <xdr:ext cx="469744" cy="259045"/>
    <xdr:sp macro="" textlink="">
      <xdr:nvSpPr>
        <xdr:cNvPr id="668" name="テキスト ボックス 667"/>
        <xdr:cNvSpPr txBox="1"/>
      </xdr:nvSpPr>
      <xdr:spPr>
        <a:xfrm>
          <a:off x="15246427" y="1676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154645</xdr:rowOff>
    </xdr:from>
    <xdr:to>
      <xdr:col>21</xdr:col>
      <xdr:colOff>212725</xdr:colOff>
      <xdr:row>97</xdr:row>
      <xdr:rowOff>84795</xdr:rowOff>
    </xdr:to>
    <xdr:sp macro="" textlink="">
      <xdr:nvSpPr>
        <xdr:cNvPr id="669" name="円/楕円 668"/>
        <xdr:cNvSpPr/>
      </xdr:nvSpPr>
      <xdr:spPr>
        <a:xfrm>
          <a:off x="14541500" y="16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75922</xdr:rowOff>
    </xdr:from>
    <xdr:ext cx="469744" cy="259045"/>
    <xdr:sp macro="" textlink="">
      <xdr:nvSpPr>
        <xdr:cNvPr id="670" name="テキスト ボックス 669"/>
        <xdr:cNvSpPr txBox="1"/>
      </xdr:nvSpPr>
      <xdr:spPr>
        <a:xfrm>
          <a:off x="14357427" y="16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143078</xdr:rowOff>
    </xdr:from>
    <xdr:to>
      <xdr:col>20</xdr:col>
      <xdr:colOff>9525</xdr:colOff>
      <xdr:row>97</xdr:row>
      <xdr:rowOff>73228</xdr:rowOff>
    </xdr:to>
    <xdr:sp macro="" textlink="">
      <xdr:nvSpPr>
        <xdr:cNvPr id="671" name="円/楕円 670"/>
        <xdr:cNvSpPr/>
      </xdr:nvSpPr>
      <xdr:spPr>
        <a:xfrm>
          <a:off x="13652500" y="166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64355</xdr:rowOff>
    </xdr:from>
    <xdr:ext cx="469744" cy="259045"/>
    <xdr:sp macro="" textlink="">
      <xdr:nvSpPr>
        <xdr:cNvPr id="672" name="テキスト ボックス 671"/>
        <xdr:cNvSpPr txBox="1"/>
      </xdr:nvSpPr>
      <xdr:spPr>
        <a:xfrm>
          <a:off x="13468427" y="1669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151902</xdr:rowOff>
    </xdr:from>
    <xdr:to>
      <xdr:col>18</xdr:col>
      <xdr:colOff>492125</xdr:colOff>
      <xdr:row>97</xdr:row>
      <xdr:rowOff>82052</xdr:rowOff>
    </xdr:to>
    <xdr:sp macro="" textlink="">
      <xdr:nvSpPr>
        <xdr:cNvPr id="673" name="円/楕円 672"/>
        <xdr:cNvSpPr/>
      </xdr:nvSpPr>
      <xdr:spPr>
        <a:xfrm>
          <a:off x="12763500" y="1661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73179</xdr:rowOff>
    </xdr:from>
    <xdr:ext cx="469744" cy="259045"/>
    <xdr:sp macro="" textlink="">
      <xdr:nvSpPr>
        <xdr:cNvPr id="674" name="テキスト ボックス 673"/>
        <xdr:cNvSpPr txBox="1"/>
      </xdr:nvSpPr>
      <xdr:spPr>
        <a:xfrm>
          <a:off x="12579427" y="1670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6" name="正方形/長方形 67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7" name="正方形/長方形 67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8" name="正方形/長方形 67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9" name="正方形/長方形 67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0" name="正方形/長方形 67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1" name="正方形/長方形 68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2" name="正方形/長方形 68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3" name="テキスト ボックス 68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4" name="直線コネクタ 68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5" name="直線コネクタ 68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6" name="テキスト ボックス 68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7" name="直線コネクタ 68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8" name="テキスト ボックス 68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9" name="直線コネクタ 68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0" name="テキスト ボックス 68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1" name="直線コネクタ 69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2" name="テキスト ボックス 69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3" name="直線コネクタ 69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4" name="テキスト ボックス 69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5" name="直線コネクタ 69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6" name="テキスト ボックス 69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0" name="直線コネクタ 699"/>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1"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2" name="直線コネクタ 701"/>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3"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4" name="直線コネクタ 703"/>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144435</xdr:rowOff>
    </xdr:from>
    <xdr:to>
      <xdr:col>32</xdr:col>
      <xdr:colOff>187325</xdr:colOff>
      <xdr:row>38</xdr:row>
      <xdr:rowOff>23604</xdr:rowOff>
    </xdr:to>
    <xdr:cxnSp macro="">
      <xdr:nvCxnSpPr>
        <xdr:cNvPr id="705" name="直線コネクタ 704"/>
        <xdr:cNvCxnSpPr/>
      </xdr:nvCxnSpPr>
      <xdr:spPr>
        <a:xfrm>
          <a:off x="21323300" y="6488085"/>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122554</xdr:rowOff>
    </xdr:from>
    <xdr:ext cx="469744" cy="259045"/>
    <xdr:sp macro="" textlink="">
      <xdr:nvSpPr>
        <xdr:cNvPr id="706" name="投資及び出資金平均値テキスト"/>
        <xdr:cNvSpPr txBox="1"/>
      </xdr:nvSpPr>
      <xdr:spPr>
        <a:xfrm>
          <a:off x="22212300" y="6123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7" name="フローチャート : 判断 706"/>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144435</xdr:rowOff>
    </xdr:from>
    <xdr:to>
      <xdr:col>31</xdr:col>
      <xdr:colOff>34925</xdr:colOff>
      <xdr:row>37</xdr:row>
      <xdr:rowOff>163213</xdr:rowOff>
    </xdr:to>
    <xdr:cxnSp macro="">
      <xdr:nvCxnSpPr>
        <xdr:cNvPr id="708" name="直線コネクタ 707"/>
        <xdr:cNvCxnSpPr/>
      </xdr:nvCxnSpPr>
      <xdr:spPr>
        <a:xfrm flipV="1">
          <a:off x="20434300" y="6488085"/>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09" name="フローチャート : 判断 708"/>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10" name="テキスト ボックス 709"/>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163213</xdr:rowOff>
    </xdr:from>
    <xdr:to>
      <xdr:col>29</xdr:col>
      <xdr:colOff>517525</xdr:colOff>
      <xdr:row>38</xdr:row>
      <xdr:rowOff>17235</xdr:rowOff>
    </xdr:to>
    <xdr:cxnSp macro="">
      <xdr:nvCxnSpPr>
        <xdr:cNvPr id="711" name="直線コネクタ 710"/>
        <xdr:cNvCxnSpPr/>
      </xdr:nvCxnSpPr>
      <xdr:spPr>
        <a:xfrm flipV="1">
          <a:off x="19545300" y="6506863"/>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2" name="フローチャート : 判断 71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24147</xdr:rowOff>
    </xdr:from>
    <xdr:ext cx="469744" cy="259045"/>
    <xdr:sp macro="" textlink="">
      <xdr:nvSpPr>
        <xdr:cNvPr id="713" name="テキスト ボックス 712"/>
        <xdr:cNvSpPr txBox="1"/>
      </xdr:nvSpPr>
      <xdr:spPr>
        <a:xfrm>
          <a:off x="20199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17235</xdr:rowOff>
    </xdr:from>
    <xdr:to>
      <xdr:col>28</xdr:col>
      <xdr:colOff>314325</xdr:colOff>
      <xdr:row>38</xdr:row>
      <xdr:rowOff>70303</xdr:rowOff>
    </xdr:to>
    <xdr:cxnSp macro="">
      <xdr:nvCxnSpPr>
        <xdr:cNvPr id="714" name="直線コネクタ 713"/>
        <xdr:cNvCxnSpPr/>
      </xdr:nvCxnSpPr>
      <xdr:spPr>
        <a:xfrm flipV="1">
          <a:off x="18656300" y="6532335"/>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5" name="フローチャート : 判断 714"/>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147591</xdr:rowOff>
    </xdr:from>
    <xdr:ext cx="469744" cy="259045"/>
    <xdr:sp macro="" textlink="">
      <xdr:nvSpPr>
        <xdr:cNvPr id="716" name="テキスト ボックス 715"/>
        <xdr:cNvSpPr txBox="1"/>
      </xdr:nvSpPr>
      <xdr:spPr>
        <a:xfrm>
          <a:off x="19310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7" name="フローチャート : 判断 716"/>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34434</xdr:rowOff>
    </xdr:from>
    <xdr:ext cx="469744" cy="259045"/>
    <xdr:sp macro="" textlink="">
      <xdr:nvSpPr>
        <xdr:cNvPr id="718" name="テキスト ボックス 717"/>
        <xdr:cNvSpPr txBox="1"/>
      </xdr:nvSpPr>
      <xdr:spPr>
        <a:xfrm>
          <a:off x="18421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144254</xdr:rowOff>
    </xdr:from>
    <xdr:to>
      <xdr:col>32</xdr:col>
      <xdr:colOff>238125</xdr:colOff>
      <xdr:row>38</xdr:row>
      <xdr:rowOff>74404</xdr:rowOff>
    </xdr:to>
    <xdr:sp macro="" textlink="">
      <xdr:nvSpPr>
        <xdr:cNvPr id="724" name="円/楕円 723"/>
        <xdr:cNvSpPr/>
      </xdr:nvSpPr>
      <xdr:spPr>
        <a:xfrm>
          <a:off x="22110700" y="64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122681</xdr:rowOff>
    </xdr:from>
    <xdr:ext cx="469744" cy="259045"/>
    <xdr:sp macro="" textlink="">
      <xdr:nvSpPr>
        <xdr:cNvPr id="725" name="投資及び出資金該当値テキスト"/>
        <xdr:cNvSpPr txBox="1"/>
      </xdr:nvSpPr>
      <xdr:spPr>
        <a:xfrm>
          <a:off x="22212300" y="646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93635</xdr:rowOff>
    </xdr:from>
    <xdr:to>
      <xdr:col>31</xdr:col>
      <xdr:colOff>85725</xdr:colOff>
      <xdr:row>38</xdr:row>
      <xdr:rowOff>23785</xdr:rowOff>
    </xdr:to>
    <xdr:sp macro="" textlink="">
      <xdr:nvSpPr>
        <xdr:cNvPr id="726" name="円/楕円 725"/>
        <xdr:cNvSpPr/>
      </xdr:nvSpPr>
      <xdr:spPr>
        <a:xfrm>
          <a:off x="21272500" y="64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14912</xdr:rowOff>
    </xdr:from>
    <xdr:ext cx="469744" cy="259045"/>
    <xdr:sp macro="" textlink="">
      <xdr:nvSpPr>
        <xdr:cNvPr id="727" name="テキスト ボックス 726"/>
        <xdr:cNvSpPr txBox="1"/>
      </xdr:nvSpPr>
      <xdr:spPr>
        <a:xfrm>
          <a:off x="21088427" y="65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112413</xdr:rowOff>
    </xdr:from>
    <xdr:to>
      <xdr:col>29</xdr:col>
      <xdr:colOff>568325</xdr:colOff>
      <xdr:row>38</xdr:row>
      <xdr:rowOff>42563</xdr:rowOff>
    </xdr:to>
    <xdr:sp macro="" textlink="">
      <xdr:nvSpPr>
        <xdr:cNvPr id="728" name="円/楕円 727"/>
        <xdr:cNvSpPr/>
      </xdr:nvSpPr>
      <xdr:spPr>
        <a:xfrm>
          <a:off x="20383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33690</xdr:rowOff>
    </xdr:from>
    <xdr:ext cx="469744" cy="259045"/>
    <xdr:sp macro="" textlink="">
      <xdr:nvSpPr>
        <xdr:cNvPr id="729" name="テキスト ボックス 728"/>
        <xdr:cNvSpPr txBox="1"/>
      </xdr:nvSpPr>
      <xdr:spPr>
        <a:xfrm>
          <a:off x="20199427" y="65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137886</xdr:rowOff>
    </xdr:from>
    <xdr:to>
      <xdr:col>28</xdr:col>
      <xdr:colOff>365125</xdr:colOff>
      <xdr:row>38</xdr:row>
      <xdr:rowOff>68036</xdr:rowOff>
    </xdr:to>
    <xdr:sp macro="" textlink="">
      <xdr:nvSpPr>
        <xdr:cNvPr id="730" name="円/楕円 729"/>
        <xdr:cNvSpPr/>
      </xdr:nvSpPr>
      <xdr:spPr>
        <a:xfrm>
          <a:off x="19494500" y="648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59162</xdr:rowOff>
    </xdr:from>
    <xdr:ext cx="469744" cy="259045"/>
    <xdr:sp macro="" textlink="">
      <xdr:nvSpPr>
        <xdr:cNvPr id="731" name="テキスト ボックス 730"/>
        <xdr:cNvSpPr txBox="1"/>
      </xdr:nvSpPr>
      <xdr:spPr>
        <a:xfrm>
          <a:off x="19310427" y="657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19503</xdr:rowOff>
    </xdr:from>
    <xdr:to>
      <xdr:col>27</xdr:col>
      <xdr:colOff>161925</xdr:colOff>
      <xdr:row>38</xdr:row>
      <xdr:rowOff>121103</xdr:rowOff>
    </xdr:to>
    <xdr:sp macro="" textlink="">
      <xdr:nvSpPr>
        <xdr:cNvPr id="732" name="円/楕円 731"/>
        <xdr:cNvSpPr/>
      </xdr:nvSpPr>
      <xdr:spPr>
        <a:xfrm>
          <a:off x="18605500" y="65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112230</xdr:rowOff>
    </xdr:from>
    <xdr:ext cx="469744" cy="259045"/>
    <xdr:sp macro="" textlink="">
      <xdr:nvSpPr>
        <xdr:cNvPr id="733" name="テキスト ボックス 732"/>
        <xdr:cNvSpPr txBox="1"/>
      </xdr:nvSpPr>
      <xdr:spPr>
        <a:xfrm>
          <a:off x="18421427" y="662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4" name="直線コネクタ 74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5" name="テキスト ボックス 74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6" name="直線コネクタ 74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7" name="テキスト ボックス 74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0" name="直線コネクタ 74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1" name="テキスト ボックス 75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2" name="直線コネクタ 75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3" name="テキスト ボックス 75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5" name="テキスト ボックス 75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7" name="直線コネクタ 756"/>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58"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59" name="直線コネクタ 758"/>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0"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1" name="直線コネクタ 760"/>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32486</xdr:rowOff>
    </xdr:from>
    <xdr:to>
      <xdr:col>32</xdr:col>
      <xdr:colOff>187325</xdr:colOff>
      <xdr:row>59</xdr:row>
      <xdr:rowOff>32620</xdr:rowOff>
    </xdr:to>
    <xdr:cxnSp macro="">
      <xdr:nvCxnSpPr>
        <xdr:cNvPr id="762" name="直線コネクタ 761"/>
        <xdr:cNvCxnSpPr/>
      </xdr:nvCxnSpPr>
      <xdr:spPr>
        <a:xfrm>
          <a:off x="21323300" y="10148036"/>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33958</xdr:rowOff>
    </xdr:from>
    <xdr:ext cx="534377" cy="259045"/>
    <xdr:sp macro="" textlink="">
      <xdr:nvSpPr>
        <xdr:cNvPr id="763" name="貸付金平均値テキスト"/>
        <xdr:cNvSpPr txBox="1"/>
      </xdr:nvSpPr>
      <xdr:spPr>
        <a:xfrm>
          <a:off x="22212300" y="94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4" name="フローチャート : 判断 763"/>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32258</xdr:rowOff>
    </xdr:from>
    <xdr:to>
      <xdr:col>31</xdr:col>
      <xdr:colOff>34925</xdr:colOff>
      <xdr:row>59</xdr:row>
      <xdr:rowOff>32486</xdr:rowOff>
    </xdr:to>
    <xdr:cxnSp macro="">
      <xdr:nvCxnSpPr>
        <xdr:cNvPr id="765" name="直線コネクタ 764"/>
        <xdr:cNvCxnSpPr/>
      </xdr:nvCxnSpPr>
      <xdr:spPr>
        <a:xfrm>
          <a:off x="20434300" y="1014780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6" name="フローチャート : 判断 765"/>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78573</xdr:rowOff>
    </xdr:from>
    <xdr:ext cx="534377" cy="259045"/>
    <xdr:sp macro="" textlink="">
      <xdr:nvSpPr>
        <xdr:cNvPr id="767" name="テキスト ボックス 766"/>
        <xdr:cNvSpPr txBox="1"/>
      </xdr:nvSpPr>
      <xdr:spPr>
        <a:xfrm>
          <a:off x="21056111" y="93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25838</xdr:rowOff>
    </xdr:from>
    <xdr:to>
      <xdr:col>29</xdr:col>
      <xdr:colOff>517525</xdr:colOff>
      <xdr:row>59</xdr:row>
      <xdr:rowOff>32258</xdr:rowOff>
    </xdr:to>
    <xdr:cxnSp macro="">
      <xdr:nvCxnSpPr>
        <xdr:cNvPr id="768" name="直線コネクタ 767"/>
        <xdr:cNvCxnSpPr/>
      </xdr:nvCxnSpPr>
      <xdr:spPr>
        <a:xfrm>
          <a:off x="19545300" y="10141388"/>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69" name="フローチャート : 判断 768"/>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31596</xdr:rowOff>
    </xdr:from>
    <xdr:ext cx="534377" cy="259045"/>
    <xdr:sp macro="" textlink="">
      <xdr:nvSpPr>
        <xdr:cNvPr id="770" name="テキスト ボックス 769"/>
        <xdr:cNvSpPr txBox="1"/>
      </xdr:nvSpPr>
      <xdr:spPr>
        <a:xfrm>
          <a:off x="20167111" y="9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140977</xdr:rowOff>
    </xdr:from>
    <xdr:to>
      <xdr:col>28</xdr:col>
      <xdr:colOff>314325</xdr:colOff>
      <xdr:row>59</xdr:row>
      <xdr:rowOff>25838</xdr:rowOff>
    </xdr:to>
    <xdr:cxnSp macro="">
      <xdr:nvCxnSpPr>
        <xdr:cNvPr id="771" name="直線コネクタ 770"/>
        <xdr:cNvCxnSpPr/>
      </xdr:nvCxnSpPr>
      <xdr:spPr>
        <a:xfrm>
          <a:off x="18656300" y="10085077"/>
          <a:ext cx="889000" cy="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2" name="フローチャート : 判断 771"/>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123493</xdr:rowOff>
    </xdr:from>
    <xdr:ext cx="534377" cy="259045"/>
    <xdr:sp macro="" textlink="">
      <xdr:nvSpPr>
        <xdr:cNvPr id="773" name="テキスト ボックス 772"/>
        <xdr:cNvSpPr txBox="1"/>
      </xdr:nvSpPr>
      <xdr:spPr>
        <a:xfrm>
          <a:off x="19278111" y="92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4" name="フローチャート : 判断 773"/>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7917</xdr:rowOff>
    </xdr:from>
    <xdr:ext cx="534377" cy="259045"/>
    <xdr:sp macro="" textlink="">
      <xdr:nvSpPr>
        <xdr:cNvPr id="775" name="テキスト ボックス 774"/>
        <xdr:cNvSpPr txBox="1"/>
      </xdr:nvSpPr>
      <xdr:spPr>
        <a:xfrm>
          <a:off x="18389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153270</xdr:rowOff>
    </xdr:from>
    <xdr:to>
      <xdr:col>32</xdr:col>
      <xdr:colOff>238125</xdr:colOff>
      <xdr:row>59</xdr:row>
      <xdr:rowOff>83420</xdr:rowOff>
    </xdr:to>
    <xdr:sp macro="" textlink="">
      <xdr:nvSpPr>
        <xdr:cNvPr id="781" name="円/楕円 780"/>
        <xdr:cNvSpPr/>
      </xdr:nvSpPr>
      <xdr:spPr>
        <a:xfrm>
          <a:off x="22110700" y="100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68197</xdr:rowOff>
    </xdr:from>
    <xdr:ext cx="378565" cy="259045"/>
    <xdr:sp macro="" textlink="">
      <xdr:nvSpPr>
        <xdr:cNvPr id="782" name="貸付金該当値テキスト"/>
        <xdr:cNvSpPr txBox="1"/>
      </xdr:nvSpPr>
      <xdr:spPr>
        <a:xfrm>
          <a:off x="22212300" y="10012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153136</xdr:rowOff>
    </xdr:from>
    <xdr:to>
      <xdr:col>31</xdr:col>
      <xdr:colOff>85725</xdr:colOff>
      <xdr:row>59</xdr:row>
      <xdr:rowOff>83286</xdr:rowOff>
    </xdr:to>
    <xdr:sp macro="" textlink="">
      <xdr:nvSpPr>
        <xdr:cNvPr id="783" name="円/楕円 782"/>
        <xdr:cNvSpPr/>
      </xdr:nvSpPr>
      <xdr:spPr>
        <a:xfrm>
          <a:off x="21272500" y="100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74413</xdr:rowOff>
    </xdr:from>
    <xdr:ext cx="378565" cy="259045"/>
    <xdr:sp macro="" textlink="">
      <xdr:nvSpPr>
        <xdr:cNvPr id="784" name="テキスト ボックス 783"/>
        <xdr:cNvSpPr txBox="1"/>
      </xdr:nvSpPr>
      <xdr:spPr>
        <a:xfrm>
          <a:off x="21134017" y="1018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152908</xdr:rowOff>
    </xdr:from>
    <xdr:to>
      <xdr:col>29</xdr:col>
      <xdr:colOff>568325</xdr:colOff>
      <xdr:row>59</xdr:row>
      <xdr:rowOff>83058</xdr:rowOff>
    </xdr:to>
    <xdr:sp macro="" textlink="">
      <xdr:nvSpPr>
        <xdr:cNvPr id="785" name="円/楕円 784"/>
        <xdr:cNvSpPr/>
      </xdr:nvSpPr>
      <xdr:spPr>
        <a:xfrm>
          <a:off x="20383500" y="10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74185</xdr:rowOff>
    </xdr:from>
    <xdr:ext cx="378565" cy="259045"/>
    <xdr:sp macro="" textlink="">
      <xdr:nvSpPr>
        <xdr:cNvPr id="786" name="テキスト ボックス 785"/>
        <xdr:cNvSpPr txBox="1"/>
      </xdr:nvSpPr>
      <xdr:spPr>
        <a:xfrm>
          <a:off x="20245017" y="1018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146488</xdr:rowOff>
    </xdr:from>
    <xdr:to>
      <xdr:col>28</xdr:col>
      <xdr:colOff>365125</xdr:colOff>
      <xdr:row>59</xdr:row>
      <xdr:rowOff>76638</xdr:rowOff>
    </xdr:to>
    <xdr:sp macro="" textlink="">
      <xdr:nvSpPr>
        <xdr:cNvPr id="787" name="円/楕円 786"/>
        <xdr:cNvSpPr/>
      </xdr:nvSpPr>
      <xdr:spPr>
        <a:xfrm>
          <a:off x="19494500" y="100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67765</xdr:rowOff>
    </xdr:from>
    <xdr:ext cx="378565" cy="259045"/>
    <xdr:sp macro="" textlink="">
      <xdr:nvSpPr>
        <xdr:cNvPr id="788" name="テキスト ボックス 787"/>
        <xdr:cNvSpPr txBox="1"/>
      </xdr:nvSpPr>
      <xdr:spPr>
        <a:xfrm>
          <a:off x="19356017" y="10183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90177</xdr:rowOff>
    </xdr:from>
    <xdr:to>
      <xdr:col>27</xdr:col>
      <xdr:colOff>161925</xdr:colOff>
      <xdr:row>59</xdr:row>
      <xdr:rowOff>20327</xdr:rowOff>
    </xdr:to>
    <xdr:sp macro="" textlink="">
      <xdr:nvSpPr>
        <xdr:cNvPr id="789" name="円/楕円 788"/>
        <xdr:cNvSpPr/>
      </xdr:nvSpPr>
      <xdr:spPr>
        <a:xfrm>
          <a:off x="18605500" y="100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11454</xdr:rowOff>
    </xdr:from>
    <xdr:ext cx="469744" cy="259045"/>
    <xdr:sp macro="" textlink="">
      <xdr:nvSpPr>
        <xdr:cNvPr id="790" name="テキスト ボックス 789"/>
        <xdr:cNvSpPr txBox="1"/>
      </xdr:nvSpPr>
      <xdr:spPr>
        <a:xfrm>
          <a:off x="18421427" y="101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5" name="直線コネクタ 814"/>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6"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7" name="直線コネクタ 816"/>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18"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19" name="直線コネクタ 818"/>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150901</xdr:rowOff>
    </xdr:from>
    <xdr:to>
      <xdr:col>32</xdr:col>
      <xdr:colOff>187325</xdr:colOff>
      <xdr:row>77</xdr:row>
      <xdr:rowOff>166103</xdr:rowOff>
    </xdr:to>
    <xdr:cxnSp macro="">
      <xdr:nvCxnSpPr>
        <xdr:cNvPr id="820" name="直線コネクタ 819"/>
        <xdr:cNvCxnSpPr/>
      </xdr:nvCxnSpPr>
      <xdr:spPr>
        <a:xfrm flipV="1">
          <a:off x="21323300" y="13352551"/>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1"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2" name="フローチャート : 判断 821"/>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166103</xdr:rowOff>
    </xdr:from>
    <xdr:to>
      <xdr:col>31</xdr:col>
      <xdr:colOff>34925</xdr:colOff>
      <xdr:row>78</xdr:row>
      <xdr:rowOff>23495</xdr:rowOff>
    </xdr:to>
    <xdr:cxnSp macro="">
      <xdr:nvCxnSpPr>
        <xdr:cNvPr id="823" name="直線コネクタ 822"/>
        <xdr:cNvCxnSpPr/>
      </xdr:nvCxnSpPr>
      <xdr:spPr>
        <a:xfrm flipV="1">
          <a:off x="20434300" y="13367753"/>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4" name="フローチャート : 判断 823"/>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31520</xdr:rowOff>
    </xdr:from>
    <xdr:ext cx="534377" cy="259045"/>
    <xdr:sp macro="" textlink="">
      <xdr:nvSpPr>
        <xdr:cNvPr id="825" name="テキスト ボックス 824"/>
        <xdr:cNvSpPr txBox="1"/>
      </xdr:nvSpPr>
      <xdr:spPr>
        <a:xfrm>
          <a:off x="21056111" y="13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23495</xdr:rowOff>
    </xdr:from>
    <xdr:to>
      <xdr:col>29</xdr:col>
      <xdr:colOff>517525</xdr:colOff>
      <xdr:row>78</xdr:row>
      <xdr:rowOff>39936</xdr:rowOff>
    </xdr:to>
    <xdr:cxnSp macro="">
      <xdr:nvCxnSpPr>
        <xdr:cNvPr id="826" name="直線コネクタ 825"/>
        <xdr:cNvCxnSpPr/>
      </xdr:nvCxnSpPr>
      <xdr:spPr>
        <a:xfrm flipV="1">
          <a:off x="19545300" y="13396595"/>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7" name="フローチャート : 判断 826"/>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56056</xdr:rowOff>
    </xdr:from>
    <xdr:ext cx="534377" cy="259045"/>
    <xdr:sp macro="" textlink="">
      <xdr:nvSpPr>
        <xdr:cNvPr id="828" name="テキスト ボックス 827"/>
        <xdr:cNvSpPr txBox="1"/>
      </xdr:nvSpPr>
      <xdr:spPr>
        <a:xfrm>
          <a:off x="20167111" y="130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39936</xdr:rowOff>
    </xdr:from>
    <xdr:to>
      <xdr:col>28</xdr:col>
      <xdr:colOff>314325</xdr:colOff>
      <xdr:row>78</xdr:row>
      <xdr:rowOff>84531</xdr:rowOff>
    </xdr:to>
    <xdr:cxnSp macro="">
      <xdr:nvCxnSpPr>
        <xdr:cNvPr id="829" name="直線コネクタ 828"/>
        <xdr:cNvCxnSpPr/>
      </xdr:nvCxnSpPr>
      <xdr:spPr>
        <a:xfrm flipV="1">
          <a:off x="18656300" y="13413036"/>
          <a:ext cx="889000" cy="4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0" name="フローチャート : 判断 829"/>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64991</xdr:rowOff>
    </xdr:from>
    <xdr:ext cx="534377" cy="259045"/>
    <xdr:sp macro="" textlink="">
      <xdr:nvSpPr>
        <xdr:cNvPr id="831" name="テキスト ボックス 830"/>
        <xdr:cNvSpPr txBox="1"/>
      </xdr:nvSpPr>
      <xdr:spPr>
        <a:xfrm>
          <a:off x="19278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2" name="フローチャート : 判断 831"/>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78934</xdr:rowOff>
    </xdr:from>
    <xdr:ext cx="534377" cy="259045"/>
    <xdr:sp macro="" textlink="">
      <xdr:nvSpPr>
        <xdr:cNvPr id="833" name="テキスト ボックス 832"/>
        <xdr:cNvSpPr txBox="1"/>
      </xdr:nvSpPr>
      <xdr:spPr>
        <a:xfrm>
          <a:off x="18389111" y="131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100101</xdr:rowOff>
    </xdr:from>
    <xdr:to>
      <xdr:col>32</xdr:col>
      <xdr:colOff>238125</xdr:colOff>
      <xdr:row>78</xdr:row>
      <xdr:rowOff>30251</xdr:rowOff>
    </xdr:to>
    <xdr:sp macro="" textlink="">
      <xdr:nvSpPr>
        <xdr:cNvPr id="839" name="円/楕円 838"/>
        <xdr:cNvSpPr/>
      </xdr:nvSpPr>
      <xdr:spPr>
        <a:xfrm>
          <a:off x="22110700" y="133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15028</xdr:rowOff>
    </xdr:from>
    <xdr:ext cx="534377" cy="259045"/>
    <xdr:sp macro="" textlink="">
      <xdr:nvSpPr>
        <xdr:cNvPr id="840" name="繰出金該当値テキスト"/>
        <xdr:cNvSpPr txBox="1"/>
      </xdr:nvSpPr>
      <xdr:spPr>
        <a:xfrm>
          <a:off x="22212300" y="132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32,412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115303</xdr:rowOff>
    </xdr:from>
    <xdr:to>
      <xdr:col>31</xdr:col>
      <xdr:colOff>85725</xdr:colOff>
      <xdr:row>78</xdr:row>
      <xdr:rowOff>45453</xdr:rowOff>
    </xdr:to>
    <xdr:sp macro="" textlink="">
      <xdr:nvSpPr>
        <xdr:cNvPr id="841" name="円/楕円 840"/>
        <xdr:cNvSpPr/>
      </xdr:nvSpPr>
      <xdr:spPr>
        <a:xfrm>
          <a:off x="21272500" y="133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36580</xdr:rowOff>
    </xdr:from>
    <xdr:ext cx="534377" cy="259045"/>
    <xdr:sp macro="" textlink="">
      <xdr:nvSpPr>
        <xdr:cNvPr id="842" name="テキスト ボックス 841"/>
        <xdr:cNvSpPr txBox="1"/>
      </xdr:nvSpPr>
      <xdr:spPr>
        <a:xfrm>
          <a:off x="21056111" y="134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144145</xdr:rowOff>
    </xdr:from>
    <xdr:to>
      <xdr:col>29</xdr:col>
      <xdr:colOff>568325</xdr:colOff>
      <xdr:row>78</xdr:row>
      <xdr:rowOff>74295</xdr:rowOff>
    </xdr:to>
    <xdr:sp macro="" textlink="">
      <xdr:nvSpPr>
        <xdr:cNvPr id="843" name="円/楕円 842"/>
        <xdr:cNvSpPr/>
      </xdr:nvSpPr>
      <xdr:spPr>
        <a:xfrm>
          <a:off x="20383500" y="133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65422</xdr:rowOff>
    </xdr:from>
    <xdr:ext cx="534377" cy="259045"/>
    <xdr:sp macro="" textlink="">
      <xdr:nvSpPr>
        <xdr:cNvPr id="844" name="テキスト ボックス 843"/>
        <xdr:cNvSpPr txBox="1"/>
      </xdr:nvSpPr>
      <xdr:spPr>
        <a:xfrm>
          <a:off x="20167111" y="1343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160586</xdr:rowOff>
    </xdr:from>
    <xdr:to>
      <xdr:col>28</xdr:col>
      <xdr:colOff>365125</xdr:colOff>
      <xdr:row>78</xdr:row>
      <xdr:rowOff>90736</xdr:rowOff>
    </xdr:to>
    <xdr:sp macro="" textlink="">
      <xdr:nvSpPr>
        <xdr:cNvPr id="845" name="円/楕円 844"/>
        <xdr:cNvSpPr/>
      </xdr:nvSpPr>
      <xdr:spPr>
        <a:xfrm>
          <a:off x="19494500" y="133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81863</xdr:rowOff>
    </xdr:from>
    <xdr:ext cx="534377" cy="259045"/>
    <xdr:sp macro="" textlink="">
      <xdr:nvSpPr>
        <xdr:cNvPr id="846" name="テキスト ボックス 845"/>
        <xdr:cNvSpPr txBox="1"/>
      </xdr:nvSpPr>
      <xdr:spPr>
        <a:xfrm>
          <a:off x="19278111" y="134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33731</xdr:rowOff>
    </xdr:from>
    <xdr:to>
      <xdr:col>27</xdr:col>
      <xdr:colOff>161925</xdr:colOff>
      <xdr:row>78</xdr:row>
      <xdr:rowOff>135331</xdr:rowOff>
    </xdr:to>
    <xdr:sp macro="" textlink="">
      <xdr:nvSpPr>
        <xdr:cNvPr id="847" name="円/楕円 846"/>
        <xdr:cNvSpPr/>
      </xdr:nvSpPr>
      <xdr:spPr>
        <a:xfrm>
          <a:off x="18605500" y="134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126458</xdr:rowOff>
    </xdr:from>
    <xdr:ext cx="534377" cy="259045"/>
    <xdr:sp macro="" textlink="">
      <xdr:nvSpPr>
        <xdr:cNvPr id="848" name="テキスト ボックス 847"/>
        <xdr:cNvSpPr txBox="1"/>
      </xdr:nvSpPr>
      <xdr:spPr>
        <a:xfrm>
          <a:off x="18389111" y="1349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59" name="直線コネクタ 85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0" name="テキスト ボックス 859"/>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1" name="直線コネクタ 86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2" name="テキスト ボックス 861"/>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6" name="直線コネクタ 865"/>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67"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68" name="直線コネクタ 867"/>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69"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0" name="直線コネクタ 869"/>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1" name="直線コネクタ 870"/>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2"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3" name="フローチャート : 判断 872"/>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4" name="直線コネクタ 873"/>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5" name="フローチャート : 判断 874"/>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76" name="テキスト ボックス 875"/>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7" name="直線コネクタ 876"/>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78" name="フローチャート : 判断 877"/>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79" name="テキスト ボックス 878"/>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0" name="直線コネクタ 879"/>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1" name="フローチャート : 判断 880"/>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2" name="テキスト ボックス 881"/>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3" name="フローチャート : 判断 882"/>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4" name="テキスト ボックス 883"/>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0" name="円/楕円 889"/>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1"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2" name="円/楕円 891"/>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3" name="テキスト ボックス 892"/>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4" name="円/楕円 893"/>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5" name="テキスト ボックス 894"/>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6" name="円/楕円 895"/>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897" name="テキスト ボックス 896"/>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898" name="円/楕円 897"/>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899" name="テキスト ボックス 898"/>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物件費は、類似団体平均値に近い数値で推移して</a:t>
          </a:r>
          <a:r>
            <a:rPr lang="ja-JP" altLang="en-US" sz="1100" b="0" i="0" baseline="0">
              <a:solidFill>
                <a:schemeClr val="dk1"/>
              </a:solidFill>
              <a:effectLst/>
              <a:latin typeface="+mn-lt"/>
              <a:ea typeface="+mn-ea"/>
              <a:cs typeface="+mn-cs"/>
            </a:rPr>
            <a:t>きたが、</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年度は緊急情報防災ラジオ普及や防災必需品備蓄など防災対策事業の増などにより類似団体平均値を上回る数値となった。　直近</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か年増額となっているが、これは、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年度は学校給食センター管理運営費や臨時福祉給付金給付事業の増などに</a:t>
          </a:r>
          <a:r>
            <a:rPr lang="ja-JP" altLang="en-US" sz="1100" b="0" i="0" baseline="0">
              <a:solidFill>
                <a:schemeClr val="dk1"/>
              </a:solidFill>
              <a:effectLst/>
              <a:latin typeface="+mn-lt"/>
              <a:ea typeface="+mn-ea"/>
              <a:cs typeface="+mn-cs"/>
            </a:rPr>
            <a:t>よるもの</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年度は教科書改訂やマイナンバー制度導入による増などによ</a:t>
          </a:r>
          <a:r>
            <a:rPr lang="ja-JP" altLang="en-US" sz="1100" b="0" i="0" baseline="0">
              <a:solidFill>
                <a:schemeClr val="dk1"/>
              </a:solidFill>
              <a:effectLst/>
              <a:latin typeface="+mn-lt"/>
              <a:ea typeface="+mn-ea"/>
              <a:cs typeface="+mn-cs"/>
            </a:rPr>
            <a:t>るものである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扶助費は、類似団体と比べ、生活保護費が少ないこと</a:t>
          </a:r>
          <a:r>
            <a:rPr lang="ja-JP" altLang="en-US" sz="1100" b="0" i="0" baseline="0">
              <a:solidFill>
                <a:schemeClr val="dk1"/>
              </a:solidFill>
              <a:effectLst/>
              <a:latin typeface="+mn-lt"/>
              <a:ea typeface="+mn-ea"/>
              <a:cs typeface="+mn-cs"/>
            </a:rPr>
            <a:t>などにより、</a:t>
          </a:r>
          <a:r>
            <a:rPr lang="ja-JP" altLang="ja-JP" sz="1100" b="0" i="0" baseline="0">
              <a:solidFill>
                <a:schemeClr val="dk1"/>
              </a:solidFill>
              <a:effectLst/>
              <a:latin typeface="+mn-lt"/>
              <a:ea typeface="+mn-ea"/>
              <a:cs typeface="+mn-cs"/>
            </a:rPr>
            <a:t>類似団体中、低い数値</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　自立支援給付費や生活保護費の増などにより例年増加傾向にある中、直近</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か年大きく増額しているが、これは、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年度は臨時福祉給付金給付事業の実施などによ</a:t>
          </a:r>
          <a:r>
            <a:rPr lang="ja-JP" altLang="en-US" sz="1100" b="0" i="0" baseline="0">
              <a:solidFill>
                <a:schemeClr val="dk1"/>
              </a:solidFill>
              <a:effectLst/>
              <a:latin typeface="+mn-lt"/>
              <a:ea typeface="+mn-ea"/>
              <a:cs typeface="+mn-cs"/>
            </a:rPr>
            <a:t>るもの</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年度は子ども・子育て支援新制度の施行に伴う私立こども園・保育所等給付費の増などによ</a:t>
          </a:r>
          <a:r>
            <a:rPr lang="ja-JP" altLang="en-US" sz="1100" b="0" i="0" baseline="0">
              <a:solidFill>
                <a:schemeClr val="dk1"/>
              </a:solidFill>
              <a:effectLst/>
              <a:latin typeface="+mn-lt"/>
              <a:ea typeface="+mn-ea"/>
              <a:cs typeface="+mn-cs"/>
            </a:rPr>
            <a:t>るものである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補助費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交通事業に対する繰出しがないことなどから、類似団体中、低い数値で推移してきたが、</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年度は病院事業補助金の増などにより、</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年度はプレミアム付商品券事業負担金や徳川家康公顕彰四百年記念事業負担金の増などにより、</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か年連続増加し</a:t>
          </a:r>
          <a:r>
            <a:rPr lang="ja-JP" altLang="en-US" sz="1100" b="0" i="0" baseline="0">
              <a:solidFill>
                <a:schemeClr val="dk1"/>
              </a:solidFill>
              <a:effectLst/>
              <a:latin typeface="+mn-lt"/>
              <a:ea typeface="+mn-ea"/>
              <a:cs typeface="+mn-cs"/>
            </a:rPr>
            <a:t>ており、類似団体平均値に近い数値となっている</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普通建設事業費は、合併に伴う建設計画に基づく事業などを実施してきたことから類似団体より高い数値で推移しているが</a:t>
          </a:r>
          <a:r>
            <a:rPr lang="ja-JP" altLang="en-US" sz="1100" b="0" i="0" baseline="0">
              <a:solidFill>
                <a:schemeClr val="dk1"/>
              </a:solidFill>
              <a:effectLst/>
              <a:latin typeface="+mn-lt"/>
              <a:ea typeface="+mn-ea"/>
              <a:cs typeface="+mn-cs"/>
            </a:rPr>
            <a:t>、合併特例期間が終期（</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年度まで）に近づいていることから</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年度をピークに減少傾向にある。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貸付金は、類似団体中、低い数値</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これは、中小企業などに対する事業資金貸付</a:t>
          </a:r>
          <a:r>
            <a:rPr lang="ja-JP" altLang="en-US" sz="1100" b="0" i="0" baseline="0">
              <a:solidFill>
                <a:schemeClr val="dk1"/>
              </a:solidFill>
              <a:effectLst/>
              <a:latin typeface="+mn-lt"/>
              <a:ea typeface="+mn-ea"/>
              <a:cs typeface="+mn-cs"/>
            </a:rPr>
            <a:t>について、本市は利子補給事業（補助費等）で対応していること</a:t>
          </a:r>
          <a:r>
            <a:rPr lang="ja-JP" altLang="ja-JP" sz="1100" b="0" i="0" baseline="0">
              <a:solidFill>
                <a:schemeClr val="dk1"/>
              </a:solidFill>
              <a:effectLst/>
              <a:latin typeface="+mn-lt"/>
              <a:ea typeface="+mn-ea"/>
              <a:cs typeface="+mn-cs"/>
            </a:rPr>
            <a:t>などが影響している。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静岡県静岡市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712,184
704,015
1,411.90
283,561,080
276,821,720
4,206,724
165,146,625
418,517,384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381000</xdr:colOff>
      <xdr:row>13</xdr:row>
      <xdr:rowOff>120650</xdr:rowOff>
    </xdr:to>
    <xdr:sp macro="" textlink="">
      <xdr:nvSpPr>
        <xdr:cNvPr id="17" name="正方形/長方形 16"/>
        <xdr:cNvSpPr/>
      </xdr:nvSpPr>
      <xdr:spPr>
        <a:xfrm>
          <a:off x="6512832" y="1632857"/>
          <a:ext cx="3175454"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125730</xdr:rowOff>
    </xdr:from>
    <xdr:to>
      <xdr:col>6</xdr:col>
      <xdr:colOff>511175</xdr:colOff>
      <xdr:row>32</xdr:row>
      <xdr:rowOff>53340</xdr:rowOff>
    </xdr:to>
    <xdr:cxnSp macro="">
      <xdr:nvCxnSpPr>
        <xdr:cNvPr id="61" name="直線コネクタ 60"/>
        <xdr:cNvCxnSpPr/>
      </xdr:nvCxnSpPr>
      <xdr:spPr>
        <a:xfrm flipV="1">
          <a:off x="3797300" y="54406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35577</xdr:rowOff>
    </xdr:from>
    <xdr:ext cx="469744" cy="259045"/>
    <xdr:sp macro="" textlink="">
      <xdr:nvSpPr>
        <xdr:cNvPr id="62" name="議会費平均値テキスト"/>
        <xdr:cNvSpPr txBox="1"/>
      </xdr:nvSpPr>
      <xdr:spPr>
        <a:xfrm>
          <a:off x="4686300" y="58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53340</xdr:rowOff>
    </xdr:from>
    <xdr:to>
      <xdr:col>5</xdr:col>
      <xdr:colOff>358775</xdr:colOff>
      <xdr:row>32</xdr:row>
      <xdr:rowOff>137160</xdr:rowOff>
    </xdr:to>
    <xdr:cxnSp macro="">
      <xdr:nvCxnSpPr>
        <xdr:cNvPr id="64" name="直線コネクタ 63"/>
        <xdr:cNvCxnSpPr/>
      </xdr:nvCxnSpPr>
      <xdr:spPr>
        <a:xfrm flipV="1">
          <a:off x="2908300" y="5539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21607</xdr:rowOff>
    </xdr:from>
    <xdr:ext cx="469744" cy="259045"/>
    <xdr:sp macro="" textlink="">
      <xdr:nvSpPr>
        <xdr:cNvPr id="66" name="テキスト ボックス 65"/>
        <xdr:cNvSpPr txBox="1"/>
      </xdr:nvSpPr>
      <xdr:spPr>
        <a:xfrm>
          <a:off x="3562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31750</xdr:rowOff>
    </xdr:from>
    <xdr:to>
      <xdr:col>4</xdr:col>
      <xdr:colOff>155575</xdr:colOff>
      <xdr:row>32</xdr:row>
      <xdr:rowOff>137160</xdr:rowOff>
    </xdr:to>
    <xdr:cxnSp macro="">
      <xdr:nvCxnSpPr>
        <xdr:cNvPr id="67" name="直線コネクタ 66"/>
        <xdr:cNvCxnSpPr/>
      </xdr:nvCxnSpPr>
      <xdr:spPr>
        <a:xfrm>
          <a:off x="2019300" y="5518150"/>
          <a:ext cx="8890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43197</xdr:rowOff>
    </xdr:from>
    <xdr:ext cx="469744" cy="259045"/>
    <xdr:sp macro="" textlink="">
      <xdr:nvSpPr>
        <xdr:cNvPr id="69" name="テキスト ボックス 68"/>
        <xdr:cNvSpPr txBox="1"/>
      </xdr:nvSpPr>
      <xdr:spPr>
        <a:xfrm>
          <a:off x="26734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87630</xdr:rowOff>
    </xdr:from>
    <xdr:to>
      <xdr:col>2</xdr:col>
      <xdr:colOff>638175</xdr:colOff>
      <xdr:row>32</xdr:row>
      <xdr:rowOff>31750</xdr:rowOff>
    </xdr:to>
    <xdr:cxnSp macro="">
      <xdr:nvCxnSpPr>
        <xdr:cNvPr id="70" name="直線コネクタ 69"/>
        <xdr:cNvCxnSpPr/>
      </xdr:nvCxnSpPr>
      <xdr:spPr>
        <a:xfrm>
          <a:off x="1130300" y="5231130"/>
          <a:ext cx="889000" cy="2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160037</xdr:rowOff>
    </xdr:from>
    <xdr:ext cx="469744" cy="259045"/>
    <xdr:sp macro="" textlink="">
      <xdr:nvSpPr>
        <xdr:cNvPr id="72" name="テキスト ボックス 71"/>
        <xdr:cNvSpPr txBox="1"/>
      </xdr:nvSpPr>
      <xdr:spPr>
        <a:xfrm>
          <a:off x="1784427"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1287</xdr:rowOff>
    </xdr:from>
    <xdr:ext cx="469744" cy="259045"/>
    <xdr:sp macro="" textlink="">
      <xdr:nvSpPr>
        <xdr:cNvPr id="74" name="テキスト ボックス 73"/>
        <xdr:cNvSpPr txBox="1"/>
      </xdr:nvSpPr>
      <xdr:spPr>
        <a:xfrm>
          <a:off x="895427"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74930</xdr:rowOff>
    </xdr:from>
    <xdr:to>
      <xdr:col>6</xdr:col>
      <xdr:colOff>561975</xdr:colOff>
      <xdr:row>32</xdr:row>
      <xdr:rowOff>5080</xdr:rowOff>
    </xdr:to>
    <xdr:sp macro="" textlink="">
      <xdr:nvSpPr>
        <xdr:cNvPr id="80" name="円/楕円 79"/>
        <xdr:cNvSpPr/>
      </xdr:nvSpPr>
      <xdr:spPr>
        <a:xfrm>
          <a:off x="4584700" y="53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97807</xdr:rowOff>
    </xdr:from>
    <xdr:ext cx="469744" cy="259045"/>
    <xdr:sp macro="" textlink="">
      <xdr:nvSpPr>
        <xdr:cNvPr id="81" name="議会費該当値テキスト"/>
        <xdr:cNvSpPr txBox="1"/>
      </xdr:nvSpPr>
      <xdr:spPr>
        <a:xfrm>
          <a:off x="4686300" y="52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2540</xdr:rowOff>
    </xdr:from>
    <xdr:to>
      <xdr:col>5</xdr:col>
      <xdr:colOff>409575</xdr:colOff>
      <xdr:row>32</xdr:row>
      <xdr:rowOff>104140</xdr:rowOff>
    </xdr:to>
    <xdr:sp macro="" textlink="">
      <xdr:nvSpPr>
        <xdr:cNvPr id="82" name="円/楕円 81"/>
        <xdr:cNvSpPr/>
      </xdr:nvSpPr>
      <xdr:spPr>
        <a:xfrm>
          <a:off x="3746500" y="548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120667</xdr:rowOff>
    </xdr:from>
    <xdr:ext cx="469744" cy="259045"/>
    <xdr:sp macro="" textlink="">
      <xdr:nvSpPr>
        <xdr:cNvPr id="83" name="テキスト ボックス 82"/>
        <xdr:cNvSpPr txBox="1"/>
      </xdr:nvSpPr>
      <xdr:spPr>
        <a:xfrm>
          <a:off x="3562427" y="526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86360</xdr:rowOff>
    </xdr:from>
    <xdr:to>
      <xdr:col>4</xdr:col>
      <xdr:colOff>206375</xdr:colOff>
      <xdr:row>33</xdr:row>
      <xdr:rowOff>16510</xdr:rowOff>
    </xdr:to>
    <xdr:sp macro="" textlink="">
      <xdr:nvSpPr>
        <xdr:cNvPr id="84" name="円/楕円 83"/>
        <xdr:cNvSpPr/>
      </xdr:nvSpPr>
      <xdr:spPr>
        <a:xfrm>
          <a:off x="28575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33037</xdr:rowOff>
    </xdr:from>
    <xdr:ext cx="469744" cy="259045"/>
    <xdr:sp macro="" textlink="">
      <xdr:nvSpPr>
        <xdr:cNvPr id="85" name="テキスト ボックス 84"/>
        <xdr:cNvSpPr txBox="1"/>
      </xdr:nvSpPr>
      <xdr:spPr>
        <a:xfrm>
          <a:off x="2673427" y="534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152400</xdr:rowOff>
    </xdr:from>
    <xdr:to>
      <xdr:col>3</xdr:col>
      <xdr:colOff>3175</xdr:colOff>
      <xdr:row>32</xdr:row>
      <xdr:rowOff>82550</xdr:rowOff>
    </xdr:to>
    <xdr:sp macro="" textlink="">
      <xdr:nvSpPr>
        <xdr:cNvPr id="86" name="円/楕円 85"/>
        <xdr:cNvSpPr/>
      </xdr:nvSpPr>
      <xdr:spPr>
        <a:xfrm>
          <a:off x="1968500" y="54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99077</xdr:rowOff>
    </xdr:from>
    <xdr:ext cx="469744" cy="259045"/>
    <xdr:sp macro="" textlink="">
      <xdr:nvSpPr>
        <xdr:cNvPr id="87" name="テキスト ボックス 86"/>
        <xdr:cNvSpPr txBox="1"/>
      </xdr:nvSpPr>
      <xdr:spPr>
        <a:xfrm>
          <a:off x="1784427" y="524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36830</xdr:rowOff>
    </xdr:from>
    <xdr:to>
      <xdr:col>1</xdr:col>
      <xdr:colOff>485775</xdr:colOff>
      <xdr:row>30</xdr:row>
      <xdr:rowOff>138430</xdr:rowOff>
    </xdr:to>
    <xdr:sp macro="" textlink="">
      <xdr:nvSpPr>
        <xdr:cNvPr id="88" name="円/楕円 87"/>
        <xdr:cNvSpPr/>
      </xdr:nvSpPr>
      <xdr:spPr>
        <a:xfrm>
          <a:off x="1079500" y="51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154957</xdr:rowOff>
    </xdr:from>
    <xdr:ext cx="469744" cy="259045"/>
    <xdr:sp macro="" textlink="">
      <xdr:nvSpPr>
        <xdr:cNvPr id="89" name="テキスト ボックス 88"/>
        <xdr:cNvSpPr txBox="1"/>
      </xdr:nvSpPr>
      <xdr:spPr>
        <a:xfrm>
          <a:off x="895427" y="49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5"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7"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111506</xdr:rowOff>
    </xdr:from>
    <xdr:to>
      <xdr:col>6</xdr:col>
      <xdr:colOff>511175</xdr:colOff>
      <xdr:row>57</xdr:row>
      <xdr:rowOff>46469</xdr:rowOff>
    </xdr:to>
    <xdr:cxnSp macro="">
      <xdr:nvCxnSpPr>
        <xdr:cNvPr id="119" name="直線コネクタ 118"/>
        <xdr:cNvCxnSpPr/>
      </xdr:nvCxnSpPr>
      <xdr:spPr>
        <a:xfrm flipV="1">
          <a:off x="3797300" y="9712706"/>
          <a:ext cx="8382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46283</xdr:rowOff>
    </xdr:from>
    <xdr:ext cx="534377" cy="259045"/>
    <xdr:sp macro="" textlink="">
      <xdr:nvSpPr>
        <xdr:cNvPr id="120" name="総務費平均値テキスト"/>
        <xdr:cNvSpPr txBox="1"/>
      </xdr:nvSpPr>
      <xdr:spPr>
        <a:xfrm>
          <a:off x="4686300" y="9476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46469</xdr:rowOff>
    </xdr:from>
    <xdr:to>
      <xdr:col>5</xdr:col>
      <xdr:colOff>358775</xdr:colOff>
      <xdr:row>57</xdr:row>
      <xdr:rowOff>102209</xdr:rowOff>
    </xdr:to>
    <xdr:cxnSp macro="">
      <xdr:nvCxnSpPr>
        <xdr:cNvPr id="122" name="直線コネクタ 121"/>
        <xdr:cNvCxnSpPr/>
      </xdr:nvCxnSpPr>
      <xdr:spPr>
        <a:xfrm flipV="1">
          <a:off x="2908300" y="9819119"/>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167670</xdr:rowOff>
    </xdr:from>
    <xdr:ext cx="534377" cy="259045"/>
    <xdr:sp macro="" textlink="">
      <xdr:nvSpPr>
        <xdr:cNvPr id="124" name="テキスト ボックス 123"/>
        <xdr:cNvSpPr txBox="1"/>
      </xdr:nvSpPr>
      <xdr:spPr>
        <a:xfrm>
          <a:off x="3530111" y="94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54584</xdr:rowOff>
    </xdr:from>
    <xdr:to>
      <xdr:col>4</xdr:col>
      <xdr:colOff>155575</xdr:colOff>
      <xdr:row>57</xdr:row>
      <xdr:rowOff>102209</xdr:rowOff>
    </xdr:to>
    <xdr:cxnSp macro="">
      <xdr:nvCxnSpPr>
        <xdr:cNvPr id="125" name="直線コネクタ 124"/>
        <xdr:cNvCxnSpPr/>
      </xdr:nvCxnSpPr>
      <xdr:spPr>
        <a:xfrm>
          <a:off x="2019300" y="9312884"/>
          <a:ext cx="889000" cy="5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7" name="テキスト ボックス 126"/>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54584</xdr:rowOff>
    </xdr:from>
    <xdr:to>
      <xdr:col>2</xdr:col>
      <xdr:colOff>638175</xdr:colOff>
      <xdr:row>56</xdr:row>
      <xdr:rowOff>29096</xdr:rowOff>
    </xdr:to>
    <xdr:cxnSp macro="">
      <xdr:nvCxnSpPr>
        <xdr:cNvPr id="128" name="直線コネクタ 127"/>
        <xdr:cNvCxnSpPr/>
      </xdr:nvCxnSpPr>
      <xdr:spPr>
        <a:xfrm flipV="1">
          <a:off x="1130300" y="9312884"/>
          <a:ext cx="889000" cy="3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85539</xdr:rowOff>
    </xdr:from>
    <xdr:ext cx="534377" cy="259045"/>
    <xdr:sp macro="" textlink="">
      <xdr:nvSpPr>
        <xdr:cNvPr id="130" name="テキスト ボックス 129"/>
        <xdr:cNvSpPr txBox="1"/>
      </xdr:nvSpPr>
      <xdr:spPr>
        <a:xfrm>
          <a:off x="1752111" y="95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32" name="テキスト ボックス 131"/>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60706</xdr:rowOff>
    </xdr:from>
    <xdr:to>
      <xdr:col>6</xdr:col>
      <xdr:colOff>561975</xdr:colOff>
      <xdr:row>56</xdr:row>
      <xdr:rowOff>162306</xdr:rowOff>
    </xdr:to>
    <xdr:sp macro="" textlink="">
      <xdr:nvSpPr>
        <xdr:cNvPr id="138" name="円/楕円 137"/>
        <xdr:cNvSpPr/>
      </xdr:nvSpPr>
      <xdr:spPr>
        <a:xfrm>
          <a:off x="4584700" y="96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39133</xdr:rowOff>
    </xdr:from>
    <xdr:ext cx="534377" cy="259045"/>
    <xdr:sp macro="" textlink="">
      <xdr:nvSpPr>
        <xdr:cNvPr id="139" name="総務費該当値テキスト"/>
        <xdr:cNvSpPr txBox="1"/>
      </xdr:nvSpPr>
      <xdr:spPr>
        <a:xfrm>
          <a:off x="4686300" y="96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167119</xdr:rowOff>
    </xdr:from>
    <xdr:to>
      <xdr:col>5</xdr:col>
      <xdr:colOff>409575</xdr:colOff>
      <xdr:row>57</xdr:row>
      <xdr:rowOff>97269</xdr:rowOff>
    </xdr:to>
    <xdr:sp macro="" textlink="">
      <xdr:nvSpPr>
        <xdr:cNvPr id="140" name="円/楕円 139"/>
        <xdr:cNvSpPr/>
      </xdr:nvSpPr>
      <xdr:spPr>
        <a:xfrm>
          <a:off x="3746500" y="97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88396</xdr:rowOff>
    </xdr:from>
    <xdr:ext cx="534377" cy="259045"/>
    <xdr:sp macro="" textlink="">
      <xdr:nvSpPr>
        <xdr:cNvPr id="141" name="テキスト ボックス 140"/>
        <xdr:cNvSpPr txBox="1"/>
      </xdr:nvSpPr>
      <xdr:spPr>
        <a:xfrm>
          <a:off x="3530111" y="98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51409</xdr:rowOff>
    </xdr:from>
    <xdr:to>
      <xdr:col>4</xdr:col>
      <xdr:colOff>206375</xdr:colOff>
      <xdr:row>57</xdr:row>
      <xdr:rowOff>153009</xdr:rowOff>
    </xdr:to>
    <xdr:sp macro="" textlink="">
      <xdr:nvSpPr>
        <xdr:cNvPr id="142" name="円/楕円 141"/>
        <xdr:cNvSpPr/>
      </xdr:nvSpPr>
      <xdr:spPr>
        <a:xfrm>
          <a:off x="2857500" y="98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144136</xdr:rowOff>
    </xdr:from>
    <xdr:ext cx="534377" cy="259045"/>
    <xdr:sp macro="" textlink="">
      <xdr:nvSpPr>
        <xdr:cNvPr id="143" name="テキスト ボックス 142"/>
        <xdr:cNvSpPr txBox="1"/>
      </xdr:nvSpPr>
      <xdr:spPr>
        <a:xfrm>
          <a:off x="2641111" y="99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3784</xdr:rowOff>
    </xdr:from>
    <xdr:to>
      <xdr:col>3</xdr:col>
      <xdr:colOff>3175</xdr:colOff>
      <xdr:row>54</xdr:row>
      <xdr:rowOff>105384</xdr:rowOff>
    </xdr:to>
    <xdr:sp macro="" textlink="">
      <xdr:nvSpPr>
        <xdr:cNvPr id="144" name="円/楕円 143"/>
        <xdr:cNvSpPr/>
      </xdr:nvSpPr>
      <xdr:spPr>
        <a:xfrm>
          <a:off x="1968500" y="92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121911</xdr:rowOff>
    </xdr:from>
    <xdr:ext cx="534377" cy="259045"/>
    <xdr:sp macro="" textlink="">
      <xdr:nvSpPr>
        <xdr:cNvPr id="145" name="テキスト ボックス 144"/>
        <xdr:cNvSpPr txBox="1"/>
      </xdr:nvSpPr>
      <xdr:spPr>
        <a:xfrm>
          <a:off x="1752111" y="90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149746</xdr:rowOff>
    </xdr:from>
    <xdr:to>
      <xdr:col>1</xdr:col>
      <xdr:colOff>485775</xdr:colOff>
      <xdr:row>56</xdr:row>
      <xdr:rowOff>79896</xdr:rowOff>
    </xdr:to>
    <xdr:sp macro="" textlink="">
      <xdr:nvSpPr>
        <xdr:cNvPr id="146" name="円/楕円 145"/>
        <xdr:cNvSpPr/>
      </xdr:nvSpPr>
      <xdr:spPr>
        <a:xfrm>
          <a:off x="1079500" y="95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71023</xdr:rowOff>
    </xdr:from>
    <xdr:ext cx="534377" cy="259045"/>
    <xdr:sp macro="" textlink="">
      <xdr:nvSpPr>
        <xdr:cNvPr id="147" name="テキスト ボックス 146"/>
        <xdr:cNvSpPr txBox="1"/>
      </xdr:nvSpPr>
      <xdr:spPr>
        <a:xfrm>
          <a:off x="863111" y="96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117,507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4" name="直線コネクタ 173"/>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5"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6" name="直線コネクタ 175"/>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7"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78" name="直線コネクタ 177"/>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163495</xdr:rowOff>
    </xdr:from>
    <xdr:to>
      <xdr:col>6</xdr:col>
      <xdr:colOff>511175</xdr:colOff>
      <xdr:row>79</xdr:row>
      <xdr:rowOff>32738</xdr:rowOff>
    </xdr:to>
    <xdr:cxnSp macro="">
      <xdr:nvCxnSpPr>
        <xdr:cNvPr id="179" name="直線コネクタ 178"/>
        <xdr:cNvCxnSpPr/>
      </xdr:nvCxnSpPr>
      <xdr:spPr>
        <a:xfrm flipV="1">
          <a:off x="3797300" y="13536595"/>
          <a:ext cx="838200" cy="4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120638</xdr:rowOff>
    </xdr:from>
    <xdr:ext cx="599010" cy="259045"/>
    <xdr:sp macro="" textlink="">
      <xdr:nvSpPr>
        <xdr:cNvPr id="180" name="民生費平均値テキスト"/>
        <xdr:cNvSpPr txBox="1"/>
      </xdr:nvSpPr>
      <xdr:spPr>
        <a:xfrm>
          <a:off x="4686300" y="1280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1" name="フローチャート : 判断 180"/>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32738</xdr:rowOff>
    </xdr:from>
    <xdr:to>
      <xdr:col>5</xdr:col>
      <xdr:colOff>358775</xdr:colOff>
      <xdr:row>79</xdr:row>
      <xdr:rowOff>125092</xdr:rowOff>
    </xdr:to>
    <xdr:cxnSp macro="">
      <xdr:nvCxnSpPr>
        <xdr:cNvPr id="182" name="直線コネクタ 181"/>
        <xdr:cNvCxnSpPr/>
      </xdr:nvCxnSpPr>
      <xdr:spPr>
        <a:xfrm flipV="1">
          <a:off x="2908300" y="13577288"/>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3" name="フローチャート : 判断 182"/>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94327</xdr:rowOff>
    </xdr:from>
    <xdr:ext cx="599010" cy="259045"/>
    <xdr:sp macro="" textlink="">
      <xdr:nvSpPr>
        <xdr:cNvPr id="184" name="テキスト ボックス 183"/>
        <xdr:cNvSpPr txBox="1"/>
      </xdr:nvSpPr>
      <xdr:spPr>
        <a:xfrm>
          <a:off x="3497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125092</xdr:rowOff>
    </xdr:from>
    <xdr:to>
      <xdr:col>4</xdr:col>
      <xdr:colOff>155575</xdr:colOff>
      <xdr:row>79</xdr:row>
      <xdr:rowOff>127127</xdr:rowOff>
    </xdr:to>
    <xdr:cxnSp macro="">
      <xdr:nvCxnSpPr>
        <xdr:cNvPr id="185" name="直線コネクタ 184"/>
        <xdr:cNvCxnSpPr/>
      </xdr:nvCxnSpPr>
      <xdr:spPr>
        <a:xfrm flipV="1">
          <a:off x="2019300" y="13669642"/>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6" name="フローチャート : 判断 185"/>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21023</xdr:rowOff>
    </xdr:from>
    <xdr:ext cx="599010" cy="259045"/>
    <xdr:sp macro="" textlink="">
      <xdr:nvSpPr>
        <xdr:cNvPr id="187" name="テキスト ボックス 186"/>
        <xdr:cNvSpPr txBox="1"/>
      </xdr:nvSpPr>
      <xdr:spPr>
        <a:xfrm>
          <a:off x="2608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127127</xdr:rowOff>
    </xdr:from>
    <xdr:to>
      <xdr:col>2</xdr:col>
      <xdr:colOff>638175</xdr:colOff>
      <xdr:row>79</xdr:row>
      <xdr:rowOff>147842</xdr:rowOff>
    </xdr:to>
    <xdr:cxnSp macro="">
      <xdr:nvCxnSpPr>
        <xdr:cNvPr id="188" name="直線コネクタ 187"/>
        <xdr:cNvCxnSpPr/>
      </xdr:nvCxnSpPr>
      <xdr:spPr>
        <a:xfrm flipV="1">
          <a:off x="1130300" y="13671677"/>
          <a:ext cx="889000" cy="2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89" name="フローチャート : 判断 188"/>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40726</xdr:rowOff>
    </xdr:from>
    <xdr:ext cx="599010" cy="259045"/>
    <xdr:sp macro="" textlink="">
      <xdr:nvSpPr>
        <xdr:cNvPr id="190" name="テキスト ボックス 189"/>
        <xdr:cNvSpPr txBox="1"/>
      </xdr:nvSpPr>
      <xdr:spPr>
        <a:xfrm>
          <a:off x="1719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1" name="フローチャート : 判断 190"/>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25551</xdr:rowOff>
    </xdr:from>
    <xdr:ext cx="599010" cy="259045"/>
    <xdr:sp macro="" textlink="">
      <xdr:nvSpPr>
        <xdr:cNvPr id="192" name="テキスト ボックス 191"/>
        <xdr:cNvSpPr txBox="1"/>
      </xdr:nvSpPr>
      <xdr:spPr>
        <a:xfrm>
          <a:off x="830794" y="128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112695</xdr:rowOff>
    </xdr:from>
    <xdr:to>
      <xdr:col>6</xdr:col>
      <xdr:colOff>561975</xdr:colOff>
      <xdr:row>79</xdr:row>
      <xdr:rowOff>42845</xdr:rowOff>
    </xdr:to>
    <xdr:sp macro="" textlink="">
      <xdr:nvSpPr>
        <xdr:cNvPr id="198" name="円/楕円 197"/>
        <xdr:cNvSpPr/>
      </xdr:nvSpPr>
      <xdr:spPr>
        <a:xfrm>
          <a:off x="4584700" y="134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27622</xdr:rowOff>
    </xdr:from>
    <xdr:ext cx="599010" cy="259045"/>
    <xdr:sp macro="" textlink="">
      <xdr:nvSpPr>
        <xdr:cNvPr id="199" name="民生費該当値テキスト"/>
        <xdr:cNvSpPr txBox="1"/>
      </xdr:nvSpPr>
      <xdr:spPr>
        <a:xfrm>
          <a:off x="4686300" y="1340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129,814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153388</xdr:rowOff>
    </xdr:from>
    <xdr:to>
      <xdr:col>5</xdr:col>
      <xdr:colOff>409575</xdr:colOff>
      <xdr:row>79</xdr:row>
      <xdr:rowOff>83538</xdr:rowOff>
    </xdr:to>
    <xdr:sp macro="" textlink="">
      <xdr:nvSpPr>
        <xdr:cNvPr id="200" name="円/楕円 199"/>
        <xdr:cNvSpPr/>
      </xdr:nvSpPr>
      <xdr:spPr>
        <a:xfrm>
          <a:off x="3746500" y="135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74665</xdr:rowOff>
    </xdr:from>
    <xdr:ext cx="599010" cy="259045"/>
    <xdr:sp macro="" textlink="">
      <xdr:nvSpPr>
        <xdr:cNvPr id="201" name="テキスト ボックス 200"/>
        <xdr:cNvSpPr txBox="1"/>
      </xdr:nvSpPr>
      <xdr:spPr>
        <a:xfrm>
          <a:off x="3497794" y="1361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126,076</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74292</xdr:rowOff>
    </xdr:from>
    <xdr:to>
      <xdr:col>4</xdr:col>
      <xdr:colOff>206375</xdr:colOff>
      <xdr:row>80</xdr:row>
      <xdr:rowOff>4442</xdr:rowOff>
    </xdr:to>
    <xdr:sp macro="" textlink="">
      <xdr:nvSpPr>
        <xdr:cNvPr id="202" name="円/楕円 201"/>
        <xdr:cNvSpPr/>
      </xdr:nvSpPr>
      <xdr:spPr>
        <a:xfrm>
          <a:off x="2857500" y="136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167019</xdr:rowOff>
    </xdr:from>
    <xdr:ext cx="599010" cy="259045"/>
    <xdr:sp macro="" textlink="">
      <xdr:nvSpPr>
        <xdr:cNvPr id="203" name="テキスト ボックス 202"/>
        <xdr:cNvSpPr txBox="1"/>
      </xdr:nvSpPr>
      <xdr:spPr>
        <a:xfrm>
          <a:off x="2608794" y="1371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117,592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76327</xdr:rowOff>
    </xdr:from>
    <xdr:to>
      <xdr:col>3</xdr:col>
      <xdr:colOff>3175</xdr:colOff>
      <xdr:row>80</xdr:row>
      <xdr:rowOff>6477</xdr:rowOff>
    </xdr:to>
    <xdr:sp macro="" textlink="">
      <xdr:nvSpPr>
        <xdr:cNvPr id="204" name="円/楕円 203"/>
        <xdr:cNvSpPr/>
      </xdr:nvSpPr>
      <xdr:spPr>
        <a:xfrm>
          <a:off x="1968500" y="136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169054</xdr:rowOff>
    </xdr:from>
    <xdr:ext cx="599010" cy="259045"/>
    <xdr:sp macro="" textlink="">
      <xdr:nvSpPr>
        <xdr:cNvPr id="205" name="テキスト ボックス 204"/>
        <xdr:cNvSpPr txBox="1"/>
      </xdr:nvSpPr>
      <xdr:spPr>
        <a:xfrm>
          <a:off x="1719794" y="1371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117,405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97042</xdr:rowOff>
    </xdr:from>
    <xdr:to>
      <xdr:col>1</xdr:col>
      <xdr:colOff>485775</xdr:colOff>
      <xdr:row>80</xdr:row>
      <xdr:rowOff>27192</xdr:rowOff>
    </xdr:to>
    <xdr:sp macro="" textlink="">
      <xdr:nvSpPr>
        <xdr:cNvPr id="206" name="円/楕円 205"/>
        <xdr:cNvSpPr/>
      </xdr:nvSpPr>
      <xdr:spPr>
        <a:xfrm>
          <a:off x="1079500" y="13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80</xdr:row>
      <xdr:rowOff>18319</xdr:rowOff>
    </xdr:from>
    <xdr:ext cx="599010" cy="259045"/>
    <xdr:sp macro="" textlink="">
      <xdr:nvSpPr>
        <xdr:cNvPr id="207" name="テキスト ボックス 206"/>
        <xdr:cNvSpPr txBox="1"/>
      </xdr:nvSpPr>
      <xdr:spPr>
        <a:xfrm>
          <a:off x="830794" y="137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2" name="直線コネクタ 231"/>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3"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4" name="直線コネクタ 233"/>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5"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6" name="直線コネクタ 235"/>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82626</xdr:rowOff>
    </xdr:from>
    <xdr:to>
      <xdr:col>6</xdr:col>
      <xdr:colOff>511175</xdr:colOff>
      <xdr:row>95</xdr:row>
      <xdr:rowOff>160998</xdr:rowOff>
    </xdr:to>
    <xdr:cxnSp macro="">
      <xdr:nvCxnSpPr>
        <xdr:cNvPr id="237" name="直線コネクタ 236"/>
        <xdr:cNvCxnSpPr/>
      </xdr:nvCxnSpPr>
      <xdr:spPr>
        <a:xfrm>
          <a:off x="3797300" y="16370376"/>
          <a:ext cx="8382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7281</xdr:rowOff>
    </xdr:from>
    <xdr:ext cx="534377" cy="259045"/>
    <xdr:sp macro="" textlink="">
      <xdr:nvSpPr>
        <xdr:cNvPr id="238" name="衛生費平均値テキスト"/>
        <xdr:cNvSpPr txBox="1"/>
      </xdr:nvSpPr>
      <xdr:spPr>
        <a:xfrm>
          <a:off x="4686300" y="1646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39" name="フローチャート : 判断 238"/>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82626</xdr:rowOff>
    </xdr:from>
    <xdr:to>
      <xdr:col>5</xdr:col>
      <xdr:colOff>358775</xdr:colOff>
      <xdr:row>96</xdr:row>
      <xdr:rowOff>72301</xdr:rowOff>
    </xdr:to>
    <xdr:cxnSp macro="">
      <xdr:nvCxnSpPr>
        <xdr:cNvPr id="240" name="直線コネクタ 239"/>
        <xdr:cNvCxnSpPr/>
      </xdr:nvCxnSpPr>
      <xdr:spPr>
        <a:xfrm flipV="1">
          <a:off x="2908300" y="16370376"/>
          <a:ext cx="889000" cy="16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1" name="フローチャート : 判断 240"/>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89006</xdr:rowOff>
    </xdr:from>
    <xdr:ext cx="534377" cy="259045"/>
    <xdr:sp macro="" textlink="">
      <xdr:nvSpPr>
        <xdr:cNvPr id="242" name="テキスト ボックス 241"/>
        <xdr:cNvSpPr txBox="1"/>
      </xdr:nvSpPr>
      <xdr:spPr>
        <a:xfrm>
          <a:off x="3530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72301</xdr:rowOff>
    </xdr:from>
    <xdr:to>
      <xdr:col>4</xdr:col>
      <xdr:colOff>155575</xdr:colOff>
      <xdr:row>96</xdr:row>
      <xdr:rowOff>112877</xdr:rowOff>
    </xdr:to>
    <xdr:cxnSp macro="">
      <xdr:nvCxnSpPr>
        <xdr:cNvPr id="243" name="直線コネクタ 242"/>
        <xdr:cNvCxnSpPr/>
      </xdr:nvCxnSpPr>
      <xdr:spPr>
        <a:xfrm flipV="1">
          <a:off x="2019300" y="16531501"/>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4" name="フローチャート : 判断 243"/>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159148</xdr:rowOff>
    </xdr:from>
    <xdr:ext cx="534377" cy="259045"/>
    <xdr:sp macro="" textlink="">
      <xdr:nvSpPr>
        <xdr:cNvPr id="245" name="テキスト ボックス 244"/>
        <xdr:cNvSpPr txBox="1"/>
      </xdr:nvSpPr>
      <xdr:spPr>
        <a:xfrm>
          <a:off x="2641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43917</xdr:rowOff>
    </xdr:from>
    <xdr:to>
      <xdr:col>2</xdr:col>
      <xdr:colOff>638175</xdr:colOff>
      <xdr:row>96</xdr:row>
      <xdr:rowOff>112877</xdr:rowOff>
    </xdr:to>
    <xdr:cxnSp macro="">
      <xdr:nvCxnSpPr>
        <xdr:cNvPr id="246" name="直線コネクタ 245"/>
        <xdr:cNvCxnSpPr/>
      </xdr:nvCxnSpPr>
      <xdr:spPr>
        <a:xfrm>
          <a:off x="1130300" y="16503117"/>
          <a:ext cx="8890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7" name="フローチャート : 判断 246"/>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6430</xdr:rowOff>
    </xdr:from>
    <xdr:ext cx="534377" cy="259045"/>
    <xdr:sp macro="" textlink="">
      <xdr:nvSpPr>
        <xdr:cNvPr id="248" name="テキスト ボックス 247"/>
        <xdr:cNvSpPr txBox="1"/>
      </xdr:nvSpPr>
      <xdr:spPr>
        <a:xfrm>
          <a:off x="1752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49" name="フローチャート : 判断 248"/>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57599</xdr:rowOff>
    </xdr:from>
    <xdr:ext cx="534377" cy="259045"/>
    <xdr:sp macro="" textlink="">
      <xdr:nvSpPr>
        <xdr:cNvPr id="250" name="テキスト ボックス 249"/>
        <xdr:cNvSpPr txBox="1"/>
      </xdr:nvSpPr>
      <xdr:spPr>
        <a:xfrm>
          <a:off x="863111"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110198</xdr:rowOff>
    </xdr:from>
    <xdr:to>
      <xdr:col>6</xdr:col>
      <xdr:colOff>561975</xdr:colOff>
      <xdr:row>96</xdr:row>
      <xdr:rowOff>40348</xdr:rowOff>
    </xdr:to>
    <xdr:sp macro="" textlink="">
      <xdr:nvSpPr>
        <xdr:cNvPr id="256" name="円/楕円 255"/>
        <xdr:cNvSpPr/>
      </xdr:nvSpPr>
      <xdr:spPr>
        <a:xfrm>
          <a:off x="4584700" y="163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133075</xdr:rowOff>
    </xdr:from>
    <xdr:ext cx="534377" cy="259045"/>
    <xdr:sp macro="" textlink="">
      <xdr:nvSpPr>
        <xdr:cNvPr id="257" name="衛生費該当値テキスト"/>
        <xdr:cNvSpPr txBox="1"/>
      </xdr:nvSpPr>
      <xdr:spPr>
        <a:xfrm>
          <a:off x="4686300" y="1624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34,941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31826</xdr:rowOff>
    </xdr:from>
    <xdr:to>
      <xdr:col>5</xdr:col>
      <xdr:colOff>409575</xdr:colOff>
      <xdr:row>95</xdr:row>
      <xdr:rowOff>133426</xdr:rowOff>
    </xdr:to>
    <xdr:sp macro="" textlink="">
      <xdr:nvSpPr>
        <xdr:cNvPr id="258" name="円/楕円 257"/>
        <xdr:cNvSpPr/>
      </xdr:nvSpPr>
      <xdr:spPr>
        <a:xfrm>
          <a:off x="3746500" y="163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149953</xdr:rowOff>
    </xdr:from>
    <xdr:ext cx="534377" cy="259045"/>
    <xdr:sp macro="" textlink="">
      <xdr:nvSpPr>
        <xdr:cNvPr id="259" name="テキスト ボックス 258"/>
        <xdr:cNvSpPr txBox="1"/>
      </xdr:nvSpPr>
      <xdr:spPr>
        <a:xfrm>
          <a:off x="3530111" y="160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21501</xdr:rowOff>
    </xdr:from>
    <xdr:to>
      <xdr:col>4</xdr:col>
      <xdr:colOff>206375</xdr:colOff>
      <xdr:row>96</xdr:row>
      <xdr:rowOff>123101</xdr:rowOff>
    </xdr:to>
    <xdr:sp macro="" textlink="">
      <xdr:nvSpPr>
        <xdr:cNvPr id="260" name="円/楕円 259"/>
        <xdr:cNvSpPr/>
      </xdr:nvSpPr>
      <xdr:spPr>
        <a:xfrm>
          <a:off x="2857500" y="164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139628</xdr:rowOff>
    </xdr:from>
    <xdr:ext cx="534377" cy="259045"/>
    <xdr:sp macro="" textlink="">
      <xdr:nvSpPr>
        <xdr:cNvPr id="261" name="テキスト ボックス 260"/>
        <xdr:cNvSpPr txBox="1"/>
      </xdr:nvSpPr>
      <xdr:spPr>
        <a:xfrm>
          <a:off x="2641111" y="162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62077</xdr:rowOff>
    </xdr:from>
    <xdr:to>
      <xdr:col>3</xdr:col>
      <xdr:colOff>3175</xdr:colOff>
      <xdr:row>96</xdr:row>
      <xdr:rowOff>163677</xdr:rowOff>
    </xdr:to>
    <xdr:sp macro="" textlink="">
      <xdr:nvSpPr>
        <xdr:cNvPr id="262" name="円/楕円 261"/>
        <xdr:cNvSpPr/>
      </xdr:nvSpPr>
      <xdr:spPr>
        <a:xfrm>
          <a:off x="1968500" y="165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154804</xdr:rowOff>
    </xdr:from>
    <xdr:ext cx="534377" cy="259045"/>
    <xdr:sp macro="" textlink="">
      <xdr:nvSpPr>
        <xdr:cNvPr id="263" name="テキスト ボックス 262"/>
        <xdr:cNvSpPr txBox="1"/>
      </xdr:nvSpPr>
      <xdr:spPr>
        <a:xfrm>
          <a:off x="1752111" y="1661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164567</xdr:rowOff>
    </xdr:from>
    <xdr:to>
      <xdr:col>1</xdr:col>
      <xdr:colOff>485775</xdr:colOff>
      <xdr:row>96</xdr:row>
      <xdr:rowOff>94717</xdr:rowOff>
    </xdr:to>
    <xdr:sp macro="" textlink="">
      <xdr:nvSpPr>
        <xdr:cNvPr id="264" name="円/楕円 263"/>
        <xdr:cNvSpPr/>
      </xdr:nvSpPr>
      <xdr:spPr>
        <a:xfrm>
          <a:off x="1079500" y="164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85844</xdr:rowOff>
    </xdr:from>
    <xdr:ext cx="534377" cy="259045"/>
    <xdr:sp macro="" textlink="">
      <xdr:nvSpPr>
        <xdr:cNvPr id="265" name="テキスト ボックス 264"/>
        <xdr:cNvSpPr txBox="1"/>
      </xdr:nvSpPr>
      <xdr:spPr>
        <a:xfrm>
          <a:off x="863111" y="165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139700</xdr:rowOff>
    </xdr:from>
    <xdr:to>
      <xdr:col>15</xdr:col>
      <xdr:colOff>180340</xdr:colOff>
      <xdr:row>38</xdr:row>
      <xdr:rowOff>169418</xdr:rowOff>
    </xdr:to>
    <xdr:cxnSp macro="">
      <xdr:nvCxnSpPr>
        <xdr:cNvPr id="289" name="直線コネクタ 288"/>
        <xdr:cNvCxnSpPr/>
      </xdr:nvCxnSpPr>
      <xdr:spPr>
        <a:xfrm flipV="1">
          <a:off x="10475595" y="545465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1795</xdr:rowOff>
    </xdr:from>
    <xdr:ext cx="313932" cy="259045"/>
    <xdr:sp macro="" textlink="">
      <xdr:nvSpPr>
        <xdr:cNvPr id="290" name="労働費最小値テキスト"/>
        <xdr:cNvSpPr txBox="1"/>
      </xdr:nvSpPr>
      <xdr:spPr>
        <a:xfrm>
          <a:off x="10528300" y="66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38</xdr:row>
      <xdr:rowOff>169418</xdr:rowOff>
    </xdr:from>
    <xdr:to>
      <xdr:col>15</xdr:col>
      <xdr:colOff>269875</xdr:colOff>
      <xdr:row>38</xdr:row>
      <xdr:rowOff>169418</xdr:rowOff>
    </xdr:to>
    <xdr:cxnSp macro="">
      <xdr:nvCxnSpPr>
        <xdr:cNvPr id="291" name="直線コネクタ 290"/>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86377</xdr:rowOff>
    </xdr:from>
    <xdr:ext cx="469744" cy="259045"/>
    <xdr:sp macro="" textlink="">
      <xdr:nvSpPr>
        <xdr:cNvPr id="292" name="労働費最大値テキスト"/>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31</xdr:row>
      <xdr:rowOff>139700</xdr:rowOff>
    </xdr:from>
    <xdr:to>
      <xdr:col>15</xdr:col>
      <xdr:colOff>269875</xdr:colOff>
      <xdr:row>31</xdr:row>
      <xdr:rowOff>139700</xdr:rowOff>
    </xdr:to>
    <xdr:cxnSp macro="">
      <xdr:nvCxnSpPr>
        <xdr:cNvPr id="293" name="直線コネクタ 292"/>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42164</xdr:rowOff>
    </xdr:from>
    <xdr:to>
      <xdr:col>15</xdr:col>
      <xdr:colOff>180975</xdr:colOff>
      <xdr:row>35</xdr:row>
      <xdr:rowOff>124460</xdr:rowOff>
    </xdr:to>
    <xdr:cxnSp macro="">
      <xdr:nvCxnSpPr>
        <xdr:cNvPr id="294" name="直線コネクタ 293"/>
        <xdr:cNvCxnSpPr/>
      </xdr:nvCxnSpPr>
      <xdr:spPr>
        <a:xfrm>
          <a:off x="9639300" y="604291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87901</xdr:rowOff>
    </xdr:from>
    <xdr:ext cx="378565" cy="259045"/>
    <xdr:sp macro="" textlink="">
      <xdr:nvSpPr>
        <xdr:cNvPr id="295" name="労働費平均値テキスト"/>
        <xdr:cNvSpPr txBox="1"/>
      </xdr:nvSpPr>
      <xdr:spPr>
        <a:xfrm>
          <a:off x="10528300" y="6260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296" name="フローチャート : 判断 295"/>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45974</xdr:rowOff>
    </xdr:from>
    <xdr:to>
      <xdr:col>14</xdr:col>
      <xdr:colOff>28575</xdr:colOff>
      <xdr:row>35</xdr:row>
      <xdr:rowOff>42164</xdr:rowOff>
    </xdr:to>
    <xdr:cxnSp macro="">
      <xdr:nvCxnSpPr>
        <xdr:cNvPr id="297" name="直線コネクタ 296"/>
        <xdr:cNvCxnSpPr/>
      </xdr:nvCxnSpPr>
      <xdr:spPr>
        <a:xfrm>
          <a:off x="8750300" y="5875274"/>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70612</xdr:rowOff>
    </xdr:from>
    <xdr:to>
      <xdr:col>14</xdr:col>
      <xdr:colOff>79375</xdr:colOff>
      <xdr:row>36</xdr:row>
      <xdr:rowOff>762</xdr:rowOff>
    </xdr:to>
    <xdr:sp macro="" textlink="">
      <xdr:nvSpPr>
        <xdr:cNvPr id="298" name="フローチャート : 判断 297"/>
        <xdr:cNvSpPr/>
      </xdr:nvSpPr>
      <xdr:spPr>
        <a:xfrm>
          <a:off x="9588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163339</xdr:rowOff>
    </xdr:from>
    <xdr:ext cx="378565" cy="259045"/>
    <xdr:sp macro="" textlink="">
      <xdr:nvSpPr>
        <xdr:cNvPr id="299" name="テキスト ボックス 298"/>
        <xdr:cNvSpPr txBox="1"/>
      </xdr:nvSpPr>
      <xdr:spPr>
        <a:xfrm>
          <a:off x="9450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66548</xdr:rowOff>
    </xdr:from>
    <xdr:to>
      <xdr:col>12</xdr:col>
      <xdr:colOff>511175</xdr:colOff>
      <xdr:row>34</xdr:row>
      <xdr:rowOff>45974</xdr:rowOff>
    </xdr:to>
    <xdr:cxnSp macro="">
      <xdr:nvCxnSpPr>
        <xdr:cNvPr id="300" name="直線コネクタ 299"/>
        <xdr:cNvCxnSpPr/>
      </xdr:nvCxnSpPr>
      <xdr:spPr>
        <a:xfrm>
          <a:off x="7861300" y="572439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25654</xdr:rowOff>
    </xdr:from>
    <xdr:to>
      <xdr:col>12</xdr:col>
      <xdr:colOff>561975</xdr:colOff>
      <xdr:row>35</xdr:row>
      <xdr:rowOff>127254</xdr:rowOff>
    </xdr:to>
    <xdr:sp macro="" textlink="">
      <xdr:nvSpPr>
        <xdr:cNvPr id="301" name="フローチャート : 判断 300"/>
        <xdr:cNvSpPr/>
      </xdr:nvSpPr>
      <xdr:spPr>
        <a:xfrm>
          <a:off x="869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118381</xdr:rowOff>
    </xdr:from>
    <xdr:ext cx="378565" cy="259045"/>
    <xdr:sp macro="" textlink="">
      <xdr:nvSpPr>
        <xdr:cNvPr id="302" name="テキスト ボックス 301"/>
        <xdr:cNvSpPr txBox="1"/>
      </xdr:nvSpPr>
      <xdr:spPr>
        <a:xfrm>
          <a:off x="8561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138938</xdr:rowOff>
    </xdr:from>
    <xdr:to>
      <xdr:col>11</xdr:col>
      <xdr:colOff>307975</xdr:colOff>
      <xdr:row>33</xdr:row>
      <xdr:rowOff>66548</xdr:rowOff>
    </xdr:to>
    <xdr:cxnSp macro="">
      <xdr:nvCxnSpPr>
        <xdr:cNvPr id="303" name="直線コネクタ 302"/>
        <xdr:cNvCxnSpPr/>
      </xdr:nvCxnSpPr>
      <xdr:spPr>
        <a:xfrm>
          <a:off x="6972300" y="5625338"/>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78232</xdr:rowOff>
    </xdr:from>
    <xdr:to>
      <xdr:col>11</xdr:col>
      <xdr:colOff>358775</xdr:colOff>
      <xdr:row>33</xdr:row>
      <xdr:rowOff>8382</xdr:rowOff>
    </xdr:to>
    <xdr:sp macro="" textlink="">
      <xdr:nvSpPr>
        <xdr:cNvPr id="304" name="フローチャート : 判断 303"/>
        <xdr:cNvSpPr/>
      </xdr:nvSpPr>
      <xdr:spPr>
        <a:xfrm>
          <a:off x="7810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24909</xdr:rowOff>
    </xdr:from>
    <xdr:ext cx="469744" cy="259045"/>
    <xdr:sp macro="" textlink="">
      <xdr:nvSpPr>
        <xdr:cNvPr id="305" name="テキスト ボックス 304"/>
        <xdr:cNvSpPr txBox="1"/>
      </xdr:nvSpPr>
      <xdr:spPr>
        <a:xfrm>
          <a:off x="7626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127000</xdr:rowOff>
    </xdr:from>
    <xdr:to>
      <xdr:col>10</xdr:col>
      <xdr:colOff>155575</xdr:colOff>
      <xdr:row>32</xdr:row>
      <xdr:rowOff>57150</xdr:rowOff>
    </xdr:to>
    <xdr:sp macro="" textlink="">
      <xdr:nvSpPr>
        <xdr:cNvPr id="306" name="フローチャート : 判断 305"/>
        <xdr:cNvSpPr/>
      </xdr:nvSpPr>
      <xdr:spPr>
        <a:xfrm>
          <a:off x="6921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73677</xdr:rowOff>
    </xdr:from>
    <xdr:ext cx="469744" cy="259045"/>
    <xdr:sp macro="" textlink="">
      <xdr:nvSpPr>
        <xdr:cNvPr id="307" name="テキスト ボックス 306"/>
        <xdr:cNvSpPr txBox="1"/>
      </xdr:nvSpPr>
      <xdr:spPr>
        <a:xfrm>
          <a:off x="6737427" y="52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73660</xdr:rowOff>
    </xdr:from>
    <xdr:to>
      <xdr:col>15</xdr:col>
      <xdr:colOff>231775</xdr:colOff>
      <xdr:row>36</xdr:row>
      <xdr:rowOff>3810</xdr:rowOff>
    </xdr:to>
    <xdr:sp macro="" textlink="">
      <xdr:nvSpPr>
        <xdr:cNvPr id="313" name="円/楕円 312"/>
        <xdr:cNvSpPr/>
      </xdr:nvSpPr>
      <xdr:spPr>
        <a:xfrm>
          <a:off x="104267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96537</xdr:rowOff>
    </xdr:from>
    <xdr:ext cx="378565" cy="259045"/>
    <xdr:sp macro="" textlink="">
      <xdr:nvSpPr>
        <xdr:cNvPr id="314" name="労働費該当値テキスト"/>
        <xdr:cNvSpPr txBox="1"/>
      </xdr:nvSpPr>
      <xdr:spPr>
        <a:xfrm>
          <a:off x="10528300" y="592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162814</xdr:rowOff>
    </xdr:from>
    <xdr:to>
      <xdr:col>14</xdr:col>
      <xdr:colOff>79375</xdr:colOff>
      <xdr:row>35</xdr:row>
      <xdr:rowOff>92964</xdr:rowOff>
    </xdr:to>
    <xdr:sp macro="" textlink="">
      <xdr:nvSpPr>
        <xdr:cNvPr id="315" name="円/楕円 314"/>
        <xdr:cNvSpPr/>
      </xdr:nvSpPr>
      <xdr:spPr>
        <a:xfrm>
          <a:off x="9588500" y="59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109491</xdr:rowOff>
    </xdr:from>
    <xdr:ext cx="378565" cy="259045"/>
    <xdr:sp macro="" textlink="">
      <xdr:nvSpPr>
        <xdr:cNvPr id="316" name="テキスト ボックス 315"/>
        <xdr:cNvSpPr txBox="1"/>
      </xdr:nvSpPr>
      <xdr:spPr>
        <a:xfrm>
          <a:off x="9450017" y="576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166624</xdr:rowOff>
    </xdr:from>
    <xdr:to>
      <xdr:col>12</xdr:col>
      <xdr:colOff>561975</xdr:colOff>
      <xdr:row>34</xdr:row>
      <xdr:rowOff>96774</xdr:rowOff>
    </xdr:to>
    <xdr:sp macro="" textlink="">
      <xdr:nvSpPr>
        <xdr:cNvPr id="317" name="円/楕円 316"/>
        <xdr:cNvSpPr/>
      </xdr:nvSpPr>
      <xdr:spPr>
        <a:xfrm>
          <a:off x="8699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113301</xdr:rowOff>
    </xdr:from>
    <xdr:ext cx="469744" cy="259045"/>
    <xdr:sp macro="" textlink="">
      <xdr:nvSpPr>
        <xdr:cNvPr id="318" name="テキスト ボックス 317"/>
        <xdr:cNvSpPr txBox="1"/>
      </xdr:nvSpPr>
      <xdr:spPr>
        <a:xfrm>
          <a:off x="8515427"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15748</xdr:rowOff>
    </xdr:from>
    <xdr:to>
      <xdr:col>11</xdr:col>
      <xdr:colOff>358775</xdr:colOff>
      <xdr:row>33</xdr:row>
      <xdr:rowOff>117348</xdr:rowOff>
    </xdr:to>
    <xdr:sp macro="" textlink="">
      <xdr:nvSpPr>
        <xdr:cNvPr id="319" name="円/楕円 318"/>
        <xdr:cNvSpPr/>
      </xdr:nvSpPr>
      <xdr:spPr>
        <a:xfrm>
          <a:off x="7810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108475</xdr:rowOff>
    </xdr:from>
    <xdr:ext cx="469744" cy="259045"/>
    <xdr:sp macro="" textlink="">
      <xdr:nvSpPr>
        <xdr:cNvPr id="320" name="テキスト ボックス 319"/>
        <xdr:cNvSpPr txBox="1"/>
      </xdr:nvSpPr>
      <xdr:spPr>
        <a:xfrm>
          <a:off x="7626427" y="57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88138</xdr:rowOff>
    </xdr:from>
    <xdr:to>
      <xdr:col>10</xdr:col>
      <xdr:colOff>155575</xdr:colOff>
      <xdr:row>33</xdr:row>
      <xdr:rowOff>18288</xdr:rowOff>
    </xdr:to>
    <xdr:sp macro="" textlink="">
      <xdr:nvSpPr>
        <xdr:cNvPr id="321" name="円/楕円 320"/>
        <xdr:cNvSpPr/>
      </xdr:nvSpPr>
      <xdr:spPr>
        <a:xfrm>
          <a:off x="6921500" y="55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9415</xdr:rowOff>
    </xdr:from>
    <xdr:ext cx="469744" cy="259045"/>
    <xdr:sp macro="" textlink="">
      <xdr:nvSpPr>
        <xdr:cNvPr id="322" name="テキスト ボックス 321"/>
        <xdr:cNvSpPr txBox="1"/>
      </xdr:nvSpPr>
      <xdr:spPr>
        <a:xfrm>
          <a:off x="6737427" y="566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48" name="直線コネクタ 347"/>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9"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0" name="直線コネクタ 349"/>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51"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2" name="直線コネクタ 351"/>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25726</xdr:rowOff>
    </xdr:from>
    <xdr:to>
      <xdr:col>15</xdr:col>
      <xdr:colOff>180975</xdr:colOff>
      <xdr:row>53</xdr:row>
      <xdr:rowOff>83366</xdr:rowOff>
    </xdr:to>
    <xdr:cxnSp macro="">
      <xdr:nvCxnSpPr>
        <xdr:cNvPr id="353" name="直線コネクタ 352"/>
        <xdr:cNvCxnSpPr/>
      </xdr:nvCxnSpPr>
      <xdr:spPr>
        <a:xfrm>
          <a:off x="9639300" y="9112576"/>
          <a:ext cx="8382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13769</xdr:rowOff>
    </xdr:from>
    <xdr:ext cx="469744" cy="259045"/>
    <xdr:sp macro="" textlink="">
      <xdr:nvSpPr>
        <xdr:cNvPr id="354" name="農林水産業費平均値テキスト"/>
        <xdr:cNvSpPr txBox="1"/>
      </xdr:nvSpPr>
      <xdr:spPr>
        <a:xfrm>
          <a:off x="10528300" y="9786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5" name="フローチャート : 判断 354"/>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40586</xdr:rowOff>
    </xdr:from>
    <xdr:to>
      <xdr:col>14</xdr:col>
      <xdr:colOff>28575</xdr:colOff>
      <xdr:row>53</xdr:row>
      <xdr:rowOff>25726</xdr:rowOff>
    </xdr:to>
    <xdr:cxnSp macro="">
      <xdr:nvCxnSpPr>
        <xdr:cNvPr id="356" name="直線コネクタ 355"/>
        <xdr:cNvCxnSpPr/>
      </xdr:nvCxnSpPr>
      <xdr:spPr>
        <a:xfrm>
          <a:off x="8750300" y="8955986"/>
          <a:ext cx="889000" cy="15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7" name="フローチャート : 判断 356"/>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106679</xdr:rowOff>
    </xdr:from>
    <xdr:ext cx="469744" cy="259045"/>
    <xdr:sp macro="" textlink="">
      <xdr:nvSpPr>
        <xdr:cNvPr id="358" name="テキスト ボックス 357"/>
        <xdr:cNvSpPr txBox="1"/>
      </xdr:nvSpPr>
      <xdr:spPr>
        <a:xfrm>
          <a:off x="9404427"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40586</xdr:rowOff>
    </xdr:from>
    <xdr:to>
      <xdr:col>12</xdr:col>
      <xdr:colOff>511175</xdr:colOff>
      <xdr:row>53</xdr:row>
      <xdr:rowOff>3683</xdr:rowOff>
    </xdr:to>
    <xdr:cxnSp macro="">
      <xdr:nvCxnSpPr>
        <xdr:cNvPr id="359" name="直線コネクタ 358"/>
        <xdr:cNvCxnSpPr/>
      </xdr:nvCxnSpPr>
      <xdr:spPr>
        <a:xfrm flipV="1">
          <a:off x="7861300" y="8955986"/>
          <a:ext cx="889000" cy="13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60" name="フローチャート : 判断 359"/>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69123</xdr:rowOff>
    </xdr:from>
    <xdr:ext cx="469744" cy="259045"/>
    <xdr:sp macro="" textlink="">
      <xdr:nvSpPr>
        <xdr:cNvPr id="361" name="テキスト ボックス 360"/>
        <xdr:cNvSpPr txBox="1"/>
      </xdr:nvSpPr>
      <xdr:spPr>
        <a:xfrm>
          <a:off x="8515427" y="98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3683</xdr:rowOff>
    </xdr:from>
    <xdr:to>
      <xdr:col>11</xdr:col>
      <xdr:colOff>307975</xdr:colOff>
      <xdr:row>53</xdr:row>
      <xdr:rowOff>21481</xdr:rowOff>
    </xdr:to>
    <xdr:cxnSp macro="">
      <xdr:nvCxnSpPr>
        <xdr:cNvPr id="362" name="直線コネクタ 361"/>
        <xdr:cNvCxnSpPr/>
      </xdr:nvCxnSpPr>
      <xdr:spPr>
        <a:xfrm flipV="1">
          <a:off x="6972300" y="9090533"/>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3" name="フローチャート : 判断 362"/>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61286</xdr:rowOff>
    </xdr:from>
    <xdr:ext cx="469744" cy="259045"/>
    <xdr:sp macro="" textlink="">
      <xdr:nvSpPr>
        <xdr:cNvPr id="364" name="テキスト ボックス 363"/>
        <xdr:cNvSpPr txBox="1"/>
      </xdr:nvSpPr>
      <xdr:spPr>
        <a:xfrm>
          <a:off x="7626427" y="983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5" name="フローチャート : 判断 364"/>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67327</xdr:rowOff>
    </xdr:from>
    <xdr:ext cx="469744" cy="259045"/>
    <xdr:sp macro="" textlink="">
      <xdr:nvSpPr>
        <xdr:cNvPr id="366" name="テキスト ボックス 365"/>
        <xdr:cNvSpPr txBox="1"/>
      </xdr:nvSpPr>
      <xdr:spPr>
        <a:xfrm>
          <a:off x="6737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32566</xdr:rowOff>
    </xdr:from>
    <xdr:to>
      <xdr:col>15</xdr:col>
      <xdr:colOff>231775</xdr:colOff>
      <xdr:row>53</xdr:row>
      <xdr:rowOff>134166</xdr:rowOff>
    </xdr:to>
    <xdr:sp macro="" textlink="">
      <xdr:nvSpPr>
        <xdr:cNvPr id="372" name="円/楕円 371"/>
        <xdr:cNvSpPr/>
      </xdr:nvSpPr>
      <xdr:spPr>
        <a:xfrm>
          <a:off x="10426700" y="91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55443</xdr:rowOff>
    </xdr:from>
    <xdr:ext cx="469744" cy="259045"/>
    <xdr:sp macro="" textlink="">
      <xdr:nvSpPr>
        <xdr:cNvPr id="373" name="農林水産業費該当値テキスト"/>
        <xdr:cNvSpPr txBox="1"/>
      </xdr:nvSpPr>
      <xdr:spPr>
        <a:xfrm>
          <a:off x="10528300" y="897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146376</xdr:rowOff>
    </xdr:from>
    <xdr:to>
      <xdr:col>14</xdr:col>
      <xdr:colOff>79375</xdr:colOff>
      <xdr:row>53</xdr:row>
      <xdr:rowOff>76526</xdr:rowOff>
    </xdr:to>
    <xdr:sp macro="" textlink="">
      <xdr:nvSpPr>
        <xdr:cNvPr id="374" name="円/楕円 373"/>
        <xdr:cNvSpPr/>
      </xdr:nvSpPr>
      <xdr:spPr>
        <a:xfrm>
          <a:off x="9588500" y="906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51</xdr:row>
      <xdr:rowOff>93053</xdr:rowOff>
    </xdr:from>
    <xdr:ext cx="469744" cy="259045"/>
    <xdr:sp macro="" textlink="">
      <xdr:nvSpPr>
        <xdr:cNvPr id="375" name="テキスト ボックス 374"/>
        <xdr:cNvSpPr txBox="1"/>
      </xdr:nvSpPr>
      <xdr:spPr>
        <a:xfrm>
          <a:off x="9404427" y="88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161236</xdr:rowOff>
    </xdr:from>
    <xdr:to>
      <xdr:col>12</xdr:col>
      <xdr:colOff>561975</xdr:colOff>
      <xdr:row>52</xdr:row>
      <xdr:rowOff>91386</xdr:rowOff>
    </xdr:to>
    <xdr:sp macro="" textlink="">
      <xdr:nvSpPr>
        <xdr:cNvPr id="376" name="円/楕円 375"/>
        <xdr:cNvSpPr/>
      </xdr:nvSpPr>
      <xdr:spPr>
        <a:xfrm>
          <a:off x="8699500" y="8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50</xdr:row>
      <xdr:rowOff>107913</xdr:rowOff>
    </xdr:from>
    <xdr:ext cx="469744" cy="259045"/>
    <xdr:sp macro="" textlink="">
      <xdr:nvSpPr>
        <xdr:cNvPr id="377" name="テキスト ボックス 376"/>
        <xdr:cNvSpPr txBox="1"/>
      </xdr:nvSpPr>
      <xdr:spPr>
        <a:xfrm>
          <a:off x="8515427" y="8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7,707</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124333</xdr:rowOff>
    </xdr:from>
    <xdr:to>
      <xdr:col>11</xdr:col>
      <xdr:colOff>358775</xdr:colOff>
      <xdr:row>53</xdr:row>
      <xdr:rowOff>54483</xdr:rowOff>
    </xdr:to>
    <xdr:sp macro="" textlink="">
      <xdr:nvSpPr>
        <xdr:cNvPr id="378" name="円/楕円 377"/>
        <xdr:cNvSpPr/>
      </xdr:nvSpPr>
      <xdr:spPr>
        <a:xfrm>
          <a:off x="7810500" y="90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51</xdr:row>
      <xdr:rowOff>71010</xdr:rowOff>
    </xdr:from>
    <xdr:ext cx="469744" cy="259045"/>
    <xdr:sp macro="" textlink="">
      <xdr:nvSpPr>
        <xdr:cNvPr id="379" name="テキスト ボックス 378"/>
        <xdr:cNvSpPr txBox="1"/>
      </xdr:nvSpPr>
      <xdr:spPr>
        <a:xfrm>
          <a:off x="7626427" y="881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142131</xdr:rowOff>
    </xdr:from>
    <xdr:to>
      <xdr:col>10</xdr:col>
      <xdr:colOff>155575</xdr:colOff>
      <xdr:row>53</xdr:row>
      <xdr:rowOff>72281</xdr:rowOff>
    </xdr:to>
    <xdr:sp macro="" textlink="">
      <xdr:nvSpPr>
        <xdr:cNvPr id="380" name="円/楕円 379"/>
        <xdr:cNvSpPr/>
      </xdr:nvSpPr>
      <xdr:spPr>
        <a:xfrm>
          <a:off x="6921500" y="90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51</xdr:row>
      <xdr:rowOff>88808</xdr:rowOff>
    </xdr:from>
    <xdr:ext cx="469744" cy="259045"/>
    <xdr:sp macro="" textlink="">
      <xdr:nvSpPr>
        <xdr:cNvPr id="381" name="テキスト ボックス 380"/>
        <xdr:cNvSpPr txBox="1"/>
      </xdr:nvSpPr>
      <xdr:spPr>
        <a:xfrm>
          <a:off x="6737427" y="883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5" name="直線コネクタ 404"/>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6"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7" name="直線コネクタ 406"/>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08"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09" name="直線コネクタ 408"/>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84589</xdr:rowOff>
    </xdr:from>
    <xdr:to>
      <xdr:col>15</xdr:col>
      <xdr:colOff>180975</xdr:colOff>
      <xdr:row>78</xdr:row>
      <xdr:rowOff>109410</xdr:rowOff>
    </xdr:to>
    <xdr:cxnSp macro="">
      <xdr:nvCxnSpPr>
        <xdr:cNvPr id="410" name="直線コネクタ 409"/>
        <xdr:cNvCxnSpPr/>
      </xdr:nvCxnSpPr>
      <xdr:spPr>
        <a:xfrm flipV="1">
          <a:off x="9639300" y="13457689"/>
          <a:ext cx="8382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5745</xdr:rowOff>
    </xdr:from>
    <xdr:ext cx="534377" cy="259045"/>
    <xdr:sp macro="" textlink="">
      <xdr:nvSpPr>
        <xdr:cNvPr id="411" name="商工費平均値テキスト"/>
        <xdr:cNvSpPr txBox="1"/>
      </xdr:nvSpPr>
      <xdr:spPr>
        <a:xfrm>
          <a:off x="10528300" y="1286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2" name="フローチャート : 判断 411"/>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109410</xdr:rowOff>
    </xdr:from>
    <xdr:to>
      <xdr:col>14</xdr:col>
      <xdr:colOff>28575</xdr:colOff>
      <xdr:row>78</xdr:row>
      <xdr:rowOff>113867</xdr:rowOff>
    </xdr:to>
    <xdr:cxnSp macro="">
      <xdr:nvCxnSpPr>
        <xdr:cNvPr id="413" name="直線コネクタ 412"/>
        <xdr:cNvCxnSpPr/>
      </xdr:nvCxnSpPr>
      <xdr:spPr>
        <a:xfrm flipV="1">
          <a:off x="8750300" y="13482510"/>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4" name="フローチャート : 判断 413"/>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80878</xdr:rowOff>
    </xdr:from>
    <xdr:ext cx="534377" cy="259045"/>
    <xdr:sp macro="" textlink="">
      <xdr:nvSpPr>
        <xdr:cNvPr id="415" name="テキスト ボックス 414"/>
        <xdr:cNvSpPr txBox="1"/>
      </xdr:nvSpPr>
      <xdr:spPr>
        <a:xfrm>
          <a:off x="9372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80130</xdr:rowOff>
    </xdr:from>
    <xdr:to>
      <xdr:col>12</xdr:col>
      <xdr:colOff>511175</xdr:colOff>
      <xdr:row>78</xdr:row>
      <xdr:rowOff>113867</xdr:rowOff>
    </xdr:to>
    <xdr:cxnSp macro="">
      <xdr:nvCxnSpPr>
        <xdr:cNvPr id="416" name="直線コネクタ 415"/>
        <xdr:cNvCxnSpPr/>
      </xdr:nvCxnSpPr>
      <xdr:spPr>
        <a:xfrm>
          <a:off x="7861300" y="13453230"/>
          <a:ext cx="8890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7" name="フローチャート : 判断 416"/>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23595</xdr:rowOff>
    </xdr:from>
    <xdr:ext cx="534377" cy="259045"/>
    <xdr:sp macro="" textlink="">
      <xdr:nvSpPr>
        <xdr:cNvPr id="418" name="テキスト ボックス 417"/>
        <xdr:cNvSpPr txBox="1"/>
      </xdr:nvSpPr>
      <xdr:spPr>
        <a:xfrm>
          <a:off x="8483111" y="127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80130</xdr:rowOff>
    </xdr:from>
    <xdr:to>
      <xdr:col>11</xdr:col>
      <xdr:colOff>307975</xdr:colOff>
      <xdr:row>78</xdr:row>
      <xdr:rowOff>106629</xdr:rowOff>
    </xdr:to>
    <xdr:cxnSp macro="">
      <xdr:nvCxnSpPr>
        <xdr:cNvPr id="419" name="直線コネクタ 418"/>
        <xdr:cNvCxnSpPr/>
      </xdr:nvCxnSpPr>
      <xdr:spPr>
        <a:xfrm flipV="1">
          <a:off x="6972300" y="13453230"/>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0" name="フローチャート : 判断 419"/>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133513</xdr:rowOff>
    </xdr:from>
    <xdr:ext cx="534377" cy="259045"/>
    <xdr:sp macro="" textlink="">
      <xdr:nvSpPr>
        <xdr:cNvPr id="421" name="テキスト ボックス 420"/>
        <xdr:cNvSpPr txBox="1"/>
      </xdr:nvSpPr>
      <xdr:spPr>
        <a:xfrm>
          <a:off x="7594111" y="12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2" name="フローチャート : 判断 421"/>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57999</xdr:rowOff>
    </xdr:from>
    <xdr:ext cx="534377" cy="259045"/>
    <xdr:sp macro="" textlink="">
      <xdr:nvSpPr>
        <xdr:cNvPr id="423" name="テキスト ボックス 422"/>
        <xdr:cNvSpPr txBox="1"/>
      </xdr:nvSpPr>
      <xdr:spPr>
        <a:xfrm>
          <a:off x="6705111" y="12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33789</xdr:rowOff>
    </xdr:from>
    <xdr:to>
      <xdr:col>15</xdr:col>
      <xdr:colOff>231775</xdr:colOff>
      <xdr:row>78</xdr:row>
      <xdr:rowOff>135389</xdr:rowOff>
    </xdr:to>
    <xdr:sp macro="" textlink="">
      <xdr:nvSpPr>
        <xdr:cNvPr id="429" name="円/楕円 428"/>
        <xdr:cNvSpPr/>
      </xdr:nvSpPr>
      <xdr:spPr>
        <a:xfrm>
          <a:off x="10426700" y="134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120166</xdr:rowOff>
    </xdr:from>
    <xdr:ext cx="469744" cy="259045"/>
    <xdr:sp macro="" textlink="">
      <xdr:nvSpPr>
        <xdr:cNvPr id="430" name="商工費該当値テキスト"/>
        <xdr:cNvSpPr txBox="1"/>
      </xdr:nvSpPr>
      <xdr:spPr>
        <a:xfrm>
          <a:off x="10528300" y="1332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58610</xdr:rowOff>
    </xdr:from>
    <xdr:to>
      <xdr:col>14</xdr:col>
      <xdr:colOff>79375</xdr:colOff>
      <xdr:row>78</xdr:row>
      <xdr:rowOff>160210</xdr:rowOff>
    </xdr:to>
    <xdr:sp macro="" textlink="">
      <xdr:nvSpPr>
        <xdr:cNvPr id="431" name="円/楕円 430"/>
        <xdr:cNvSpPr/>
      </xdr:nvSpPr>
      <xdr:spPr>
        <a:xfrm>
          <a:off x="9588500" y="134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151337</xdr:rowOff>
    </xdr:from>
    <xdr:ext cx="469744" cy="259045"/>
    <xdr:sp macro="" textlink="">
      <xdr:nvSpPr>
        <xdr:cNvPr id="432" name="テキスト ボックス 431"/>
        <xdr:cNvSpPr txBox="1"/>
      </xdr:nvSpPr>
      <xdr:spPr>
        <a:xfrm>
          <a:off x="9404427" y="1352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63067</xdr:rowOff>
    </xdr:from>
    <xdr:to>
      <xdr:col>12</xdr:col>
      <xdr:colOff>561975</xdr:colOff>
      <xdr:row>78</xdr:row>
      <xdr:rowOff>164667</xdr:rowOff>
    </xdr:to>
    <xdr:sp macro="" textlink="">
      <xdr:nvSpPr>
        <xdr:cNvPr id="433" name="円/楕円 432"/>
        <xdr:cNvSpPr/>
      </xdr:nvSpPr>
      <xdr:spPr>
        <a:xfrm>
          <a:off x="8699500" y="13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155794</xdr:rowOff>
    </xdr:from>
    <xdr:ext cx="469744" cy="259045"/>
    <xdr:sp macro="" textlink="">
      <xdr:nvSpPr>
        <xdr:cNvPr id="434" name="テキスト ボックス 433"/>
        <xdr:cNvSpPr txBox="1"/>
      </xdr:nvSpPr>
      <xdr:spPr>
        <a:xfrm>
          <a:off x="8515427" y="135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29330</xdr:rowOff>
    </xdr:from>
    <xdr:to>
      <xdr:col>11</xdr:col>
      <xdr:colOff>358775</xdr:colOff>
      <xdr:row>78</xdr:row>
      <xdr:rowOff>130930</xdr:rowOff>
    </xdr:to>
    <xdr:sp macro="" textlink="">
      <xdr:nvSpPr>
        <xdr:cNvPr id="435" name="円/楕円 434"/>
        <xdr:cNvSpPr/>
      </xdr:nvSpPr>
      <xdr:spPr>
        <a:xfrm>
          <a:off x="7810500" y="134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122057</xdr:rowOff>
    </xdr:from>
    <xdr:ext cx="469744" cy="259045"/>
    <xdr:sp macro="" textlink="">
      <xdr:nvSpPr>
        <xdr:cNvPr id="436" name="テキスト ボックス 435"/>
        <xdr:cNvSpPr txBox="1"/>
      </xdr:nvSpPr>
      <xdr:spPr>
        <a:xfrm>
          <a:off x="7626427" y="1349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55829</xdr:rowOff>
    </xdr:from>
    <xdr:to>
      <xdr:col>10</xdr:col>
      <xdr:colOff>155575</xdr:colOff>
      <xdr:row>78</xdr:row>
      <xdr:rowOff>157429</xdr:rowOff>
    </xdr:to>
    <xdr:sp macro="" textlink="">
      <xdr:nvSpPr>
        <xdr:cNvPr id="437" name="円/楕円 436"/>
        <xdr:cNvSpPr/>
      </xdr:nvSpPr>
      <xdr:spPr>
        <a:xfrm>
          <a:off x="6921500" y="134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148556</xdr:rowOff>
    </xdr:from>
    <xdr:ext cx="469744" cy="259045"/>
    <xdr:sp macro="" textlink="">
      <xdr:nvSpPr>
        <xdr:cNvPr id="438" name="テキスト ボックス 437"/>
        <xdr:cNvSpPr txBox="1"/>
      </xdr:nvSpPr>
      <xdr:spPr>
        <a:xfrm>
          <a:off x="6737427"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3" name="直線コネクタ 462"/>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4"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5" name="直線コネクタ 464"/>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6"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7" name="直線コネクタ 466"/>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12598</xdr:rowOff>
    </xdr:from>
    <xdr:to>
      <xdr:col>15</xdr:col>
      <xdr:colOff>180975</xdr:colOff>
      <xdr:row>96</xdr:row>
      <xdr:rowOff>21589</xdr:rowOff>
    </xdr:to>
    <xdr:cxnSp macro="">
      <xdr:nvCxnSpPr>
        <xdr:cNvPr id="468" name="直線コネクタ 467"/>
        <xdr:cNvCxnSpPr/>
      </xdr:nvCxnSpPr>
      <xdr:spPr>
        <a:xfrm flipV="1">
          <a:off x="9639300" y="16471798"/>
          <a:ext cx="8382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17415</xdr:rowOff>
    </xdr:from>
    <xdr:ext cx="534377" cy="259045"/>
    <xdr:sp macro="" textlink="">
      <xdr:nvSpPr>
        <xdr:cNvPr id="469" name="土木費平均値テキスト"/>
        <xdr:cNvSpPr txBox="1"/>
      </xdr:nvSpPr>
      <xdr:spPr>
        <a:xfrm>
          <a:off x="10528300" y="16476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0" name="フローチャート : 判断 469"/>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75273</xdr:rowOff>
    </xdr:from>
    <xdr:to>
      <xdr:col>14</xdr:col>
      <xdr:colOff>28575</xdr:colOff>
      <xdr:row>96</xdr:row>
      <xdr:rowOff>21589</xdr:rowOff>
    </xdr:to>
    <xdr:cxnSp macro="">
      <xdr:nvCxnSpPr>
        <xdr:cNvPr id="471" name="直線コネクタ 470"/>
        <xdr:cNvCxnSpPr/>
      </xdr:nvCxnSpPr>
      <xdr:spPr>
        <a:xfrm>
          <a:off x="8750300" y="16363023"/>
          <a:ext cx="889000" cy="1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2" name="フローチャート : 判断 471"/>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144803</xdr:rowOff>
    </xdr:from>
    <xdr:ext cx="534377" cy="259045"/>
    <xdr:sp macro="" textlink="">
      <xdr:nvSpPr>
        <xdr:cNvPr id="473" name="テキスト ボックス 472"/>
        <xdr:cNvSpPr txBox="1"/>
      </xdr:nvSpPr>
      <xdr:spPr>
        <a:xfrm>
          <a:off x="9372111" y="166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29590</xdr:rowOff>
    </xdr:from>
    <xdr:to>
      <xdr:col>12</xdr:col>
      <xdr:colOff>511175</xdr:colOff>
      <xdr:row>95</xdr:row>
      <xdr:rowOff>75273</xdr:rowOff>
    </xdr:to>
    <xdr:cxnSp macro="">
      <xdr:nvCxnSpPr>
        <xdr:cNvPr id="474" name="直線コネクタ 473"/>
        <xdr:cNvCxnSpPr/>
      </xdr:nvCxnSpPr>
      <xdr:spPr>
        <a:xfrm>
          <a:off x="7861300" y="16317340"/>
          <a:ext cx="889000" cy="4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5" name="フローチャート : 判断 474"/>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112113</xdr:rowOff>
    </xdr:from>
    <xdr:ext cx="534377" cy="259045"/>
    <xdr:sp macro="" textlink="">
      <xdr:nvSpPr>
        <xdr:cNvPr id="476" name="テキスト ボックス 475"/>
        <xdr:cNvSpPr txBox="1"/>
      </xdr:nvSpPr>
      <xdr:spPr>
        <a:xfrm>
          <a:off x="8483111" y="165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57938</xdr:rowOff>
    </xdr:from>
    <xdr:to>
      <xdr:col>11</xdr:col>
      <xdr:colOff>307975</xdr:colOff>
      <xdr:row>95</xdr:row>
      <xdr:rowOff>29590</xdr:rowOff>
    </xdr:to>
    <xdr:cxnSp macro="">
      <xdr:nvCxnSpPr>
        <xdr:cNvPr id="477" name="直線コネクタ 476"/>
        <xdr:cNvCxnSpPr/>
      </xdr:nvCxnSpPr>
      <xdr:spPr>
        <a:xfrm>
          <a:off x="6972300" y="16174238"/>
          <a:ext cx="889000" cy="14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78" name="フローチャート : 判断 477"/>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154633</xdr:rowOff>
    </xdr:from>
    <xdr:ext cx="534377" cy="259045"/>
    <xdr:sp macro="" textlink="">
      <xdr:nvSpPr>
        <xdr:cNvPr id="479" name="テキスト ボックス 478"/>
        <xdr:cNvSpPr txBox="1"/>
      </xdr:nvSpPr>
      <xdr:spPr>
        <a:xfrm>
          <a:off x="7594111" y="166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0" name="フローチャート : 判断 479"/>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112685</xdr:rowOff>
    </xdr:from>
    <xdr:ext cx="534377" cy="259045"/>
    <xdr:sp macro="" textlink="">
      <xdr:nvSpPr>
        <xdr:cNvPr id="481" name="テキスト ボックス 480"/>
        <xdr:cNvSpPr txBox="1"/>
      </xdr:nvSpPr>
      <xdr:spPr>
        <a:xfrm>
          <a:off x="6705111" y="165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133248</xdr:rowOff>
    </xdr:from>
    <xdr:to>
      <xdr:col>15</xdr:col>
      <xdr:colOff>231775</xdr:colOff>
      <xdr:row>96</xdr:row>
      <xdr:rowOff>63398</xdr:rowOff>
    </xdr:to>
    <xdr:sp macro="" textlink="">
      <xdr:nvSpPr>
        <xdr:cNvPr id="487" name="円/楕円 486"/>
        <xdr:cNvSpPr/>
      </xdr:nvSpPr>
      <xdr:spPr>
        <a:xfrm>
          <a:off x="10426700" y="164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156125</xdr:rowOff>
    </xdr:from>
    <xdr:ext cx="534377" cy="259045"/>
    <xdr:sp macro="" textlink="">
      <xdr:nvSpPr>
        <xdr:cNvPr id="488" name="土木費該当値テキスト"/>
        <xdr:cNvSpPr txBox="1"/>
      </xdr:nvSpPr>
      <xdr:spPr>
        <a:xfrm>
          <a:off x="10528300" y="162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68,672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142239</xdr:rowOff>
    </xdr:from>
    <xdr:to>
      <xdr:col>14</xdr:col>
      <xdr:colOff>79375</xdr:colOff>
      <xdr:row>96</xdr:row>
      <xdr:rowOff>72389</xdr:rowOff>
    </xdr:to>
    <xdr:sp macro="" textlink="">
      <xdr:nvSpPr>
        <xdr:cNvPr id="489" name="円/楕円 488"/>
        <xdr:cNvSpPr/>
      </xdr:nvSpPr>
      <xdr:spPr>
        <a:xfrm>
          <a:off x="9588500" y="1642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88916</xdr:rowOff>
    </xdr:from>
    <xdr:ext cx="534377" cy="259045"/>
    <xdr:sp macro="" textlink="">
      <xdr:nvSpPr>
        <xdr:cNvPr id="490" name="テキスト ボックス 489"/>
        <xdr:cNvSpPr txBox="1"/>
      </xdr:nvSpPr>
      <xdr:spPr>
        <a:xfrm>
          <a:off x="9372111" y="1620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68,200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24473</xdr:rowOff>
    </xdr:from>
    <xdr:to>
      <xdr:col>12</xdr:col>
      <xdr:colOff>561975</xdr:colOff>
      <xdr:row>95</xdr:row>
      <xdr:rowOff>126073</xdr:rowOff>
    </xdr:to>
    <xdr:sp macro="" textlink="">
      <xdr:nvSpPr>
        <xdr:cNvPr id="491" name="円/楕円 490"/>
        <xdr:cNvSpPr/>
      </xdr:nvSpPr>
      <xdr:spPr>
        <a:xfrm>
          <a:off x="8699500" y="163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142600</xdr:rowOff>
    </xdr:from>
    <xdr:ext cx="534377" cy="259045"/>
    <xdr:sp macro="" textlink="">
      <xdr:nvSpPr>
        <xdr:cNvPr id="492" name="テキスト ボックス 491"/>
        <xdr:cNvSpPr txBox="1"/>
      </xdr:nvSpPr>
      <xdr:spPr>
        <a:xfrm>
          <a:off x="8483111" y="1608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150240</xdr:rowOff>
    </xdr:from>
    <xdr:to>
      <xdr:col>11</xdr:col>
      <xdr:colOff>358775</xdr:colOff>
      <xdr:row>95</xdr:row>
      <xdr:rowOff>80390</xdr:rowOff>
    </xdr:to>
    <xdr:sp macro="" textlink="">
      <xdr:nvSpPr>
        <xdr:cNvPr id="493" name="円/楕円 492"/>
        <xdr:cNvSpPr/>
      </xdr:nvSpPr>
      <xdr:spPr>
        <a:xfrm>
          <a:off x="7810500" y="162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96917</xdr:rowOff>
    </xdr:from>
    <xdr:ext cx="534377" cy="259045"/>
    <xdr:sp macro="" textlink="">
      <xdr:nvSpPr>
        <xdr:cNvPr id="494" name="テキスト ボックス 493"/>
        <xdr:cNvSpPr txBox="1"/>
      </xdr:nvSpPr>
      <xdr:spPr>
        <a:xfrm>
          <a:off x="7594111" y="160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7138</xdr:rowOff>
    </xdr:from>
    <xdr:to>
      <xdr:col>10</xdr:col>
      <xdr:colOff>155575</xdr:colOff>
      <xdr:row>94</xdr:row>
      <xdr:rowOff>108738</xdr:rowOff>
    </xdr:to>
    <xdr:sp macro="" textlink="">
      <xdr:nvSpPr>
        <xdr:cNvPr id="495" name="円/楕円 494"/>
        <xdr:cNvSpPr/>
      </xdr:nvSpPr>
      <xdr:spPr>
        <a:xfrm>
          <a:off x="6921500" y="161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125265</xdr:rowOff>
    </xdr:from>
    <xdr:ext cx="534377" cy="259045"/>
    <xdr:sp macro="" textlink="">
      <xdr:nvSpPr>
        <xdr:cNvPr id="496" name="テキスト ボックス 495"/>
        <xdr:cNvSpPr txBox="1"/>
      </xdr:nvSpPr>
      <xdr:spPr>
        <a:xfrm>
          <a:off x="6705111" y="1589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1" name="直線コネクタ 520"/>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2"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3" name="直線コネクタ 522"/>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4"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5" name="直線コネクタ 524"/>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137668</xdr:rowOff>
    </xdr:from>
    <xdr:to>
      <xdr:col>23</xdr:col>
      <xdr:colOff>517525</xdr:colOff>
      <xdr:row>32</xdr:row>
      <xdr:rowOff>93599</xdr:rowOff>
    </xdr:to>
    <xdr:cxnSp macro="">
      <xdr:nvCxnSpPr>
        <xdr:cNvPr id="526" name="直線コネクタ 525"/>
        <xdr:cNvCxnSpPr/>
      </xdr:nvCxnSpPr>
      <xdr:spPr>
        <a:xfrm flipV="1">
          <a:off x="15481300" y="5452618"/>
          <a:ext cx="8382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152925</xdr:rowOff>
    </xdr:from>
    <xdr:ext cx="534377" cy="259045"/>
    <xdr:sp macro="" textlink="">
      <xdr:nvSpPr>
        <xdr:cNvPr id="527" name="消防費平均値テキスト"/>
        <xdr:cNvSpPr txBox="1"/>
      </xdr:nvSpPr>
      <xdr:spPr>
        <a:xfrm>
          <a:off x="16370300" y="615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28" name="フローチャート : 判断 527"/>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21971</xdr:rowOff>
    </xdr:from>
    <xdr:to>
      <xdr:col>22</xdr:col>
      <xdr:colOff>365125</xdr:colOff>
      <xdr:row>32</xdr:row>
      <xdr:rowOff>93599</xdr:rowOff>
    </xdr:to>
    <xdr:cxnSp macro="">
      <xdr:nvCxnSpPr>
        <xdr:cNvPr id="529" name="直線コネクタ 528"/>
        <xdr:cNvCxnSpPr/>
      </xdr:nvCxnSpPr>
      <xdr:spPr>
        <a:xfrm>
          <a:off x="14592300" y="5508371"/>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0" name="フローチャート : 判断 529"/>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153560</xdr:rowOff>
    </xdr:from>
    <xdr:ext cx="534377" cy="259045"/>
    <xdr:sp macro="" textlink="">
      <xdr:nvSpPr>
        <xdr:cNvPr id="531" name="テキスト ボックス 530"/>
        <xdr:cNvSpPr txBox="1"/>
      </xdr:nvSpPr>
      <xdr:spPr>
        <a:xfrm>
          <a:off x="15214111" y="63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21971</xdr:rowOff>
    </xdr:from>
    <xdr:to>
      <xdr:col>21</xdr:col>
      <xdr:colOff>161925</xdr:colOff>
      <xdr:row>36</xdr:row>
      <xdr:rowOff>122428</xdr:rowOff>
    </xdr:to>
    <xdr:cxnSp macro="">
      <xdr:nvCxnSpPr>
        <xdr:cNvPr id="532" name="直線コネクタ 531"/>
        <xdr:cNvCxnSpPr/>
      </xdr:nvCxnSpPr>
      <xdr:spPr>
        <a:xfrm flipV="1">
          <a:off x="13703300" y="5508371"/>
          <a:ext cx="889000" cy="78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3" name="フローチャート : 判断 532"/>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86758</xdr:rowOff>
    </xdr:from>
    <xdr:ext cx="534377" cy="259045"/>
    <xdr:sp macro="" textlink="">
      <xdr:nvSpPr>
        <xdr:cNvPr id="534" name="テキスト ボックス 533"/>
        <xdr:cNvSpPr txBox="1"/>
      </xdr:nvSpPr>
      <xdr:spPr>
        <a:xfrm>
          <a:off x="14325111" y="64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48133</xdr:rowOff>
    </xdr:from>
    <xdr:to>
      <xdr:col>19</xdr:col>
      <xdr:colOff>644525</xdr:colOff>
      <xdr:row>36</xdr:row>
      <xdr:rowOff>122428</xdr:rowOff>
    </xdr:to>
    <xdr:cxnSp macro="">
      <xdr:nvCxnSpPr>
        <xdr:cNvPr id="535" name="直線コネクタ 534"/>
        <xdr:cNvCxnSpPr/>
      </xdr:nvCxnSpPr>
      <xdr:spPr>
        <a:xfrm>
          <a:off x="12814300" y="6220333"/>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6" name="フローチャート : 判断 535"/>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80789</xdr:rowOff>
    </xdr:from>
    <xdr:ext cx="534377" cy="259045"/>
    <xdr:sp macro="" textlink="">
      <xdr:nvSpPr>
        <xdr:cNvPr id="537" name="テキスト ボックス 536"/>
        <xdr:cNvSpPr txBox="1"/>
      </xdr:nvSpPr>
      <xdr:spPr>
        <a:xfrm>
          <a:off x="13436111" y="64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38" name="フローチャート : 判断 537"/>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29354</xdr:rowOff>
    </xdr:from>
    <xdr:ext cx="534377" cy="259045"/>
    <xdr:sp macro="" textlink="">
      <xdr:nvSpPr>
        <xdr:cNvPr id="539" name="テキスト ボックス 538"/>
        <xdr:cNvSpPr txBox="1"/>
      </xdr:nvSpPr>
      <xdr:spPr>
        <a:xfrm>
          <a:off x="12547111" y="63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86868</xdr:rowOff>
    </xdr:from>
    <xdr:to>
      <xdr:col>23</xdr:col>
      <xdr:colOff>568325</xdr:colOff>
      <xdr:row>32</xdr:row>
      <xdr:rowOff>17018</xdr:rowOff>
    </xdr:to>
    <xdr:sp macro="" textlink="">
      <xdr:nvSpPr>
        <xdr:cNvPr id="545" name="円/楕円 544"/>
        <xdr:cNvSpPr/>
      </xdr:nvSpPr>
      <xdr:spPr>
        <a:xfrm>
          <a:off x="16268700" y="54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39895</xdr:rowOff>
    </xdr:from>
    <xdr:ext cx="534377" cy="259045"/>
    <xdr:sp macro="" textlink="">
      <xdr:nvSpPr>
        <xdr:cNvPr id="546" name="消防費該当値テキスト"/>
        <xdr:cNvSpPr txBox="1"/>
      </xdr:nvSpPr>
      <xdr:spPr>
        <a:xfrm>
          <a:off x="16370300" y="53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19,066</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42799</xdr:rowOff>
    </xdr:from>
    <xdr:to>
      <xdr:col>22</xdr:col>
      <xdr:colOff>415925</xdr:colOff>
      <xdr:row>32</xdr:row>
      <xdr:rowOff>144399</xdr:rowOff>
    </xdr:to>
    <xdr:sp macro="" textlink="">
      <xdr:nvSpPr>
        <xdr:cNvPr id="547" name="円/楕円 546"/>
        <xdr:cNvSpPr/>
      </xdr:nvSpPr>
      <xdr:spPr>
        <a:xfrm>
          <a:off x="15430500" y="552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160926</xdr:rowOff>
    </xdr:from>
    <xdr:ext cx="534377" cy="259045"/>
    <xdr:sp macro="" textlink="">
      <xdr:nvSpPr>
        <xdr:cNvPr id="548" name="テキスト ボックス 547"/>
        <xdr:cNvSpPr txBox="1"/>
      </xdr:nvSpPr>
      <xdr:spPr>
        <a:xfrm>
          <a:off x="15214111" y="530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18,063</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142621</xdr:rowOff>
    </xdr:from>
    <xdr:to>
      <xdr:col>21</xdr:col>
      <xdr:colOff>212725</xdr:colOff>
      <xdr:row>32</xdr:row>
      <xdr:rowOff>72771</xdr:rowOff>
    </xdr:to>
    <xdr:sp macro="" textlink="">
      <xdr:nvSpPr>
        <xdr:cNvPr id="549" name="円/楕円 548"/>
        <xdr:cNvSpPr/>
      </xdr:nvSpPr>
      <xdr:spPr>
        <a:xfrm>
          <a:off x="14541500" y="54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89298</xdr:rowOff>
    </xdr:from>
    <xdr:ext cx="534377" cy="259045"/>
    <xdr:sp macro="" textlink="">
      <xdr:nvSpPr>
        <xdr:cNvPr id="550" name="テキスト ボックス 549"/>
        <xdr:cNvSpPr txBox="1"/>
      </xdr:nvSpPr>
      <xdr:spPr>
        <a:xfrm>
          <a:off x="14325111" y="523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71628</xdr:rowOff>
    </xdr:from>
    <xdr:to>
      <xdr:col>20</xdr:col>
      <xdr:colOff>9525</xdr:colOff>
      <xdr:row>37</xdr:row>
      <xdr:rowOff>1778</xdr:rowOff>
    </xdr:to>
    <xdr:sp macro="" textlink="">
      <xdr:nvSpPr>
        <xdr:cNvPr id="551" name="円/楕円 550"/>
        <xdr:cNvSpPr/>
      </xdr:nvSpPr>
      <xdr:spPr>
        <a:xfrm>
          <a:off x="136525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18305</xdr:rowOff>
    </xdr:from>
    <xdr:ext cx="534377" cy="259045"/>
    <xdr:sp macro="" textlink="">
      <xdr:nvSpPr>
        <xdr:cNvPr id="552" name="テキスト ボックス 551"/>
        <xdr:cNvSpPr txBox="1"/>
      </xdr:nvSpPr>
      <xdr:spPr>
        <a:xfrm>
          <a:off x="13436111" y="60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168783</xdr:rowOff>
    </xdr:from>
    <xdr:to>
      <xdr:col>18</xdr:col>
      <xdr:colOff>492125</xdr:colOff>
      <xdr:row>36</xdr:row>
      <xdr:rowOff>98933</xdr:rowOff>
    </xdr:to>
    <xdr:sp macro="" textlink="">
      <xdr:nvSpPr>
        <xdr:cNvPr id="553" name="円/楕円 552"/>
        <xdr:cNvSpPr/>
      </xdr:nvSpPr>
      <xdr:spPr>
        <a:xfrm>
          <a:off x="12763500" y="61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115460</xdr:rowOff>
    </xdr:from>
    <xdr:ext cx="534377" cy="259045"/>
    <xdr:sp macro="" textlink="">
      <xdr:nvSpPr>
        <xdr:cNvPr id="554" name="テキスト ボックス 553"/>
        <xdr:cNvSpPr txBox="1"/>
      </xdr:nvSpPr>
      <xdr:spPr>
        <a:xfrm>
          <a:off x="12547111" y="59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0" name="直線コネクタ 56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1" name="テキスト ボックス 570"/>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5" name="直線コネクタ 574"/>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6"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7" name="直線コネクタ 576"/>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78"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79" name="直線コネクタ 578"/>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89179</xdr:rowOff>
    </xdr:from>
    <xdr:to>
      <xdr:col>23</xdr:col>
      <xdr:colOff>517525</xdr:colOff>
      <xdr:row>57</xdr:row>
      <xdr:rowOff>116497</xdr:rowOff>
    </xdr:to>
    <xdr:cxnSp macro="">
      <xdr:nvCxnSpPr>
        <xdr:cNvPr id="580" name="直線コネクタ 579"/>
        <xdr:cNvCxnSpPr/>
      </xdr:nvCxnSpPr>
      <xdr:spPr>
        <a:xfrm flipV="1">
          <a:off x="15481300" y="9861829"/>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109262</xdr:rowOff>
    </xdr:from>
    <xdr:ext cx="534377" cy="259045"/>
    <xdr:sp macro="" textlink="">
      <xdr:nvSpPr>
        <xdr:cNvPr id="581" name="教育費平均値テキスト"/>
        <xdr:cNvSpPr txBox="1"/>
      </xdr:nvSpPr>
      <xdr:spPr>
        <a:xfrm>
          <a:off x="16370300" y="9196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2" name="フローチャート : 判断 581"/>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116497</xdr:rowOff>
    </xdr:from>
    <xdr:to>
      <xdr:col>22</xdr:col>
      <xdr:colOff>365125</xdr:colOff>
      <xdr:row>57</xdr:row>
      <xdr:rowOff>151530</xdr:rowOff>
    </xdr:to>
    <xdr:cxnSp macro="">
      <xdr:nvCxnSpPr>
        <xdr:cNvPr id="583" name="直線コネクタ 582"/>
        <xdr:cNvCxnSpPr/>
      </xdr:nvCxnSpPr>
      <xdr:spPr>
        <a:xfrm flipV="1">
          <a:off x="14592300" y="9889147"/>
          <a:ext cx="8890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4" name="フローチャート : 判断 583"/>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62723</xdr:rowOff>
    </xdr:from>
    <xdr:ext cx="534377" cy="259045"/>
    <xdr:sp macro="" textlink="">
      <xdr:nvSpPr>
        <xdr:cNvPr id="585" name="テキスト ボックス 584"/>
        <xdr:cNvSpPr txBox="1"/>
      </xdr:nvSpPr>
      <xdr:spPr>
        <a:xfrm>
          <a:off x="15214111" y="91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33230</xdr:rowOff>
    </xdr:from>
    <xdr:to>
      <xdr:col>21</xdr:col>
      <xdr:colOff>161925</xdr:colOff>
      <xdr:row>57</xdr:row>
      <xdr:rowOff>151530</xdr:rowOff>
    </xdr:to>
    <xdr:cxnSp macro="">
      <xdr:nvCxnSpPr>
        <xdr:cNvPr id="586" name="直線コネクタ 585"/>
        <xdr:cNvCxnSpPr/>
      </xdr:nvCxnSpPr>
      <xdr:spPr>
        <a:xfrm>
          <a:off x="13703300" y="9805880"/>
          <a:ext cx="889000" cy="1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7" name="フローチャート : 判断 586"/>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119416</xdr:rowOff>
    </xdr:from>
    <xdr:ext cx="534377" cy="259045"/>
    <xdr:sp macro="" textlink="">
      <xdr:nvSpPr>
        <xdr:cNvPr id="588" name="テキスト ボックス 587"/>
        <xdr:cNvSpPr txBox="1"/>
      </xdr:nvSpPr>
      <xdr:spPr>
        <a:xfrm>
          <a:off x="14325111" y="9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33230</xdr:rowOff>
    </xdr:from>
    <xdr:to>
      <xdr:col>19</xdr:col>
      <xdr:colOff>644525</xdr:colOff>
      <xdr:row>57</xdr:row>
      <xdr:rowOff>139586</xdr:rowOff>
    </xdr:to>
    <xdr:cxnSp macro="">
      <xdr:nvCxnSpPr>
        <xdr:cNvPr id="589" name="直線コネクタ 588"/>
        <xdr:cNvCxnSpPr/>
      </xdr:nvCxnSpPr>
      <xdr:spPr>
        <a:xfrm flipV="1">
          <a:off x="12814300" y="9805880"/>
          <a:ext cx="889000" cy="10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0" name="フローチャート : 判断 589"/>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128960</xdr:rowOff>
    </xdr:from>
    <xdr:ext cx="534377" cy="259045"/>
    <xdr:sp macro="" textlink="">
      <xdr:nvSpPr>
        <xdr:cNvPr id="591" name="テキスト ボックス 590"/>
        <xdr:cNvSpPr txBox="1"/>
      </xdr:nvSpPr>
      <xdr:spPr>
        <a:xfrm>
          <a:off x="13436111"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2" name="フローチャート : 判断 591"/>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152106</xdr:rowOff>
    </xdr:from>
    <xdr:ext cx="534377" cy="259045"/>
    <xdr:sp macro="" textlink="">
      <xdr:nvSpPr>
        <xdr:cNvPr id="593" name="テキスト ボックス 592"/>
        <xdr:cNvSpPr txBox="1"/>
      </xdr:nvSpPr>
      <xdr:spPr>
        <a:xfrm>
          <a:off x="12547111" y="92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38379</xdr:rowOff>
    </xdr:from>
    <xdr:to>
      <xdr:col>23</xdr:col>
      <xdr:colOff>568325</xdr:colOff>
      <xdr:row>57</xdr:row>
      <xdr:rowOff>139979</xdr:rowOff>
    </xdr:to>
    <xdr:sp macro="" textlink="">
      <xdr:nvSpPr>
        <xdr:cNvPr id="599" name="円/楕円 598"/>
        <xdr:cNvSpPr/>
      </xdr:nvSpPr>
      <xdr:spPr>
        <a:xfrm>
          <a:off x="16268700" y="98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16806</xdr:rowOff>
    </xdr:from>
    <xdr:ext cx="534377" cy="259045"/>
    <xdr:sp macro="" textlink="">
      <xdr:nvSpPr>
        <xdr:cNvPr id="600" name="教育費該当値テキスト"/>
        <xdr:cNvSpPr txBox="1"/>
      </xdr:nvSpPr>
      <xdr:spPr>
        <a:xfrm>
          <a:off x="16370300" y="97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31,884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65697</xdr:rowOff>
    </xdr:from>
    <xdr:to>
      <xdr:col>22</xdr:col>
      <xdr:colOff>415925</xdr:colOff>
      <xdr:row>57</xdr:row>
      <xdr:rowOff>167297</xdr:rowOff>
    </xdr:to>
    <xdr:sp macro="" textlink="">
      <xdr:nvSpPr>
        <xdr:cNvPr id="601" name="円/楕円 600"/>
        <xdr:cNvSpPr/>
      </xdr:nvSpPr>
      <xdr:spPr>
        <a:xfrm>
          <a:off x="15430500" y="983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158424</xdr:rowOff>
    </xdr:from>
    <xdr:ext cx="534377" cy="259045"/>
    <xdr:sp macro="" textlink="">
      <xdr:nvSpPr>
        <xdr:cNvPr id="602" name="テキスト ボックス 601"/>
        <xdr:cNvSpPr txBox="1"/>
      </xdr:nvSpPr>
      <xdr:spPr>
        <a:xfrm>
          <a:off x="15214111" y="99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100730</xdr:rowOff>
    </xdr:from>
    <xdr:to>
      <xdr:col>21</xdr:col>
      <xdr:colOff>212725</xdr:colOff>
      <xdr:row>58</xdr:row>
      <xdr:rowOff>30880</xdr:rowOff>
    </xdr:to>
    <xdr:sp macro="" textlink="">
      <xdr:nvSpPr>
        <xdr:cNvPr id="603" name="円/楕円 602"/>
        <xdr:cNvSpPr/>
      </xdr:nvSpPr>
      <xdr:spPr>
        <a:xfrm>
          <a:off x="14541500" y="98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22007</xdr:rowOff>
    </xdr:from>
    <xdr:ext cx="534377" cy="259045"/>
    <xdr:sp macro="" textlink="">
      <xdr:nvSpPr>
        <xdr:cNvPr id="604" name="テキスト ボックス 603"/>
        <xdr:cNvSpPr txBox="1"/>
      </xdr:nvSpPr>
      <xdr:spPr>
        <a:xfrm>
          <a:off x="14325111" y="996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153880</xdr:rowOff>
    </xdr:from>
    <xdr:to>
      <xdr:col>20</xdr:col>
      <xdr:colOff>9525</xdr:colOff>
      <xdr:row>57</xdr:row>
      <xdr:rowOff>84030</xdr:rowOff>
    </xdr:to>
    <xdr:sp macro="" textlink="">
      <xdr:nvSpPr>
        <xdr:cNvPr id="605" name="円/楕円 604"/>
        <xdr:cNvSpPr/>
      </xdr:nvSpPr>
      <xdr:spPr>
        <a:xfrm>
          <a:off x="13652500" y="97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75157</xdr:rowOff>
    </xdr:from>
    <xdr:ext cx="534377" cy="259045"/>
    <xdr:sp macro="" textlink="">
      <xdr:nvSpPr>
        <xdr:cNvPr id="606" name="テキスト ボックス 605"/>
        <xdr:cNvSpPr txBox="1"/>
      </xdr:nvSpPr>
      <xdr:spPr>
        <a:xfrm>
          <a:off x="13436111" y="98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88786</xdr:rowOff>
    </xdr:from>
    <xdr:to>
      <xdr:col>18</xdr:col>
      <xdr:colOff>492125</xdr:colOff>
      <xdr:row>58</xdr:row>
      <xdr:rowOff>18936</xdr:rowOff>
    </xdr:to>
    <xdr:sp macro="" textlink="">
      <xdr:nvSpPr>
        <xdr:cNvPr id="607" name="円/楕円 606"/>
        <xdr:cNvSpPr/>
      </xdr:nvSpPr>
      <xdr:spPr>
        <a:xfrm>
          <a:off x="12763500" y="98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10063</xdr:rowOff>
    </xdr:from>
    <xdr:ext cx="534377" cy="259045"/>
    <xdr:sp macro="" textlink="">
      <xdr:nvSpPr>
        <xdr:cNvPr id="608" name="テキスト ボックス 607"/>
        <xdr:cNvSpPr txBox="1"/>
      </xdr:nvSpPr>
      <xdr:spPr>
        <a:xfrm>
          <a:off x="12547111" y="99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0" name="直線コネクタ 629"/>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3"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4" name="直線コネクタ 633"/>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150902</xdr:rowOff>
    </xdr:from>
    <xdr:to>
      <xdr:col>23</xdr:col>
      <xdr:colOff>517525</xdr:colOff>
      <xdr:row>76</xdr:row>
      <xdr:rowOff>128042</xdr:rowOff>
    </xdr:to>
    <xdr:cxnSp macro="">
      <xdr:nvCxnSpPr>
        <xdr:cNvPr id="635" name="直線コネクタ 634"/>
        <xdr:cNvCxnSpPr/>
      </xdr:nvCxnSpPr>
      <xdr:spPr>
        <a:xfrm>
          <a:off x="15481300" y="12838202"/>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104131</xdr:rowOff>
    </xdr:from>
    <xdr:ext cx="378565" cy="259045"/>
    <xdr:sp macro="" textlink="">
      <xdr:nvSpPr>
        <xdr:cNvPr id="636" name="災害復旧費平均値テキスト"/>
        <xdr:cNvSpPr txBox="1"/>
      </xdr:nvSpPr>
      <xdr:spPr>
        <a:xfrm>
          <a:off x="16370300" y="13305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7" name="フローチャート : 判断 636"/>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150902</xdr:rowOff>
    </xdr:from>
    <xdr:to>
      <xdr:col>22</xdr:col>
      <xdr:colOff>365125</xdr:colOff>
      <xdr:row>76</xdr:row>
      <xdr:rowOff>117297</xdr:rowOff>
    </xdr:to>
    <xdr:cxnSp macro="">
      <xdr:nvCxnSpPr>
        <xdr:cNvPr id="638" name="直線コネクタ 637"/>
        <xdr:cNvCxnSpPr/>
      </xdr:nvCxnSpPr>
      <xdr:spPr>
        <a:xfrm flipV="1">
          <a:off x="14592300" y="12838202"/>
          <a:ext cx="889000" cy="30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39" name="フローチャート : 判断 638"/>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7205</xdr:rowOff>
    </xdr:from>
    <xdr:ext cx="378565" cy="259045"/>
    <xdr:sp macro="" textlink="">
      <xdr:nvSpPr>
        <xdr:cNvPr id="640" name="テキスト ボックス 639"/>
        <xdr:cNvSpPr txBox="1"/>
      </xdr:nvSpPr>
      <xdr:spPr>
        <a:xfrm>
          <a:off x="15292017" y="13380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141757</xdr:rowOff>
    </xdr:from>
    <xdr:to>
      <xdr:col>21</xdr:col>
      <xdr:colOff>161925</xdr:colOff>
      <xdr:row>76</xdr:row>
      <xdr:rowOff>117297</xdr:rowOff>
    </xdr:to>
    <xdr:cxnSp macro="">
      <xdr:nvCxnSpPr>
        <xdr:cNvPr id="641" name="直線コネクタ 640"/>
        <xdr:cNvCxnSpPr/>
      </xdr:nvCxnSpPr>
      <xdr:spPr>
        <a:xfrm>
          <a:off x="13703300" y="12829057"/>
          <a:ext cx="889000" cy="3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2" name="フローチャート : 判断 641"/>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55211</xdr:rowOff>
    </xdr:from>
    <xdr:ext cx="469744" cy="259045"/>
    <xdr:sp macro="" textlink="">
      <xdr:nvSpPr>
        <xdr:cNvPr id="643" name="テキスト ボックス 642"/>
        <xdr:cNvSpPr txBox="1"/>
      </xdr:nvSpPr>
      <xdr:spPr>
        <a:xfrm>
          <a:off x="14357427" y="1325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141757</xdr:rowOff>
    </xdr:from>
    <xdr:to>
      <xdr:col>19</xdr:col>
      <xdr:colOff>644525</xdr:colOff>
      <xdr:row>74</xdr:row>
      <xdr:rowOff>161874</xdr:rowOff>
    </xdr:to>
    <xdr:cxnSp macro="">
      <xdr:nvCxnSpPr>
        <xdr:cNvPr id="644" name="直線コネクタ 643"/>
        <xdr:cNvCxnSpPr/>
      </xdr:nvCxnSpPr>
      <xdr:spPr>
        <a:xfrm flipV="1">
          <a:off x="12814300" y="12829057"/>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5" name="フローチャート : 判断 644"/>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85614</xdr:rowOff>
    </xdr:from>
    <xdr:ext cx="469744" cy="259045"/>
    <xdr:sp macro="" textlink="">
      <xdr:nvSpPr>
        <xdr:cNvPr id="646" name="テキスト ボックス 645"/>
        <xdr:cNvSpPr txBox="1"/>
      </xdr:nvSpPr>
      <xdr:spPr>
        <a:xfrm>
          <a:off x="13468427" y="1311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7" name="フローチャート : 判断 646"/>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48" name="テキスト ボックス 647"/>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77242</xdr:rowOff>
    </xdr:from>
    <xdr:to>
      <xdr:col>23</xdr:col>
      <xdr:colOff>568325</xdr:colOff>
      <xdr:row>77</xdr:row>
      <xdr:rowOff>7392</xdr:rowOff>
    </xdr:to>
    <xdr:sp macro="" textlink="">
      <xdr:nvSpPr>
        <xdr:cNvPr id="654" name="円/楕円 653"/>
        <xdr:cNvSpPr/>
      </xdr:nvSpPr>
      <xdr:spPr>
        <a:xfrm>
          <a:off x="16268700" y="131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100118</xdr:rowOff>
    </xdr:from>
    <xdr:ext cx="469744" cy="259045"/>
    <xdr:sp macro="" textlink="">
      <xdr:nvSpPr>
        <xdr:cNvPr id="655" name="災害復旧費該当値テキスト"/>
        <xdr:cNvSpPr txBox="1"/>
      </xdr:nvSpPr>
      <xdr:spPr>
        <a:xfrm>
          <a:off x="16370300" y="1295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100102</xdr:rowOff>
    </xdr:from>
    <xdr:to>
      <xdr:col>22</xdr:col>
      <xdr:colOff>415925</xdr:colOff>
      <xdr:row>75</xdr:row>
      <xdr:rowOff>30252</xdr:rowOff>
    </xdr:to>
    <xdr:sp macro="" textlink="">
      <xdr:nvSpPr>
        <xdr:cNvPr id="656" name="円/楕円 655"/>
        <xdr:cNvSpPr/>
      </xdr:nvSpPr>
      <xdr:spPr>
        <a:xfrm>
          <a:off x="15430500" y="127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73</xdr:row>
      <xdr:rowOff>46779</xdr:rowOff>
    </xdr:from>
    <xdr:ext cx="469744" cy="259045"/>
    <xdr:sp macro="" textlink="">
      <xdr:nvSpPr>
        <xdr:cNvPr id="657" name="テキスト ボックス 656"/>
        <xdr:cNvSpPr txBox="1"/>
      </xdr:nvSpPr>
      <xdr:spPr>
        <a:xfrm>
          <a:off x="15246427" y="125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66497</xdr:rowOff>
    </xdr:from>
    <xdr:to>
      <xdr:col>21</xdr:col>
      <xdr:colOff>212725</xdr:colOff>
      <xdr:row>76</xdr:row>
      <xdr:rowOff>168097</xdr:rowOff>
    </xdr:to>
    <xdr:sp macro="" textlink="">
      <xdr:nvSpPr>
        <xdr:cNvPr id="658" name="円/楕円 657"/>
        <xdr:cNvSpPr/>
      </xdr:nvSpPr>
      <xdr:spPr>
        <a:xfrm>
          <a:off x="14541500" y="130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13174</xdr:rowOff>
    </xdr:from>
    <xdr:ext cx="469744" cy="259045"/>
    <xdr:sp macro="" textlink="">
      <xdr:nvSpPr>
        <xdr:cNvPr id="659" name="テキスト ボックス 658"/>
        <xdr:cNvSpPr txBox="1"/>
      </xdr:nvSpPr>
      <xdr:spPr>
        <a:xfrm>
          <a:off x="14357427" y="128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90957</xdr:rowOff>
    </xdr:from>
    <xdr:to>
      <xdr:col>20</xdr:col>
      <xdr:colOff>9525</xdr:colOff>
      <xdr:row>75</xdr:row>
      <xdr:rowOff>21107</xdr:rowOff>
    </xdr:to>
    <xdr:sp macro="" textlink="">
      <xdr:nvSpPr>
        <xdr:cNvPr id="660" name="円/楕円 659"/>
        <xdr:cNvSpPr/>
      </xdr:nvSpPr>
      <xdr:spPr>
        <a:xfrm>
          <a:off x="13652500" y="127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73</xdr:row>
      <xdr:rowOff>37634</xdr:rowOff>
    </xdr:from>
    <xdr:ext cx="469744" cy="259045"/>
    <xdr:sp macro="" textlink="">
      <xdr:nvSpPr>
        <xdr:cNvPr id="661" name="テキスト ボックス 660"/>
        <xdr:cNvSpPr txBox="1"/>
      </xdr:nvSpPr>
      <xdr:spPr>
        <a:xfrm>
          <a:off x="13468427" y="1255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111074</xdr:rowOff>
    </xdr:from>
    <xdr:to>
      <xdr:col>18</xdr:col>
      <xdr:colOff>492125</xdr:colOff>
      <xdr:row>75</xdr:row>
      <xdr:rowOff>41224</xdr:rowOff>
    </xdr:to>
    <xdr:sp macro="" textlink="">
      <xdr:nvSpPr>
        <xdr:cNvPr id="662" name="円/楕円 661"/>
        <xdr:cNvSpPr/>
      </xdr:nvSpPr>
      <xdr:spPr>
        <a:xfrm>
          <a:off x="12763500" y="127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32351</xdr:rowOff>
    </xdr:from>
    <xdr:ext cx="469744" cy="259045"/>
    <xdr:sp macro="" textlink="">
      <xdr:nvSpPr>
        <xdr:cNvPr id="663" name="テキスト ボックス 662"/>
        <xdr:cNvSpPr txBox="1"/>
      </xdr:nvSpPr>
      <xdr:spPr>
        <a:xfrm>
          <a:off x="12579427" y="128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88" name="直線コネクタ 687"/>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89"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0" name="直線コネクタ 689"/>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1"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2" name="直線コネクタ 691"/>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52756</xdr:rowOff>
    </xdr:from>
    <xdr:to>
      <xdr:col>23</xdr:col>
      <xdr:colOff>517525</xdr:colOff>
      <xdr:row>95</xdr:row>
      <xdr:rowOff>57271</xdr:rowOff>
    </xdr:to>
    <xdr:cxnSp macro="">
      <xdr:nvCxnSpPr>
        <xdr:cNvPr id="693" name="直線コネクタ 692"/>
        <xdr:cNvCxnSpPr/>
      </xdr:nvCxnSpPr>
      <xdr:spPr>
        <a:xfrm>
          <a:off x="15481300" y="16340506"/>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123359</xdr:rowOff>
    </xdr:from>
    <xdr:ext cx="534377" cy="259045"/>
    <xdr:sp macro="" textlink="">
      <xdr:nvSpPr>
        <xdr:cNvPr id="694" name="公債費平均値テキスト"/>
        <xdr:cNvSpPr txBox="1"/>
      </xdr:nvSpPr>
      <xdr:spPr>
        <a:xfrm>
          <a:off x="16370300" y="1606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5" name="フローチャート : 判断 694"/>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43517</xdr:rowOff>
    </xdr:from>
    <xdr:to>
      <xdr:col>22</xdr:col>
      <xdr:colOff>365125</xdr:colOff>
      <xdr:row>95</xdr:row>
      <xdr:rowOff>52756</xdr:rowOff>
    </xdr:to>
    <xdr:cxnSp macro="">
      <xdr:nvCxnSpPr>
        <xdr:cNvPr id="696" name="直線コネクタ 695"/>
        <xdr:cNvCxnSpPr/>
      </xdr:nvCxnSpPr>
      <xdr:spPr>
        <a:xfrm>
          <a:off x="14592300" y="16331267"/>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7" name="フローチャート : 判断 696"/>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53770</xdr:rowOff>
    </xdr:from>
    <xdr:ext cx="534377" cy="259045"/>
    <xdr:sp macro="" textlink="">
      <xdr:nvSpPr>
        <xdr:cNvPr id="698" name="テキスト ボックス 697"/>
        <xdr:cNvSpPr txBox="1"/>
      </xdr:nvSpPr>
      <xdr:spPr>
        <a:xfrm>
          <a:off x="15214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43517</xdr:rowOff>
    </xdr:from>
    <xdr:to>
      <xdr:col>21</xdr:col>
      <xdr:colOff>161925</xdr:colOff>
      <xdr:row>95</xdr:row>
      <xdr:rowOff>58928</xdr:rowOff>
    </xdr:to>
    <xdr:cxnSp macro="">
      <xdr:nvCxnSpPr>
        <xdr:cNvPr id="699" name="直線コネクタ 698"/>
        <xdr:cNvCxnSpPr/>
      </xdr:nvCxnSpPr>
      <xdr:spPr>
        <a:xfrm flipV="1">
          <a:off x="13703300" y="16331267"/>
          <a:ext cx="8890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0" name="フローチャート : 判断 699"/>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34948</xdr:rowOff>
    </xdr:from>
    <xdr:ext cx="534377" cy="259045"/>
    <xdr:sp macro="" textlink="">
      <xdr:nvSpPr>
        <xdr:cNvPr id="701" name="テキスト ボックス 700"/>
        <xdr:cNvSpPr txBox="1"/>
      </xdr:nvSpPr>
      <xdr:spPr>
        <a:xfrm>
          <a:off x="14325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58928</xdr:rowOff>
    </xdr:from>
    <xdr:to>
      <xdr:col>19</xdr:col>
      <xdr:colOff>644525</xdr:colOff>
      <xdr:row>95</xdr:row>
      <xdr:rowOff>72149</xdr:rowOff>
    </xdr:to>
    <xdr:cxnSp macro="">
      <xdr:nvCxnSpPr>
        <xdr:cNvPr id="702" name="直線コネクタ 701"/>
        <xdr:cNvCxnSpPr/>
      </xdr:nvCxnSpPr>
      <xdr:spPr>
        <a:xfrm flipV="1">
          <a:off x="12814300" y="16346678"/>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3" name="フローチャート : 判断 702"/>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54455</xdr:rowOff>
    </xdr:from>
    <xdr:ext cx="534377" cy="259045"/>
    <xdr:sp macro="" textlink="">
      <xdr:nvSpPr>
        <xdr:cNvPr id="704" name="テキスト ボックス 703"/>
        <xdr:cNvSpPr txBox="1"/>
      </xdr:nvSpPr>
      <xdr:spPr>
        <a:xfrm>
          <a:off x="13436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5" name="フローチャート : 判断 704"/>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17975</xdr:rowOff>
    </xdr:from>
    <xdr:ext cx="534377" cy="259045"/>
    <xdr:sp macro="" textlink="">
      <xdr:nvSpPr>
        <xdr:cNvPr id="706" name="テキスト ボックス 705"/>
        <xdr:cNvSpPr txBox="1"/>
      </xdr:nvSpPr>
      <xdr:spPr>
        <a:xfrm>
          <a:off x="12547111" y="15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6471</xdr:rowOff>
    </xdr:from>
    <xdr:to>
      <xdr:col>23</xdr:col>
      <xdr:colOff>568325</xdr:colOff>
      <xdr:row>95</xdr:row>
      <xdr:rowOff>108071</xdr:rowOff>
    </xdr:to>
    <xdr:sp macro="" textlink="">
      <xdr:nvSpPr>
        <xdr:cNvPr id="712" name="円/楕円 711"/>
        <xdr:cNvSpPr/>
      </xdr:nvSpPr>
      <xdr:spPr>
        <a:xfrm>
          <a:off x="16268700" y="162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156348</xdr:rowOff>
    </xdr:from>
    <xdr:ext cx="534377" cy="259045"/>
    <xdr:sp macro="" textlink="">
      <xdr:nvSpPr>
        <xdr:cNvPr id="713" name="公債費該当値テキスト"/>
        <xdr:cNvSpPr txBox="1"/>
      </xdr:nvSpPr>
      <xdr:spPr>
        <a:xfrm>
          <a:off x="16370300" y="162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55,327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1956</xdr:rowOff>
    </xdr:from>
    <xdr:to>
      <xdr:col>22</xdr:col>
      <xdr:colOff>415925</xdr:colOff>
      <xdr:row>95</xdr:row>
      <xdr:rowOff>103556</xdr:rowOff>
    </xdr:to>
    <xdr:sp macro="" textlink="">
      <xdr:nvSpPr>
        <xdr:cNvPr id="714" name="円/楕円 713"/>
        <xdr:cNvSpPr/>
      </xdr:nvSpPr>
      <xdr:spPr>
        <a:xfrm>
          <a:off x="15430500" y="162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94683</xdr:rowOff>
    </xdr:from>
    <xdr:ext cx="534377" cy="259045"/>
    <xdr:sp macro="" textlink="">
      <xdr:nvSpPr>
        <xdr:cNvPr id="715" name="テキスト ボックス 714"/>
        <xdr:cNvSpPr txBox="1"/>
      </xdr:nvSpPr>
      <xdr:spPr>
        <a:xfrm>
          <a:off x="15214111" y="163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164167</xdr:rowOff>
    </xdr:from>
    <xdr:to>
      <xdr:col>21</xdr:col>
      <xdr:colOff>212725</xdr:colOff>
      <xdr:row>95</xdr:row>
      <xdr:rowOff>94317</xdr:rowOff>
    </xdr:to>
    <xdr:sp macro="" textlink="">
      <xdr:nvSpPr>
        <xdr:cNvPr id="716" name="円/楕円 715"/>
        <xdr:cNvSpPr/>
      </xdr:nvSpPr>
      <xdr:spPr>
        <a:xfrm>
          <a:off x="14541500" y="162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85444</xdr:rowOff>
    </xdr:from>
    <xdr:ext cx="534377" cy="259045"/>
    <xdr:sp macro="" textlink="">
      <xdr:nvSpPr>
        <xdr:cNvPr id="717" name="テキスト ボックス 716"/>
        <xdr:cNvSpPr txBox="1"/>
      </xdr:nvSpPr>
      <xdr:spPr>
        <a:xfrm>
          <a:off x="14325111" y="163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8128</xdr:rowOff>
    </xdr:from>
    <xdr:to>
      <xdr:col>20</xdr:col>
      <xdr:colOff>9525</xdr:colOff>
      <xdr:row>95</xdr:row>
      <xdr:rowOff>109728</xdr:rowOff>
    </xdr:to>
    <xdr:sp macro="" textlink="">
      <xdr:nvSpPr>
        <xdr:cNvPr id="718" name="円/楕円 717"/>
        <xdr:cNvSpPr/>
      </xdr:nvSpPr>
      <xdr:spPr>
        <a:xfrm>
          <a:off x="13652500" y="1629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100855</xdr:rowOff>
    </xdr:from>
    <xdr:ext cx="534377" cy="259045"/>
    <xdr:sp macro="" textlink="">
      <xdr:nvSpPr>
        <xdr:cNvPr id="719" name="テキスト ボックス 718"/>
        <xdr:cNvSpPr txBox="1"/>
      </xdr:nvSpPr>
      <xdr:spPr>
        <a:xfrm>
          <a:off x="13436111" y="1638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21349</xdr:rowOff>
    </xdr:from>
    <xdr:to>
      <xdr:col>18</xdr:col>
      <xdr:colOff>492125</xdr:colOff>
      <xdr:row>95</xdr:row>
      <xdr:rowOff>122949</xdr:rowOff>
    </xdr:to>
    <xdr:sp macro="" textlink="">
      <xdr:nvSpPr>
        <xdr:cNvPr id="720" name="円/楕円 719"/>
        <xdr:cNvSpPr/>
      </xdr:nvSpPr>
      <xdr:spPr>
        <a:xfrm>
          <a:off x="12763500" y="163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114076</xdr:rowOff>
    </xdr:from>
    <xdr:ext cx="534377" cy="259045"/>
    <xdr:sp macro="" textlink="">
      <xdr:nvSpPr>
        <xdr:cNvPr id="721" name="テキスト ボックス 720"/>
        <xdr:cNvSpPr txBox="1"/>
      </xdr:nvSpPr>
      <xdr:spPr>
        <a:xfrm>
          <a:off x="12547111" y="164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5" name="直線コネクタ 744"/>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48"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49" name="直線コネクタ 748"/>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14470</xdr:rowOff>
    </xdr:from>
    <xdr:ext cx="469744" cy="259045"/>
    <xdr:sp macro="" textlink="">
      <xdr:nvSpPr>
        <xdr:cNvPr id="751" name="諸支出金平均値テキスト"/>
        <xdr:cNvSpPr txBox="1"/>
      </xdr:nvSpPr>
      <xdr:spPr>
        <a:xfrm>
          <a:off x="22212300" y="61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2" name="フローチャート : 判断 751"/>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4" name="フローチャート : 判断 753"/>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5" name="テキスト ボックス 754"/>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7" name="フローチャート : 判断 756"/>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92270</xdr:rowOff>
    </xdr:from>
    <xdr:ext cx="469744" cy="259045"/>
    <xdr:sp macro="" textlink="">
      <xdr:nvSpPr>
        <xdr:cNvPr id="758" name="テキスト ボックス 757"/>
        <xdr:cNvSpPr txBox="1"/>
      </xdr:nvSpPr>
      <xdr:spPr>
        <a:xfrm>
          <a:off x="20199427"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0" name="フローチャート : 判断 759"/>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30700</xdr:rowOff>
    </xdr:from>
    <xdr:ext cx="469744" cy="259045"/>
    <xdr:sp macro="" textlink="">
      <xdr:nvSpPr>
        <xdr:cNvPr id="761" name="テキスト ボックス 760"/>
        <xdr:cNvSpPr txBox="1"/>
      </xdr:nvSpPr>
      <xdr:spPr>
        <a:xfrm>
          <a:off x="19310427"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2" name="フローチャート : 判断 761"/>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166184</xdr:rowOff>
    </xdr:from>
    <xdr:ext cx="469744" cy="259045"/>
    <xdr:sp macro="" textlink="">
      <xdr:nvSpPr>
        <xdr:cNvPr id="763" name="テキスト ボックス 762"/>
        <xdr:cNvSpPr txBox="1"/>
      </xdr:nvSpPr>
      <xdr:spPr>
        <a:xfrm>
          <a:off x="18421427" y="5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2" name="テキスト ボックス 79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6" name="直線コネクタ 795"/>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7"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8" name="直線コネクタ 797"/>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799"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1" name="直線コネクタ 800"/>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2"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3" name="フローチャート : 判断 802"/>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4" name="直線コネクタ 803"/>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5" name="フローチャート :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6" name="テキスト ボックス 805"/>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7" name="直線コネクタ 806"/>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8" name="フローチャート : 判断 80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09" name="テキスト ボックス 808"/>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0" name="直線コネクタ 809"/>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1" name="フローチャート : 判断 810"/>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2" name="テキスト ボックス 811"/>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フローチャート : 判断 812"/>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4" name="テキスト ボックス 813"/>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0" name="円/楕円 819"/>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1"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2" name="円/楕円 821"/>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3" name="テキスト ボックス 822"/>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4" name="円/楕円 823"/>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5" name="テキスト ボックス 824"/>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6" name="円/楕円 825"/>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7" name="テキスト ボックス 826"/>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8" name="円/楕円 827"/>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29" name="テキスト ボックス 828"/>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議会費は、類似団体と比べ、人口に対する議員定数が多いことなどから高い数値</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直近</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か年増加しているが、これは、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議員報酬減額特例措置</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年度実施）が終了したことなどにより</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年度は議員共済負担率改定などによ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民生費は、類似団体と比べ、生活保護費などの扶助費が少ないこと</a:t>
          </a:r>
          <a:r>
            <a:rPr kumimoji="1" lang="ja-JP" altLang="en-US" sz="1100">
              <a:solidFill>
                <a:schemeClr val="dk1"/>
              </a:solidFill>
              <a:effectLst/>
              <a:latin typeface="+mn-lt"/>
              <a:ea typeface="+mn-ea"/>
              <a:cs typeface="+mn-cs"/>
            </a:rPr>
            <a:t>などから</a:t>
          </a:r>
          <a:r>
            <a:rPr kumimoji="1" lang="ja-JP" altLang="ja-JP" sz="1100">
              <a:solidFill>
                <a:schemeClr val="dk1"/>
              </a:solidFill>
              <a:effectLst/>
              <a:latin typeface="+mn-lt"/>
              <a:ea typeface="+mn-ea"/>
              <a:cs typeface="+mn-cs"/>
            </a:rPr>
            <a:t>、低い数値</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直近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か年増加しているが、これは、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年度は臨時福祉給付金給付事業の実施などにより、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年度は子ども・子育て支援新制度の施行に伴う私立こども園・保育所等給付費の増などにより増加した</a:t>
          </a:r>
          <a:r>
            <a:rPr kumimoji="1" lang="ja-JP" altLang="en-US" sz="1100">
              <a:solidFill>
                <a:schemeClr val="dk1"/>
              </a:solidFill>
              <a:effectLst/>
              <a:latin typeface="+mn-lt"/>
              <a:ea typeface="+mn-ea"/>
              <a:cs typeface="+mn-cs"/>
            </a:rPr>
            <a:t>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農林水産業費は、類似団体と比べ、林業費における普通建設事業費が特に大きいこと</a:t>
          </a:r>
          <a:r>
            <a:rPr kumimoji="1" lang="ja-JP" altLang="en-US" sz="1100">
              <a:solidFill>
                <a:schemeClr val="dk1"/>
              </a:solidFill>
              <a:effectLst/>
              <a:latin typeface="+mn-lt"/>
              <a:ea typeface="+mn-ea"/>
              <a:cs typeface="+mn-cs"/>
            </a:rPr>
            <a:t>などから</a:t>
          </a:r>
          <a:r>
            <a:rPr kumimoji="1" lang="ja-JP" altLang="ja-JP" sz="1100">
              <a:solidFill>
                <a:schemeClr val="dk1"/>
              </a:solidFill>
              <a:effectLst/>
              <a:latin typeface="+mn-lt"/>
              <a:ea typeface="+mn-ea"/>
              <a:cs typeface="+mn-cs"/>
            </a:rPr>
            <a:t>、高い数値</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年度をピークに、土地改良事業費や、海岸保全施設・漁港施設の整備事業費の減などにより減少傾向にある。</a:t>
          </a:r>
          <a:endParaRPr lang="ja-JP" altLang="ja-JP" sz="1400">
            <a:effectLst/>
          </a:endParaRPr>
        </a:p>
        <a:p>
          <a:r>
            <a:rPr kumimoji="1" lang="ja-JP" altLang="ja-JP" sz="1100">
              <a:solidFill>
                <a:schemeClr val="dk1"/>
              </a:solidFill>
              <a:effectLst/>
              <a:latin typeface="+mn-lt"/>
              <a:ea typeface="+mn-ea"/>
              <a:cs typeface="+mn-cs"/>
            </a:rPr>
            <a:t>商工費は、中小企業などに対する事業資金貸付</a:t>
          </a:r>
          <a:r>
            <a:rPr kumimoji="1" lang="ja-JP" altLang="en-US" sz="1100">
              <a:solidFill>
                <a:schemeClr val="dk1"/>
              </a:solidFill>
              <a:effectLst/>
              <a:latin typeface="+mn-lt"/>
              <a:ea typeface="+mn-ea"/>
              <a:cs typeface="+mn-cs"/>
            </a:rPr>
            <a:t>を利子補給事業で対応しているため事業費が少ないことなどから、</a:t>
          </a:r>
          <a:r>
            <a:rPr kumimoji="1" lang="ja-JP" altLang="ja-JP" sz="1100">
              <a:solidFill>
                <a:schemeClr val="dk1"/>
              </a:solidFill>
              <a:effectLst/>
              <a:latin typeface="+mn-lt"/>
              <a:ea typeface="+mn-ea"/>
              <a:cs typeface="+mn-cs"/>
            </a:rPr>
            <a:t>類似団体中、低い数値</a:t>
          </a:r>
          <a:r>
            <a:rPr kumimoji="1" lang="ja-JP" altLang="en-US" sz="1100">
              <a:solidFill>
                <a:schemeClr val="dk1"/>
              </a:solidFill>
              <a:effectLst/>
              <a:latin typeface="+mn-lt"/>
              <a:ea typeface="+mn-ea"/>
              <a:cs typeface="+mn-cs"/>
            </a:rPr>
            <a:t>となっている。　近年横ばいで推移していたが、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年度は、プレミアム付商品券事業負担金や企業立地促進事業補助金の増などにより増加した。</a:t>
          </a:r>
          <a:endParaRPr lang="ja-JP" altLang="ja-JP" sz="1400">
            <a:effectLst/>
          </a:endParaRPr>
        </a:p>
        <a:p>
          <a:r>
            <a:rPr kumimoji="1" lang="ja-JP" altLang="en-US" sz="1100">
              <a:solidFill>
                <a:schemeClr val="dk1"/>
              </a:solidFill>
              <a:effectLst/>
              <a:latin typeface="+mn-lt"/>
              <a:ea typeface="+mn-ea"/>
              <a:cs typeface="+mn-cs"/>
            </a:rPr>
            <a:t>土木費は、合併に伴う建設計画などに基づき、国県道の整備事業や、駅前広場・自由通路整備など駅周辺整備事業、日本平動物園再整備事業などを実施してきたことから、類似団体より高い数値で推移しているが、合併特例期間が終期（</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年度まで）に近づいていることから減少傾向にある。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消防費は、</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年度以降、消防本部駿河消防署建設事業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消防救急無線デジタル化事業</a:t>
          </a:r>
          <a:r>
            <a:rPr kumimoji="1" lang="ja-JP" altLang="en-US" sz="1100">
              <a:solidFill>
                <a:schemeClr val="dk1"/>
              </a:solidFill>
              <a:effectLst/>
              <a:latin typeface="+mn-lt"/>
              <a:ea typeface="+mn-ea"/>
              <a:cs typeface="+mn-cs"/>
            </a:rPr>
            <a:t>などを実施していることにより、</a:t>
          </a:r>
          <a:r>
            <a:rPr kumimoji="1" lang="ja-JP" altLang="ja-JP" sz="1100">
              <a:solidFill>
                <a:schemeClr val="dk1"/>
              </a:solidFill>
              <a:effectLst/>
              <a:latin typeface="+mn-lt"/>
              <a:ea typeface="+mn-ea"/>
              <a:cs typeface="+mn-cs"/>
            </a:rPr>
            <a:t>類似団体中、高い数値</a:t>
          </a:r>
          <a:r>
            <a:rPr kumimoji="1" lang="ja-JP" altLang="en-US" sz="1100">
              <a:solidFill>
                <a:schemeClr val="dk1"/>
              </a:solidFill>
              <a:effectLst/>
              <a:latin typeface="+mn-lt"/>
              <a:ea typeface="+mn-ea"/>
              <a:cs typeface="+mn-cs"/>
            </a:rPr>
            <a:t>で推移している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年度にかけて、合併に伴う建設計画に基づき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小中学校や体育館の耐震化等を実施したことから、小中学校等の改修に係る普通建設事業費が低く抑えられている</a:t>
          </a:r>
          <a:r>
            <a:rPr kumimoji="1" lang="ja-JP" altLang="en-US" sz="1100">
              <a:solidFill>
                <a:schemeClr val="dk1"/>
              </a:solidFill>
              <a:effectLst/>
              <a:latin typeface="+mn-lt"/>
              <a:ea typeface="+mn-ea"/>
              <a:cs typeface="+mn-cs"/>
            </a:rPr>
            <a:t>ことなどにより、</a:t>
          </a:r>
          <a:r>
            <a:rPr kumimoji="1" lang="ja-JP" altLang="ja-JP" sz="1100">
              <a:solidFill>
                <a:schemeClr val="dk1"/>
              </a:solidFill>
              <a:effectLst/>
              <a:latin typeface="+mn-lt"/>
              <a:ea typeface="+mn-ea"/>
              <a:cs typeface="+mn-cs"/>
            </a:rPr>
            <a:t>類似団体中、低い数値</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財政調整基金残高は、適切な財源の確保と歳出の精査により、取崩しを回避しており、前年度とほぼ同額を維持している。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実質収支額については、</a:t>
          </a:r>
          <a:r>
            <a:rPr lang="en-US" altLang="ja-JP" sz="1050">
              <a:solidFill>
                <a:schemeClr val="dk1"/>
              </a:solidFill>
              <a:effectLst/>
              <a:latin typeface="+mn-lt"/>
              <a:ea typeface="+mn-ea"/>
              <a:cs typeface="+mn-cs"/>
            </a:rPr>
            <a:t>25</a:t>
          </a:r>
          <a:r>
            <a:rPr lang="ja-JP" altLang="en-US" sz="1050">
              <a:solidFill>
                <a:schemeClr val="dk1"/>
              </a:solidFill>
              <a:effectLst/>
              <a:latin typeface="+mn-lt"/>
              <a:ea typeface="+mn-ea"/>
              <a:cs typeface="+mn-cs"/>
            </a:rPr>
            <a:t>年度は大型の建設事業の完了などにより歳出決算額が少なかったことなどにより約</a:t>
          </a:r>
          <a:r>
            <a:rPr lang="en-US" altLang="ja-JP" sz="1050">
              <a:solidFill>
                <a:schemeClr val="dk1"/>
              </a:solidFill>
              <a:effectLst/>
              <a:latin typeface="+mn-lt"/>
              <a:ea typeface="+mn-ea"/>
              <a:cs typeface="+mn-cs"/>
            </a:rPr>
            <a:t>52</a:t>
          </a:r>
          <a:r>
            <a:rPr lang="ja-JP" altLang="en-US" sz="1050">
              <a:solidFill>
                <a:schemeClr val="dk1"/>
              </a:solidFill>
              <a:effectLst/>
              <a:latin typeface="+mn-lt"/>
              <a:ea typeface="+mn-ea"/>
              <a:cs typeface="+mn-cs"/>
            </a:rPr>
            <a:t>億円と平年を上回ったが、例年</a:t>
          </a:r>
          <a:r>
            <a:rPr lang="en-US" altLang="ja-JP" sz="1050">
              <a:solidFill>
                <a:schemeClr val="dk1"/>
              </a:solidFill>
              <a:effectLst/>
              <a:latin typeface="+mn-lt"/>
              <a:ea typeface="+mn-ea"/>
              <a:cs typeface="+mn-cs"/>
            </a:rPr>
            <a:t>40</a:t>
          </a:r>
          <a:r>
            <a:rPr lang="ja-JP" altLang="en-US" sz="1050">
              <a:solidFill>
                <a:schemeClr val="dk1"/>
              </a:solidFill>
              <a:effectLst/>
              <a:latin typeface="+mn-lt"/>
              <a:ea typeface="+mn-ea"/>
              <a:cs typeface="+mn-cs"/>
            </a:rPr>
            <a:t>億円前後の黒字となっている。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実質単年度収支については、</a:t>
          </a:r>
          <a:r>
            <a:rPr lang="en-US" altLang="ja-JP" sz="1050">
              <a:solidFill>
                <a:schemeClr val="dk1"/>
              </a:solidFill>
              <a:effectLst/>
              <a:latin typeface="+mn-lt"/>
              <a:ea typeface="+mn-ea"/>
              <a:cs typeface="+mn-cs"/>
            </a:rPr>
            <a:t>25</a:t>
          </a:r>
          <a:r>
            <a:rPr lang="ja-JP" altLang="en-US" sz="1050">
              <a:solidFill>
                <a:schemeClr val="dk1"/>
              </a:solidFill>
              <a:effectLst/>
              <a:latin typeface="+mn-lt"/>
              <a:ea typeface="+mn-ea"/>
              <a:cs typeface="+mn-cs"/>
            </a:rPr>
            <a:t>年度の実質収支額が約</a:t>
          </a:r>
          <a:r>
            <a:rPr lang="en-US" altLang="ja-JP" sz="1050">
              <a:solidFill>
                <a:schemeClr val="dk1"/>
              </a:solidFill>
              <a:effectLst/>
              <a:latin typeface="+mn-lt"/>
              <a:ea typeface="+mn-ea"/>
              <a:cs typeface="+mn-cs"/>
            </a:rPr>
            <a:t>52</a:t>
          </a:r>
          <a:r>
            <a:rPr lang="ja-JP" altLang="en-US" sz="1050">
              <a:solidFill>
                <a:schemeClr val="dk1"/>
              </a:solidFill>
              <a:effectLst/>
              <a:latin typeface="+mn-lt"/>
              <a:ea typeface="+mn-ea"/>
              <a:cs typeface="+mn-cs"/>
            </a:rPr>
            <a:t>億円と平年を大きく上回ったことから、</a:t>
          </a:r>
          <a:r>
            <a:rPr lang="en-US" altLang="ja-JP" sz="1050">
              <a:solidFill>
                <a:schemeClr val="dk1"/>
              </a:solidFill>
              <a:effectLst/>
              <a:latin typeface="+mn-lt"/>
              <a:ea typeface="+mn-ea"/>
              <a:cs typeface="+mn-cs"/>
            </a:rPr>
            <a:t>26</a:t>
          </a:r>
          <a:r>
            <a:rPr lang="ja-JP" altLang="en-US" sz="1050">
              <a:solidFill>
                <a:schemeClr val="dk1"/>
              </a:solidFill>
              <a:effectLst/>
              <a:latin typeface="+mn-lt"/>
              <a:ea typeface="+mn-ea"/>
              <a:cs typeface="+mn-cs"/>
            </a:rPr>
            <a:t>年度がマイナスとなっているが、そのほかの年度はプラスを確保している。</a:t>
          </a:r>
          <a:endParaRPr lang="en-US" altLang="ja-JP" sz="1050">
            <a:solidFill>
              <a:schemeClr val="dk1"/>
            </a:solidFill>
            <a:effectLst/>
            <a:latin typeface="+mn-lt"/>
            <a:ea typeface="+mn-ea"/>
            <a:cs typeface="+mn-cs"/>
          </a:endParaRPr>
        </a:p>
        <a:p>
          <a:r>
            <a:rPr lang="ja-JP" altLang="ja-JP" sz="1050" b="0" i="0" baseline="0">
              <a:solidFill>
                <a:schemeClr val="dk1"/>
              </a:solidFill>
              <a:effectLst/>
              <a:latin typeface="+mn-lt"/>
              <a:ea typeface="+mn-ea"/>
              <a:cs typeface="+mn-cs"/>
            </a:rPr>
            <a:t>　今後も、事務事業の見直し・統廃合など歳出の合理化等行財政改革や、公共資産の総資産量適正化・長寿命化のためのアセットマネジメントの取組などを推進し、健全な行財政運営に努めていく。 </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23</a:t>
          </a:r>
          <a:r>
            <a:rPr kumimoji="1" lang="ja-JP" altLang="en-US"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いずれの会計も</a:t>
          </a:r>
          <a:r>
            <a:rPr kumimoji="1" lang="ja-JP" altLang="en-US" sz="1100" b="0" i="0" baseline="0">
              <a:solidFill>
                <a:schemeClr val="dk1"/>
              </a:solidFill>
              <a:effectLst/>
              <a:latin typeface="+mn-lt"/>
              <a:ea typeface="+mn-ea"/>
              <a:cs typeface="+mn-cs"/>
            </a:rPr>
            <a:t>黒字であった。</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標準財政規模に対する黒字額の割合としては、水道事業会計が</a:t>
          </a:r>
          <a:r>
            <a:rPr lang="en-US" altLang="ja-JP" sz="1100" b="0" i="0" baseline="0">
              <a:solidFill>
                <a:schemeClr val="dk1"/>
              </a:solidFill>
              <a:effectLst/>
              <a:latin typeface="+mn-lt"/>
              <a:ea typeface="+mn-ea"/>
              <a:cs typeface="+mn-cs"/>
            </a:rPr>
            <a:t>5.86</a:t>
          </a:r>
          <a:r>
            <a:rPr lang="ja-JP" altLang="ja-JP" sz="1100" b="0" i="0" baseline="0">
              <a:solidFill>
                <a:schemeClr val="dk1"/>
              </a:solidFill>
              <a:effectLst/>
              <a:latin typeface="+mn-lt"/>
              <a:ea typeface="+mn-ea"/>
              <a:cs typeface="+mn-cs"/>
            </a:rPr>
            <a:t>％と最も高く、次いで下水道事業会計</a:t>
          </a:r>
          <a:r>
            <a:rPr lang="en-US" altLang="ja-JP" sz="1100" b="0" i="0" baseline="0">
              <a:solidFill>
                <a:schemeClr val="dk1"/>
              </a:solidFill>
              <a:effectLst/>
              <a:latin typeface="+mn-lt"/>
              <a:ea typeface="+mn-ea"/>
              <a:cs typeface="+mn-cs"/>
            </a:rPr>
            <a:t>5.81</a:t>
          </a:r>
          <a:r>
            <a:rPr lang="ja-JP" altLang="ja-JP" sz="1100" b="0" i="0" baseline="0">
              <a:solidFill>
                <a:schemeClr val="dk1"/>
              </a:solidFill>
              <a:effectLst/>
              <a:latin typeface="+mn-lt"/>
              <a:ea typeface="+mn-ea"/>
              <a:cs typeface="+mn-cs"/>
            </a:rPr>
            <a:t>％、病院事業会計</a:t>
          </a:r>
          <a:r>
            <a:rPr lang="en-US" altLang="ja-JP" sz="1100" b="0" i="0" baseline="0">
              <a:solidFill>
                <a:schemeClr val="dk1"/>
              </a:solidFill>
              <a:effectLst/>
              <a:latin typeface="+mn-lt"/>
              <a:ea typeface="+mn-ea"/>
              <a:cs typeface="+mn-cs"/>
            </a:rPr>
            <a:t>4.23</a:t>
          </a:r>
          <a:r>
            <a:rPr lang="ja-JP" altLang="ja-JP" sz="1100" b="0" i="0" baseline="0">
              <a:solidFill>
                <a:schemeClr val="dk1"/>
              </a:solidFill>
              <a:effectLst/>
              <a:latin typeface="+mn-lt"/>
              <a:ea typeface="+mn-ea"/>
              <a:cs typeface="+mn-cs"/>
            </a:rPr>
            <a:t>％となっている。 </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なお、母子・父子・寡婦福祉資金貸付金会計</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実質収支がマイナス表記されている</a:t>
          </a:r>
          <a:r>
            <a:rPr lang="ja-JP" altLang="en-US" sz="1100" b="0" i="0" baseline="0">
              <a:solidFill>
                <a:schemeClr val="dk1"/>
              </a:solidFill>
              <a:effectLst/>
              <a:latin typeface="+mn-lt"/>
              <a:ea typeface="+mn-ea"/>
              <a:cs typeface="+mn-cs"/>
            </a:rPr>
            <a:t>のは、貸付金元金収入の収入額が予算額を下回ったことなどにより、</a:t>
          </a:r>
          <a:r>
            <a:rPr lang="ja-JP" altLang="ja-JP" sz="1100" b="0" i="0" baseline="0">
              <a:solidFill>
                <a:schemeClr val="dk1"/>
              </a:solidFill>
              <a:effectLst/>
              <a:latin typeface="+mn-lt"/>
              <a:ea typeface="+mn-ea"/>
              <a:cs typeface="+mn-cs"/>
            </a:rPr>
            <a:t>形式収支を事業繰越額（歳出予算残額）が上回ったこと</a:t>
          </a:r>
          <a:r>
            <a:rPr lang="ja-JP" altLang="en-US" sz="1100" b="0" i="0" baseline="0">
              <a:solidFill>
                <a:schemeClr val="dk1"/>
              </a:solidFill>
              <a:effectLst/>
              <a:latin typeface="+mn-lt"/>
              <a:ea typeface="+mn-ea"/>
              <a:cs typeface="+mn-cs"/>
            </a:rPr>
            <a:t>による。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283561080</v>
      </c>
      <c r="BO4" s="379"/>
      <c r="BP4" s="379"/>
      <c r="BQ4" s="379"/>
      <c r="BR4" s="379"/>
      <c r="BS4" s="379"/>
      <c r="BT4" s="379"/>
      <c r="BU4" s="380"/>
      <c r="BV4" s="378">
        <v>281681352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2.5</v>
      </c>
      <c r="CU4" s="385"/>
      <c r="CV4" s="385"/>
      <c r="CW4" s="385"/>
      <c r="CX4" s="385"/>
      <c r="CY4" s="385"/>
      <c r="CZ4" s="385"/>
      <c r="DA4" s="386"/>
      <c r="DB4" s="384">
        <v>2.4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276821720</v>
      </c>
      <c r="BO5" s="416"/>
      <c r="BP5" s="416"/>
      <c r="BQ5" s="416"/>
      <c r="BR5" s="416"/>
      <c r="BS5" s="416"/>
      <c r="BT5" s="416"/>
      <c r="BU5" s="417"/>
      <c r="BV5" s="415">
        <v>274122029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91.3</v>
      </c>
      <c r="CU5" s="413"/>
      <c r="CV5" s="413"/>
      <c r="CW5" s="413"/>
      <c r="CX5" s="413"/>
      <c r="CY5" s="413"/>
      <c r="CZ5" s="413"/>
      <c r="DA5" s="414"/>
      <c r="DB5" s="412">
        <v>91.9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6739360</v>
      </c>
      <c r="BO6" s="416"/>
      <c r="BP6" s="416"/>
      <c r="BQ6" s="416"/>
      <c r="BR6" s="416"/>
      <c r="BS6" s="416"/>
      <c r="BT6" s="416"/>
      <c r="BU6" s="417"/>
      <c r="BV6" s="415">
        <v>7559323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100.8</v>
      </c>
      <c r="CU6" s="453"/>
      <c r="CV6" s="453"/>
      <c r="CW6" s="453"/>
      <c r="CX6" s="453"/>
      <c r="CY6" s="453"/>
      <c r="CZ6" s="453"/>
      <c r="DA6" s="454"/>
      <c r="DB6" s="452">
        <v>103.8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2532636</v>
      </c>
      <c r="BO7" s="416"/>
      <c r="BP7" s="416"/>
      <c r="BQ7" s="416"/>
      <c r="BR7" s="416"/>
      <c r="BS7" s="416"/>
      <c r="BT7" s="416"/>
      <c r="BU7" s="417"/>
      <c r="BV7" s="415">
        <v>3596219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165146625</v>
      </c>
      <c r="CU7" s="416"/>
      <c r="CV7" s="416"/>
      <c r="CW7" s="416"/>
      <c r="CX7" s="416"/>
      <c r="CY7" s="416"/>
      <c r="CZ7" s="416"/>
      <c r="DA7" s="417"/>
      <c r="DB7" s="415">
        <v>164267070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4206724</v>
      </c>
      <c r="BO8" s="416"/>
      <c r="BP8" s="416"/>
      <c r="BQ8" s="416"/>
      <c r="BR8" s="416"/>
      <c r="BS8" s="416"/>
      <c r="BT8" s="416"/>
      <c r="BU8" s="417"/>
      <c r="BV8" s="415">
        <v>3963104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0.91</v>
      </c>
      <c r="CU8" s="456"/>
      <c r="CV8" s="456"/>
      <c r="CW8" s="456"/>
      <c r="CX8" s="456"/>
      <c r="CY8" s="456"/>
      <c r="CZ8" s="456"/>
      <c r="DA8" s="457"/>
      <c r="DB8" s="455">
        <v>0.9</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704989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243620</v>
      </c>
      <c r="BO9" s="416"/>
      <c r="BP9" s="416"/>
      <c r="BQ9" s="416"/>
      <c r="BR9" s="416"/>
      <c r="BS9" s="416"/>
      <c r="BT9" s="416"/>
      <c r="BU9" s="417"/>
      <c r="BV9" s="415">
        <v>-1274947</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19.3</v>
      </c>
      <c r="CU9" s="413"/>
      <c r="CV9" s="413"/>
      <c r="CW9" s="413"/>
      <c r="CX9" s="413"/>
      <c r="CY9" s="413"/>
      <c r="CZ9" s="413"/>
      <c r="DA9" s="414"/>
      <c r="DB9" s="412">
        <v>20</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716197</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2507703</v>
      </c>
      <c r="BO10" s="416"/>
      <c r="BP10" s="416"/>
      <c r="BQ10" s="416"/>
      <c r="BR10" s="416"/>
      <c r="BS10" s="416"/>
      <c r="BT10" s="416"/>
      <c r="BU10" s="417"/>
      <c r="BV10" s="415">
        <v>2407910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712184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2525316</v>
      </c>
      <c r="BO12" s="416"/>
      <c r="BP12" s="416"/>
      <c r="BQ12" s="416"/>
      <c r="BR12" s="416"/>
      <c r="BS12" s="416"/>
      <c r="BT12" s="416"/>
      <c r="BU12" s="417"/>
      <c r="BV12" s="415">
        <v>2410011</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704015</v>
      </c>
      <c r="S13" s="497"/>
      <c r="T13" s="497"/>
      <c r="U13" s="497"/>
      <c r="V13" s="498"/>
      <c r="W13" s="431" t="s">
        <v>121</v>
      </c>
      <c r="X13" s="432"/>
      <c r="Y13" s="432"/>
      <c r="Z13" s="432"/>
      <c r="AA13" s="432"/>
      <c r="AB13" s="422"/>
      <c r="AC13" s="466">
        <v>9833</v>
      </c>
      <c r="AD13" s="467"/>
      <c r="AE13" s="467"/>
      <c r="AF13" s="467"/>
      <c r="AG13" s="506"/>
      <c r="AH13" s="466">
        <v>12695</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226007</v>
      </c>
      <c r="BO13" s="416"/>
      <c r="BP13" s="416"/>
      <c r="BQ13" s="416"/>
      <c r="BR13" s="416"/>
      <c r="BS13" s="416"/>
      <c r="BT13" s="416"/>
      <c r="BU13" s="417"/>
      <c r="BV13" s="415">
        <v>-1277048</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8.5</v>
      </c>
      <c r="CU13" s="413"/>
      <c r="CV13" s="413"/>
      <c r="CW13" s="413"/>
      <c r="CX13" s="413"/>
      <c r="CY13" s="413"/>
      <c r="CZ13" s="413"/>
      <c r="DA13" s="414"/>
      <c r="DB13" s="412">
        <v>9.3000000000000007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715752</v>
      </c>
      <c r="S14" s="497"/>
      <c r="T14" s="497"/>
      <c r="U14" s="497"/>
      <c r="V14" s="498"/>
      <c r="W14" s="405"/>
      <c r="X14" s="406"/>
      <c r="Y14" s="406"/>
      <c r="Z14" s="406"/>
      <c r="AA14" s="406"/>
      <c r="AB14" s="395"/>
      <c r="AC14" s="499">
        <v>2.9</v>
      </c>
      <c r="AD14" s="500"/>
      <c r="AE14" s="500"/>
      <c r="AF14" s="500"/>
      <c r="AG14" s="501"/>
      <c r="AH14" s="499">
        <v>3.4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59.5</v>
      </c>
      <c r="CU14" s="511"/>
      <c r="CV14" s="511"/>
      <c r="CW14" s="511"/>
      <c r="CX14" s="511"/>
      <c r="CY14" s="511"/>
      <c r="CZ14" s="511"/>
      <c r="DA14" s="512"/>
      <c r="DB14" s="510">
        <v>69.900000000000006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707742</v>
      </c>
      <c r="S15" s="497"/>
      <c r="T15" s="497"/>
      <c r="U15" s="497"/>
      <c r="V15" s="498"/>
      <c r="W15" s="431" t="s">
        <v>128</v>
      </c>
      <c r="X15" s="432"/>
      <c r="Y15" s="432"/>
      <c r="Z15" s="432"/>
      <c r="AA15" s="432"/>
      <c r="AB15" s="422"/>
      <c r="AC15" s="466">
        <v>91303</v>
      </c>
      <c r="AD15" s="467"/>
      <c r="AE15" s="467"/>
      <c r="AF15" s="467"/>
      <c r="AG15" s="506"/>
      <c r="AH15" s="466">
        <v>103038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107715442</v>
      </c>
      <c r="BO15" s="379"/>
      <c r="BP15" s="379"/>
      <c r="BQ15" s="379"/>
      <c r="BR15" s="379"/>
      <c r="BS15" s="379"/>
      <c r="BT15" s="379"/>
      <c r="BU15" s="380"/>
      <c r="BV15" s="378">
        <v>103248685</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26.6</v>
      </c>
      <c r="AD16" s="500"/>
      <c r="AE16" s="500"/>
      <c r="AF16" s="500"/>
      <c r="AG16" s="501"/>
      <c r="AH16" s="499">
        <v>27.6</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117367670</v>
      </c>
      <c r="BO16" s="416"/>
      <c r="BP16" s="416"/>
      <c r="BQ16" s="416"/>
      <c r="BR16" s="416"/>
      <c r="BS16" s="416"/>
      <c r="BT16" s="416"/>
      <c r="BU16" s="417"/>
      <c r="BV16" s="415">
        <v>113176017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241958</v>
      </c>
      <c r="AD17" s="467"/>
      <c r="AE17" s="467"/>
      <c r="AF17" s="467"/>
      <c r="AG17" s="506"/>
      <c r="AH17" s="466">
        <v>251399</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138725621</v>
      </c>
      <c r="BO17" s="416"/>
      <c r="BP17" s="416"/>
      <c r="BQ17" s="416"/>
      <c r="BR17" s="416"/>
      <c r="BS17" s="416"/>
      <c r="BT17" s="416"/>
      <c r="BU17" s="417"/>
      <c r="BV17" s="415">
        <v>134139234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1411.9</v>
      </c>
      <c r="M18" s="528"/>
      <c r="N18" s="528"/>
      <c r="O18" s="528"/>
      <c r="P18" s="528"/>
      <c r="Q18" s="528"/>
      <c r="R18" s="529"/>
      <c r="S18" s="529"/>
      <c r="T18" s="529"/>
      <c r="U18" s="529"/>
      <c r="V18" s="530"/>
      <c r="W18" s="433"/>
      <c r="X18" s="434"/>
      <c r="Y18" s="434"/>
      <c r="Z18" s="434"/>
      <c r="AA18" s="434"/>
      <c r="AB18" s="425"/>
      <c r="AC18" s="531">
        <v>70.5</v>
      </c>
      <c r="AD18" s="532"/>
      <c r="AE18" s="532"/>
      <c r="AF18" s="532"/>
      <c r="AG18" s="533"/>
      <c r="AH18" s="531">
        <v>67.5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154457311</v>
      </c>
      <c r="BO18" s="416"/>
      <c r="BP18" s="416"/>
      <c r="BQ18" s="416"/>
      <c r="BR18" s="416"/>
      <c r="BS18" s="416"/>
      <c r="BT18" s="416"/>
      <c r="BU18" s="417"/>
      <c r="BV18" s="415">
        <v>154303887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499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192746385</v>
      </c>
      <c r="BO19" s="416"/>
      <c r="BP19" s="416"/>
      <c r="BQ19" s="416"/>
      <c r="BR19" s="416"/>
      <c r="BS19" s="416"/>
      <c r="BT19" s="416"/>
      <c r="BU19" s="417"/>
      <c r="BV19" s="415">
        <v>192799024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286013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418517384</v>
      </c>
      <c r="BO23" s="416"/>
      <c r="BP23" s="416"/>
      <c r="BQ23" s="416"/>
      <c r="BR23" s="416"/>
      <c r="BS23" s="416"/>
      <c r="BT23" s="416"/>
      <c r="BU23" s="417"/>
      <c r="BV23" s="415">
        <v>417580087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12500</v>
      </c>
      <c r="R24" s="467"/>
      <c r="S24" s="467"/>
      <c r="T24" s="467"/>
      <c r="U24" s="467"/>
      <c r="V24" s="506"/>
      <c r="W24" s="561"/>
      <c r="X24" s="549"/>
      <c r="Y24" s="550"/>
      <c r="Z24" s="465" t="s">
        <v>151</v>
      </c>
      <c r="AA24" s="445"/>
      <c r="AB24" s="445"/>
      <c r="AC24" s="445"/>
      <c r="AD24" s="445"/>
      <c r="AE24" s="445"/>
      <c r="AF24" s="445"/>
      <c r="AG24" s="446"/>
      <c r="AH24" s="466">
        <v>4118</v>
      </c>
      <c r="AI24" s="467"/>
      <c r="AJ24" s="467"/>
      <c r="AK24" s="467"/>
      <c r="AL24" s="506"/>
      <c r="AM24" s="466">
        <v>13346438</v>
      </c>
      <c r="AN24" s="467"/>
      <c r="AO24" s="467"/>
      <c r="AP24" s="467"/>
      <c r="AQ24" s="467"/>
      <c r="AR24" s="506"/>
      <c r="AS24" s="466">
        <v>3241</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68488170</v>
      </c>
      <c r="BO24" s="416"/>
      <c r="BP24" s="416"/>
      <c r="BQ24" s="416"/>
      <c r="BR24" s="416"/>
      <c r="BS24" s="416"/>
      <c r="BT24" s="416"/>
      <c r="BU24" s="417"/>
      <c r="BV24" s="415">
        <v>78205351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2</v>
      </c>
      <c r="M25" s="467"/>
      <c r="N25" s="467"/>
      <c r="O25" s="467"/>
      <c r="P25" s="506"/>
      <c r="Q25" s="466">
        <v>9400</v>
      </c>
      <c r="R25" s="467"/>
      <c r="S25" s="467"/>
      <c r="T25" s="467"/>
      <c r="U25" s="467"/>
      <c r="V25" s="506"/>
      <c r="W25" s="561"/>
      <c r="X25" s="549"/>
      <c r="Y25" s="550"/>
      <c r="Z25" s="465" t="s">
        <v>154</v>
      </c>
      <c r="AA25" s="445"/>
      <c r="AB25" s="445"/>
      <c r="AC25" s="445"/>
      <c r="AD25" s="445"/>
      <c r="AE25" s="445"/>
      <c r="AF25" s="445"/>
      <c r="AG25" s="446"/>
      <c r="AH25" s="466">
        <v>1031</v>
      </c>
      <c r="AI25" s="467"/>
      <c r="AJ25" s="467"/>
      <c r="AK25" s="467"/>
      <c r="AL25" s="506"/>
      <c r="AM25" s="466">
        <v>3140426</v>
      </c>
      <c r="AN25" s="467"/>
      <c r="AO25" s="467"/>
      <c r="AP25" s="467"/>
      <c r="AQ25" s="467"/>
      <c r="AR25" s="506"/>
      <c r="AS25" s="466">
        <v>3046</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34114944</v>
      </c>
      <c r="BO25" s="379"/>
      <c r="BP25" s="379"/>
      <c r="BQ25" s="379"/>
      <c r="BR25" s="379"/>
      <c r="BS25" s="379"/>
      <c r="BT25" s="379"/>
      <c r="BU25" s="380"/>
      <c r="BV25" s="378">
        <v>27073826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8120</v>
      </c>
      <c r="R26" s="467"/>
      <c r="S26" s="467"/>
      <c r="T26" s="467"/>
      <c r="U26" s="467"/>
      <c r="V26" s="506"/>
      <c r="W26" s="561"/>
      <c r="X26" s="549"/>
      <c r="Y26" s="550"/>
      <c r="Z26" s="465" t="s">
        <v>157</v>
      </c>
      <c r="AA26" s="571"/>
      <c r="AB26" s="571"/>
      <c r="AC26" s="571"/>
      <c r="AD26" s="571"/>
      <c r="AE26" s="571"/>
      <c r="AF26" s="571"/>
      <c r="AG26" s="572"/>
      <c r="AH26" s="466">
        <v>316</v>
      </c>
      <c r="AI26" s="467"/>
      <c r="AJ26" s="467"/>
      <c r="AK26" s="467"/>
      <c r="AL26" s="506"/>
      <c r="AM26" s="466">
        <v>1153084</v>
      </c>
      <c r="AN26" s="467"/>
      <c r="AO26" s="467"/>
      <c r="AP26" s="467"/>
      <c r="AQ26" s="467"/>
      <c r="AR26" s="506"/>
      <c r="AS26" s="466">
        <v>3649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2318210</v>
      </c>
      <c r="BO26" s="416"/>
      <c r="BP26" s="416"/>
      <c r="BQ26" s="416"/>
      <c r="BR26" s="416"/>
      <c r="BS26" s="416"/>
      <c r="BT26" s="416"/>
      <c r="BU26" s="417"/>
      <c r="BV26" s="415">
        <v>2362534</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8240</v>
      </c>
      <c r="R27" s="467"/>
      <c r="S27" s="467"/>
      <c r="T27" s="467"/>
      <c r="U27" s="467"/>
      <c r="V27" s="506"/>
      <c r="W27" s="561"/>
      <c r="X27" s="549"/>
      <c r="Y27" s="550"/>
      <c r="Z27" s="465" t="s">
        <v>160</v>
      </c>
      <c r="AA27" s="445"/>
      <c r="AB27" s="445"/>
      <c r="AC27" s="445"/>
      <c r="AD27" s="445"/>
      <c r="AE27" s="445"/>
      <c r="AF27" s="445"/>
      <c r="AG27" s="446"/>
      <c r="AH27" s="466">
        <v>778</v>
      </c>
      <c r="AI27" s="467"/>
      <c r="AJ27" s="467"/>
      <c r="AK27" s="467"/>
      <c r="AL27" s="506"/>
      <c r="AM27" s="466">
        <v>2515167</v>
      </c>
      <c r="AN27" s="467"/>
      <c r="AO27" s="467"/>
      <c r="AP27" s="467"/>
      <c r="AQ27" s="467"/>
      <c r="AR27" s="506"/>
      <c r="AS27" s="466">
        <v>3233</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1900000</v>
      </c>
      <c r="BO27" s="585"/>
      <c r="BP27" s="585"/>
      <c r="BQ27" s="585"/>
      <c r="BR27" s="585"/>
      <c r="BS27" s="585"/>
      <c r="BT27" s="585"/>
      <c r="BU27" s="586"/>
      <c r="BV27" s="584">
        <v>1900000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7350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8590381</v>
      </c>
      <c r="BO28" s="379"/>
      <c r="BP28" s="379"/>
      <c r="BQ28" s="379"/>
      <c r="BR28" s="379"/>
      <c r="BS28" s="379"/>
      <c r="BT28" s="379"/>
      <c r="BU28" s="380"/>
      <c r="BV28" s="378">
        <v>8607994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46</v>
      </c>
      <c r="M29" s="467"/>
      <c r="N29" s="467"/>
      <c r="O29" s="467"/>
      <c r="P29" s="506"/>
      <c r="Q29" s="466">
        <v>6630</v>
      </c>
      <c r="R29" s="467"/>
      <c r="S29" s="467"/>
      <c r="T29" s="467"/>
      <c r="U29" s="467"/>
      <c r="V29" s="506"/>
      <c r="W29" s="562"/>
      <c r="X29" s="563"/>
      <c r="Y29" s="564"/>
      <c r="Z29" s="465" t="s">
        <v>167</v>
      </c>
      <c r="AA29" s="445"/>
      <c r="AB29" s="445"/>
      <c r="AC29" s="445"/>
      <c r="AD29" s="445"/>
      <c r="AE29" s="445"/>
      <c r="AF29" s="445"/>
      <c r="AG29" s="446"/>
      <c r="AH29" s="466">
        <v>4896</v>
      </c>
      <c r="AI29" s="467"/>
      <c r="AJ29" s="467"/>
      <c r="AK29" s="467"/>
      <c r="AL29" s="506"/>
      <c r="AM29" s="466">
        <v>15861605</v>
      </c>
      <c r="AN29" s="467"/>
      <c r="AO29" s="467"/>
      <c r="AP29" s="467"/>
      <c r="AQ29" s="467"/>
      <c r="AR29" s="506"/>
      <c r="AS29" s="466">
        <v>3240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2668294</v>
      </c>
      <c r="BO29" s="416"/>
      <c r="BP29" s="416"/>
      <c r="BQ29" s="416"/>
      <c r="BR29" s="416"/>
      <c r="BS29" s="416"/>
      <c r="BT29" s="416"/>
      <c r="BU29" s="417"/>
      <c r="BV29" s="415">
        <v>2664621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103.8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18718474</v>
      </c>
      <c r="BO30" s="585"/>
      <c r="BP30" s="585"/>
      <c r="BQ30" s="585"/>
      <c r="BR30" s="585"/>
      <c r="BS30" s="585"/>
      <c r="BT30" s="585"/>
      <c r="BU30" s="586"/>
      <c r="BV30" s="584">
        <v>19656464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競輪事業会計</v>
      </c>
      <c r="X34" s="597"/>
      <c r="Y34" s="597"/>
      <c r="Z34" s="597"/>
      <c r="AA34" s="597"/>
      <c r="AB34" s="597"/>
      <c r="AC34" s="597"/>
      <c r="AD34" s="597"/>
      <c r="AE34" s="597"/>
      <c r="AF34" s="597"/>
      <c r="AG34" s="597"/>
      <c r="AH34" s="597"/>
      <c r="AI34" s="597"/>
      <c r="AJ34" s="597"/>
      <c r="AK34" s="597"/>
      <c r="AL34" s="165"/>
      <c r="AM34" s="596">
        <f>IF(AO34="","",MAX(C34:D43,U34:V43)+1)</f>
        <v>14</v>
      </c>
      <c r="AN34" s="596"/>
      <c r="AO34" s="597" t="str">
        <f>IF('各会計、関係団体の財政状況及び健全化判断比率'!B36="","",'各会計、関係団体の財政状況及び健全化判断比率'!B36)</f>
        <v>水道事業会計</v>
      </c>
      <c r="AP34" s="597"/>
      <c r="AQ34" s="597"/>
      <c r="AR34" s="597"/>
      <c r="AS34" s="597"/>
      <c r="AT34" s="597"/>
      <c r="AU34" s="597"/>
      <c r="AV34" s="597"/>
      <c r="AW34" s="597"/>
      <c r="AX34" s="597"/>
      <c r="AY34" s="597"/>
      <c r="AZ34" s="597"/>
      <c r="BA34" s="597"/>
      <c r="BB34" s="597"/>
      <c r="BC34" s="597"/>
      <c r="BD34" s="165"/>
      <c r="BE34" s="596">
        <f>IF(BG34="","",MAX(C34:D43,U34:V43,AM34:AN43)+1)</f>
        <v>17</v>
      </c>
      <c r="BF34" s="596"/>
      <c r="BG34" s="597" t="str">
        <f>IF('各会計、関係団体の財政状況及び健全化判断比率'!B39="","",'各会計、関係団体の財政状況及び健全化判断比率'!B39)</f>
        <v>簡易水道事業会計</v>
      </c>
      <c r="BH34" s="597"/>
      <c r="BI34" s="597"/>
      <c r="BJ34" s="597"/>
      <c r="BK34" s="597"/>
      <c r="BL34" s="597"/>
      <c r="BM34" s="597"/>
      <c r="BN34" s="597"/>
      <c r="BO34" s="597"/>
      <c r="BP34" s="597"/>
      <c r="BQ34" s="597"/>
      <c r="BR34" s="597"/>
      <c r="BS34" s="597"/>
      <c r="BT34" s="597"/>
      <c r="BU34" s="597"/>
      <c r="BV34" s="165"/>
      <c r="BW34" s="596">
        <f>IF(BY34="","",MAX(C34:D43,U34:V43,AM34:AN43,BE34:BF43)+1)</f>
        <v>21</v>
      </c>
      <c r="BX34" s="596"/>
      <c r="BY34" s="597" t="str">
        <f>IF('各会計、関係団体の財政状況及び健全化判断比率'!B68="","",'各会計、関係団体の財政状況及び健全化判断比率'!B68)</f>
        <v>共立蒲原総合病院組合</v>
      </c>
      <c r="BZ34" s="597"/>
      <c r="CA34" s="597"/>
      <c r="CB34" s="597"/>
      <c r="CC34" s="597"/>
      <c r="CD34" s="597"/>
      <c r="CE34" s="597"/>
      <c r="CF34" s="597"/>
      <c r="CG34" s="597"/>
      <c r="CH34" s="597"/>
      <c r="CI34" s="597"/>
      <c r="CJ34" s="597"/>
      <c r="CK34" s="597"/>
      <c r="CL34" s="597"/>
      <c r="CM34" s="597"/>
      <c r="CN34" s="165"/>
      <c r="CO34" s="596">
        <f>IF(CQ34="","",MAX(C34:D43,U34:V43,AM34:AN43,BE34:BF43,BW34:BX43)+1)</f>
        <v>25</v>
      </c>
      <c r="CP34" s="596"/>
      <c r="CQ34" s="597" t="str">
        <f>IF('各会計、関係団体の財政状況及び健全化判断比率'!BS7="","",'各会計、関係団体の財政状況及び健全化判断比率'!BS7)</f>
        <v>静岡市土地開発公社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電気事業経営記念基金会計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国民健康保険事業会計（事業勘定）</v>
      </c>
      <c r="X35" s="597"/>
      <c r="Y35" s="597"/>
      <c r="Z35" s="597"/>
      <c r="AA35" s="597"/>
      <c r="AB35" s="597"/>
      <c r="AC35" s="597"/>
      <c r="AD35" s="597"/>
      <c r="AE35" s="597"/>
      <c r="AF35" s="597"/>
      <c r="AG35" s="597"/>
      <c r="AH35" s="597"/>
      <c r="AI35" s="597"/>
      <c r="AJ35" s="597"/>
      <c r="AK35" s="597"/>
      <c r="AL35" s="165"/>
      <c r="AM35" s="596">
        <f t="shared" ref="AM35:AM43" si="0">IF(AO35="","",AM34+1)</f>
        <v>15</v>
      </c>
      <c r="AN35" s="596"/>
      <c r="AO35" s="597" t="str">
        <f>IF('各会計、関係団体の財政状況及び健全化判断比率'!B37="","",'各会計、関係団体の財政状況及び健全化判断比率'!B37)</f>
        <v>下水道事業会計</v>
      </c>
      <c r="AP35" s="597"/>
      <c r="AQ35" s="597"/>
      <c r="AR35" s="597"/>
      <c r="AS35" s="597"/>
      <c r="AT35" s="597"/>
      <c r="AU35" s="597"/>
      <c r="AV35" s="597"/>
      <c r="AW35" s="597"/>
      <c r="AX35" s="597"/>
      <c r="AY35" s="597"/>
      <c r="AZ35" s="597"/>
      <c r="BA35" s="597"/>
      <c r="BB35" s="597"/>
      <c r="BC35" s="597"/>
      <c r="BD35" s="165"/>
      <c r="BE35" s="596">
        <f t="shared" ref="BE35:BE43" si="1">IF(BG35="","",BE34+1)</f>
        <v>18</v>
      </c>
      <c r="BF35" s="596"/>
      <c r="BG35" s="597" t="str">
        <f>IF('各会計、関係団体の財政状況及び健全化判断比率'!B40="","",'各会計、関係団体の財政状況及び健全化判断比率'!B40)</f>
        <v>清掃工場発電事業会計</v>
      </c>
      <c r="BH35" s="597"/>
      <c r="BI35" s="597"/>
      <c r="BJ35" s="597"/>
      <c r="BK35" s="597"/>
      <c r="BL35" s="597"/>
      <c r="BM35" s="597"/>
      <c r="BN35" s="597"/>
      <c r="BO35" s="597"/>
      <c r="BP35" s="597"/>
      <c r="BQ35" s="597"/>
      <c r="BR35" s="597"/>
      <c r="BS35" s="597"/>
      <c r="BT35" s="597"/>
      <c r="BU35" s="597"/>
      <c r="BV35" s="165"/>
      <c r="BW35" s="596">
        <f t="shared" ref="BW35:BW43" si="2">IF(BY35="","",BW34+1)</f>
        <v>22</v>
      </c>
      <c r="BX35" s="596"/>
      <c r="BY35" s="597" t="str">
        <f>IF('各会計、関係団体の財政状況及び健全化判断比率'!B69="","",'各会計、関係団体の財政状況及び健全化判断比率'!B69)</f>
        <v>静岡県後期高齢者医療広域連合（事業会計分）</v>
      </c>
      <c r="BZ35" s="597"/>
      <c r="CA35" s="597"/>
      <c r="CB35" s="597"/>
      <c r="CC35" s="597"/>
      <c r="CD35" s="597"/>
      <c r="CE35" s="597"/>
      <c r="CF35" s="597"/>
      <c r="CG35" s="597"/>
      <c r="CH35" s="597"/>
      <c r="CI35" s="597"/>
      <c r="CJ35" s="597"/>
      <c r="CK35" s="597"/>
      <c r="CL35" s="597"/>
      <c r="CM35" s="597"/>
      <c r="CN35" s="165"/>
      <c r="CO35" s="596">
        <f t="shared" ref="CO35:CO43" si="3">IF(CQ35="","",CO34+1)</f>
        <v>26</v>
      </c>
      <c r="CP35" s="596"/>
      <c r="CQ35" s="597" t="str">
        <f>IF('各会計、関係団体の財政状況及び健全化判断比率'!BS8="","",'各会計、関係団体の財政状況及び健全化判断比率'!BS8)</f>
        <v>静岡市まちづくり公社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土地区画整理清算金会計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国民健康保険事業会計（直営診療施設勘定）</v>
      </c>
      <c r="X36" s="597"/>
      <c r="Y36" s="597"/>
      <c r="Z36" s="597"/>
      <c r="AA36" s="597"/>
      <c r="AB36" s="597"/>
      <c r="AC36" s="597"/>
      <c r="AD36" s="597"/>
      <c r="AE36" s="597"/>
      <c r="AF36" s="597"/>
      <c r="AG36" s="597"/>
      <c r="AH36" s="597"/>
      <c r="AI36" s="597"/>
      <c r="AJ36" s="597"/>
      <c r="AK36" s="597"/>
      <c r="AL36" s="165"/>
      <c r="AM36" s="596">
        <f t="shared" si="0"/>
        <v>16</v>
      </c>
      <c r="AN36" s="596"/>
      <c r="AO36" s="597" t="str">
        <f>IF('各会計、関係団体の財政状況及び健全化判断比率'!B38="","",'各会計、関係団体の財政状況及び健全化判断比率'!B38)</f>
        <v>病院事業会計</v>
      </c>
      <c r="AP36" s="597"/>
      <c r="AQ36" s="597"/>
      <c r="AR36" s="597"/>
      <c r="AS36" s="597"/>
      <c r="AT36" s="597"/>
      <c r="AU36" s="597"/>
      <c r="AV36" s="597"/>
      <c r="AW36" s="597"/>
      <c r="AX36" s="597"/>
      <c r="AY36" s="597"/>
      <c r="AZ36" s="597"/>
      <c r="BA36" s="597"/>
      <c r="BB36" s="597"/>
      <c r="BC36" s="597"/>
      <c r="BD36" s="165"/>
      <c r="BE36" s="596">
        <f t="shared" si="1"/>
        <v>19</v>
      </c>
      <c r="BF36" s="596"/>
      <c r="BG36" s="597" t="str">
        <f>IF('各会計、関係団体の財政状況及び健全化判断比率'!B41="","",'各会計、関係団体の財政状況及び健全化判断比率'!B41)</f>
        <v>農業集落排水事業会計</v>
      </c>
      <c r="BH36" s="597"/>
      <c r="BI36" s="597"/>
      <c r="BJ36" s="597"/>
      <c r="BK36" s="597"/>
      <c r="BL36" s="597"/>
      <c r="BM36" s="597"/>
      <c r="BN36" s="597"/>
      <c r="BO36" s="597"/>
      <c r="BP36" s="597"/>
      <c r="BQ36" s="597"/>
      <c r="BR36" s="597"/>
      <c r="BS36" s="597"/>
      <c r="BT36" s="597"/>
      <c r="BU36" s="597"/>
      <c r="BV36" s="165"/>
      <c r="BW36" s="596">
        <f t="shared" si="2"/>
        <v>23</v>
      </c>
      <c r="BX36" s="596"/>
      <c r="BY36" s="597" t="str">
        <f>IF('各会計、関係団体の財政状況及び健全化判断比率'!B70="","",'各会計、関係団体の財政状況及び健全化判断比率'!B70)</f>
        <v>静岡県後期高齢者医療広域連合（普通会計分）</v>
      </c>
      <c r="BZ36" s="597"/>
      <c r="CA36" s="597"/>
      <c r="CB36" s="597"/>
      <c r="CC36" s="597"/>
      <c r="CD36" s="597"/>
      <c r="CE36" s="597"/>
      <c r="CF36" s="597"/>
      <c r="CG36" s="597"/>
      <c r="CH36" s="597"/>
      <c r="CI36" s="597"/>
      <c r="CJ36" s="597"/>
      <c r="CK36" s="597"/>
      <c r="CL36" s="597"/>
      <c r="CM36" s="597"/>
      <c r="CN36" s="165"/>
      <c r="CO36" s="596">
        <f t="shared" si="3"/>
        <v>27</v>
      </c>
      <c r="CP36" s="596"/>
      <c r="CQ36" s="597" t="str">
        <f>IF('各会計、関係団体の財政状況及び健全化判断比率'!BS9="","",'各会計、関係団体の財政状況及び健全化判断比率'!BS9)</f>
        <v>静岡市文化振興財団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母子・父子・寡婦福祉資金貸付金会計</v>
      </c>
      <c r="F37" s="597"/>
      <c r="G37" s="597"/>
      <c r="H37" s="597"/>
      <c r="I37" s="597"/>
      <c r="J37" s="597"/>
      <c r="K37" s="597"/>
      <c r="L37" s="597"/>
      <c r="M37" s="597"/>
      <c r="N37" s="597"/>
      <c r="O37" s="597"/>
      <c r="P37" s="597"/>
      <c r="Q37" s="597"/>
      <c r="R37" s="597"/>
      <c r="S37" s="597"/>
      <c r="T37" s="165"/>
      <c r="U37" s="596">
        <f t="shared" si="4"/>
        <v>9</v>
      </c>
      <c r="V37" s="596"/>
      <c r="W37" s="597" t="str">
        <f>IF('各会計、関係団体の財政状況及び健全化判断比率'!B31="","",'各会計、関係団体の財政状況及び健全化判断比率'!B31)</f>
        <v>駐車場事業会計（静岡駅北口地下駐車場勘定）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20</v>
      </c>
      <c r="BF37" s="596"/>
      <c r="BG37" s="597" t="str">
        <f>IF('各会計、関係団体の財政状況及び健全化判断比率'!B42="","",'各会計、関係団体の財政状況及び健全化判断比率'!B42)</f>
        <v>中央卸売市場事業会計</v>
      </c>
      <c r="BH37" s="597"/>
      <c r="BI37" s="597"/>
      <c r="BJ37" s="597"/>
      <c r="BK37" s="597"/>
      <c r="BL37" s="597"/>
      <c r="BM37" s="597"/>
      <c r="BN37" s="597"/>
      <c r="BO37" s="597"/>
      <c r="BP37" s="597"/>
      <c r="BQ37" s="597"/>
      <c r="BR37" s="597"/>
      <c r="BS37" s="597"/>
      <c r="BT37" s="597"/>
      <c r="BU37" s="597"/>
      <c r="BV37" s="165"/>
      <c r="BW37" s="596">
        <f t="shared" si="2"/>
        <v>24</v>
      </c>
      <c r="BX37" s="596"/>
      <c r="BY37" s="597" t="str">
        <f>IF('各会計、関係団体の財政状況及び健全化判断比率'!B71="","",'各会計、関係団体の財政状況及び健全化判断比率'!B71)</f>
        <v>静岡地方税滞納整理機構</v>
      </c>
      <c r="BZ37" s="597"/>
      <c r="CA37" s="597"/>
      <c r="CB37" s="597"/>
      <c r="CC37" s="597"/>
      <c r="CD37" s="597"/>
      <c r="CE37" s="597"/>
      <c r="CF37" s="597"/>
      <c r="CG37" s="597"/>
      <c r="CH37" s="597"/>
      <c r="CI37" s="597"/>
      <c r="CJ37" s="597"/>
      <c r="CK37" s="597"/>
      <c r="CL37" s="597"/>
      <c r="CM37" s="597"/>
      <c r="CN37" s="165"/>
      <c r="CO37" s="596">
        <f t="shared" si="3"/>
        <v>28</v>
      </c>
      <c r="CP37" s="596"/>
      <c r="CQ37" s="597" t="str">
        <f>IF('各会計、関係団体の財政状況及び健全化判断比率'!BS10="","",'各会計、関係団体の財政状況及び健全化判断比率'!BS10)</f>
        <v>静岡市体育協会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公債管理事業会計</v>
      </c>
      <c r="F38" s="597"/>
      <c r="G38" s="597"/>
      <c r="H38" s="597"/>
      <c r="I38" s="597"/>
      <c r="J38" s="597"/>
      <c r="K38" s="597"/>
      <c r="L38" s="597"/>
      <c r="M38" s="597"/>
      <c r="N38" s="597"/>
      <c r="O38" s="597"/>
      <c r="P38" s="597"/>
      <c r="Q38" s="597"/>
      <c r="R38" s="597"/>
      <c r="S38" s="597"/>
      <c r="T38" s="165"/>
      <c r="U38" s="596">
        <f t="shared" si="4"/>
        <v>10</v>
      </c>
      <c r="V38" s="596"/>
      <c r="W38" s="597" t="str">
        <f>IF('各会計、関係団体の財政状況及び健全化判断比率'!B32="","",'各会計、関係団体の財政状況及び健全化判断比率'!B32)</f>
        <v>駐車場事業会計（草薙駅前駐車場勘定）</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29</v>
      </c>
      <c r="CP38" s="596"/>
      <c r="CQ38" s="597" t="str">
        <f>IF('各会計、関係団体の財政状況及び健全化判断比率'!BS11="","",'各会計、関係団体の財政状況及び健全化判断比率'!BS11)</f>
        <v>静岡市環境公社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11</v>
      </c>
      <c r="V39" s="596"/>
      <c r="W39" s="597" t="str">
        <f>IF('各会計、関係団体の財政状況及び健全化判断比率'!B33="","",'各会計、関係団体の財政状況及び健全化判断比率'!B33)</f>
        <v>介護保険事業会計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30</v>
      </c>
      <c r="CP39" s="596"/>
      <c r="CQ39" s="597" t="str">
        <f>IF('各会計、関係団体の財政状況及び健全化判断比率'!BS12="","",'各会計、関係団体の財政状況及び健全化判断比率'!BS12)</f>
        <v>静岡観光コンベンション協会</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f t="shared" si="4"/>
        <v>12</v>
      </c>
      <c r="V40" s="596"/>
      <c r="W40" s="597" t="str">
        <f>IF('各会計、関係団体の財政状況及び健全化判断比率'!B34="","",'各会計、関係団体の財政状況及び健全化判断比率'!B34)</f>
        <v>介護保険サービス会計</v>
      </c>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31</v>
      </c>
      <c r="CP40" s="596"/>
      <c r="CQ40" s="597" t="str">
        <f>IF('各会計、関係団体の財政状況及び健全化判断比率'!BS13="","",'各会計、関係団体の財政状況及び健全化判断比率'!BS13)</f>
        <v>静岡市勤労者福祉サービスセンター</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f t="shared" si="4"/>
        <v>13</v>
      </c>
      <c r="V41" s="596"/>
      <c r="W41" s="597" t="str">
        <f>IF('各会計、関係団体の財政状況及び健全化判断比率'!B35="","",'各会計、関係団体の財政状況及び健全化判断比率'!B35)</f>
        <v>後期高齢者医療事業会計</v>
      </c>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32</v>
      </c>
      <c r="CP41" s="596"/>
      <c r="CQ41" s="597" t="str">
        <f>IF('各会計、関係団体の財政状況及び健全化判断比率'!BS14="","",'各会計、関係団体の財政状況及び健全化判断比率'!BS14)</f>
        <v>静岡産業振興協会</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33</v>
      </c>
      <c r="CP42" s="596"/>
      <c r="CQ42" s="597" t="str">
        <f>IF('各会計、関係団体の財政状況及び健全化判断比率'!BS15="","",'各会計、関係団体の財政状況及び健全化判断比率'!BS15)</f>
        <v>駿府楽市</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34</v>
      </c>
      <c r="CP43" s="596"/>
      <c r="CQ43" s="597" t="str">
        <f>IF('各会計、関係団体の財政状況及び健全化判断比率'!BS16="","",'各会計、関係団体の財政状況及び健全化判断比率'!BS16)</f>
        <v>静岡市動物園協会</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520</v>
      </c>
      <c r="D34" s="1181"/>
      <c r="E34" s="1182"/>
      <c r="F34" s="32" t="s">
        <v>521</v>
      </c>
      <c r="G34" s="33">
        <v>0.01</v>
      </c>
      <c r="H34" s="33">
        <v>0</v>
      </c>
      <c r="I34" s="33">
        <v>0</v>
      </c>
      <c r="J34" s="34" t="s">
        <v>521</v>
      </c>
      <c r="K34" s="22"/>
      <c r="L34" s="22"/>
      <c r="M34" s="22"/>
      <c r="N34" s="22"/>
      <c r="O34" s="22"/>
      <c r="P34" s="22"/>
    </row>
    <row r="35" spans="1:16" ht="39" customHeight="1">
      <c r="A35" s="22"/>
      <c r="B35" s="35"/>
      <c r="C35" s="1175" t="s">
        <v>522</v>
      </c>
      <c r="D35" s="1176"/>
      <c r="E35" s="1177"/>
      <c r="F35" s="36">
        <v>9.3800000000000008</v>
      </c>
      <c r="G35" s="37">
        <v>9.2100000000000009</v>
      </c>
      <c r="H35" s="37">
        <v>8.31</v>
      </c>
      <c r="I35" s="37">
        <v>7.9</v>
      </c>
      <c r="J35" s="38">
        <v>5.86</v>
      </c>
      <c r="K35" s="22"/>
      <c r="L35" s="22"/>
      <c r="M35" s="22"/>
      <c r="N35" s="22"/>
      <c r="O35" s="22"/>
      <c r="P35" s="22"/>
    </row>
    <row r="36" spans="1:16" ht="39" customHeight="1">
      <c r="A36" s="22"/>
      <c r="B36" s="35"/>
      <c r="C36" s="1175" t="s">
        <v>523</v>
      </c>
      <c r="D36" s="1176"/>
      <c r="E36" s="1177"/>
      <c r="F36" s="36">
        <v>2.65</v>
      </c>
      <c r="G36" s="37">
        <v>2.7</v>
      </c>
      <c r="H36" s="37">
        <v>2.77</v>
      </c>
      <c r="I36" s="37">
        <v>4.58</v>
      </c>
      <c r="J36" s="38">
        <v>5.81</v>
      </c>
      <c r="K36" s="22"/>
      <c r="L36" s="22"/>
      <c r="M36" s="22"/>
      <c r="N36" s="22"/>
      <c r="O36" s="22"/>
      <c r="P36" s="22"/>
    </row>
    <row r="37" spans="1:16" ht="39" customHeight="1">
      <c r="A37" s="22"/>
      <c r="B37" s="35"/>
      <c r="C37" s="1175" t="s">
        <v>524</v>
      </c>
      <c r="D37" s="1176"/>
      <c r="E37" s="1177"/>
      <c r="F37" s="36">
        <v>3.22</v>
      </c>
      <c r="G37" s="37">
        <v>3.43</v>
      </c>
      <c r="H37" s="37">
        <v>3.45</v>
      </c>
      <c r="I37" s="37">
        <v>4.18</v>
      </c>
      <c r="J37" s="38">
        <v>4.2300000000000004</v>
      </c>
      <c r="K37" s="22"/>
      <c r="L37" s="22"/>
      <c r="M37" s="22"/>
      <c r="N37" s="22"/>
      <c r="O37" s="22"/>
      <c r="P37" s="22"/>
    </row>
    <row r="38" spans="1:16" ht="39" customHeight="1">
      <c r="A38" s="22"/>
      <c r="B38" s="35"/>
      <c r="C38" s="1175" t="s">
        <v>525</v>
      </c>
      <c r="D38" s="1176"/>
      <c r="E38" s="1177"/>
      <c r="F38" s="36">
        <v>2.46</v>
      </c>
      <c r="G38" s="37">
        <v>2.46</v>
      </c>
      <c r="H38" s="37">
        <v>3.16</v>
      </c>
      <c r="I38" s="37">
        <v>2.41</v>
      </c>
      <c r="J38" s="38">
        <v>2.54</v>
      </c>
      <c r="K38" s="22"/>
      <c r="L38" s="22"/>
      <c r="M38" s="22"/>
      <c r="N38" s="22"/>
      <c r="O38" s="22"/>
      <c r="P38" s="22"/>
    </row>
    <row r="39" spans="1:16" ht="39" customHeight="1">
      <c r="A39" s="22"/>
      <c r="B39" s="35"/>
      <c r="C39" s="1175" t="s">
        <v>526</v>
      </c>
      <c r="D39" s="1176"/>
      <c r="E39" s="1177"/>
      <c r="F39" s="36">
        <v>0.89</v>
      </c>
      <c r="G39" s="37">
        <v>1.61</v>
      </c>
      <c r="H39" s="37">
        <v>2.5299999999999998</v>
      </c>
      <c r="I39" s="37">
        <v>2.44</v>
      </c>
      <c r="J39" s="38">
        <v>2.2200000000000002</v>
      </c>
      <c r="K39" s="22"/>
      <c r="L39" s="22"/>
      <c r="M39" s="22"/>
      <c r="N39" s="22"/>
      <c r="O39" s="22"/>
      <c r="P39" s="22"/>
    </row>
    <row r="40" spans="1:16" ht="39" customHeight="1">
      <c r="A40" s="22"/>
      <c r="B40" s="35"/>
      <c r="C40" s="1175" t="s">
        <v>527</v>
      </c>
      <c r="D40" s="1176"/>
      <c r="E40" s="1177"/>
      <c r="F40" s="36">
        <v>0.1</v>
      </c>
      <c r="G40" s="37">
        <v>0.2</v>
      </c>
      <c r="H40" s="37">
        <v>0.25</v>
      </c>
      <c r="I40" s="37">
        <v>0.44</v>
      </c>
      <c r="J40" s="38">
        <v>0.4</v>
      </c>
      <c r="K40" s="22"/>
      <c r="L40" s="22"/>
      <c r="M40" s="22"/>
      <c r="N40" s="22"/>
      <c r="O40" s="22"/>
      <c r="P40" s="22"/>
    </row>
    <row r="41" spans="1:16" ht="39" customHeight="1">
      <c r="A41" s="22"/>
      <c r="B41" s="35"/>
      <c r="C41" s="1175" t="s">
        <v>528</v>
      </c>
      <c r="D41" s="1176"/>
      <c r="E41" s="1177"/>
      <c r="F41" s="36">
        <v>0.16</v>
      </c>
      <c r="G41" s="37">
        <v>0.16</v>
      </c>
      <c r="H41" s="37">
        <v>0.24</v>
      </c>
      <c r="I41" s="37">
        <v>0.22</v>
      </c>
      <c r="J41" s="38">
        <v>0.27</v>
      </c>
      <c r="K41" s="22"/>
      <c r="L41" s="22"/>
      <c r="M41" s="22"/>
      <c r="N41" s="22"/>
      <c r="O41" s="22"/>
      <c r="P41" s="22"/>
    </row>
    <row r="42" spans="1:16" ht="39" customHeight="1">
      <c r="A42" s="22"/>
      <c r="B42" s="39"/>
      <c r="C42" s="1175" t="s">
        <v>529</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530</v>
      </c>
      <c r="D43" s="1179"/>
      <c r="E43" s="1180"/>
      <c r="F43" s="41">
        <v>0.35</v>
      </c>
      <c r="G43" s="42">
        <v>0.34</v>
      </c>
      <c r="H43" s="42">
        <v>0.61</v>
      </c>
      <c r="I43" s="42">
        <v>0.2</v>
      </c>
      <c r="J43" s="43">
        <v>0.21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11</v>
      </c>
      <c r="C45" s="1192"/>
      <c r="D45" s="58"/>
      <c r="E45" s="1197" t="s">
        <v>12</v>
      </c>
      <c r="F45" s="1197"/>
      <c r="G45" s="1197"/>
      <c r="H45" s="1197"/>
      <c r="I45" s="1197"/>
      <c r="J45" s="1198"/>
      <c r="K45" s="59">
        <v>35206</v>
      </c>
      <c r="L45" s="60">
        <v>35029</v>
      </c>
      <c r="M45" s="60">
        <v>34746</v>
      </c>
      <c r="N45" s="60">
        <v>32665</v>
      </c>
      <c r="O45" s="61">
        <v>31821</v>
      </c>
      <c r="P45" s="48"/>
      <c r="Q45" s="48"/>
      <c r="R45" s="48"/>
      <c r="S45" s="48"/>
      <c r="T45" s="48"/>
      <c r="U45" s="48"/>
    </row>
    <row r="46" spans="1:21" ht="30.75" customHeight="1">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14</v>
      </c>
      <c r="F47" s="1185"/>
      <c r="G47" s="1185"/>
      <c r="H47" s="1185"/>
      <c r="I47" s="1185"/>
      <c r="J47" s="1186"/>
      <c r="K47" s="63">
        <v>3100</v>
      </c>
      <c r="L47" s="64">
        <v>3800</v>
      </c>
      <c r="M47" s="64">
        <v>4500</v>
      </c>
      <c r="N47" s="64">
        <v>5167</v>
      </c>
      <c r="O47" s="65">
        <v>5833</v>
      </c>
      <c r="P47" s="48"/>
      <c r="Q47" s="48"/>
      <c r="R47" s="48"/>
      <c r="S47" s="48"/>
      <c r="T47" s="48"/>
      <c r="U47" s="48"/>
    </row>
    <row r="48" spans="1:21" ht="30.75" customHeight="1">
      <c r="A48" s="48"/>
      <c r="B48" s="1193"/>
      <c r="C48" s="1194"/>
      <c r="D48" s="62"/>
      <c r="E48" s="1185" t="s">
        <v>15</v>
      </c>
      <c r="F48" s="1185"/>
      <c r="G48" s="1185"/>
      <c r="H48" s="1185"/>
      <c r="I48" s="1185"/>
      <c r="J48" s="1186"/>
      <c r="K48" s="63">
        <v>8060</v>
      </c>
      <c r="L48" s="64">
        <v>7839</v>
      </c>
      <c r="M48" s="64">
        <v>8348</v>
      </c>
      <c r="N48" s="64">
        <v>8314</v>
      </c>
      <c r="O48" s="65">
        <v>7477</v>
      </c>
      <c r="P48" s="48"/>
      <c r="Q48" s="48"/>
      <c r="R48" s="48"/>
      <c r="S48" s="48"/>
      <c r="T48" s="48"/>
      <c r="U48" s="48"/>
    </row>
    <row r="49" spans="1:21" ht="30.75" customHeight="1">
      <c r="A49" s="48"/>
      <c r="B49" s="1193"/>
      <c r="C49" s="1194"/>
      <c r="D49" s="62"/>
      <c r="E49" s="1185" t="s">
        <v>16</v>
      </c>
      <c r="F49" s="1185"/>
      <c r="G49" s="1185"/>
      <c r="H49" s="1185"/>
      <c r="I49" s="1185"/>
      <c r="J49" s="1186"/>
      <c r="K49" s="63">
        <v>180</v>
      </c>
      <c r="L49" s="64">
        <v>173</v>
      </c>
      <c r="M49" s="64">
        <v>118</v>
      </c>
      <c r="N49" s="64">
        <v>139</v>
      </c>
      <c r="O49" s="65">
        <v>114</v>
      </c>
      <c r="P49" s="48"/>
      <c r="Q49" s="48"/>
      <c r="R49" s="48"/>
      <c r="S49" s="48"/>
      <c r="T49" s="48"/>
      <c r="U49" s="48"/>
    </row>
    <row r="50" spans="1:21" ht="30.75" customHeight="1">
      <c r="A50" s="48"/>
      <c r="B50" s="1193"/>
      <c r="C50" s="1194"/>
      <c r="D50" s="62"/>
      <c r="E50" s="1185" t="s">
        <v>17</v>
      </c>
      <c r="F50" s="1185"/>
      <c r="G50" s="1185"/>
      <c r="H50" s="1185"/>
      <c r="I50" s="1185"/>
      <c r="J50" s="1186"/>
      <c r="K50" s="63">
        <v>2070</v>
      </c>
      <c r="L50" s="64">
        <v>1886</v>
      </c>
      <c r="M50" s="64">
        <v>788</v>
      </c>
      <c r="N50" s="64">
        <v>732</v>
      </c>
      <c r="O50" s="65">
        <v>1477</v>
      </c>
      <c r="P50" s="48"/>
      <c r="Q50" s="48"/>
      <c r="R50" s="48"/>
      <c r="S50" s="48"/>
      <c r="T50" s="48"/>
      <c r="U50" s="48"/>
    </row>
    <row r="51" spans="1:21" ht="30.75" customHeight="1">
      <c r="A51" s="48"/>
      <c r="B51" s="1195"/>
      <c r="C51" s="1196"/>
      <c r="D51" s="66"/>
      <c r="E51" s="1185" t="s">
        <v>18</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19</v>
      </c>
      <c r="C52" s="1184"/>
      <c r="D52" s="66"/>
      <c r="E52" s="1185" t="s">
        <v>20</v>
      </c>
      <c r="F52" s="1185"/>
      <c r="G52" s="1185"/>
      <c r="H52" s="1185"/>
      <c r="I52" s="1185"/>
      <c r="J52" s="1186"/>
      <c r="K52" s="63">
        <v>33005</v>
      </c>
      <c r="L52" s="64">
        <v>34246</v>
      </c>
      <c r="M52" s="64">
        <v>35322</v>
      </c>
      <c r="N52" s="64">
        <v>35688</v>
      </c>
      <c r="O52" s="65">
        <v>35176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15611</v>
      </c>
      <c r="L53" s="69">
        <v>14481</v>
      </c>
      <c r="M53" s="69">
        <v>13178</v>
      </c>
      <c r="N53" s="69">
        <v>11329</v>
      </c>
      <c r="O53" s="70">
        <v>11546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99" t="s">
        <v>24</v>
      </c>
      <c r="C41" s="1200"/>
      <c r="D41" s="81"/>
      <c r="E41" s="1205" t="s">
        <v>25</v>
      </c>
      <c r="F41" s="1205"/>
      <c r="G41" s="1205"/>
      <c r="H41" s="1206"/>
      <c r="I41" s="82">
        <v>401642</v>
      </c>
      <c r="J41" s="83">
        <v>420297</v>
      </c>
      <c r="K41" s="83">
        <v>431143</v>
      </c>
      <c r="L41" s="83">
        <v>441893</v>
      </c>
      <c r="M41" s="84">
        <v>446030</v>
      </c>
    </row>
    <row r="42" spans="2:13" ht="27.75" customHeight="1">
      <c r="B42" s="1201"/>
      <c r="C42" s="1202"/>
      <c r="D42" s="85"/>
      <c r="E42" s="1207" t="s">
        <v>26</v>
      </c>
      <c r="F42" s="1207"/>
      <c r="G42" s="1207"/>
      <c r="H42" s="1208"/>
      <c r="I42" s="86">
        <v>19510</v>
      </c>
      <c r="J42" s="87">
        <v>10010</v>
      </c>
      <c r="K42" s="87">
        <v>4383</v>
      </c>
      <c r="L42" s="87">
        <v>5890</v>
      </c>
      <c r="M42" s="88">
        <v>5549</v>
      </c>
    </row>
    <row r="43" spans="2:13" ht="27.75" customHeight="1">
      <c r="B43" s="1201"/>
      <c r="C43" s="1202"/>
      <c r="D43" s="85"/>
      <c r="E43" s="1207" t="s">
        <v>27</v>
      </c>
      <c r="F43" s="1207"/>
      <c r="G43" s="1207"/>
      <c r="H43" s="1208"/>
      <c r="I43" s="86">
        <v>96711</v>
      </c>
      <c r="J43" s="87">
        <v>93506</v>
      </c>
      <c r="K43" s="87">
        <v>94704</v>
      </c>
      <c r="L43" s="87">
        <v>92818</v>
      </c>
      <c r="M43" s="88">
        <v>87965</v>
      </c>
    </row>
    <row r="44" spans="2:13" ht="27.75" customHeight="1">
      <c r="B44" s="1201"/>
      <c r="C44" s="1202"/>
      <c r="D44" s="85"/>
      <c r="E44" s="1207" t="s">
        <v>28</v>
      </c>
      <c r="F44" s="1207"/>
      <c r="G44" s="1207"/>
      <c r="H44" s="1208"/>
      <c r="I44" s="86">
        <v>1418</v>
      </c>
      <c r="J44" s="87">
        <v>1279</v>
      </c>
      <c r="K44" s="87">
        <v>1197</v>
      </c>
      <c r="L44" s="87">
        <v>1172</v>
      </c>
      <c r="M44" s="88">
        <v>1061</v>
      </c>
    </row>
    <row r="45" spans="2:13" ht="27.75" customHeight="1">
      <c r="B45" s="1201"/>
      <c r="C45" s="1202"/>
      <c r="D45" s="85"/>
      <c r="E45" s="1207" t="s">
        <v>29</v>
      </c>
      <c r="F45" s="1207"/>
      <c r="G45" s="1207"/>
      <c r="H45" s="1208"/>
      <c r="I45" s="86">
        <v>45989</v>
      </c>
      <c r="J45" s="87">
        <v>44018</v>
      </c>
      <c r="K45" s="87">
        <v>44676</v>
      </c>
      <c r="L45" s="87">
        <v>42083</v>
      </c>
      <c r="M45" s="88">
        <v>41463</v>
      </c>
    </row>
    <row r="46" spans="2:13" ht="27.75" customHeight="1">
      <c r="B46" s="1201"/>
      <c r="C46" s="1202"/>
      <c r="D46" s="85"/>
      <c r="E46" s="1207" t="s">
        <v>30</v>
      </c>
      <c r="F46" s="1207"/>
      <c r="G46" s="1207"/>
      <c r="H46" s="1208"/>
      <c r="I46" s="86">
        <v>2547</v>
      </c>
      <c r="J46" s="87">
        <v>3319</v>
      </c>
      <c r="K46" s="87">
        <v>2255</v>
      </c>
      <c r="L46" s="87">
        <v>2150</v>
      </c>
      <c r="M46" s="88">
        <v>2013</v>
      </c>
    </row>
    <row r="47" spans="2:13" ht="27.75" customHeight="1">
      <c r="B47" s="1201"/>
      <c r="C47" s="1202"/>
      <c r="D47" s="85"/>
      <c r="E47" s="1207" t="s">
        <v>31</v>
      </c>
      <c r="F47" s="1207"/>
      <c r="G47" s="1207"/>
      <c r="H47" s="1208"/>
      <c r="I47" s="86" t="s">
        <v>475</v>
      </c>
      <c r="J47" s="87" t="s">
        <v>475</v>
      </c>
      <c r="K47" s="87" t="s">
        <v>475</v>
      </c>
      <c r="L47" s="87" t="s">
        <v>475</v>
      </c>
      <c r="M47" s="88" t="s">
        <v>475</v>
      </c>
    </row>
    <row r="48" spans="2:13" ht="27.75" customHeight="1">
      <c r="B48" s="1203"/>
      <c r="C48" s="1204"/>
      <c r="D48" s="85"/>
      <c r="E48" s="1207" t="s">
        <v>32</v>
      </c>
      <c r="F48" s="1207"/>
      <c r="G48" s="1207"/>
      <c r="H48" s="1208"/>
      <c r="I48" s="86" t="s">
        <v>475</v>
      </c>
      <c r="J48" s="87" t="s">
        <v>475</v>
      </c>
      <c r="K48" s="87" t="s">
        <v>475</v>
      </c>
      <c r="L48" s="87" t="s">
        <v>475</v>
      </c>
      <c r="M48" s="88" t="s">
        <v>475</v>
      </c>
    </row>
    <row r="49" spans="2:13" ht="27.75" customHeight="1">
      <c r="B49" s="1209" t="s">
        <v>33</v>
      </c>
      <c r="C49" s="1210"/>
      <c r="D49" s="89"/>
      <c r="E49" s="1207" t="s">
        <v>34</v>
      </c>
      <c r="F49" s="1207"/>
      <c r="G49" s="1207"/>
      <c r="H49" s="1208"/>
      <c r="I49" s="86">
        <v>36115</v>
      </c>
      <c r="J49" s="87">
        <v>42052</v>
      </c>
      <c r="K49" s="87">
        <v>49956</v>
      </c>
      <c r="L49" s="87">
        <v>58151</v>
      </c>
      <c r="M49" s="88">
        <v>60772</v>
      </c>
    </row>
    <row r="50" spans="2:13" ht="27.75" customHeight="1">
      <c r="B50" s="1201"/>
      <c r="C50" s="1202"/>
      <c r="D50" s="85"/>
      <c r="E50" s="1207" t="s">
        <v>35</v>
      </c>
      <c r="F50" s="1207"/>
      <c r="G50" s="1207"/>
      <c r="H50" s="1208"/>
      <c r="I50" s="86">
        <v>86095</v>
      </c>
      <c r="J50" s="87">
        <v>87557</v>
      </c>
      <c r="K50" s="87">
        <v>88092</v>
      </c>
      <c r="L50" s="87">
        <v>87384</v>
      </c>
      <c r="M50" s="88">
        <v>85772</v>
      </c>
    </row>
    <row r="51" spans="2:13" ht="27.75" customHeight="1">
      <c r="B51" s="1203"/>
      <c r="C51" s="1204"/>
      <c r="D51" s="85"/>
      <c r="E51" s="1207" t="s">
        <v>36</v>
      </c>
      <c r="F51" s="1207"/>
      <c r="G51" s="1207"/>
      <c r="H51" s="1208"/>
      <c r="I51" s="86">
        <v>304269</v>
      </c>
      <c r="J51" s="87">
        <v>321240</v>
      </c>
      <c r="K51" s="87">
        <v>333681</v>
      </c>
      <c r="L51" s="87">
        <v>343410</v>
      </c>
      <c r="M51" s="88">
        <v>353811</v>
      </c>
    </row>
    <row r="52" spans="2:13" ht="27.75" customHeight="1" thickBot="1">
      <c r="B52" s="1211" t="s">
        <v>37</v>
      </c>
      <c r="C52" s="1212"/>
      <c r="D52" s="90"/>
      <c r="E52" s="1213" t="s">
        <v>38</v>
      </c>
      <c r="F52" s="1213"/>
      <c r="G52" s="1213"/>
      <c r="H52" s="1214"/>
      <c r="I52" s="91">
        <v>141339</v>
      </c>
      <c r="J52" s="92">
        <v>121580</v>
      </c>
      <c r="K52" s="92">
        <v>106629</v>
      </c>
      <c r="L52" s="92">
        <v>97060</v>
      </c>
      <c r="M52" s="93">
        <v>83726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69"/>
      <c r="B1" s="371"/>
      <c r="P1" s="244"/>
      <c r="Q1" s="244"/>
    </row>
    <row r="2" spans="1:51" ht="25.8">
      <c r="A2" s="369"/>
      <c r="C2" s="370"/>
      <c r="P2" s="244"/>
      <c r="Q2" s="244"/>
    </row>
    <row r="3" spans="1:51" ht="25.8">
      <c r="A3" s="369"/>
      <c r="C3" s="370"/>
      <c r="P3" s="244"/>
      <c r="Q3" s="244"/>
    </row>
    <row r="4" spans="1:51" s="368" customFormat="1" ht="13.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2">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2">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575</v>
      </c>
    </row>
    <row r="11" spans="1:51" s="368" customFormat="1" ht="13.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575</v>
      </c>
    </row>
    <row r="13" spans="1:51" s="368" customFormat="1" ht="13.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2">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2">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2">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2">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2">
      <c r="P19" s="244"/>
      <c r="Q19" s="244"/>
    </row>
    <row r="20" spans="1:259" ht="13.2">
      <c r="P20" s="244"/>
      <c r="Q20" s="244"/>
    </row>
    <row r="21" spans="1:259" ht="16.2">
      <c r="B21" s="367"/>
      <c r="C21" s="246"/>
      <c r="D21" s="246"/>
      <c r="E21" s="246"/>
      <c r="F21" s="246"/>
      <c r="G21" s="246"/>
      <c r="H21" s="246"/>
      <c r="I21" s="246"/>
      <c r="J21" s="246"/>
      <c r="K21" s="246"/>
      <c r="L21" s="246"/>
      <c r="M21" s="246"/>
      <c r="N21" s="366"/>
      <c r="O21" s="246"/>
      <c r="P21" s="247"/>
      <c r="Q21" s="244"/>
      <c r="IY21" s="365"/>
    </row>
    <row r="22" spans="1:259" ht="16.2">
      <c r="B22" s="248"/>
      <c r="IY22" s="364"/>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4"/>
      <c r="C40" s="244"/>
      <c r="D40" s="244"/>
      <c r="E40" s="244"/>
      <c r="F40" s="244"/>
      <c r="G40" s="244"/>
      <c r="H40" s="244"/>
      <c r="I40" s="244"/>
      <c r="J40" s="244"/>
      <c r="K40" s="244"/>
      <c r="L40" s="244"/>
      <c r="M40" s="244"/>
      <c r="N40" s="244"/>
      <c r="O40" s="244"/>
      <c r="P40" s="354"/>
      <c r="Q40" s="244"/>
    </row>
    <row r="41" spans="2:17" ht="16.2">
      <c r="B41" s="245" t="s">
        <v>574</v>
      </c>
      <c r="C41" s="246"/>
      <c r="D41" s="246"/>
      <c r="E41" s="246"/>
      <c r="F41" s="246"/>
      <c r="G41" s="246"/>
      <c r="H41" s="246"/>
      <c r="I41" s="246"/>
      <c r="J41" s="246"/>
      <c r="K41" s="246"/>
      <c r="L41" s="246"/>
      <c r="M41" s="246"/>
      <c r="N41" s="246"/>
      <c r="O41" s="246"/>
      <c r="P41" s="247"/>
    </row>
    <row r="42" spans="2:17" ht="13.2">
      <c r="B42" s="248"/>
      <c r="C42" s="244"/>
      <c r="D42" s="244"/>
      <c r="E42" s="244"/>
      <c r="F42" s="244"/>
      <c r="G42" s="353" t="s">
        <v>570</v>
      </c>
      <c r="I42" s="352"/>
      <c r="J42" s="352"/>
      <c r="K42" s="352"/>
      <c r="L42" s="244"/>
      <c r="M42" s="244"/>
      <c r="N42" s="244"/>
      <c r="O42" s="244"/>
    </row>
    <row r="43" spans="2:17" ht="13.2">
      <c r="B43" s="248"/>
      <c r="C43" s="244"/>
      <c r="D43" s="244"/>
      <c r="E43" s="244"/>
      <c r="F43" s="244"/>
      <c r="G43" s="1251"/>
      <c r="H43" s="1230"/>
      <c r="I43" s="1230"/>
      <c r="J43" s="1230"/>
      <c r="K43" s="1230"/>
      <c r="L43" s="1230"/>
      <c r="M43" s="1230"/>
      <c r="N43" s="1230"/>
      <c r="O43" s="1231"/>
    </row>
    <row r="44" spans="2:17" ht="13.2">
      <c r="B44" s="248"/>
      <c r="C44" s="244"/>
      <c r="D44" s="244"/>
      <c r="E44" s="244"/>
      <c r="F44" s="244"/>
      <c r="G44" s="1232"/>
      <c r="H44" s="1233"/>
      <c r="I44" s="1233"/>
      <c r="J44" s="1233"/>
      <c r="K44" s="1233"/>
      <c r="L44" s="1233"/>
      <c r="M44" s="1233"/>
      <c r="N44" s="1233"/>
      <c r="O44" s="1234"/>
    </row>
    <row r="45" spans="2:17" ht="13.2">
      <c r="B45" s="248"/>
      <c r="C45" s="244"/>
      <c r="D45" s="244"/>
      <c r="E45" s="244"/>
      <c r="F45" s="244"/>
      <c r="G45" s="1232"/>
      <c r="H45" s="1233"/>
      <c r="I45" s="1233"/>
      <c r="J45" s="1233"/>
      <c r="K45" s="1233"/>
      <c r="L45" s="1233"/>
      <c r="M45" s="1233"/>
      <c r="N45" s="1233"/>
      <c r="O45" s="1234"/>
    </row>
    <row r="46" spans="2:17" ht="13.2">
      <c r="B46" s="248"/>
      <c r="C46" s="244"/>
      <c r="D46" s="244"/>
      <c r="E46" s="244"/>
      <c r="F46" s="244"/>
      <c r="G46" s="1232"/>
      <c r="H46" s="1233"/>
      <c r="I46" s="1233"/>
      <c r="J46" s="1233"/>
      <c r="K46" s="1233"/>
      <c r="L46" s="1233"/>
      <c r="M46" s="1233"/>
      <c r="N46" s="1233"/>
      <c r="O46" s="1234"/>
    </row>
    <row r="47" spans="2:17" ht="13.2">
      <c r="B47" s="248"/>
      <c r="C47" s="244"/>
      <c r="D47" s="244"/>
      <c r="E47" s="244"/>
      <c r="F47" s="244"/>
      <c r="G47" s="1235"/>
      <c r="H47" s="1236"/>
      <c r="I47" s="1236"/>
      <c r="J47" s="1236"/>
      <c r="K47" s="1236"/>
      <c r="L47" s="1236"/>
      <c r="M47" s="1236"/>
      <c r="N47" s="1236"/>
      <c r="O47" s="1237"/>
    </row>
    <row r="48" spans="2:17" ht="13.2">
      <c r="B48" s="248"/>
      <c r="C48" s="244"/>
      <c r="D48" s="244"/>
      <c r="E48" s="244"/>
      <c r="F48" s="244"/>
      <c r="G48" s="244"/>
      <c r="H48" s="363"/>
      <c r="I48" s="363"/>
      <c r="J48" s="363"/>
    </row>
    <row r="49" spans="1:17" ht="13.2">
      <c r="B49" s="248"/>
      <c r="C49" s="244"/>
      <c r="D49" s="244"/>
      <c r="E49" s="244"/>
      <c r="F49" s="244"/>
      <c r="G49" s="243" t="s">
        <v>573</v>
      </c>
    </row>
    <row r="50" spans="1:17" ht="13.2">
      <c r="B50" s="248"/>
      <c r="C50" s="244"/>
      <c r="D50" s="244"/>
      <c r="E50" s="244"/>
      <c r="F50" s="244"/>
      <c r="G50" s="1238"/>
      <c r="H50" s="1239"/>
      <c r="I50" s="1239"/>
      <c r="J50" s="1240"/>
      <c r="K50" s="345" t="s">
        <v>514</v>
      </c>
      <c r="L50" s="345" t="s">
        <v>515</v>
      </c>
      <c r="M50" s="345" t="s">
        <v>516</v>
      </c>
      <c r="N50" s="345" t="s">
        <v>517</v>
      </c>
      <c r="O50" s="345" t="s">
        <v>518</v>
      </c>
    </row>
    <row r="51" spans="1:17" ht="13.2">
      <c r="B51" s="248"/>
      <c r="C51" s="244"/>
      <c r="D51" s="244"/>
      <c r="E51" s="244"/>
      <c r="F51" s="244"/>
      <c r="G51" s="1241" t="s">
        <v>567</v>
      </c>
      <c r="H51" s="1242"/>
      <c r="I51" s="1247" t="s">
        <v>565</v>
      </c>
      <c r="J51" s="1247"/>
      <c r="K51" s="1249"/>
      <c r="L51" s="1249"/>
      <c r="M51" s="1249"/>
      <c r="N51" s="1249"/>
      <c r="O51" s="1249"/>
    </row>
    <row r="52" spans="1:17" ht="13.2">
      <c r="B52" s="248"/>
      <c r="C52" s="244"/>
      <c r="D52" s="244"/>
      <c r="E52" s="244"/>
      <c r="F52" s="244"/>
      <c r="G52" s="1243"/>
      <c r="H52" s="1244"/>
      <c r="I52" s="1248"/>
      <c r="J52" s="1248"/>
      <c r="K52" s="1215"/>
      <c r="L52" s="1215"/>
      <c r="M52" s="1215"/>
      <c r="N52" s="1215"/>
      <c r="O52" s="1215"/>
    </row>
    <row r="53" spans="1:17" ht="13.2">
      <c r="A53" s="355"/>
      <c r="B53" s="248"/>
      <c r="C53" s="244"/>
      <c r="D53" s="244"/>
      <c r="E53" s="244"/>
      <c r="F53" s="244"/>
      <c r="G53" s="1243"/>
      <c r="H53" s="1244"/>
      <c r="I53" s="1227" t="s">
        <v>572</v>
      </c>
      <c r="J53" s="1227"/>
      <c r="K53" s="1250"/>
      <c r="L53" s="1250"/>
      <c r="M53" s="1250"/>
      <c r="N53" s="1250"/>
      <c r="O53" s="1250"/>
    </row>
    <row r="54" spans="1:17" ht="13.2">
      <c r="A54" s="355"/>
      <c r="B54" s="248"/>
      <c r="C54" s="244"/>
      <c r="D54" s="244"/>
      <c r="E54" s="244"/>
      <c r="F54" s="244"/>
      <c r="G54" s="1245"/>
      <c r="H54" s="1246"/>
      <c r="I54" s="1227"/>
      <c r="J54" s="1227"/>
      <c r="K54" s="1220"/>
      <c r="L54" s="1220"/>
      <c r="M54" s="1220"/>
      <c r="N54" s="1220"/>
      <c r="O54" s="1220"/>
    </row>
    <row r="55" spans="1:17" ht="13.2">
      <c r="A55" s="355"/>
      <c r="B55" s="248"/>
      <c r="C55" s="244"/>
      <c r="D55" s="244"/>
      <c r="E55" s="244"/>
      <c r="F55" s="244"/>
      <c r="G55" s="1221" t="s">
        <v>566</v>
      </c>
      <c r="H55" s="1222"/>
      <c r="I55" s="1227" t="s">
        <v>565</v>
      </c>
      <c r="J55" s="1227"/>
      <c r="K55" s="1249"/>
      <c r="L55" s="1249"/>
      <c r="M55" s="1249"/>
      <c r="N55" s="1249"/>
      <c r="O55" s="1249"/>
    </row>
    <row r="56" spans="1:17" ht="13.2">
      <c r="A56" s="355"/>
      <c r="B56" s="248"/>
      <c r="C56" s="244"/>
      <c r="D56" s="244"/>
      <c r="E56" s="244"/>
      <c r="F56" s="244"/>
      <c r="G56" s="1223"/>
      <c r="H56" s="1224"/>
      <c r="I56" s="1227"/>
      <c r="J56" s="1227"/>
      <c r="K56" s="1215"/>
      <c r="L56" s="1215"/>
      <c r="M56" s="1215"/>
      <c r="N56" s="1215"/>
      <c r="O56" s="1215"/>
    </row>
    <row r="57" spans="1:17" s="355" customFormat="1" ht="13.2">
      <c r="B57" s="356"/>
      <c r="C57" s="352"/>
      <c r="D57" s="352"/>
      <c r="E57" s="352"/>
      <c r="F57" s="352"/>
      <c r="G57" s="1223"/>
      <c r="H57" s="1224"/>
      <c r="I57" s="1217" t="s">
        <v>572</v>
      </c>
      <c r="J57" s="1217"/>
      <c r="K57" s="1250"/>
      <c r="L57" s="1250"/>
      <c r="M57" s="1250"/>
      <c r="N57" s="1250"/>
      <c r="O57" s="1250"/>
      <c r="P57" s="361"/>
      <c r="Q57" s="356"/>
    </row>
    <row r="58" spans="1:17" s="355" customFormat="1" ht="13.2">
      <c r="A58" s="243"/>
      <c r="B58" s="356"/>
      <c r="C58" s="352"/>
      <c r="D58" s="352"/>
      <c r="E58" s="352"/>
      <c r="F58" s="352"/>
      <c r="G58" s="1225"/>
      <c r="H58" s="1226"/>
      <c r="I58" s="1217"/>
      <c r="J58" s="1217"/>
      <c r="K58" s="1220"/>
      <c r="L58" s="1220"/>
      <c r="M58" s="1220"/>
      <c r="N58" s="1220"/>
      <c r="O58" s="1220"/>
      <c r="P58" s="361"/>
      <c r="Q58" s="356"/>
    </row>
    <row r="59" spans="1:17" s="355" customFormat="1" ht="13.2">
      <c r="A59" s="243"/>
      <c r="B59" s="356"/>
      <c r="C59" s="352"/>
      <c r="D59" s="352"/>
      <c r="E59" s="352"/>
      <c r="F59" s="352"/>
      <c r="G59" s="352"/>
      <c r="H59" s="352"/>
      <c r="I59" s="352"/>
      <c r="J59" s="352"/>
      <c r="K59" s="362"/>
      <c r="L59" s="362"/>
      <c r="M59" s="362"/>
      <c r="N59" s="362"/>
      <c r="O59" s="362"/>
      <c r="P59" s="361"/>
      <c r="Q59" s="356"/>
    </row>
    <row r="60" spans="1:17" s="355" customFormat="1" ht="13.2">
      <c r="A60" s="243"/>
      <c r="B60" s="356"/>
      <c r="C60" s="352"/>
      <c r="D60" s="352"/>
      <c r="E60" s="352"/>
      <c r="F60" s="352"/>
      <c r="G60" s="352"/>
      <c r="H60" s="352"/>
      <c r="I60" s="352"/>
      <c r="J60" s="352"/>
      <c r="K60" s="362"/>
      <c r="L60" s="362"/>
      <c r="M60" s="362"/>
      <c r="N60" s="362"/>
      <c r="O60" s="362"/>
      <c r="P60" s="361"/>
      <c r="Q60" s="356"/>
    </row>
    <row r="61" spans="1:17" s="355" customFormat="1" ht="13.2">
      <c r="A61" s="243"/>
      <c r="B61" s="360"/>
      <c r="C61" s="359"/>
      <c r="D61" s="359"/>
      <c r="E61" s="359"/>
      <c r="F61" s="359"/>
      <c r="G61" s="359"/>
      <c r="H61" s="359"/>
      <c r="I61" s="359"/>
      <c r="J61" s="359"/>
      <c r="K61" s="359"/>
      <c r="L61" s="359"/>
      <c r="M61" s="358"/>
      <c r="N61" s="358"/>
      <c r="O61" s="358"/>
      <c r="P61" s="357"/>
      <c r="Q61" s="356"/>
    </row>
    <row r="62" spans="1:17" ht="13.2">
      <c r="B62" s="354"/>
      <c r="C62" s="354"/>
      <c r="D62" s="354"/>
      <c r="E62" s="354"/>
      <c r="F62" s="354"/>
      <c r="G62" s="354"/>
      <c r="H62" s="354"/>
      <c r="I62" s="354"/>
      <c r="J62" s="354"/>
      <c r="K62" s="354"/>
      <c r="L62" s="354"/>
      <c r="M62" s="354"/>
      <c r="N62" s="354"/>
      <c r="O62" s="354"/>
      <c r="P62" s="354"/>
      <c r="Q62" s="244"/>
    </row>
    <row r="63" spans="1:17" ht="16.2">
      <c r="B63" s="307" t="s">
        <v>571</v>
      </c>
      <c r="C63" s="244"/>
      <c r="D63" s="244"/>
      <c r="E63" s="244"/>
      <c r="F63" s="244"/>
      <c r="G63" s="244"/>
      <c r="H63" s="244"/>
      <c r="I63" s="244"/>
      <c r="J63" s="244"/>
      <c r="K63" s="244"/>
      <c r="L63" s="244"/>
      <c r="M63" s="244"/>
      <c r="N63" s="244"/>
      <c r="O63" s="244"/>
    </row>
    <row r="64" spans="1:17" ht="13.2">
      <c r="B64" s="248"/>
      <c r="C64" s="244"/>
      <c r="D64" s="244"/>
      <c r="E64" s="244"/>
      <c r="F64" s="244"/>
      <c r="G64" s="353" t="s">
        <v>570</v>
      </c>
      <c r="I64" s="352"/>
      <c r="J64" s="352"/>
      <c r="K64" s="352"/>
      <c r="L64" s="244"/>
      <c r="M64" s="244"/>
      <c r="N64" s="244"/>
      <c r="O64" s="244"/>
    </row>
    <row r="65" spans="2:30" ht="13.2">
      <c r="B65" s="248"/>
      <c r="C65" s="244"/>
      <c r="D65" s="244"/>
      <c r="E65" s="244"/>
      <c r="F65" s="244"/>
      <c r="G65" s="1229" t="s">
        <v>569</v>
      </c>
      <c r="H65" s="1230"/>
      <c r="I65" s="1230"/>
      <c r="J65" s="1230"/>
      <c r="K65" s="1230"/>
      <c r="L65" s="1230"/>
      <c r="M65" s="1230"/>
      <c r="N65" s="1230"/>
      <c r="O65" s="1231"/>
    </row>
    <row r="66" spans="2:30" ht="13.2">
      <c r="B66" s="248"/>
      <c r="C66" s="244"/>
      <c r="D66" s="244"/>
      <c r="E66" s="244"/>
      <c r="F66" s="244"/>
      <c r="G66" s="1232"/>
      <c r="H66" s="1233"/>
      <c r="I66" s="1233"/>
      <c r="J66" s="1233"/>
      <c r="K66" s="1233"/>
      <c r="L66" s="1233"/>
      <c r="M66" s="1233"/>
      <c r="N66" s="1233"/>
      <c r="O66" s="1234"/>
    </row>
    <row r="67" spans="2:30" ht="13.2">
      <c r="B67" s="248"/>
      <c r="C67" s="244"/>
      <c r="D67" s="244"/>
      <c r="E67" s="244"/>
      <c r="F67" s="244"/>
      <c r="G67" s="1232"/>
      <c r="H67" s="1233"/>
      <c r="I67" s="1233"/>
      <c r="J67" s="1233"/>
      <c r="K67" s="1233"/>
      <c r="L67" s="1233"/>
      <c r="M67" s="1233"/>
      <c r="N67" s="1233"/>
      <c r="O67" s="1234"/>
    </row>
    <row r="68" spans="2:30" ht="13.2">
      <c r="B68" s="248"/>
      <c r="C68" s="244"/>
      <c r="D68" s="244"/>
      <c r="E68" s="244"/>
      <c r="F68" s="244"/>
      <c r="G68" s="1232"/>
      <c r="H68" s="1233"/>
      <c r="I68" s="1233"/>
      <c r="J68" s="1233"/>
      <c r="K68" s="1233"/>
      <c r="L68" s="1233"/>
      <c r="M68" s="1233"/>
      <c r="N68" s="1233"/>
      <c r="O68" s="1234"/>
    </row>
    <row r="69" spans="2:30" ht="13.2">
      <c r="B69" s="248"/>
      <c r="C69" s="244"/>
      <c r="D69" s="244"/>
      <c r="E69" s="244"/>
      <c r="F69" s="244"/>
      <c r="G69" s="1235"/>
      <c r="H69" s="1236"/>
      <c r="I69" s="1236"/>
      <c r="J69" s="1236"/>
      <c r="K69" s="1236"/>
      <c r="L69" s="1236"/>
      <c r="M69" s="1236"/>
      <c r="N69" s="1236"/>
      <c r="O69" s="1237"/>
    </row>
    <row r="70" spans="2:30" ht="13.2">
      <c r="B70" s="248"/>
      <c r="C70" s="244"/>
      <c r="D70" s="244"/>
      <c r="E70" s="244"/>
      <c r="F70" s="244"/>
      <c r="G70" s="244"/>
      <c r="H70" s="351"/>
      <c r="I70" s="351"/>
      <c r="J70" s="348"/>
      <c r="K70" s="348"/>
      <c r="L70" s="347"/>
      <c r="M70" s="348"/>
      <c r="N70" s="347"/>
      <c r="O70" s="346"/>
    </row>
    <row r="71" spans="2:30" ht="13.2">
      <c r="B71" s="248"/>
      <c r="C71" s="244"/>
      <c r="D71" s="244"/>
      <c r="E71" s="244"/>
      <c r="F71" s="244"/>
      <c r="G71" s="350" t="s">
        <v>568</v>
      </c>
      <c r="I71" s="349"/>
      <c r="J71" s="348"/>
      <c r="K71" s="348"/>
      <c r="L71" s="347"/>
      <c r="M71" s="348"/>
      <c r="N71" s="347"/>
      <c r="O71" s="346"/>
    </row>
    <row r="72" spans="2:30" ht="13.2">
      <c r="B72" s="248"/>
      <c r="C72" s="244"/>
      <c r="D72" s="244"/>
      <c r="E72" s="244"/>
      <c r="F72" s="244"/>
      <c r="G72" s="1238"/>
      <c r="H72" s="1239"/>
      <c r="I72" s="1239"/>
      <c r="J72" s="1240"/>
      <c r="K72" s="345" t="s">
        <v>514</v>
      </c>
      <c r="L72" s="345" t="s">
        <v>515</v>
      </c>
      <c r="M72" s="345" t="s">
        <v>516</v>
      </c>
      <c r="N72" s="345" t="s">
        <v>517</v>
      </c>
      <c r="O72" s="345" t="s">
        <v>518</v>
      </c>
    </row>
    <row r="73" spans="2:30" ht="13.2">
      <c r="B73" s="248"/>
      <c r="C73" s="244"/>
      <c r="D73" s="244"/>
      <c r="E73" s="244"/>
      <c r="F73" s="244"/>
      <c r="G73" s="1241" t="s">
        <v>567</v>
      </c>
      <c r="H73" s="1242"/>
      <c r="I73" s="1247" t="s">
        <v>565</v>
      </c>
      <c r="J73" s="1247"/>
      <c r="K73" s="1228">
        <v>102</v>
      </c>
      <c r="L73" s="1228">
        <v>87.3</v>
      </c>
      <c r="M73" s="1215">
        <v>76.2</v>
      </c>
      <c r="N73" s="1215">
        <v>69.900000000000006</v>
      </c>
      <c r="O73" s="1215">
        <v>59.5</v>
      </c>
      <c r="S73" s="243">
        <v>9.9</v>
      </c>
    </row>
    <row r="74" spans="2:30" ht="13.2">
      <c r="B74" s="248"/>
      <c r="C74" s="244"/>
      <c r="D74" s="244"/>
      <c r="E74" s="244"/>
      <c r="F74" s="244"/>
      <c r="G74" s="1243"/>
      <c r="H74" s="1244"/>
      <c r="I74" s="1248"/>
      <c r="J74" s="1248"/>
      <c r="K74" s="1228"/>
      <c r="L74" s="1228"/>
      <c r="M74" s="1215"/>
      <c r="N74" s="1215"/>
      <c r="O74" s="1215"/>
    </row>
    <row r="75" spans="2:30" ht="13.2">
      <c r="B75" s="248"/>
      <c r="C75" s="244"/>
      <c r="D75" s="244"/>
      <c r="E75" s="244"/>
      <c r="F75" s="244"/>
      <c r="G75" s="1243"/>
      <c r="H75" s="1244"/>
      <c r="I75" s="1227" t="s">
        <v>564</v>
      </c>
      <c r="J75" s="1227"/>
      <c r="K75" s="1219">
        <v>12.3</v>
      </c>
      <c r="L75" s="1219">
        <v>11.5</v>
      </c>
      <c r="M75" s="1219">
        <v>10.3</v>
      </c>
      <c r="N75" s="1219">
        <v>9.3000000000000007</v>
      </c>
      <c r="O75" s="1219">
        <v>8.5</v>
      </c>
      <c r="U75" s="243">
        <v>81.2</v>
      </c>
      <c r="W75" s="243">
        <v>87.2</v>
      </c>
      <c r="Y75" s="243">
        <v>99.8</v>
      </c>
      <c r="AA75" s="243">
        <v>109.5</v>
      </c>
      <c r="AC75" s="243">
        <v>115.2</v>
      </c>
    </row>
    <row r="76" spans="2:30" ht="13.2">
      <c r="B76" s="248"/>
      <c r="C76" s="244"/>
      <c r="D76" s="244"/>
      <c r="E76" s="244"/>
      <c r="F76" s="244"/>
      <c r="G76" s="1245"/>
      <c r="H76" s="1246"/>
      <c r="I76" s="1227"/>
      <c r="J76" s="1227"/>
      <c r="K76" s="1220"/>
      <c r="L76" s="1220"/>
      <c r="M76" s="1220"/>
      <c r="N76" s="1220"/>
      <c r="O76" s="1220"/>
    </row>
    <row r="77" spans="2:30" ht="13.2">
      <c r="B77" s="248"/>
      <c r="C77" s="244"/>
      <c r="D77" s="244"/>
      <c r="E77" s="244"/>
      <c r="F77" s="244"/>
      <c r="G77" s="1221" t="s">
        <v>566</v>
      </c>
      <c r="H77" s="1222"/>
      <c r="I77" s="1227" t="s">
        <v>565</v>
      </c>
      <c r="J77" s="1227"/>
      <c r="K77" s="1228">
        <v>163.1</v>
      </c>
      <c r="L77" s="1228">
        <v>150.5</v>
      </c>
      <c r="M77" s="1215">
        <v>139</v>
      </c>
      <c r="N77" s="1215">
        <v>132.4</v>
      </c>
      <c r="O77" s="1215">
        <v>124.2</v>
      </c>
      <c r="R77" s="243">
        <v>12.3</v>
      </c>
      <c r="T77" s="243">
        <v>11.1</v>
      </c>
    </row>
    <row r="78" spans="2:30" ht="13.2">
      <c r="B78" s="248"/>
      <c r="C78" s="244"/>
      <c r="D78" s="244"/>
      <c r="E78" s="244"/>
      <c r="F78" s="244"/>
      <c r="G78" s="1223"/>
      <c r="H78" s="1224"/>
      <c r="I78" s="1227"/>
      <c r="J78" s="1227"/>
      <c r="K78" s="1228"/>
      <c r="L78" s="1228"/>
      <c r="M78" s="1215"/>
      <c r="N78" s="1215"/>
      <c r="O78" s="1215"/>
    </row>
    <row r="79" spans="2:30" ht="13.2">
      <c r="B79" s="248"/>
      <c r="C79" s="244"/>
      <c r="D79" s="244"/>
      <c r="E79" s="244"/>
      <c r="F79" s="244"/>
      <c r="G79" s="1223"/>
      <c r="H79" s="1224"/>
      <c r="I79" s="1216" t="s">
        <v>564</v>
      </c>
      <c r="J79" s="1217"/>
      <c r="K79" s="1218">
        <v>12.1</v>
      </c>
      <c r="L79" s="1218">
        <v>11.5</v>
      </c>
      <c r="M79" s="1218">
        <v>11.2</v>
      </c>
      <c r="N79" s="1218">
        <v>11.2</v>
      </c>
      <c r="O79" s="1218">
        <v>10.9</v>
      </c>
      <c r="V79" s="243">
        <v>53.5</v>
      </c>
      <c r="X79" s="243">
        <v>48.2</v>
      </c>
      <c r="Z79" s="243">
        <v>34.200000000000003</v>
      </c>
      <c r="AB79" s="243">
        <v>30.3</v>
      </c>
      <c r="AD79" s="243">
        <v>28.9</v>
      </c>
    </row>
    <row r="80" spans="2:30" ht="13.2">
      <c r="B80" s="248"/>
      <c r="C80" s="244"/>
      <c r="D80" s="244"/>
      <c r="E80" s="244"/>
      <c r="F80" s="244"/>
      <c r="G80" s="1225"/>
      <c r="H80" s="1226"/>
      <c r="I80" s="1217"/>
      <c r="J80" s="1217"/>
      <c r="K80" s="1218"/>
      <c r="L80" s="1218"/>
      <c r="M80" s="1218"/>
      <c r="N80" s="1218"/>
      <c r="O80" s="1218"/>
    </row>
    <row r="81" spans="2:17" ht="13.2">
      <c r="B81" s="248"/>
      <c r="C81" s="244"/>
      <c r="D81" s="244"/>
      <c r="E81" s="244"/>
      <c r="F81" s="244"/>
      <c r="G81" s="244"/>
      <c r="H81" s="244"/>
      <c r="I81" s="244"/>
      <c r="J81" s="244"/>
      <c r="K81" s="344"/>
      <c r="L81" s="244"/>
      <c r="M81" s="244"/>
      <c r="N81" s="244"/>
      <c r="O81" s="244"/>
    </row>
    <row r="82" spans="2:17" ht="16.2">
      <c r="B82" s="248"/>
      <c r="C82" s="244"/>
      <c r="D82" s="244"/>
      <c r="E82" s="244"/>
      <c r="F82" s="244"/>
      <c r="G82" s="244"/>
      <c r="H82" s="244"/>
      <c r="I82" s="244"/>
      <c r="J82" s="244"/>
      <c r="K82" s="343"/>
      <c r="L82" s="343"/>
      <c r="M82" s="343"/>
      <c r="N82" s="343"/>
      <c r="O82" s="343"/>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42"/>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69354</v>
      </c>
      <c r="E3" s="116"/>
      <c r="F3" s="117">
        <v>48794</v>
      </c>
      <c r="G3" s="118"/>
      <c r="H3" s="119"/>
    </row>
    <row r="4" spans="1:8">
      <c r="A4" s="120"/>
      <c r="B4" s="121"/>
      <c r="C4" s="122"/>
      <c r="D4" s="123">
        <v>35243</v>
      </c>
      <c r="E4" s="124"/>
      <c r="F4" s="125">
        <v>25698</v>
      </c>
      <c r="G4" s="126"/>
      <c r="H4" s="127"/>
    </row>
    <row r="5" spans="1:8">
      <c r="A5" s="108" t="s">
        <v>508</v>
      </c>
      <c r="B5" s="113"/>
      <c r="C5" s="114"/>
      <c r="D5" s="115">
        <v>75439</v>
      </c>
      <c r="E5" s="116"/>
      <c r="F5" s="117">
        <v>47129</v>
      </c>
      <c r="G5" s="118"/>
      <c r="H5" s="119"/>
    </row>
    <row r="6" spans="1:8">
      <c r="A6" s="120"/>
      <c r="B6" s="121"/>
      <c r="C6" s="122"/>
      <c r="D6" s="123">
        <v>36335</v>
      </c>
      <c r="E6" s="124"/>
      <c r="F6" s="125">
        <v>23069</v>
      </c>
      <c r="G6" s="126"/>
      <c r="H6" s="127"/>
    </row>
    <row r="7" spans="1:8">
      <c r="A7" s="108" t="s">
        <v>509</v>
      </c>
      <c r="B7" s="113"/>
      <c r="C7" s="114"/>
      <c r="D7" s="115">
        <v>65746</v>
      </c>
      <c r="E7" s="116"/>
      <c r="F7" s="117">
        <v>50848</v>
      </c>
      <c r="G7" s="118"/>
      <c r="H7" s="119"/>
    </row>
    <row r="8" spans="1:8">
      <c r="A8" s="120"/>
      <c r="B8" s="121"/>
      <c r="C8" s="122"/>
      <c r="D8" s="123">
        <v>30538</v>
      </c>
      <c r="E8" s="124"/>
      <c r="F8" s="125">
        <v>22583</v>
      </c>
      <c r="G8" s="126"/>
      <c r="H8" s="127"/>
    </row>
    <row r="9" spans="1:8">
      <c r="A9" s="108" t="s">
        <v>510</v>
      </c>
      <c r="B9" s="113"/>
      <c r="C9" s="114"/>
      <c r="D9" s="115">
        <v>60455</v>
      </c>
      <c r="E9" s="116"/>
      <c r="F9" s="117">
        <v>53572</v>
      </c>
      <c r="G9" s="118"/>
      <c r="H9" s="119"/>
    </row>
    <row r="10" spans="1:8">
      <c r="A10" s="120"/>
      <c r="B10" s="121"/>
      <c r="C10" s="122"/>
      <c r="D10" s="123">
        <v>30481</v>
      </c>
      <c r="E10" s="124"/>
      <c r="F10" s="125">
        <v>25259</v>
      </c>
      <c r="G10" s="126"/>
      <c r="H10" s="127"/>
    </row>
    <row r="11" spans="1:8">
      <c r="A11" s="108" t="s">
        <v>511</v>
      </c>
      <c r="B11" s="113"/>
      <c r="C11" s="114"/>
      <c r="D11" s="115">
        <v>59056</v>
      </c>
      <c r="E11" s="116"/>
      <c r="F11" s="117">
        <v>51898</v>
      </c>
      <c r="G11" s="118"/>
      <c r="H11" s="119"/>
    </row>
    <row r="12" spans="1:8">
      <c r="A12" s="120"/>
      <c r="B12" s="121"/>
      <c r="C12" s="128"/>
      <c r="D12" s="123">
        <v>29441</v>
      </c>
      <c r="E12" s="124"/>
      <c r="F12" s="125">
        <v>25986</v>
      </c>
      <c r="G12" s="126"/>
      <c r="H12" s="127"/>
    </row>
    <row r="13" spans="1:8">
      <c r="A13" s="108"/>
      <c r="B13" s="113"/>
      <c r="C13" s="129"/>
      <c r="D13" s="130">
        <v>66010</v>
      </c>
      <c r="E13" s="131"/>
      <c r="F13" s="132">
        <v>50448</v>
      </c>
      <c r="G13" s="133"/>
      <c r="H13" s="119"/>
    </row>
    <row r="14" spans="1:8">
      <c r="A14" s="120"/>
      <c r="B14" s="121"/>
      <c r="C14" s="122"/>
      <c r="D14" s="123">
        <v>32408</v>
      </c>
      <c r="E14" s="124"/>
      <c r="F14" s="125">
        <v>24519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2.4700000000000002</v>
      </c>
      <c r="C19" s="134">
        <f>ROUND(VALUE(SUBSTITUTE(実質収支比率等に係る経年分析!G$48,"▲","-")),2)</f>
        <v>2.4900000000000002</v>
      </c>
      <c r="D19" s="134">
        <f>ROUND(VALUE(SUBSTITUTE(実質収支比率等に係る経年分析!H$48,"▲","-")),2)</f>
        <v>3.17</v>
      </c>
      <c r="E19" s="134">
        <f>ROUND(VALUE(SUBSTITUTE(実質収支比率等に係る経年分析!I$48,"▲","-")),2)</f>
        <v>2.41</v>
      </c>
      <c r="F19" s="134">
        <f>ROUND(VALUE(SUBSTITUTE(実質収支比率等に係る経年分析!J$48,"▲","-")),2)</f>
        <v>2.5499999999999998</v>
      </c>
    </row>
    <row r="20" spans="1:11">
      <c r="A20" s="134" t="s">
        <v>43</v>
      </c>
      <c r="B20" s="134">
        <f>ROUND(VALUE(SUBSTITUTE(実質収支比率等に係る経年分析!F$47,"▲","-")),2)</f>
        <v>5.13</v>
      </c>
      <c r="C20" s="134">
        <f>ROUND(VALUE(SUBSTITUTE(実質収支比率等に係る経年分析!G$47,"▲","-")),2)</f>
        <v>5.26</v>
      </c>
      <c r="D20" s="134">
        <f>ROUND(VALUE(SUBSTITUTE(実質収支比率等に係る経年分析!H$47,"▲","-")),2)</f>
        <v>5.21</v>
      </c>
      <c r="E20" s="134">
        <f>ROUND(VALUE(SUBSTITUTE(実質収支比率等に係る経年分析!I$47,"▲","-")),2)</f>
        <v>5.24</v>
      </c>
      <c r="F20" s="134">
        <f>ROUND(VALUE(SUBSTITUTE(実質収支比率等に係る経年分析!J$47,"▲","-")),2)</f>
        <v>5.2</v>
      </c>
    </row>
    <row r="21" spans="1:11">
      <c r="A21" s="134" t="s">
        <v>44</v>
      </c>
      <c r="B21" s="134">
        <f>IF(ISNUMBER(VALUE(SUBSTITUTE(実質収支比率等に係る経年分析!F$49,"▲","-"))),ROUND(VALUE(SUBSTITUTE(実質収支比率等に係る経年分析!F$49,"▲","-")),2),NA())</f>
        <v>0.01</v>
      </c>
      <c r="C21" s="134">
        <f>IF(ISNUMBER(VALUE(SUBSTITUTE(実質収支比率等に係る経年分析!G$49,"▲","-"))),ROUND(VALUE(SUBSTITUTE(実質収支比率等に係る経年分析!G$49,"▲","-")),2),NA())</f>
        <v>0.23</v>
      </c>
      <c r="D21" s="134">
        <f>IF(ISNUMBER(VALUE(SUBSTITUTE(実質収支比率等に係る経年分析!H$49,"▲","-"))),ROUND(VALUE(SUBSTITUTE(実質収支比率等に係る経年分析!H$49,"▲","-")),2),NA())</f>
        <v>0.72</v>
      </c>
      <c r="E21" s="134">
        <f>IF(ISNUMBER(VALUE(SUBSTITUTE(実質収支比率等に係る経年分析!I$49,"▲","-"))),ROUND(VALUE(SUBSTITUTE(実質収支比率等に係る経年分析!I$49,"▲","-")),2),NA())</f>
        <v>-0.78</v>
      </c>
      <c r="F21" s="134">
        <f>IF(ISNUMBER(VALUE(SUBSTITUTE(実質収支比率等に係る経年分析!J$49,"▲","-"))),ROUND(VALUE(SUBSTITUTE(実質収支比率等に係る経年分析!J$49,"▲","-")),2),NA())</f>
        <v>0.14000000000000001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競輪事業会計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0.27</v>
      </c>
    </row>
    <row r="30" spans="1:11">
      <c r="A30" s="135" t="str">
        <f>IF(連結実質赤字比率に係る赤字・黒字の構成分析!C$40="",NA(),連結実質赤字比率に係る赤字・黒字の構成分析!C$40)</f>
        <v>介護保険事業会計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v>
      </c>
    </row>
    <row r="31" spans="1:11">
      <c r="A31" s="135" t="str">
        <f>IF(連結実質赤字比率に係る赤字・黒字の構成分析!C$39="",NA(),連結実質赤字比率に係る赤字・黒字の構成分析!C$39)</f>
        <v>国民健康保険事業会計（事業勘定）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2.5299999999999998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2.44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2.2200000000000002</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2.54</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4.2300000000000004</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5.81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9.3800000000000008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9.2100000000000009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5.86</v>
      </c>
    </row>
    <row r="36" spans="1:16">
      <c r="A36" s="135" t="str">
        <f>IF(連結実質赤字比率に係る赤字・黒字の構成分析!C$34="",NA(),連結実質赤字比率に係る赤字・黒字の構成分析!C$34)</f>
        <v>母子・父子・寡婦福祉資金貸付金会計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33005</v>
      </c>
      <c r="E42" s="136"/>
      <c r="F42" s="136"/>
      <c r="G42" s="136">
        <f>'実質公債費比率（分子）の構造'!L$52</f>
        <v>34246</v>
      </c>
      <c r="H42" s="136"/>
      <c r="I42" s="136"/>
      <c r="J42" s="136">
        <f>'実質公債費比率（分子）の構造'!M$52</f>
        <v>35322</v>
      </c>
      <c r="K42" s="136"/>
      <c r="L42" s="136"/>
      <c r="M42" s="136">
        <f>'実質公債費比率（分子）の構造'!N$52</f>
        <v>35688</v>
      </c>
      <c r="N42" s="136"/>
      <c r="O42" s="136"/>
      <c r="P42" s="136">
        <f>'実質公債費比率（分子）の構造'!O$52</f>
        <v>35176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2070</v>
      </c>
      <c r="C44" s="136"/>
      <c r="D44" s="136"/>
      <c r="E44" s="136">
        <f>'実質公債費比率（分子）の構造'!L$50</f>
        <v>1886</v>
      </c>
      <c r="F44" s="136"/>
      <c r="G44" s="136"/>
      <c r="H44" s="136">
        <f>'実質公債費比率（分子）の構造'!M$50</f>
        <v>788</v>
      </c>
      <c r="I44" s="136"/>
      <c r="J44" s="136"/>
      <c r="K44" s="136">
        <f>'実質公債費比率（分子）の構造'!N$50</f>
        <v>732</v>
      </c>
      <c r="L44" s="136"/>
      <c r="M44" s="136"/>
      <c r="N44" s="136">
        <f>'実質公債費比率（分子）の構造'!O$50</f>
        <v>1477</v>
      </c>
      <c r="O44" s="136"/>
      <c r="P44" s="136"/>
    </row>
    <row r="45" spans="1:16">
      <c r="A45" s="136" t="s">
        <v>54</v>
      </c>
      <c r="B45" s="136">
        <f>'実質公債費比率（分子）の構造'!K$49</f>
        <v>180</v>
      </c>
      <c r="C45" s="136"/>
      <c r="D45" s="136"/>
      <c r="E45" s="136">
        <f>'実質公債費比率（分子）の構造'!L$49</f>
        <v>173</v>
      </c>
      <c r="F45" s="136"/>
      <c r="G45" s="136"/>
      <c r="H45" s="136">
        <f>'実質公債費比率（分子）の構造'!M$49</f>
        <v>118</v>
      </c>
      <c r="I45" s="136"/>
      <c r="J45" s="136"/>
      <c r="K45" s="136">
        <f>'実質公債費比率（分子）の構造'!N$49</f>
        <v>139</v>
      </c>
      <c r="L45" s="136"/>
      <c r="M45" s="136"/>
      <c r="N45" s="136">
        <f>'実質公債費比率（分子）の構造'!O$49</f>
        <v>114</v>
      </c>
      <c r="O45" s="136"/>
      <c r="P45" s="136"/>
    </row>
    <row r="46" spans="1:16">
      <c r="A46" s="136" t="s">
        <v>55</v>
      </c>
      <c r="B46" s="136">
        <f>'実質公債費比率（分子）の構造'!K$48</f>
        <v>8060</v>
      </c>
      <c r="C46" s="136"/>
      <c r="D46" s="136"/>
      <c r="E46" s="136">
        <f>'実質公債費比率（分子）の構造'!L$48</f>
        <v>7839</v>
      </c>
      <c r="F46" s="136"/>
      <c r="G46" s="136"/>
      <c r="H46" s="136">
        <f>'実質公債費比率（分子）の構造'!M$48</f>
        <v>8348</v>
      </c>
      <c r="I46" s="136"/>
      <c r="J46" s="136"/>
      <c r="K46" s="136">
        <f>'実質公債費比率（分子）の構造'!N$48</f>
        <v>8314</v>
      </c>
      <c r="L46" s="136"/>
      <c r="M46" s="136"/>
      <c r="N46" s="136">
        <f>'実質公債費比率（分子）の構造'!O$48</f>
        <v>7477</v>
      </c>
      <c r="O46" s="136"/>
      <c r="P46" s="136"/>
    </row>
    <row r="47" spans="1:16">
      <c r="A47" s="136" t="s">
        <v>56</v>
      </c>
      <c r="B47" s="136">
        <f>'実質公債費比率（分子）の構造'!K$47</f>
        <v>3100</v>
      </c>
      <c r="C47" s="136"/>
      <c r="D47" s="136"/>
      <c r="E47" s="136">
        <f>'実質公債費比率（分子）の構造'!L$47</f>
        <v>3800</v>
      </c>
      <c r="F47" s="136"/>
      <c r="G47" s="136"/>
      <c r="H47" s="136">
        <f>'実質公債費比率（分子）の構造'!M$47</f>
        <v>4500</v>
      </c>
      <c r="I47" s="136"/>
      <c r="J47" s="136"/>
      <c r="K47" s="136">
        <f>'実質公債費比率（分子）の構造'!N$47</f>
        <v>5167</v>
      </c>
      <c r="L47" s="136"/>
      <c r="M47" s="136"/>
      <c r="N47" s="136">
        <f>'実質公債費比率（分子）の構造'!O$47</f>
        <v>5833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35206</v>
      </c>
      <c r="C49" s="136"/>
      <c r="D49" s="136"/>
      <c r="E49" s="136">
        <f>'実質公債費比率（分子）の構造'!L$45</f>
        <v>35029</v>
      </c>
      <c r="F49" s="136"/>
      <c r="G49" s="136"/>
      <c r="H49" s="136">
        <f>'実質公債費比率（分子）の構造'!M$45</f>
        <v>34746</v>
      </c>
      <c r="I49" s="136"/>
      <c r="J49" s="136"/>
      <c r="K49" s="136">
        <f>'実質公債費比率（分子）の構造'!N$45</f>
        <v>32665</v>
      </c>
      <c r="L49" s="136"/>
      <c r="M49" s="136"/>
      <c r="N49" s="136">
        <f>'実質公債費比率（分子）の構造'!O$45</f>
        <v>31821</v>
      </c>
      <c r="O49" s="136"/>
      <c r="P49" s="136"/>
    </row>
    <row r="50" spans="1:16">
      <c r="A50" s="136" t="s">
        <v>59</v>
      </c>
      <c r="B50" s="136" t="e">
        <f>NA()</f>
        <v>#N/A</v>
      </c>
      <c r="C50" s="136">
        <f>IF(ISNUMBER('実質公債費比率（分子）の構造'!K$53),'実質公債費比率（分子）の構造'!K$53,NA())</f>
        <v>15611</v>
      </c>
      <c r="D50" s="136" t="e">
        <f>NA()</f>
        <v>#N/A</v>
      </c>
      <c r="E50" s="136" t="e">
        <f>NA()</f>
        <v>#N/A</v>
      </c>
      <c r="F50" s="136">
        <f>IF(ISNUMBER('実質公債費比率（分子）の構造'!L$53),'実質公債費比率（分子）の構造'!L$53,NA())</f>
        <v>14481</v>
      </c>
      <c r="G50" s="136" t="e">
        <f>NA()</f>
        <v>#N/A</v>
      </c>
      <c r="H50" s="136" t="e">
        <f>NA()</f>
        <v>#N/A</v>
      </c>
      <c r="I50" s="136">
        <f>IF(ISNUMBER('実質公債費比率（分子）の構造'!M$53),'実質公債費比率（分子）の構造'!M$53,NA())</f>
        <v>13178</v>
      </c>
      <c r="J50" s="136" t="e">
        <f>NA()</f>
        <v>#N/A</v>
      </c>
      <c r="K50" s="136" t="e">
        <f>NA()</f>
        <v>#N/A</v>
      </c>
      <c r="L50" s="136">
        <f>IF(ISNUMBER('実質公債費比率（分子）の構造'!N$53),'実質公債費比率（分子）の構造'!N$53,NA())</f>
        <v>11329</v>
      </c>
      <c r="M50" s="136" t="e">
        <f>NA()</f>
        <v>#N/A</v>
      </c>
      <c r="N50" s="136" t="e">
        <f>NA()</f>
        <v>#N/A</v>
      </c>
      <c r="O50" s="136">
        <f>IF(ISNUMBER('実質公債費比率（分子）の構造'!O$53),'実質公債費比率（分子）の構造'!O$53,NA())</f>
        <v>11546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304269</v>
      </c>
      <c r="E56" s="135"/>
      <c r="F56" s="135"/>
      <c r="G56" s="135">
        <f>'将来負担比率（分子）の構造'!J$51</f>
        <v>321240</v>
      </c>
      <c r="H56" s="135"/>
      <c r="I56" s="135"/>
      <c r="J56" s="135">
        <f>'将来負担比率（分子）の構造'!K$51</f>
        <v>333681</v>
      </c>
      <c r="K56" s="135"/>
      <c r="L56" s="135"/>
      <c r="M56" s="135">
        <f>'将来負担比率（分子）の構造'!L$51</f>
        <v>343410</v>
      </c>
      <c r="N56" s="135"/>
      <c r="O56" s="135"/>
      <c r="P56" s="135">
        <f>'将来負担比率（分子）の構造'!M$51</f>
        <v>353811</v>
      </c>
    </row>
    <row r="57" spans="1:16">
      <c r="A57" s="135" t="s">
        <v>35</v>
      </c>
      <c r="B57" s="135"/>
      <c r="C57" s="135"/>
      <c r="D57" s="135">
        <f>'将来負担比率（分子）の構造'!I$50</f>
        <v>86095</v>
      </c>
      <c r="E57" s="135"/>
      <c r="F57" s="135"/>
      <c r="G57" s="135">
        <f>'将来負担比率（分子）の構造'!J$50</f>
        <v>87557</v>
      </c>
      <c r="H57" s="135"/>
      <c r="I57" s="135"/>
      <c r="J57" s="135">
        <f>'将来負担比率（分子）の構造'!K$50</f>
        <v>88092</v>
      </c>
      <c r="K57" s="135"/>
      <c r="L57" s="135"/>
      <c r="M57" s="135">
        <f>'将来負担比率（分子）の構造'!L$50</f>
        <v>87384</v>
      </c>
      <c r="N57" s="135"/>
      <c r="O57" s="135"/>
      <c r="P57" s="135">
        <f>'将来負担比率（分子）の構造'!M$50</f>
        <v>85772</v>
      </c>
    </row>
    <row r="58" spans="1:16">
      <c r="A58" s="135" t="s">
        <v>34</v>
      </c>
      <c r="B58" s="135"/>
      <c r="C58" s="135"/>
      <c r="D58" s="135">
        <f>'将来負担比率（分子）の構造'!I$49</f>
        <v>36115</v>
      </c>
      <c r="E58" s="135"/>
      <c r="F58" s="135"/>
      <c r="G58" s="135">
        <f>'将来負担比率（分子）の構造'!J$49</f>
        <v>42052</v>
      </c>
      <c r="H58" s="135"/>
      <c r="I58" s="135"/>
      <c r="J58" s="135">
        <f>'将来負担比率（分子）の構造'!K$49</f>
        <v>49956</v>
      </c>
      <c r="K58" s="135"/>
      <c r="L58" s="135"/>
      <c r="M58" s="135">
        <f>'将来負担比率（分子）の構造'!L$49</f>
        <v>58151</v>
      </c>
      <c r="N58" s="135"/>
      <c r="O58" s="135"/>
      <c r="P58" s="135">
        <f>'将来負担比率（分子）の構造'!M$49</f>
        <v>60772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2547</v>
      </c>
      <c r="C61" s="135"/>
      <c r="D61" s="135"/>
      <c r="E61" s="135">
        <f>'将来負担比率（分子）の構造'!J$46</f>
        <v>3319</v>
      </c>
      <c r="F61" s="135"/>
      <c r="G61" s="135"/>
      <c r="H61" s="135">
        <f>'将来負担比率（分子）の構造'!K$46</f>
        <v>2255</v>
      </c>
      <c r="I61" s="135"/>
      <c r="J61" s="135"/>
      <c r="K61" s="135">
        <f>'将来負担比率（分子）の構造'!L$46</f>
        <v>2150</v>
      </c>
      <c r="L61" s="135"/>
      <c r="M61" s="135"/>
      <c r="N61" s="135">
        <f>'将来負担比率（分子）の構造'!M$46</f>
        <v>2013</v>
      </c>
      <c r="O61" s="135"/>
      <c r="P61" s="135"/>
    </row>
    <row r="62" spans="1:16">
      <c r="A62" s="135" t="s">
        <v>29</v>
      </c>
      <c r="B62" s="135">
        <f>'将来負担比率（分子）の構造'!I$45</f>
        <v>45989</v>
      </c>
      <c r="C62" s="135"/>
      <c r="D62" s="135"/>
      <c r="E62" s="135">
        <f>'将来負担比率（分子）の構造'!J$45</f>
        <v>44018</v>
      </c>
      <c r="F62" s="135"/>
      <c r="G62" s="135"/>
      <c r="H62" s="135">
        <f>'将来負担比率（分子）の構造'!K$45</f>
        <v>44676</v>
      </c>
      <c r="I62" s="135"/>
      <c r="J62" s="135"/>
      <c r="K62" s="135">
        <f>'将来負担比率（分子）の構造'!L$45</f>
        <v>42083</v>
      </c>
      <c r="L62" s="135"/>
      <c r="M62" s="135"/>
      <c r="N62" s="135">
        <f>'将来負担比率（分子）の構造'!M$45</f>
        <v>41463</v>
      </c>
      <c r="O62" s="135"/>
      <c r="P62" s="135"/>
    </row>
    <row r="63" spans="1:16">
      <c r="A63" s="135" t="s">
        <v>28</v>
      </c>
      <c r="B63" s="135">
        <f>'将来負担比率（分子）の構造'!I$44</f>
        <v>1418</v>
      </c>
      <c r="C63" s="135"/>
      <c r="D63" s="135"/>
      <c r="E63" s="135">
        <f>'将来負担比率（分子）の構造'!J$44</f>
        <v>1279</v>
      </c>
      <c r="F63" s="135"/>
      <c r="G63" s="135"/>
      <c r="H63" s="135">
        <f>'将来負担比率（分子）の構造'!K$44</f>
        <v>1197</v>
      </c>
      <c r="I63" s="135"/>
      <c r="J63" s="135"/>
      <c r="K63" s="135">
        <f>'将来負担比率（分子）の構造'!L$44</f>
        <v>1172</v>
      </c>
      <c r="L63" s="135"/>
      <c r="M63" s="135"/>
      <c r="N63" s="135">
        <f>'将来負担比率（分子）の構造'!M$44</f>
        <v>1061</v>
      </c>
      <c r="O63" s="135"/>
      <c r="P63" s="135"/>
    </row>
    <row r="64" spans="1:16">
      <c r="A64" s="135" t="s">
        <v>27</v>
      </c>
      <c r="B64" s="135">
        <f>'将来負担比率（分子）の構造'!I$43</f>
        <v>96711</v>
      </c>
      <c r="C64" s="135"/>
      <c r="D64" s="135"/>
      <c r="E64" s="135">
        <f>'将来負担比率（分子）の構造'!J$43</f>
        <v>93506</v>
      </c>
      <c r="F64" s="135"/>
      <c r="G64" s="135"/>
      <c r="H64" s="135">
        <f>'将来負担比率（分子）の構造'!K$43</f>
        <v>94704</v>
      </c>
      <c r="I64" s="135"/>
      <c r="J64" s="135"/>
      <c r="K64" s="135">
        <f>'将来負担比率（分子）の構造'!L$43</f>
        <v>92818</v>
      </c>
      <c r="L64" s="135"/>
      <c r="M64" s="135"/>
      <c r="N64" s="135">
        <f>'将来負担比率（分子）の構造'!M$43</f>
        <v>87965</v>
      </c>
      <c r="O64" s="135"/>
      <c r="P64" s="135"/>
    </row>
    <row r="65" spans="1:16">
      <c r="A65" s="135" t="s">
        <v>26</v>
      </c>
      <c r="B65" s="135">
        <f>'将来負担比率（分子）の構造'!I$42</f>
        <v>19510</v>
      </c>
      <c r="C65" s="135"/>
      <c r="D65" s="135"/>
      <c r="E65" s="135">
        <f>'将来負担比率（分子）の構造'!J$42</f>
        <v>10010</v>
      </c>
      <c r="F65" s="135"/>
      <c r="G65" s="135"/>
      <c r="H65" s="135">
        <f>'将来負担比率（分子）の構造'!K$42</f>
        <v>4383</v>
      </c>
      <c r="I65" s="135"/>
      <c r="J65" s="135"/>
      <c r="K65" s="135">
        <f>'将来負担比率（分子）の構造'!L$42</f>
        <v>5890</v>
      </c>
      <c r="L65" s="135"/>
      <c r="M65" s="135"/>
      <c r="N65" s="135">
        <f>'将来負担比率（分子）の構造'!M$42</f>
        <v>5549</v>
      </c>
      <c r="O65" s="135"/>
      <c r="P65" s="135"/>
    </row>
    <row r="66" spans="1:16">
      <c r="A66" s="135" t="s">
        <v>25</v>
      </c>
      <c r="B66" s="135">
        <f>'将来負担比率（分子）の構造'!I$41</f>
        <v>401642</v>
      </c>
      <c r="C66" s="135"/>
      <c r="D66" s="135"/>
      <c r="E66" s="135">
        <f>'将来負担比率（分子）の構造'!J$41</f>
        <v>420297</v>
      </c>
      <c r="F66" s="135"/>
      <c r="G66" s="135"/>
      <c r="H66" s="135">
        <f>'将来負担比率（分子）の構造'!K$41</f>
        <v>431143</v>
      </c>
      <c r="I66" s="135"/>
      <c r="J66" s="135"/>
      <c r="K66" s="135">
        <f>'将来負担比率（分子）の構造'!L$41</f>
        <v>441893</v>
      </c>
      <c r="L66" s="135"/>
      <c r="M66" s="135"/>
      <c r="N66" s="135">
        <f>'将来負担比率（分子）の構造'!M$41</f>
        <v>446030</v>
      </c>
      <c r="O66" s="135"/>
      <c r="P66" s="135"/>
    </row>
    <row r="67" spans="1:16">
      <c r="A67" s="135" t="s">
        <v>63</v>
      </c>
      <c r="B67" s="135" t="e">
        <f>NA()</f>
        <v>#N/A</v>
      </c>
      <c r="C67" s="135">
        <f>IF(ISNUMBER('将来負担比率（分子）の構造'!I$52), IF('将来負担比率（分子）の構造'!I$52 &lt; 0, 0, '将来負担比率（分子）の構造'!I$52), NA())</f>
        <v>141339</v>
      </c>
      <c r="D67" s="135" t="e">
        <f>NA()</f>
        <v>#N/A</v>
      </c>
      <c r="E67" s="135" t="e">
        <f>NA()</f>
        <v>#N/A</v>
      </c>
      <c r="F67" s="135">
        <f>IF(ISNUMBER('将来負担比率（分子）の構造'!J$52), IF('将来負担比率（分子）の構造'!J$52 &lt; 0, 0, '将来負担比率（分子）の構造'!J$52), NA())</f>
        <v>121580</v>
      </c>
      <c r="G67" s="135" t="e">
        <f>NA()</f>
        <v>#N/A</v>
      </c>
      <c r="H67" s="135" t="e">
        <f>NA()</f>
        <v>#N/A</v>
      </c>
      <c r="I67" s="135">
        <f>IF(ISNUMBER('将来負担比率（分子）の構造'!K$52), IF('将来負担比率（分子）の構造'!K$52 &lt; 0, 0, '将来負担比率（分子）の構造'!K$52), NA())</f>
        <v>106629</v>
      </c>
      <c r="J67" s="135" t="e">
        <f>NA()</f>
        <v>#N/A</v>
      </c>
      <c r="K67" s="135" t="e">
        <f>NA()</f>
        <v>#N/A</v>
      </c>
      <c r="L67" s="135">
        <f>IF(ISNUMBER('将来負担比率（分子）の構造'!L$52), IF('将来負担比率（分子）の構造'!L$52 &lt; 0, 0, '将来負担比率（分子）の構造'!L$52), NA())</f>
        <v>97060</v>
      </c>
      <c r="M67" s="135" t="e">
        <f>NA()</f>
        <v>#N/A</v>
      </c>
      <c r="N67" s="135" t="e">
        <f>NA()</f>
        <v>#N/A</v>
      </c>
      <c r="O67" s="135">
        <f>IF(ISNUMBER('将来負担比率（分子）の構造'!M$52), IF('将来負担比率（分子）の構造'!M$52 &lt; 0, 0, '将来負担比率（分子）の構造'!M$52), NA())</f>
        <v>83726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127077689</v>
      </c>
      <c r="S5" s="613"/>
      <c r="T5" s="613"/>
      <c r="U5" s="613"/>
      <c r="V5" s="613"/>
      <c r="W5" s="613"/>
      <c r="X5" s="613"/>
      <c r="Y5" s="614"/>
      <c r="Z5" s="615">
        <v>44.8</v>
      </c>
      <c r="AA5" s="615"/>
      <c r="AB5" s="615"/>
      <c r="AC5" s="615"/>
      <c r="AD5" s="616">
        <v>116554496</v>
      </c>
      <c r="AE5" s="616"/>
      <c r="AF5" s="616"/>
      <c r="AG5" s="616"/>
      <c r="AH5" s="616"/>
      <c r="AI5" s="616"/>
      <c r="AJ5" s="616"/>
      <c r="AK5" s="616"/>
      <c r="AL5" s="617">
        <v>76</v>
      </c>
      <c r="AM5" s="618"/>
      <c r="AN5" s="618"/>
      <c r="AO5" s="619"/>
      <c r="AP5" s="609" t="s">
        <v>206</v>
      </c>
      <c r="AQ5" s="610"/>
      <c r="AR5" s="610"/>
      <c r="AS5" s="610"/>
      <c r="AT5" s="610"/>
      <c r="AU5" s="610"/>
      <c r="AV5" s="610"/>
      <c r="AW5" s="610"/>
      <c r="AX5" s="610"/>
      <c r="AY5" s="610"/>
      <c r="AZ5" s="610"/>
      <c r="BA5" s="610"/>
      <c r="BB5" s="610"/>
      <c r="BC5" s="610"/>
      <c r="BD5" s="610"/>
      <c r="BE5" s="610"/>
      <c r="BF5" s="611"/>
      <c r="BG5" s="623">
        <v>112487903</v>
      </c>
      <c r="BH5" s="624"/>
      <c r="BI5" s="624"/>
      <c r="BJ5" s="624"/>
      <c r="BK5" s="624"/>
      <c r="BL5" s="624"/>
      <c r="BM5" s="624"/>
      <c r="BN5" s="625"/>
      <c r="BO5" s="626">
        <v>88.5</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2325349</v>
      </c>
      <c r="S6" s="624"/>
      <c r="T6" s="624"/>
      <c r="U6" s="624"/>
      <c r="V6" s="624"/>
      <c r="W6" s="624"/>
      <c r="X6" s="624"/>
      <c r="Y6" s="625"/>
      <c r="Z6" s="626">
        <v>0.8</v>
      </c>
      <c r="AA6" s="626"/>
      <c r="AB6" s="626"/>
      <c r="AC6" s="626"/>
      <c r="AD6" s="627">
        <v>2325349</v>
      </c>
      <c r="AE6" s="627"/>
      <c r="AF6" s="627"/>
      <c r="AG6" s="627"/>
      <c r="AH6" s="627"/>
      <c r="AI6" s="627"/>
      <c r="AJ6" s="627"/>
      <c r="AK6" s="627"/>
      <c r="AL6" s="628">
        <v>1.5</v>
      </c>
      <c r="AM6" s="629"/>
      <c r="AN6" s="629"/>
      <c r="AO6" s="630"/>
      <c r="AP6" s="620" t="s">
        <v>212</v>
      </c>
      <c r="AQ6" s="621"/>
      <c r="AR6" s="621"/>
      <c r="AS6" s="621"/>
      <c r="AT6" s="621"/>
      <c r="AU6" s="621"/>
      <c r="AV6" s="621"/>
      <c r="AW6" s="621"/>
      <c r="AX6" s="621"/>
      <c r="AY6" s="621"/>
      <c r="AZ6" s="621"/>
      <c r="BA6" s="621"/>
      <c r="BB6" s="621"/>
      <c r="BC6" s="621"/>
      <c r="BD6" s="621"/>
      <c r="BE6" s="621"/>
      <c r="BF6" s="622"/>
      <c r="BG6" s="623">
        <v>112487903</v>
      </c>
      <c r="BH6" s="624"/>
      <c r="BI6" s="624"/>
      <c r="BJ6" s="624"/>
      <c r="BK6" s="624"/>
      <c r="BL6" s="624"/>
      <c r="BM6" s="624"/>
      <c r="BN6" s="625"/>
      <c r="BO6" s="626">
        <v>88.5</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1150649</v>
      </c>
      <c r="CS6" s="624"/>
      <c r="CT6" s="624"/>
      <c r="CU6" s="624"/>
      <c r="CV6" s="624"/>
      <c r="CW6" s="624"/>
      <c r="CX6" s="624"/>
      <c r="CY6" s="625"/>
      <c r="CZ6" s="626">
        <v>0.4</v>
      </c>
      <c r="DA6" s="626"/>
      <c r="DB6" s="626"/>
      <c r="DC6" s="626"/>
      <c r="DD6" s="632" t="s">
        <v>207</v>
      </c>
      <c r="DE6" s="624"/>
      <c r="DF6" s="624"/>
      <c r="DG6" s="624"/>
      <c r="DH6" s="624"/>
      <c r="DI6" s="624"/>
      <c r="DJ6" s="624"/>
      <c r="DK6" s="624"/>
      <c r="DL6" s="624"/>
      <c r="DM6" s="624"/>
      <c r="DN6" s="624"/>
      <c r="DO6" s="624"/>
      <c r="DP6" s="625"/>
      <c r="DQ6" s="632">
        <v>1150337</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216670</v>
      </c>
      <c r="S7" s="624"/>
      <c r="T7" s="624"/>
      <c r="U7" s="624"/>
      <c r="V7" s="624"/>
      <c r="W7" s="624"/>
      <c r="X7" s="624"/>
      <c r="Y7" s="625"/>
      <c r="Z7" s="626">
        <v>0.1</v>
      </c>
      <c r="AA7" s="626"/>
      <c r="AB7" s="626"/>
      <c r="AC7" s="626"/>
      <c r="AD7" s="627">
        <v>216670</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54040664</v>
      </c>
      <c r="BH7" s="624"/>
      <c r="BI7" s="624"/>
      <c r="BJ7" s="624"/>
      <c r="BK7" s="624"/>
      <c r="BL7" s="624"/>
      <c r="BM7" s="624"/>
      <c r="BN7" s="625"/>
      <c r="BO7" s="626">
        <v>42.5</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22605064</v>
      </c>
      <c r="CS7" s="624"/>
      <c r="CT7" s="624"/>
      <c r="CU7" s="624"/>
      <c r="CV7" s="624"/>
      <c r="CW7" s="624"/>
      <c r="CX7" s="624"/>
      <c r="CY7" s="625"/>
      <c r="CZ7" s="626">
        <v>8.1999999999999993</v>
      </c>
      <c r="DA7" s="626"/>
      <c r="DB7" s="626"/>
      <c r="DC7" s="626"/>
      <c r="DD7" s="632">
        <v>499491</v>
      </c>
      <c r="DE7" s="624"/>
      <c r="DF7" s="624"/>
      <c r="DG7" s="624"/>
      <c r="DH7" s="624"/>
      <c r="DI7" s="624"/>
      <c r="DJ7" s="624"/>
      <c r="DK7" s="624"/>
      <c r="DL7" s="624"/>
      <c r="DM7" s="624"/>
      <c r="DN7" s="624"/>
      <c r="DO7" s="624"/>
      <c r="DP7" s="625"/>
      <c r="DQ7" s="632">
        <v>18898002</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607340</v>
      </c>
      <c r="S8" s="624"/>
      <c r="T8" s="624"/>
      <c r="U8" s="624"/>
      <c r="V8" s="624"/>
      <c r="W8" s="624"/>
      <c r="X8" s="624"/>
      <c r="Y8" s="625"/>
      <c r="Z8" s="626">
        <v>0.2</v>
      </c>
      <c r="AA8" s="626"/>
      <c r="AB8" s="626"/>
      <c r="AC8" s="626"/>
      <c r="AD8" s="627">
        <v>607340</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1238372</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92451317</v>
      </c>
      <c r="CS8" s="624"/>
      <c r="CT8" s="624"/>
      <c r="CU8" s="624"/>
      <c r="CV8" s="624"/>
      <c r="CW8" s="624"/>
      <c r="CX8" s="624"/>
      <c r="CY8" s="625"/>
      <c r="CZ8" s="626">
        <v>33.4</v>
      </c>
      <c r="DA8" s="626"/>
      <c r="DB8" s="626"/>
      <c r="DC8" s="626"/>
      <c r="DD8" s="632">
        <v>1621611</v>
      </c>
      <c r="DE8" s="624"/>
      <c r="DF8" s="624"/>
      <c r="DG8" s="624"/>
      <c r="DH8" s="624"/>
      <c r="DI8" s="624"/>
      <c r="DJ8" s="624"/>
      <c r="DK8" s="624"/>
      <c r="DL8" s="624"/>
      <c r="DM8" s="624"/>
      <c r="DN8" s="624"/>
      <c r="DO8" s="624"/>
      <c r="DP8" s="625"/>
      <c r="DQ8" s="632">
        <v>46970082</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643610</v>
      </c>
      <c r="S9" s="624"/>
      <c r="T9" s="624"/>
      <c r="U9" s="624"/>
      <c r="V9" s="624"/>
      <c r="W9" s="624"/>
      <c r="X9" s="624"/>
      <c r="Y9" s="625"/>
      <c r="Z9" s="626">
        <v>0.2</v>
      </c>
      <c r="AA9" s="626"/>
      <c r="AB9" s="626"/>
      <c r="AC9" s="626"/>
      <c r="AD9" s="627">
        <v>643610</v>
      </c>
      <c r="AE9" s="627"/>
      <c r="AF9" s="627"/>
      <c r="AG9" s="627"/>
      <c r="AH9" s="627"/>
      <c r="AI9" s="627"/>
      <c r="AJ9" s="627"/>
      <c r="AK9" s="627"/>
      <c r="AL9" s="628">
        <v>0.4</v>
      </c>
      <c r="AM9" s="629"/>
      <c r="AN9" s="629"/>
      <c r="AO9" s="630"/>
      <c r="AP9" s="620" t="s">
        <v>221</v>
      </c>
      <c r="AQ9" s="621"/>
      <c r="AR9" s="621"/>
      <c r="AS9" s="621"/>
      <c r="AT9" s="621"/>
      <c r="AU9" s="621"/>
      <c r="AV9" s="621"/>
      <c r="AW9" s="621"/>
      <c r="AX9" s="621"/>
      <c r="AY9" s="621"/>
      <c r="AZ9" s="621"/>
      <c r="BA9" s="621"/>
      <c r="BB9" s="621"/>
      <c r="BC9" s="621"/>
      <c r="BD9" s="621"/>
      <c r="BE9" s="621"/>
      <c r="BF9" s="622"/>
      <c r="BG9" s="623">
        <v>40996011</v>
      </c>
      <c r="BH9" s="624"/>
      <c r="BI9" s="624"/>
      <c r="BJ9" s="624"/>
      <c r="BK9" s="624"/>
      <c r="BL9" s="624"/>
      <c r="BM9" s="624"/>
      <c r="BN9" s="625"/>
      <c r="BO9" s="626">
        <v>32.299999999999997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24884423</v>
      </c>
      <c r="CS9" s="624"/>
      <c r="CT9" s="624"/>
      <c r="CU9" s="624"/>
      <c r="CV9" s="624"/>
      <c r="CW9" s="624"/>
      <c r="CX9" s="624"/>
      <c r="CY9" s="625"/>
      <c r="CZ9" s="626">
        <v>9</v>
      </c>
      <c r="DA9" s="626"/>
      <c r="DB9" s="626"/>
      <c r="DC9" s="626"/>
      <c r="DD9" s="632">
        <v>605389</v>
      </c>
      <c r="DE9" s="624"/>
      <c r="DF9" s="624"/>
      <c r="DG9" s="624"/>
      <c r="DH9" s="624"/>
      <c r="DI9" s="624"/>
      <c r="DJ9" s="624"/>
      <c r="DK9" s="624"/>
      <c r="DL9" s="624"/>
      <c r="DM9" s="624"/>
      <c r="DN9" s="624"/>
      <c r="DO9" s="624"/>
      <c r="DP9" s="625"/>
      <c r="DQ9" s="632">
        <v>22175903</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14699196</v>
      </c>
      <c r="S10" s="624"/>
      <c r="T10" s="624"/>
      <c r="U10" s="624"/>
      <c r="V10" s="624"/>
      <c r="W10" s="624"/>
      <c r="X10" s="624"/>
      <c r="Y10" s="625"/>
      <c r="Z10" s="626">
        <v>5.2</v>
      </c>
      <c r="AA10" s="626"/>
      <c r="AB10" s="626"/>
      <c r="AC10" s="626"/>
      <c r="AD10" s="627">
        <v>14699196</v>
      </c>
      <c r="AE10" s="627"/>
      <c r="AF10" s="627"/>
      <c r="AG10" s="627"/>
      <c r="AH10" s="627"/>
      <c r="AI10" s="627"/>
      <c r="AJ10" s="627"/>
      <c r="AK10" s="627"/>
      <c r="AL10" s="628">
        <v>9.6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2506135</v>
      </c>
      <c r="BH10" s="624"/>
      <c r="BI10" s="624"/>
      <c r="BJ10" s="624"/>
      <c r="BK10" s="624"/>
      <c r="BL10" s="624"/>
      <c r="BM10" s="624"/>
      <c r="BN10" s="625"/>
      <c r="BO10" s="626">
        <v>2</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566457</v>
      </c>
      <c r="CS10" s="624"/>
      <c r="CT10" s="624"/>
      <c r="CU10" s="624"/>
      <c r="CV10" s="624"/>
      <c r="CW10" s="624"/>
      <c r="CX10" s="624"/>
      <c r="CY10" s="625"/>
      <c r="CZ10" s="626">
        <v>0.2</v>
      </c>
      <c r="DA10" s="626"/>
      <c r="DB10" s="626"/>
      <c r="DC10" s="626"/>
      <c r="DD10" s="632">
        <v>3015</v>
      </c>
      <c r="DE10" s="624"/>
      <c r="DF10" s="624"/>
      <c r="DG10" s="624"/>
      <c r="DH10" s="624"/>
      <c r="DI10" s="624"/>
      <c r="DJ10" s="624"/>
      <c r="DK10" s="624"/>
      <c r="DL10" s="624"/>
      <c r="DM10" s="624"/>
      <c r="DN10" s="624"/>
      <c r="DO10" s="624"/>
      <c r="DP10" s="625"/>
      <c r="DQ10" s="632">
        <v>406831</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30221</v>
      </c>
      <c r="S11" s="624"/>
      <c r="T11" s="624"/>
      <c r="U11" s="624"/>
      <c r="V11" s="624"/>
      <c r="W11" s="624"/>
      <c r="X11" s="624"/>
      <c r="Y11" s="625"/>
      <c r="Z11" s="626">
        <v>0</v>
      </c>
      <c r="AA11" s="626"/>
      <c r="AB11" s="626"/>
      <c r="AC11" s="626"/>
      <c r="AD11" s="627">
        <v>30221</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9300146</v>
      </c>
      <c r="BH11" s="624"/>
      <c r="BI11" s="624"/>
      <c r="BJ11" s="624"/>
      <c r="BK11" s="624"/>
      <c r="BL11" s="624"/>
      <c r="BM11" s="624"/>
      <c r="BN11" s="625"/>
      <c r="BO11" s="626">
        <v>7.3</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4554189</v>
      </c>
      <c r="CS11" s="624"/>
      <c r="CT11" s="624"/>
      <c r="CU11" s="624"/>
      <c r="CV11" s="624"/>
      <c r="CW11" s="624"/>
      <c r="CX11" s="624"/>
      <c r="CY11" s="625"/>
      <c r="CZ11" s="626">
        <v>1.6</v>
      </c>
      <c r="DA11" s="626"/>
      <c r="DB11" s="626"/>
      <c r="DC11" s="626"/>
      <c r="DD11" s="632">
        <v>2015646</v>
      </c>
      <c r="DE11" s="624"/>
      <c r="DF11" s="624"/>
      <c r="DG11" s="624"/>
      <c r="DH11" s="624"/>
      <c r="DI11" s="624"/>
      <c r="DJ11" s="624"/>
      <c r="DK11" s="624"/>
      <c r="DL11" s="624"/>
      <c r="DM11" s="624"/>
      <c r="DN11" s="624"/>
      <c r="DO11" s="624"/>
      <c r="DP11" s="625"/>
      <c r="DQ11" s="632">
        <v>2974373</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52577394</v>
      </c>
      <c r="BH12" s="624"/>
      <c r="BI12" s="624"/>
      <c r="BJ12" s="624"/>
      <c r="BK12" s="624"/>
      <c r="BL12" s="624"/>
      <c r="BM12" s="624"/>
      <c r="BN12" s="625"/>
      <c r="BO12" s="626">
        <v>41.4</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4908862</v>
      </c>
      <c r="CS12" s="624"/>
      <c r="CT12" s="624"/>
      <c r="CU12" s="624"/>
      <c r="CV12" s="624"/>
      <c r="CW12" s="624"/>
      <c r="CX12" s="624"/>
      <c r="CY12" s="625"/>
      <c r="CZ12" s="626">
        <v>1.8</v>
      </c>
      <c r="DA12" s="626"/>
      <c r="DB12" s="626"/>
      <c r="DC12" s="626"/>
      <c r="DD12" s="632">
        <v>184896</v>
      </c>
      <c r="DE12" s="624"/>
      <c r="DF12" s="624"/>
      <c r="DG12" s="624"/>
      <c r="DH12" s="624"/>
      <c r="DI12" s="624"/>
      <c r="DJ12" s="624"/>
      <c r="DK12" s="624"/>
      <c r="DL12" s="624"/>
      <c r="DM12" s="624"/>
      <c r="DN12" s="624"/>
      <c r="DO12" s="624"/>
      <c r="DP12" s="625"/>
      <c r="DQ12" s="632">
        <v>4690194</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606186</v>
      </c>
      <c r="S13" s="624"/>
      <c r="T13" s="624"/>
      <c r="U13" s="624"/>
      <c r="V13" s="624"/>
      <c r="W13" s="624"/>
      <c r="X13" s="624"/>
      <c r="Y13" s="625"/>
      <c r="Z13" s="626">
        <v>0.2</v>
      </c>
      <c r="AA13" s="626"/>
      <c r="AB13" s="626"/>
      <c r="AC13" s="626"/>
      <c r="AD13" s="627">
        <v>606186</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52282552</v>
      </c>
      <c r="BH13" s="624"/>
      <c r="BI13" s="624"/>
      <c r="BJ13" s="624"/>
      <c r="BK13" s="624"/>
      <c r="BL13" s="624"/>
      <c r="BM13" s="624"/>
      <c r="BN13" s="625"/>
      <c r="BO13" s="626">
        <v>41.1</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48906804</v>
      </c>
      <c r="CS13" s="624"/>
      <c r="CT13" s="624"/>
      <c r="CU13" s="624"/>
      <c r="CV13" s="624"/>
      <c r="CW13" s="624"/>
      <c r="CX13" s="624"/>
      <c r="CY13" s="625"/>
      <c r="CZ13" s="626">
        <v>17.7</v>
      </c>
      <c r="DA13" s="626"/>
      <c r="DB13" s="626"/>
      <c r="DC13" s="626"/>
      <c r="DD13" s="632">
        <v>29144906</v>
      </c>
      <c r="DE13" s="624"/>
      <c r="DF13" s="624"/>
      <c r="DG13" s="624"/>
      <c r="DH13" s="624"/>
      <c r="DI13" s="624"/>
      <c r="DJ13" s="624"/>
      <c r="DK13" s="624"/>
      <c r="DL13" s="624"/>
      <c r="DM13" s="624"/>
      <c r="DN13" s="624"/>
      <c r="DO13" s="624"/>
      <c r="DP13" s="625"/>
      <c r="DQ13" s="632">
        <v>23196198</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v>5496753</v>
      </c>
      <c r="S14" s="624"/>
      <c r="T14" s="624"/>
      <c r="U14" s="624"/>
      <c r="V14" s="624"/>
      <c r="W14" s="624"/>
      <c r="X14" s="624"/>
      <c r="Y14" s="625"/>
      <c r="Z14" s="626">
        <v>1.9</v>
      </c>
      <c r="AA14" s="626"/>
      <c r="AB14" s="626"/>
      <c r="AC14" s="626"/>
      <c r="AD14" s="627">
        <v>5496753</v>
      </c>
      <c r="AE14" s="627"/>
      <c r="AF14" s="627"/>
      <c r="AG14" s="627"/>
      <c r="AH14" s="627"/>
      <c r="AI14" s="627"/>
      <c r="AJ14" s="627"/>
      <c r="AK14" s="627"/>
      <c r="AL14" s="628">
        <v>3.6</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1151545</v>
      </c>
      <c r="BH14" s="624"/>
      <c r="BI14" s="624"/>
      <c r="BJ14" s="624"/>
      <c r="BK14" s="624"/>
      <c r="BL14" s="624"/>
      <c r="BM14" s="624"/>
      <c r="BN14" s="625"/>
      <c r="BO14" s="626">
        <v>0.9</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13578654</v>
      </c>
      <c r="CS14" s="624"/>
      <c r="CT14" s="624"/>
      <c r="CU14" s="624"/>
      <c r="CV14" s="624"/>
      <c r="CW14" s="624"/>
      <c r="CX14" s="624"/>
      <c r="CY14" s="625"/>
      <c r="CZ14" s="626">
        <v>4.9000000000000004</v>
      </c>
      <c r="DA14" s="626"/>
      <c r="DB14" s="626"/>
      <c r="DC14" s="626"/>
      <c r="DD14" s="632">
        <v>5084641</v>
      </c>
      <c r="DE14" s="624"/>
      <c r="DF14" s="624"/>
      <c r="DG14" s="624"/>
      <c r="DH14" s="624"/>
      <c r="DI14" s="624"/>
      <c r="DJ14" s="624"/>
      <c r="DK14" s="624"/>
      <c r="DL14" s="624"/>
      <c r="DM14" s="624"/>
      <c r="DN14" s="624"/>
      <c r="DO14" s="624"/>
      <c r="DP14" s="625"/>
      <c r="DQ14" s="632">
        <v>8639199</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459207</v>
      </c>
      <c r="S15" s="624"/>
      <c r="T15" s="624"/>
      <c r="U15" s="624"/>
      <c r="V15" s="624"/>
      <c r="W15" s="624"/>
      <c r="X15" s="624"/>
      <c r="Y15" s="625"/>
      <c r="Z15" s="626">
        <v>0.2</v>
      </c>
      <c r="AA15" s="626"/>
      <c r="AB15" s="626"/>
      <c r="AC15" s="626"/>
      <c r="AD15" s="627">
        <v>459207</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4718243</v>
      </c>
      <c r="BH15" s="624"/>
      <c r="BI15" s="624"/>
      <c r="BJ15" s="624"/>
      <c r="BK15" s="624"/>
      <c r="BL15" s="624"/>
      <c r="BM15" s="624"/>
      <c r="BN15" s="625"/>
      <c r="BO15" s="626">
        <v>3.7</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22707144</v>
      </c>
      <c r="CS15" s="624"/>
      <c r="CT15" s="624"/>
      <c r="CU15" s="624"/>
      <c r="CV15" s="624"/>
      <c r="CW15" s="624"/>
      <c r="CX15" s="624"/>
      <c r="CY15" s="625"/>
      <c r="CZ15" s="626">
        <v>8.1999999999999993</v>
      </c>
      <c r="DA15" s="626"/>
      <c r="DB15" s="626"/>
      <c r="DC15" s="626"/>
      <c r="DD15" s="632">
        <v>2899210</v>
      </c>
      <c r="DE15" s="624"/>
      <c r="DF15" s="624"/>
      <c r="DG15" s="624"/>
      <c r="DH15" s="624"/>
      <c r="DI15" s="624"/>
      <c r="DJ15" s="624"/>
      <c r="DK15" s="624"/>
      <c r="DL15" s="624"/>
      <c r="DM15" s="624"/>
      <c r="DN15" s="624"/>
      <c r="DO15" s="624"/>
      <c r="DP15" s="625"/>
      <c r="DQ15" s="632">
        <v>19479993</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11967641</v>
      </c>
      <c r="S16" s="624"/>
      <c r="T16" s="624"/>
      <c r="U16" s="624"/>
      <c r="V16" s="624"/>
      <c r="W16" s="624"/>
      <c r="X16" s="624"/>
      <c r="Y16" s="625"/>
      <c r="Z16" s="626">
        <v>4.2</v>
      </c>
      <c r="AA16" s="626"/>
      <c r="AB16" s="626"/>
      <c r="AC16" s="626"/>
      <c r="AD16" s="627">
        <v>10574674</v>
      </c>
      <c r="AE16" s="627"/>
      <c r="AF16" s="627"/>
      <c r="AG16" s="627"/>
      <c r="AH16" s="627"/>
      <c r="AI16" s="627"/>
      <c r="AJ16" s="627"/>
      <c r="AK16" s="627"/>
      <c r="AL16" s="628">
        <v>6.9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57</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1104801</v>
      </c>
      <c r="CS16" s="624"/>
      <c r="CT16" s="624"/>
      <c r="CU16" s="624"/>
      <c r="CV16" s="624"/>
      <c r="CW16" s="624"/>
      <c r="CX16" s="624"/>
      <c r="CY16" s="625"/>
      <c r="CZ16" s="626">
        <v>0.4</v>
      </c>
      <c r="DA16" s="626"/>
      <c r="DB16" s="626"/>
      <c r="DC16" s="626"/>
      <c r="DD16" s="632" t="s">
        <v>109</v>
      </c>
      <c r="DE16" s="624"/>
      <c r="DF16" s="624"/>
      <c r="DG16" s="624"/>
      <c r="DH16" s="624"/>
      <c r="DI16" s="624"/>
      <c r="DJ16" s="624"/>
      <c r="DK16" s="624"/>
      <c r="DL16" s="624"/>
      <c r="DM16" s="624"/>
      <c r="DN16" s="624"/>
      <c r="DO16" s="624"/>
      <c r="DP16" s="625"/>
      <c r="DQ16" s="632">
        <v>136831</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10574674</v>
      </c>
      <c r="S17" s="624"/>
      <c r="T17" s="624"/>
      <c r="U17" s="624"/>
      <c r="V17" s="624"/>
      <c r="W17" s="624"/>
      <c r="X17" s="624"/>
      <c r="Y17" s="625"/>
      <c r="Z17" s="626">
        <v>3.7</v>
      </c>
      <c r="AA17" s="626"/>
      <c r="AB17" s="626"/>
      <c r="AC17" s="626"/>
      <c r="AD17" s="627">
        <v>10574674</v>
      </c>
      <c r="AE17" s="627"/>
      <c r="AF17" s="627"/>
      <c r="AG17" s="627"/>
      <c r="AH17" s="627"/>
      <c r="AI17" s="627"/>
      <c r="AJ17" s="627"/>
      <c r="AK17" s="627"/>
      <c r="AL17" s="628">
        <v>6.9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39403356</v>
      </c>
      <c r="CS17" s="624"/>
      <c r="CT17" s="624"/>
      <c r="CU17" s="624"/>
      <c r="CV17" s="624"/>
      <c r="CW17" s="624"/>
      <c r="CX17" s="624"/>
      <c r="CY17" s="625"/>
      <c r="CZ17" s="626">
        <v>14.2</v>
      </c>
      <c r="DA17" s="626"/>
      <c r="DB17" s="626"/>
      <c r="DC17" s="626"/>
      <c r="DD17" s="632" t="s">
        <v>109</v>
      </c>
      <c r="DE17" s="624"/>
      <c r="DF17" s="624"/>
      <c r="DG17" s="624"/>
      <c r="DH17" s="624"/>
      <c r="DI17" s="624"/>
      <c r="DJ17" s="624"/>
      <c r="DK17" s="624"/>
      <c r="DL17" s="624"/>
      <c r="DM17" s="624"/>
      <c r="DN17" s="624"/>
      <c r="DO17" s="624"/>
      <c r="DP17" s="625"/>
      <c r="DQ17" s="632">
        <v>37289082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1392967</v>
      </c>
      <c r="S18" s="624"/>
      <c r="T18" s="624"/>
      <c r="U18" s="624"/>
      <c r="V18" s="624"/>
      <c r="W18" s="624"/>
      <c r="X18" s="624"/>
      <c r="Y18" s="625"/>
      <c r="Z18" s="626">
        <v>0.5</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14589786</v>
      </c>
      <c r="BH19" s="624"/>
      <c r="BI19" s="624"/>
      <c r="BJ19" s="624"/>
      <c r="BK19" s="624"/>
      <c r="BL19" s="624"/>
      <c r="BM19" s="624"/>
      <c r="BN19" s="625"/>
      <c r="BO19" s="626">
        <v>11.5</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164129862</v>
      </c>
      <c r="S20" s="624"/>
      <c r="T20" s="624"/>
      <c r="U20" s="624"/>
      <c r="V20" s="624"/>
      <c r="W20" s="624"/>
      <c r="X20" s="624"/>
      <c r="Y20" s="625"/>
      <c r="Z20" s="626">
        <v>57.9</v>
      </c>
      <c r="AA20" s="626"/>
      <c r="AB20" s="626"/>
      <c r="AC20" s="626"/>
      <c r="AD20" s="627">
        <v>152213702</v>
      </c>
      <c r="AE20" s="627"/>
      <c r="AF20" s="627"/>
      <c r="AG20" s="627"/>
      <c r="AH20" s="627"/>
      <c r="AI20" s="627"/>
      <c r="AJ20" s="627"/>
      <c r="AK20" s="627"/>
      <c r="AL20" s="628">
        <v>99.3</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14589786</v>
      </c>
      <c r="BH20" s="624"/>
      <c r="BI20" s="624"/>
      <c r="BJ20" s="624"/>
      <c r="BK20" s="624"/>
      <c r="BL20" s="624"/>
      <c r="BM20" s="624"/>
      <c r="BN20" s="625"/>
      <c r="BO20" s="626">
        <v>11.5</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276821720</v>
      </c>
      <c r="CS20" s="624"/>
      <c r="CT20" s="624"/>
      <c r="CU20" s="624"/>
      <c r="CV20" s="624"/>
      <c r="CW20" s="624"/>
      <c r="CX20" s="624"/>
      <c r="CY20" s="625"/>
      <c r="CZ20" s="626">
        <v>100</v>
      </c>
      <c r="DA20" s="626"/>
      <c r="DB20" s="626"/>
      <c r="DC20" s="626"/>
      <c r="DD20" s="632">
        <v>42058805</v>
      </c>
      <c r="DE20" s="624"/>
      <c r="DF20" s="624"/>
      <c r="DG20" s="624"/>
      <c r="DH20" s="624"/>
      <c r="DI20" s="624"/>
      <c r="DJ20" s="624"/>
      <c r="DK20" s="624"/>
      <c r="DL20" s="624"/>
      <c r="DM20" s="624"/>
      <c r="DN20" s="624"/>
      <c r="DO20" s="624"/>
      <c r="DP20" s="625"/>
      <c r="DQ20" s="632">
        <v>186007025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372348</v>
      </c>
      <c r="S21" s="624"/>
      <c r="T21" s="624"/>
      <c r="U21" s="624"/>
      <c r="V21" s="624"/>
      <c r="W21" s="624"/>
      <c r="X21" s="624"/>
      <c r="Y21" s="625"/>
      <c r="Z21" s="626">
        <v>0.1</v>
      </c>
      <c r="AA21" s="626"/>
      <c r="AB21" s="626"/>
      <c r="AC21" s="626"/>
      <c r="AD21" s="627">
        <v>372348</v>
      </c>
      <c r="AE21" s="627"/>
      <c r="AF21" s="627"/>
      <c r="AG21" s="627"/>
      <c r="AH21" s="627"/>
      <c r="AI21" s="627"/>
      <c r="AJ21" s="627"/>
      <c r="AK21" s="627"/>
      <c r="AL21" s="628">
        <v>0.2</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29037</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1770777</v>
      </c>
      <c r="S22" s="624"/>
      <c r="T22" s="624"/>
      <c r="U22" s="624"/>
      <c r="V22" s="624"/>
      <c r="W22" s="624"/>
      <c r="X22" s="624"/>
      <c r="Y22" s="625"/>
      <c r="Z22" s="626">
        <v>0.6</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v>4037556</v>
      </c>
      <c r="BH22" s="624"/>
      <c r="BI22" s="624"/>
      <c r="BJ22" s="624"/>
      <c r="BK22" s="624"/>
      <c r="BL22" s="624"/>
      <c r="BM22" s="624"/>
      <c r="BN22" s="625"/>
      <c r="BO22" s="626">
        <v>3.2</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5697611</v>
      </c>
      <c r="S23" s="624"/>
      <c r="T23" s="624"/>
      <c r="U23" s="624"/>
      <c r="V23" s="624"/>
      <c r="W23" s="624"/>
      <c r="X23" s="624"/>
      <c r="Y23" s="625"/>
      <c r="Z23" s="626">
        <v>2</v>
      </c>
      <c r="AA23" s="626"/>
      <c r="AB23" s="626"/>
      <c r="AC23" s="626"/>
      <c r="AD23" s="627">
        <v>552072</v>
      </c>
      <c r="AE23" s="627"/>
      <c r="AF23" s="627"/>
      <c r="AG23" s="627"/>
      <c r="AH23" s="627"/>
      <c r="AI23" s="627"/>
      <c r="AJ23" s="627"/>
      <c r="AK23" s="627"/>
      <c r="AL23" s="628">
        <v>0.4</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10523193</v>
      </c>
      <c r="BH23" s="624"/>
      <c r="BI23" s="624"/>
      <c r="BJ23" s="624"/>
      <c r="BK23" s="624"/>
      <c r="BL23" s="624"/>
      <c r="BM23" s="624"/>
      <c r="BN23" s="625"/>
      <c r="BO23" s="626">
        <v>8.3000000000000007</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1370193</v>
      </c>
      <c r="S24" s="624"/>
      <c r="T24" s="624"/>
      <c r="U24" s="624"/>
      <c r="V24" s="624"/>
      <c r="W24" s="624"/>
      <c r="X24" s="624"/>
      <c r="Y24" s="625"/>
      <c r="Z24" s="626">
        <v>0.5</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140948674</v>
      </c>
      <c r="CS24" s="613"/>
      <c r="CT24" s="613"/>
      <c r="CU24" s="613"/>
      <c r="CV24" s="613"/>
      <c r="CW24" s="613"/>
      <c r="CX24" s="613"/>
      <c r="CY24" s="614"/>
      <c r="CZ24" s="650">
        <v>50.9</v>
      </c>
      <c r="DA24" s="651"/>
      <c r="DB24" s="651"/>
      <c r="DC24" s="652"/>
      <c r="DD24" s="649">
        <v>97676190</v>
      </c>
      <c r="DE24" s="613"/>
      <c r="DF24" s="613"/>
      <c r="DG24" s="613"/>
      <c r="DH24" s="613"/>
      <c r="DI24" s="613"/>
      <c r="DJ24" s="613"/>
      <c r="DK24" s="614"/>
      <c r="DL24" s="649">
        <v>96768799</v>
      </c>
      <c r="DM24" s="613"/>
      <c r="DN24" s="613"/>
      <c r="DO24" s="613"/>
      <c r="DP24" s="613"/>
      <c r="DQ24" s="613"/>
      <c r="DR24" s="613"/>
      <c r="DS24" s="613"/>
      <c r="DT24" s="613"/>
      <c r="DU24" s="613"/>
      <c r="DV24" s="614"/>
      <c r="DW24" s="617">
        <v>57.2</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42583632</v>
      </c>
      <c r="S25" s="624"/>
      <c r="T25" s="624"/>
      <c r="U25" s="624"/>
      <c r="V25" s="624"/>
      <c r="W25" s="624"/>
      <c r="X25" s="624"/>
      <c r="Y25" s="625"/>
      <c r="Z25" s="626">
        <v>15</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44850686</v>
      </c>
      <c r="CS25" s="655"/>
      <c r="CT25" s="655"/>
      <c r="CU25" s="655"/>
      <c r="CV25" s="655"/>
      <c r="CW25" s="655"/>
      <c r="CX25" s="655"/>
      <c r="CY25" s="656"/>
      <c r="CZ25" s="657">
        <v>16.2</v>
      </c>
      <c r="DA25" s="658"/>
      <c r="DB25" s="658"/>
      <c r="DC25" s="659"/>
      <c r="DD25" s="632">
        <v>42300338</v>
      </c>
      <c r="DE25" s="655"/>
      <c r="DF25" s="655"/>
      <c r="DG25" s="655"/>
      <c r="DH25" s="655"/>
      <c r="DI25" s="655"/>
      <c r="DJ25" s="655"/>
      <c r="DK25" s="656"/>
      <c r="DL25" s="632">
        <v>41509294</v>
      </c>
      <c r="DM25" s="655"/>
      <c r="DN25" s="655"/>
      <c r="DO25" s="655"/>
      <c r="DP25" s="655"/>
      <c r="DQ25" s="655"/>
      <c r="DR25" s="655"/>
      <c r="DS25" s="655"/>
      <c r="DT25" s="655"/>
      <c r="DU25" s="655"/>
      <c r="DV25" s="656"/>
      <c r="DW25" s="628">
        <v>24.5</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30980268</v>
      </c>
      <c r="CS26" s="624"/>
      <c r="CT26" s="624"/>
      <c r="CU26" s="624"/>
      <c r="CV26" s="624"/>
      <c r="CW26" s="624"/>
      <c r="CX26" s="624"/>
      <c r="CY26" s="625"/>
      <c r="CZ26" s="657">
        <v>11.2</v>
      </c>
      <c r="DA26" s="658"/>
      <c r="DB26" s="658"/>
      <c r="DC26" s="659"/>
      <c r="DD26" s="632">
        <v>28849090</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14363737</v>
      </c>
      <c r="S27" s="624"/>
      <c r="T27" s="624"/>
      <c r="U27" s="624"/>
      <c r="V27" s="624"/>
      <c r="W27" s="624"/>
      <c r="X27" s="624"/>
      <c r="Y27" s="625"/>
      <c r="Z27" s="626">
        <v>5.0999999999999996</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127077689</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56694632</v>
      </c>
      <c r="CS27" s="655"/>
      <c r="CT27" s="655"/>
      <c r="CU27" s="655"/>
      <c r="CV27" s="655"/>
      <c r="CW27" s="655"/>
      <c r="CX27" s="655"/>
      <c r="CY27" s="656"/>
      <c r="CZ27" s="657">
        <v>20.5</v>
      </c>
      <c r="DA27" s="658"/>
      <c r="DB27" s="658"/>
      <c r="DC27" s="659"/>
      <c r="DD27" s="632">
        <v>18086770</v>
      </c>
      <c r="DE27" s="655"/>
      <c r="DF27" s="655"/>
      <c r="DG27" s="655"/>
      <c r="DH27" s="655"/>
      <c r="DI27" s="655"/>
      <c r="DJ27" s="655"/>
      <c r="DK27" s="656"/>
      <c r="DL27" s="632">
        <v>17970423</v>
      </c>
      <c r="DM27" s="655"/>
      <c r="DN27" s="655"/>
      <c r="DO27" s="655"/>
      <c r="DP27" s="655"/>
      <c r="DQ27" s="655"/>
      <c r="DR27" s="655"/>
      <c r="DS27" s="655"/>
      <c r="DT27" s="655"/>
      <c r="DU27" s="655"/>
      <c r="DV27" s="656"/>
      <c r="DW27" s="628">
        <v>10.6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763371</v>
      </c>
      <c r="S28" s="624"/>
      <c r="T28" s="624"/>
      <c r="U28" s="624"/>
      <c r="V28" s="624"/>
      <c r="W28" s="624"/>
      <c r="X28" s="624"/>
      <c r="Y28" s="625"/>
      <c r="Z28" s="626">
        <v>0.3</v>
      </c>
      <c r="AA28" s="626"/>
      <c r="AB28" s="626"/>
      <c r="AC28" s="626"/>
      <c r="AD28" s="627">
        <v>145249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39403356</v>
      </c>
      <c r="CS28" s="624"/>
      <c r="CT28" s="624"/>
      <c r="CU28" s="624"/>
      <c r="CV28" s="624"/>
      <c r="CW28" s="624"/>
      <c r="CX28" s="624"/>
      <c r="CY28" s="625"/>
      <c r="CZ28" s="657">
        <v>14.2</v>
      </c>
      <c r="DA28" s="658"/>
      <c r="DB28" s="658"/>
      <c r="DC28" s="659"/>
      <c r="DD28" s="632">
        <v>37289082</v>
      </c>
      <c r="DE28" s="624"/>
      <c r="DF28" s="624"/>
      <c r="DG28" s="624"/>
      <c r="DH28" s="624"/>
      <c r="DI28" s="624"/>
      <c r="DJ28" s="624"/>
      <c r="DK28" s="625"/>
      <c r="DL28" s="632">
        <v>37289082</v>
      </c>
      <c r="DM28" s="624"/>
      <c r="DN28" s="624"/>
      <c r="DO28" s="624"/>
      <c r="DP28" s="624"/>
      <c r="DQ28" s="624"/>
      <c r="DR28" s="624"/>
      <c r="DS28" s="624"/>
      <c r="DT28" s="624"/>
      <c r="DU28" s="624"/>
      <c r="DV28" s="625"/>
      <c r="DW28" s="628">
        <v>22</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146404</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39403356</v>
      </c>
      <c r="CS29" s="655"/>
      <c r="CT29" s="655"/>
      <c r="CU29" s="655"/>
      <c r="CV29" s="655"/>
      <c r="CW29" s="655"/>
      <c r="CX29" s="655"/>
      <c r="CY29" s="656"/>
      <c r="CZ29" s="657">
        <v>14.2</v>
      </c>
      <c r="DA29" s="658"/>
      <c r="DB29" s="658"/>
      <c r="DC29" s="659"/>
      <c r="DD29" s="632">
        <v>37289082</v>
      </c>
      <c r="DE29" s="655"/>
      <c r="DF29" s="655"/>
      <c r="DG29" s="655"/>
      <c r="DH29" s="655"/>
      <c r="DI29" s="655"/>
      <c r="DJ29" s="655"/>
      <c r="DK29" s="656"/>
      <c r="DL29" s="632">
        <v>37289082</v>
      </c>
      <c r="DM29" s="655"/>
      <c r="DN29" s="655"/>
      <c r="DO29" s="655"/>
      <c r="DP29" s="655"/>
      <c r="DQ29" s="655"/>
      <c r="DR29" s="655"/>
      <c r="DS29" s="655"/>
      <c r="DT29" s="655"/>
      <c r="DU29" s="655"/>
      <c r="DV29" s="656"/>
      <c r="DW29" s="628">
        <v>22</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4398527</v>
      </c>
      <c r="S30" s="624"/>
      <c r="T30" s="624"/>
      <c r="U30" s="624"/>
      <c r="V30" s="624"/>
      <c r="W30" s="624"/>
      <c r="X30" s="624"/>
      <c r="Y30" s="625"/>
      <c r="Z30" s="626">
        <v>1.6</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99.2</v>
      </c>
      <c r="BH30" s="682"/>
      <c r="BI30" s="682"/>
      <c r="BJ30" s="682"/>
      <c r="BK30" s="682"/>
      <c r="BL30" s="682"/>
      <c r="BM30" s="618">
        <v>97.4</v>
      </c>
      <c r="BN30" s="682"/>
      <c r="BO30" s="682"/>
      <c r="BP30" s="682"/>
      <c r="BQ30" s="683"/>
      <c r="BR30" s="681">
        <v>99.2</v>
      </c>
      <c r="BS30" s="682"/>
      <c r="BT30" s="682"/>
      <c r="BU30" s="682"/>
      <c r="BV30" s="682"/>
      <c r="BW30" s="682"/>
      <c r="BX30" s="618">
        <v>96.7</v>
      </c>
      <c r="BY30" s="682"/>
      <c r="BZ30" s="682"/>
      <c r="CA30" s="682"/>
      <c r="CB30" s="683"/>
      <c r="CD30" s="686"/>
      <c r="CE30" s="687"/>
      <c r="CF30" s="637" t="s">
        <v>290</v>
      </c>
      <c r="CG30" s="638"/>
      <c r="CH30" s="638"/>
      <c r="CI30" s="638"/>
      <c r="CJ30" s="638"/>
      <c r="CK30" s="638"/>
      <c r="CL30" s="638"/>
      <c r="CM30" s="638"/>
      <c r="CN30" s="638"/>
      <c r="CO30" s="638"/>
      <c r="CP30" s="638"/>
      <c r="CQ30" s="639"/>
      <c r="CR30" s="623">
        <v>34013403</v>
      </c>
      <c r="CS30" s="624"/>
      <c r="CT30" s="624"/>
      <c r="CU30" s="624"/>
      <c r="CV30" s="624"/>
      <c r="CW30" s="624"/>
      <c r="CX30" s="624"/>
      <c r="CY30" s="625"/>
      <c r="CZ30" s="657">
        <v>12.3</v>
      </c>
      <c r="DA30" s="658"/>
      <c r="DB30" s="658"/>
      <c r="DC30" s="659"/>
      <c r="DD30" s="632">
        <v>31899129</v>
      </c>
      <c r="DE30" s="624"/>
      <c r="DF30" s="624"/>
      <c r="DG30" s="624"/>
      <c r="DH30" s="624"/>
      <c r="DI30" s="624"/>
      <c r="DJ30" s="624"/>
      <c r="DK30" s="625"/>
      <c r="DL30" s="632">
        <v>31899129</v>
      </c>
      <c r="DM30" s="624"/>
      <c r="DN30" s="624"/>
      <c r="DO30" s="624"/>
      <c r="DP30" s="624"/>
      <c r="DQ30" s="624"/>
      <c r="DR30" s="624"/>
      <c r="DS30" s="624"/>
      <c r="DT30" s="624"/>
      <c r="DU30" s="624"/>
      <c r="DV30" s="625"/>
      <c r="DW30" s="628">
        <v>18.899999999999999</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7559323</v>
      </c>
      <c r="S31" s="624"/>
      <c r="T31" s="624"/>
      <c r="U31" s="624"/>
      <c r="V31" s="624"/>
      <c r="W31" s="624"/>
      <c r="X31" s="624"/>
      <c r="Y31" s="625"/>
      <c r="Z31" s="626">
        <v>2.7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99.1</v>
      </c>
      <c r="BH31" s="655"/>
      <c r="BI31" s="655"/>
      <c r="BJ31" s="655"/>
      <c r="BK31" s="655"/>
      <c r="BL31" s="655"/>
      <c r="BM31" s="629">
        <v>96.7</v>
      </c>
      <c r="BN31" s="679"/>
      <c r="BO31" s="679"/>
      <c r="BP31" s="679"/>
      <c r="BQ31" s="680"/>
      <c r="BR31" s="678">
        <v>99</v>
      </c>
      <c r="BS31" s="655"/>
      <c r="BT31" s="655"/>
      <c r="BU31" s="655"/>
      <c r="BV31" s="655"/>
      <c r="BW31" s="655"/>
      <c r="BX31" s="629">
        <v>95.8</v>
      </c>
      <c r="BY31" s="679"/>
      <c r="BZ31" s="679"/>
      <c r="CA31" s="679"/>
      <c r="CB31" s="680"/>
      <c r="CD31" s="686"/>
      <c r="CE31" s="687"/>
      <c r="CF31" s="637" t="s">
        <v>294</v>
      </c>
      <c r="CG31" s="638"/>
      <c r="CH31" s="638"/>
      <c r="CI31" s="638"/>
      <c r="CJ31" s="638"/>
      <c r="CK31" s="638"/>
      <c r="CL31" s="638"/>
      <c r="CM31" s="638"/>
      <c r="CN31" s="638"/>
      <c r="CO31" s="638"/>
      <c r="CP31" s="638"/>
      <c r="CQ31" s="639"/>
      <c r="CR31" s="623">
        <v>5389953</v>
      </c>
      <c r="CS31" s="655"/>
      <c r="CT31" s="655"/>
      <c r="CU31" s="655"/>
      <c r="CV31" s="655"/>
      <c r="CW31" s="655"/>
      <c r="CX31" s="655"/>
      <c r="CY31" s="656"/>
      <c r="CZ31" s="657">
        <v>1.9</v>
      </c>
      <c r="DA31" s="658"/>
      <c r="DB31" s="658"/>
      <c r="DC31" s="659"/>
      <c r="DD31" s="632">
        <v>5389953</v>
      </c>
      <c r="DE31" s="655"/>
      <c r="DF31" s="655"/>
      <c r="DG31" s="655"/>
      <c r="DH31" s="655"/>
      <c r="DI31" s="655"/>
      <c r="DJ31" s="655"/>
      <c r="DK31" s="656"/>
      <c r="DL31" s="632">
        <v>5389953</v>
      </c>
      <c r="DM31" s="655"/>
      <c r="DN31" s="655"/>
      <c r="DO31" s="655"/>
      <c r="DP31" s="655"/>
      <c r="DQ31" s="655"/>
      <c r="DR31" s="655"/>
      <c r="DS31" s="655"/>
      <c r="DT31" s="655"/>
      <c r="DU31" s="655"/>
      <c r="DV31" s="656"/>
      <c r="DW31" s="628">
        <v>3.2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5454595</v>
      </c>
      <c r="S32" s="624"/>
      <c r="T32" s="624"/>
      <c r="U32" s="624"/>
      <c r="V32" s="624"/>
      <c r="W32" s="624"/>
      <c r="X32" s="624"/>
      <c r="Y32" s="625"/>
      <c r="Z32" s="626">
        <v>1.9</v>
      </c>
      <c r="AA32" s="626"/>
      <c r="AB32" s="626"/>
      <c r="AC32" s="626"/>
      <c r="AD32" s="627">
        <v>20502</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99.3</v>
      </c>
      <c r="BH32" s="691"/>
      <c r="BI32" s="691"/>
      <c r="BJ32" s="691"/>
      <c r="BK32" s="691"/>
      <c r="BL32" s="691"/>
      <c r="BM32" s="692">
        <v>97.8</v>
      </c>
      <c r="BN32" s="691"/>
      <c r="BO32" s="691"/>
      <c r="BP32" s="691"/>
      <c r="BQ32" s="693"/>
      <c r="BR32" s="690">
        <v>99.2</v>
      </c>
      <c r="BS32" s="691"/>
      <c r="BT32" s="691"/>
      <c r="BU32" s="691"/>
      <c r="BV32" s="691"/>
      <c r="BW32" s="691"/>
      <c r="BX32" s="692">
        <v>97.1</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34950700</v>
      </c>
      <c r="S33" s="624"/>
      <c r="T33" s="624"/>
      <c r="U33" s="624"/>
      <c r="V33" s="624"/>
      <c r="W33" s="624"/>
      <c r="X33" s="624"/>
      <c r="Y33" s="625"/>
      <c r="Z33" s="626">
        <v>12.3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92709440</v>
      </c>
      <c r="CS33" s="655"/>
      <c r="CT33" s="655"/>
      <c r="CU33" s="655"/>
      <c r="CV33" s="655"/>
      <c r="CW33" s="655"/>
      <c r="CX33" s="655"/>
      <c r="CY33" s="656"/>
      <c r="CZ33" s="657">
        <v>33.5</v>
      </c>
      <c r="DA33" s="658"/>
      <c r="DB33" s="658"/>
      <c r="DC33" s="659"/>
      <c r="DD33" s="632">
        <v>79376364</v>
      </c>
      <c r="DE33" s="655"/>
      <c r="DF33" s="655"/>
      <c r="DG33" s="655"/>
      <c r="DH33" s="655"/>
      <c r="DI33" s="655"/>
      <c r="DJ33" s="655"/>
      <c r="DK33" s="656"/>
      <c r="DL33" s="632">
        <v>57688512</v>
      </c>
      <c r="DM33" s="655"/>
      <c r="DN33" s="655"/>
      <c r="DO33" s="655"/>
      <c r="DP33" s="655"/>
      <c r="DQ33" s="655"/>
      <c r="DR33" s="655"/>
      <c r="DS33" s="655"/>
      <c r="DT33" s="655"/>
      <c r="DU33" s="655"/>
      <c r="DV33" s="656"/>
      <c r="DW33" s="628">
        <v>34.1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33817313</v>
      </c>
      <c r="CS34" s="624"/>
      <c r="CT34" s="624"/>
      <c r="CU34" s="624"/>
      <c r="CV34" s="624"/>
      <c r="CW34" s="624"/>
      <c r="CX34" s="624"/>
      <c r="CY34" s="625"/>
      <c r="CZ34" s="657">
        <v>12.2</v>
      </c>
      <c r="DA34" s="658"/>
      <c r="DB34" s="658"/>
      <c r="DC34" s="659"/>
      <c r="DD34" s="632">
        <v>27501826</v>
      </c>
      <c r="DE34" s="624"/>
      <c r="DF34" s="624"/>
      <c r="DG34" s="624"/>
      <c r="DH34" s="624"/>
      <c r="DI34" s="624"/>
      <c r="DJ34" s="624"/>
      <c r="DK34" s="625"/>
      <c r="DL34" s="632">
        <v>24121640</v>
      </c>
      <c r="DM34" s="624"/>
      <c r="DN34" s="624"/>
      <c r="DO34" s="624"/>
      <c r="DP34" s="624"/>
      <c r="DQ34" s="624"/>
      <c r="DR34" s="624"/>
      <c r="DS34" s="624"/>
      <c r="DT34" s="624"/>
      <c r="DU34" s="624"/>
      <c r="DV34" s="625"/>
      <c r="DW34" s="628">
        <v>14.3</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15846300</v>
      </c>
      <c r="S35" s="624"/>
      <c r="T35" s="624"/>
      <c r="U35" s="624"/>
      <c r="V35" s="624"/>
      <c r="W35" s="624"/>
      <c r="X35" s="624"/>
      <c r="Y35" s="625"/>
      <c r="Z35" s="626">
        <v>5.6</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36914945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3671175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4942232</v>
      </c>
      <c r="CS35" s="655"/>
      <c r="CT35" s="655"/>
      <c r="CU35" s="655"/>
      <c r="CV35" s="655"/>
      <c r="CW35" s="655"/>
      <c r="CX35" s="655"/>
      <c r="CY35" s="656"/>
      <c r="CZ35" s="657">
        <v>1.8</v>
      </c>
      <c r="DA35" s="658"/>
      <c r="DB35" s="658"/>
      <c r="DC35" s="659"/>
      <c r="DD35" s="632">
        <v>4289904</v>
      </c>
      <c r="DE35" s="655"/>
      <c r="DF35" s="655"/>
      <c r="DG35" s="655"/>
      <c r="DH35" s="655"/>
      <c r="DI35" s="655"/>
      <c r="DJ35" s="655"/>
      <c r="DK35" s="656"/>
      <c r="DL35" s="632">
        <v>4289904</v>
      </c>
      <c r="DM35" s="655"/>
      <c r="DN35" s="655"/>
      <c r="DO35" s="655"/>
      <c r="DP35" s="655"/>
      <c r="DQ35" s="655"/>
      <c r="DR35" s="655"/>
      <c r="DS35" s="655"/>
      <c r="DT35" s="655"/>
      <c r="DU35" s="655"/>
      <c r="DV35" s="656"/>
      <c r="DW35" s="628">
        <v>2.5</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283561080</v>
      </c>
      <c r="S36" s="696"/>
      <c r="T36" s="696"/>
      <c r="U36" s="696"/>
      <c r="V36" s="696"/>
      <c r="W36" s="696"/>
      <c r="X36" s="696"/>
      <c r="Y36" s="697"/>
      <c r="Z36" s="698">
        <v>100</v>
      </c>
      <c r="AA36" s="698"/>
      <c r="AB36" s="698"/>
      <c r="AC36" s="698"/>
      <c r="AD36" s="699">
        <v>153303873</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8259213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-1715126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26433674</v>
      </c>
      <c r="CS36" s="624"/>
      <c r="CT36" s="624"/>
      <c r="CU36" s="624"/>
      <c r="CV36" s="624"/>
      <c r="CW36" s="624"/>
      <c r="CX36" s="624"/>
      <c r="CY36" s="625"/>
      <c r="CZ36" s="657">
        <v>9.5</v>
      </c>
      <c r="DA36" s="658"/>
      <c r="DB36" s="658"/>
      <c r="DC36" s="659"/>
      <c r="DD36" s="632">
        <v>24866948</v>
      </c>
      <c r="DE36" s="624"/>
      <c r="DF36" s="624"/>
      <c r="DG36" s="624"/>
      <c r="DH36" s="624"/>
      <c r="DI36" s="624"/>
      <c r="DJ36" s="624"/>
      <c r="DK36" s="625"/>
      <c r="DL36" s="632">
        <v>12227025</v>
      </c>
      <c r="DM36" s="624"/>
      <c r="DN36" s="624"/>
      <c r="DO36" s="624"/>
      <c r="DP36" s="624"/>
      <c r="DQ36" s="624"/>
      <c r="DR36" s="624"/>
      <c r="DS36" s="624"/>
      <c r="DT36" s="624"/>
      <c r="DU36" s="624"/>
      <c r="DV36" s="625"/>
      <c r="DW36" s="628">
        <v>7.2</v>
      </c>
      <c r="DX36" s="653"/>
      <c r="DY36" s="653"/>
      <c r="DZ36" s="653"/>
      <c r="EA36" s="653"/>
      <c r="EB36" s="653"/>
      <c r="EC36" s="654"/>
    </row>
    <row r="37" spans="2:133" ht="11.25" customHeight="1">
      <c r="AQ37" s="702" t="s">
        <v>312</v>
      </c>
      <c r="AR37" s="703"/>
      <c r="AS37" s="703"/>
      <c r="AT37" s="703"/>
      <c r="AU37" s="703"/>
      <c r="AV37" s="703"/>
      <c r="AW37" s="703"/>
      <c r="AX37" s="703"/>
      <c r="AY37" s="704"/>
      <c r="AZ37" s="623">
        <v>5656992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107321</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51747</v>
      </c>
      <c r="CS37" s="655"/>
      <c r="CT37" s="655"/>
      <c r="CU37" s="655"/>
      <c r="CV37" s="655"/>
      <c r="CW37" s="655"/>
      <c r="CX37" s="655"/>
      <c r="CY37" s="656"/>
      <c r="CZ37" s="657">
        <v>0</v>
      </c>
      <c r="DA37" s="658"/>
      <c r="DB37" s="658"/>
      <c r="DC37" s="659"/>
      <c r="DD37" s="632">
        <v>29076</v>
      </c>
      <c r="DE37" s="655"/>
      <c r="DF37" s="655"/>
      <c r="DG37" s="655"/>
      <c r="DH37" s="655"/>
      <c r="DI37" s="655"/>
      <c r="DJ37" s="655"/>
      <c r="DK37" s="656"/>
      <c r="DL37" s="632">
        <v>29076</v>
      </c>
      <c r="DM37" s="655"/>
      <c r="DN37" s="655"/>
      <c r="DO37" s="655"/>
      <c r="DP37" s="655"/>
      <c r="DQ37" s="655"/>
      <c r="DR37" s="655"/>
      <c r="DS37" s="655"/>
      <c r="DT37" s="655"/>
      <c r="DU37" s="655"/>
      <c r="DV37" s="656"/>
      <c r="DW37" s="628">
        <v>0</v>
      </c>
      <c r="DX37" s="653"/>
      <c r="DY37" s="653"/>
      <c r="DZ37" s="653"/>
      <c r="EA37" s="653"/>
      <c r="EB37" s="653"/>
      <c r="EC37" s="654"/>
    </row>
    <row r="38" spans="2:133" ht="11.25" customHeight="1">
      <c r="AQ38" s="702" t="s">
        <v>315</v>
      </c>
      <c r="AR38" s="703"/>
      <c r="AS38" s="703"/>
      <c r="AT38" s="703"/>
      <c r="AU38" s="703"/>
      <c r="AV38" s="703"/>
      <c r="AW38" s="703"/>
      <c r="AX38" s="703"/>
      <c r="AY38" s="704"/>
      <c r="AZ38" s="623">
        <v>315393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174030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23083462</v>
      </c>
      <c r="CS38" s="624"/>
      <c r="CT38" s="624"/>
      <c r="CU38" s="624"/>
      <c r="CV38" s="624"/>
      <c r="CW38" s="624"/>
      <c r="CX38" s="624"/>
      <c r="CY38" s="625"/>
      <c r="CZ38" s="657">
        <v>8.3000000000000007</v>
      </c>
      <c r="DA38" s="658"/>
      <c r="DB38" s="658"/>
      <c r="DC38" s="659"/>
      <c r="DD38" s="632">
        <v>19139515</v>
      </c>
      <c r="DE38" s="624"/>
      <c r="DF38" s="624"/>
      <c r="DG38" s="624"/>
      <c r="DH38" s="624"/>
      <c r="DI38" s="624"/>
      <c r="DJ38" s="624"/>
      <c r="DK38" s="625"/>
      <c r="DL38" s="632">
        <v>17049943</v>
      </c>
      <c r="DM38" s="624"/>
      <c r="DN38" s="624"/>
      <c r="DO38" s="624"/>
      <c r="DP38" s="624"/>
      <c r="DQ38" s="624"/>
      <c r="DR38" s="624"/>
      <c r="DS38" s="624"/>
      <c r="DT38" s="624"/>
      <c r="DU38" s="624"/>
      <c r="DV38" s="625"/>
      <c r="DW38" s="628">
        <v>10.1</v>
      </c>
      <c r="DX38" s="653"/>
      <c r="DY38" s="653"/>
      <c r="DZ38" s="653"/>
      <c r="EA38" s="653"/>
      <c r="EB38" s="653"/>
      <c r="EC38" s="654"/>
    </row>
    <row r="39" spans="2:133" ht="11.25" customHeight="1">
      <c r="AQ39" s="702" t="s">
        <v>318</v>
      </c>
      <c r="AR39" s="703"/>
      <c r="AS39" s="703"/>
      <c r="AT39" s="703"/>
      <c r="AU39" s="703"/>
      <c r="AV39" s="703"/>
      <c r="AW39" s="703"/>
      <c r="AX39" s="703"/>
      <c r="AY39" s="704"/>
      <c r="AZ39" s="623">
        <v>167400</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2914343</v>
      </c>
      <c r="CS39" s="655"/>
      <c r="CT39" s="655"/>
      <c r="CU39" s="655"/>
      <c r="CV39" s="655"/>
      <c r="CW39" s="655"/>
      <c r="CX39" s="655"/>
      <c r="CY39" s="656"/>
      <c r="CZ39" s="657">
        <v>1.1000000000000001</v>
      </c>
      <c r="DA39" s="658"/>
      <c r="DB39" s="658"/>
      <c r="DC39" s="659"/>
      <c r="DD39" s="632">
        <v>2502271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6548954</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1518416</v>
      </c>
      <c r="CS40" s="624"/>
      <c r="CT40" s="624"/>
      <c r="CU40" s="624"/>
      <c r="CV40" s="624"/>
      <c r="CW40" s="624"/>
      <c r="CX40" s="624"/>
      <c r="CY40" s="625"/>
      <c r="CZ40" s="657">
        <v>0.5</v>
      </c>
      <c r="DA40" s="658"/>
      <c r="DB40" s="658"/>
      <c r="DC40" s="659"/>
      <c r="DD40" s="632">
        <v>1075900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15966993</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43163606</v>
      </c>
      <c r="CS42" s="624"/>
      <c r="CT42" s="624"/>
      <c r="CU42" s="624"/>
      <c r="CV42" s="624"/>
      <c r="CW42" s="624"/>
      <c r="CX42" s="624"/>
      <c r="CY42" s="625"/>
      <c r="CZ42" s="657">
        <v>15.6</v>
      </c>
      <c r="DA42" s="706"/>
      <c r="DB42" s="706"/>
      <c r="DC42" s="707"/>
      <c r="DD42" s="632">
        <v>8954471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1325281</v>
      </c>
      <c r="CS43" s="655"/>
      <c r="CT43" s="655"/>
      <c r="CU43" s="655"/>
      <c r="CV43" s="655"/>
      <c r="CW43" s="655"/>
      <c r="CX43" s="655"/>
      <c r="CY43" s="656"/>
      <c r="CZ43" s="657">
        <v>0.5</v>
      </c>
      <c r="DA43" s="658"/>
      <c r="DB43" s="658"/>
      <c r="DC43" s="659"/>
      <c r="DD43" s="632">
        <v>1324517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42058805</v>
      </c>
      <c r="CS44" s="624"/>
      <c r="CT44" s="624"/>
      <c r="CU44" s="624"/>
      <c r="CV44" s="624"/>
      <c r="CW44" s="624"/>
      <c r="CX44" s="624"/>
      <c r="CY44" s="625"/>
      <c r="CZ44" s="657">
        <v>15.2</v>
      </c>
      <c r="DA44" s="706"/>
      <c r="DB44" s="706"/>
      <c r="DC44" s="707"/>
      <c r="DD44" s="632">
        <v>8817640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18777520</v>
      </c>
      <c r="CS45" s="655"/>
      <c r="CT45" s="655"/>
      <c r="CU45" s="655"/>
      <c r="CV45" s="655"/>
      <c r="CW45" s="655"/>
      <c r="CX45" s="655"/>
      <c r="CY45" s="656"/>
      <c r="CZ45" s="657">
        <v>6.8</v>
      </c>
      <c r="DA45" s="658"/>
      <c r="DB45" s="658"/>
      <c r="DC45" s="659"/>
      <c r="DD45" s="632">
        <v>1441136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20967678</v>
      </c>
      <c r="CS46" s="624"/>
      <c r="CT46" s="624"/>
      <c r="CU46" s="624"/>
      <c r="CV46" s="624"/>
      <c r="CW46" s="624"/>
      <c r="CX46" s="624"/>
      <c r="CY46" s="625"/>
      <c r="CZ46" s="657">
        <v>7.6</v>
      </c>
      <c r="DA46" s="706"/>
      <c r="DB46" s="706"/>
      <c r="DC46" s="707"/>
      <c r="DD46" s="632">
        <v>7234563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1104801</v>
      </c>
      <c r="CS47" s="655"/>
      <c r="CT47" s="655"/>
      <c r="CU47" s="655"/>
      <c r="CV47" s="655"/>
      <c r="CW47" s="655"/>
      <c r="CX47" s="655"/>
      <c r="CY47" s="656"/>
      <c r="CZ47" s="657">
        <v>0.4</v>
      </c>
      <c r="DA47" s="658"/>
      <c r="DB47" s="658"/>
      <c r="DC47" s="659"/>
      <c r="DD47" s="632">
        <v>136831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ht="10.8">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276821720</v>
      </c>
      <c r="CS49" s="691"/>
      <c r="CT49" s="691"/>
      <c r="CU49" s="691"/>
      <c r="CV49" s="691"/>
      <c r="CW49" s="691"/>
      <c r="CX49" s="691"/>
      <c r="CY49" s="718"/>
      <c r="CZ49" s="719">
        <v>100</v>
      </c>
      <c r="DA49" s="720"/>
      <c r="DB49" s="720"/>
      <c r="DC49" s="721"/>
      <c r="DD49" s="722">
        <v>186007025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t="10.8" hidden="1"/>
    <row r="51" spans="82:133" ht="10.8"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285808</v>
      </c>
      <c r="R7" s="753"/>
      <c r="S7" s="753"/>
      <c r="T7" s="753"/>
      <c r="U7" s="753"/>
      <c r="V7" s="753">
        <v>279104</v>
      </c>
      <c r="W7" s="753"/>
      <c r="X7" s="753"/>
      <c r="Y7" s="753"/>
      <c r="Z7" s="753"/>
      <c r="AA7" s="753">
        <v>6704</v>
      </c>
      <c r="AB7" s="753"/>
      <c r="AC7" s="753"/>
      <c r="AD7" s="753"/>
      <c r="AE7" s="754"/>
      <c r="AF7" s="755">
        <v>4207</v>
      </c>
      <c r="AG7" s="756"/>
      <c r="AH7" s="756"/>
      <c r="AI7" s="756"/>
      <c r="AJ7" s="757"/>
      <c r="AK7" s="793">
        <v>4258</v>
      </c>
      <c r="AL7" s="794"/>
      <c r="AM7" s="794"/>
      <c r="AN7" s="794"/>
      <c r="AO7" s="794"/>
      <c r="AP7" s="794">
        <v>418517</v>
      </c>
      <c r="AQ7" s="794"/>
      <c r="AR7" s="794"/>
      <c r="AS7" s="794"/>
      <c r="AT7" s="794"/>
      <c r="AU7" s="795"/>
      <c r="AV7" s="771"/>
      <c r="AW7" s="771"/>
      <c r="AX7" s="771"/>
      <c r="AY7" s="772"/>
      <c r="AZ7" s="203"/>
      <c r="BA7" s="203"/>
      <c r="BB7" s="203"/>
      <c r="BC7" s="203"/>
      <c r="BD7" s="203"/>
      <c r="BE7" s="204"/>
      <c r="BF7" s="204"/>
      <c r="BG7" s="204"/>
      <c r="BH7" s="204"/>
      <c r="BI7" s="204"/>
      <c r="BJ7" s="204"/>
      <c r="BK7" s="204"/>
      <c r="BL7" s="204"/>
      <c r="BM7" s="204"/>
      <c r="BN7" s="204"/>
      <c r="BO7" s="204"/>
      <c r="BP7" s="204"/>
      <c r="BQ7" s="210">
        <v>1</v>
      </c>
      <c r="BR7" s="211" t="s">
        <v>532</v>
      </c>
      <c r="BS7" s="796" t="s">
        <v>533</v>
      </c>
      <c r="BT7" s="797"/>
      <c r="BU7" s="797"/>
      <c r="BV7" s="797"/>
      <c r="BW7" s="797"/>
      <c r="BX7" s="797"/>
      <c r="BY7" s="797"/>
      <c r="BZ7" s="797"/>
      <c r="CA7" s="797"/>
      <c r="CB7" s="797"/>
      <c r="CC7" s="797"/>
      <c r="CD7" s="797"/>
      <c r="CE7" s="797"/>
      <c r="CF7" s="797"/>
      <c r="CG7" s="798"/>
      <c r="CH7" s="790">
        <v>0</v>
      </c>
      <c r="CI7" s="791"/>
      <c r="CJ7" s="791"/>
      <c r="CK7" s="791"/>
      <c r="CL7" s="792"/>
      <c r="CM7" s="790">
        <v>186</v>
      </c>
      <c r="CN7" s="791"/>
      <c r="CO7" s="791"/>
      <c r="CP7" s="791"/>
      <c r="CQ7" s="792"/>
      <c r="CR7" s="790">
        <v>20</v>
      </c>
      <c r="CS7" s="791"/>
      <c r="CT7" s="791"/>
      <c r="CU7" s="791"/>
      <c r="CV7" s="792"/>
      <c r="CW7" s="790">
        <v>24</v>
      </c>
      <c r="CX7" s="791"/>
      <c r="CY7" s="791"/>
      <c r="CZ7" s="791"/>
      <c r="DA7" s="792"/>
      <c r="DB7" s="790">
        <v>0</v>
      </c>
      <c r="DC7" s="791"/>
      <c r="DD7" s="791"/>
      <c r="DE7" s="791"/>
      <c r="DF7" s="792"/>
      <c r="DG7" s="790">
        <v>3907</v>
      </c>
      <c r="DH7" s="791"/>
      <c r="DI7" s="791"/>
      <c r="DJ7" s="791"/>
      <c r="DK7" s="792"/>
      <c r="DL7" s="790">
        <v>0</v>
      </c>
      <c r="DM7" s="791"/>
      <c r="DN7" s="791"/>
      <c r="DO7" s="791"/>
      <c r="DP7" s="792"/>
      <c r="DQ7" s="790">
        <v>2013</v>
      </c>
      <c r="DR7" s="791"/>
      <c r="DS7" s="791"/>
      <c r="DT7" s="791"/>
      <c r="DU7" s="792"/>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94</v>
      </c>
      <c r="R8" s="777"/>
      <c r="S8" s="777"/>
      <c r="T8" s="777"/>
      <c r="U8" s="777"/>
      <c r="V8" s="777">
        <v>94</v>
      </c>
      <c r="W8" s="777"/>
      <c r="X8" s="777"/>
      <c r="Y8" s="777"/>
      <c r="Z8" s="777"/>
      <c r="AA8" s="777">
        <v>0</v>
      </c>
      <c r="AB8" s="777"/>
      <c r="AC8" s="777"/>
      <c r="AD8" s="777"/>
      <c r="AE8" s="778"/>
      <c r="AF8" s="779">
        <v>0</v>
      </c>
      <c r="AG8" s="780"/>
      <c r="AH8" s="780"/>
      <c r="AI8" s="780"/>
      <c r="AJ8" s="781"/>
      <c r="AK8" s="782">
        <v>0</v>
      </c>
      <c r="AL8" s="783"/>
      <c r="AM8" s="783"/>
      <c r="AN8" s="783"/>
      <c r="AO8" s="783"/>
      <c r="AP8" s="783">
        <v>0</v>
      </c>
      <c r="AQ8" s="783"/>
      <c r="AR8" s="783"/>
      <c r="AS8" s="783"/>
      <c r="AT8" s="783"/>
      <c r="AU8" s="784"/>
      <c r="AV8" s="785"/>
      <c r="AW8" s="785"/>
      <c r="AX8" s="785"/>
      <c r="AY8" s="786"/>
      <c r="AZ8" s="203"/>
      <c r="BA8" s="203"/>
      <c r="BB8" s="203"/>
      <c r="BC8" s="203"/>
      <c r="BD8" s="203"/>
      <c r="BE8" s="204"/>
      <c r="BF8" s="204"/>
      <c r="BG8" s="204"/>
      <c r="BH8" s="204"/>
      <c r="BI8" s="204"/>
      <c r="BJ8" s="204"/>
      <c r="BK8" s="204"/>
      <c r="BL8" s="204"/>
      <c r="BM8" s="204"/>
      <c r="BN8" s="204"/>
      <c r="BO8" s="204"/>
      <c r="BP8" s="204"/>
      <c r="BQ8" s="213">
        <v>2</v>
      </c>
      <c r="BR8" s="214"/>
      <c r="BS8" s="787" t="s">
        <v>534</v>
      </c>
      <c r="BT8" s="788"/>
      <c r="BU8" s="788"/>
      <c r="BV8" s="788"/>
      <c r="BW8" s="788"/>
      <c r="BX8" s="788"/>
      <c r="BY8" s="788"/>
      <c r="BZ8" s="788"/>
      <c r="CA8" s="788"/>
      <c r="CB8" s="788"/>
      <c r="CC8" s="788"/>
      <c r="CD8" s="788"/>
      <c r="CE8" s="788"/>
      <c r="CF8" s="788"/>
      <c r="CG8" s="789"/>
      <c r="CH8" s="799">
        <v>34</v>
      </c>
      <c r="CI8" s="800"/>
      <c r="CJ8" s="800"/>
      <c r="CK8" s="800"/>
      <c r="CL8" s="801"/>
      <c r="CM8" s="799">
        <v>1342</v>
      </c>
      <c r="CN8" s="800"/>
      <c r="CO8" s="800"/>
      <c r="CP8" s="800"/>
      <c r="CQ8" s="801"/>
      <c r="CR8" s="799">
        <v>386</v>
      </c>
      <c r="CS8" s="800"/>
      <c r="CT8" s="800"/>
      <c r="CU8" s="800"/>
      <c r="CV8" s="801"/>
      <c r="CW8" s="799">
        <v>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785"/>
      <c r="DX8" s="785"/>
      <c r="DY8" s="785"/>
      <c r="DZ8" s="786"/>
      <c r="EA8" s="205"/>
    </row>
    <row r="9" spans="1:131" s="206" customFormat="1" ht="26.25" customHeight="1">
      <c r="A9" s="212">
        <v>3</v>
      </c>
      <c r="B9" s="773" t="s">
        <v>363</v>
      </c>
      <c r="C9" s="774"/>
      <c r="D9" s="774"/>
      <c r="E9" s="774"/>
      <c r="F9" s="774"/>
      <c r="G9" s="774"/>
      <c r="H9" s="774"/>
      <c r="I9" s="774"/>
      <c r="J9" s="774"/>
      <c r="K9" s="774"/>
      <c r="L9" s="774"/>
      <c r="M9" s="774"/>
      <c r="N9" s="774"/>
      <c r="O9" s="774"/>
      <c r="P9" s="775"/>
      <c r="Q9" s="776">
        <v>6</v>
      </c>
      <c r="R9" s="777"/>
      <c r="S9" s="777"/>
      <c r="T9" s="777"/>
      <c r="U9" s="777"/>
      <c r="V9" s="777">
        <v>6</v>
      </c>
      <c r="W9" s="777"/>
      <c r="X9" s="777"/>
      <c r="Y9" s="777"/>
      <c r="Z9" s="777"/>
      <c r="AA9" s="777">
        <v>0</v>
      </c>
      <c r="AB9" s="777"/>
      <c r="AC9" s="777"/>
      <c r="AD9" s="777"/>
      <c r="AE9" s="778"/>
      <c r="AF9" s="779">
        <v>0</v>
      </c>
      <c r="AG9" s="780"/>
      <c r="AH9" s="780"/>
      <c r="AI9" s="780"/>
      <c r="AJ9" s="781"/>
      <c r="AK9" s="782">
        <v>0</v>
      </c>
      <c r="AL9" s="783"/>
      <c r="AM9" s="783"/>
      <c r="AN9" s="783"/>
      <c r="AO9" s="783"/>
      <c r="AP9" s="783">
        <v>0</v>
      </c>
      <c r="AQ9" s="783"/>
      <c r="AR9" s="783"/>
      <c r="AS9" s="783"/>
      <c r="AT9" s="783"/>
      <c r="AU9" s="784"/>
      <c r="AV9" s="785"/>
      <c r="AW9" s="785"/>
      <c r="AX9" s="785"/>
      <c r="AY9" s="786"/>
      <c r="AZ9" s="203"/>
      <c r="BA9" s="203"/>
      <c r="BB9" s="203"/>
      <c r="BC9" s="203"/>
      <c r="BD9" s="203"/>
      <c r="BE9" s="204"/>
      <c r="BF9" s="204"/>
      <c r="BG9" s="204"/>
      <c r="BH9" s="204"/>
      <c r="BI9" s="204"/>
      <c r="BJ9" s="204"/>
      <c r="BK9" s="204"/>
      <c r="BL9" s="204"/>
      <c r="BM9" s="204"/>
      <c r="BN9" s="204"/>
      <c r="BO9" s="204"/>
      <c r="BP9" s="204"/>
      <c r="BQ9" s="213">
        <v>3</v>
      </c>
      <c r="BR9" s="214"/>
      <c r="BS9" s="787" t="s">
        <v>535</v>
      </c>
      <c r="BT9" s="788"/>
      <c r="BU9" s="788"/>
      <c r="BV9" s="788"/>
      <c r="BW9" s="788"/>
      <c r="BX9" s="788"/>
      <c r="BY9" s="788"/>
      <c r="BZ9" s="788"/>
      <c r="CA9" s="788"/>
      <c r="CB9" s="788"/>
      <c r="CC9" s="788"/>
      <c r="CD9" s="788"/>
      <c r="CE9" s="788"/>
      <c r="CF9" s="788"/>
      <c r="CG9" s="789"/>
      <c r="CH9" s="799">
        <v>-2</v>
      </c>
      <c r="CI9" s="800"/>
      <c r="CJ9" s="800"/>
      <c r="CK9" s="800"/>
      <c r="CL9" s="801"/>
      <c r="CM9" s="799">
        <v>1199</v>
      </c>
      <c r="CN9" s="800"/>
      <c r="CO9" s="800"/>
      <c r="CP9" s="800"/>
      <c r="CQ9" s="801"/>
      <c r="CR9" s="799">
        <v>225</v>
      </c>
      <c r="CS9" s="800"/>
      <c r="CT9" s="800"/>
      <c r="CU9" s="800"/>
      <c r="CV9" s="801"/>
      <c r="CW9" s="799">
        <v>3</v>
      </c>
      <c r="CX9" s="800"/>
      <c r="CY9" s="800"/>
      <c r="CZ9" s="800"/>
      <c r="DA9" s="801"/>
      <c r="DB9" s="799">
        <v>0</v>
      </c>
      <c r="DC9" s="800"/>
      <c r="DD9" s="800"/>
      <c r="DE9" s="800"/>
      <c r="DF9" s="801"/>
      <c r="DG9" s="799">
        <v>0</v>
      </c>
      <c r="DH9" s="800"/>
      <c r="DI9" s="800"/>
      <c r="DJ9" s="800"/>
      <c r="DK9" s="801"/>
      <c r="DL9" s="799">
        <v>0</v>
      </c>
      <c r="DM9" s="800"/>
      <c r="DN9" s="800"/>
      <c r="DO9" s="800"/>
      <c r="DP9" s="801"/>
      <c r="DQ9" s="799">
        <v>0</v>
      </c>
      <c r="DR9" s="800"/>
      <c r="DS9" s="800"/>
      <c r="DT9" s="800"/>
      <c r="DU9" s="801"/>
      <c r="DV9" s="802"/>
      <c r="DW9" s="785"/>
      <c r="DX9" s="785"/>
      <c r="DY9" s="785"/>
      <c r="DZ9" s="786"/>
      <c r="EA9" s="205"/>
    </row>
    <row r="10" spans="1:131" s="206" customFormat="1" ht="26.25" customHeight="1">
      <c r="A10" s="212">
        <v>4</v>
      </c>
      <c r="B10" s="773" t="s">
        <v>364</v>
      </c>
      <c r="C10" s="774"/>
      <c r="D10" s="774"/>
      <c r="E10" s="774"/>
      <c r="F10" s="774"/>
      <c r="G10" s="774"/>
      <c r="H10" s="774"/>
      <c r="I10" s="774"/>
      <c r="J10" s="774"/>
      <c r="K10" s="774"/>
      <c r="L10" s="774"/>
      <c r="M10" s="774"/>
      <c r="N10" s="774"/>
      <c r="O10" s="774"/>
      <c r="P10" s="775"/>
      <c r="Q10" s="776">
        <v>412</v>
      </c>
      <c r="R10" s="777"/>
      <c r="S10" s="777"/>
      <c r="T10" s="777"/>
      <c r="U10" s="777"/>
      <c r="V10" s="777">
        <v>377</v>
      </c>
      <c r="W10" s="777"/>
      <c r="X10" s="777"/>
      <c r="Y10" s="777"/>
      <c r="Z10" s="777"/>
      <c r="AA10" s="777">
        <v>35</v>
      </c>
      <c r="AB10" s="777"/>
      <c r="AC10" s="777"/>
      <c r="AD10" s="777"/>
      <c r="AE10" s="778"/>
      <c r="AF10" s="779">
        <v>-1</v>
      </c>
      <c r="AG10" s="780"/>
      <c r="AH10" s="780"/>
      <c r="AI10" s="780"/>
      <c r="AJ10" s="781"/>
      <c r="AK10" s="782">
        <v>30</v>
      </c>
      <c r="AL10" s="783"/>
      <c r="AM10" s="783"/>
      <c r="AN10" s="783"/>
      <c r="AO10" s="783"/>
      <c r="AP10" s="783">
        <v>2293</v>
      </c>
      <c r="AQ10" s="783"/>
      <c r="AR10" s="783"/>
      <c r="AS10" s="783"/>
      <c r="AT10" s="783"/>
      <c r="AU10" s="784"/>
      <c r="AV10" s="785"/>
      <c r="AW10" s="785"/>
      <c r="AX10" s="785"/>
      <c r="AY10" s="786"/>
      <c r="AZ10" s="203"/>
      <c r="BA10" s="203"/>
      <c r="BB10" s="203"/>
      <c r="BC10" s="203"/>
      <c r="BD10" s="203"/>
      <c r="BE10" s="204"/>
      <c r="BF10" s="204"/>
      <c r="BG10" s="204"/>
      <c r="BH10" s="204"/>
      <c r="BI10" s="204"/>
      <c r="BJ10" s="204"/>
      <c r="BK10" s="204"/>
      <c r="BL10" s="204"/>
      <c r="BM10" s="204"/>
      <c r="BN10" s="204"/>
      <c r="BO10" s="204"/>
      <c r="BP10" s="204"/>
      <c r="BQ10" s="213">
        <v>4</v>
      </c>
      <c r="BR10" s="214"/>
      <c r="BS10" s="787" t="s">
        <v>536</v>
      </c>
      <c r="BT10" s="788"/>
      <c r="BU10" s="788"/>
      <c r="BV10" s="788"/>
      <c r="BW10" s="788"/>
      <c r="BX10" s="788"/>
      <c r="BY10" s="788"/>
      <c r="BZ10" s="788"/>
      <c r="CA10" s="788"/>
      <c r="CB10" s="788"/>
      <c r="CC10" s="788"/>
      <c r="CD10" s="788"/>
      <c r="CE10" s="788"/>
      <c r="CF10" s="788"/>
      <c r="CG10" s="789"/>
      <c r="CH10" s="799">
        <v>-15</v>
      </c>
      <c r="CI10" s="800"/>
      <c r="CJ10" s="800"/>
      <c r="CK10" s="800"/>
      <c r="CL10" s="801"/>
      <c r="CM10" s="799">
        <v>545</v>
      </c>
      <c r="CN10" s="800"/>
      <c r="CO10" s="800"/>
      <c r="CP10" s="800"/>
      <c r="CQ10" s="801"/>
      <c r="CR10" s="799">
        <v>300</v>
      </c>
      <c r="CS10" s="800"/>
      <c r="CT10" s="800"/>
      <c r="CU10" s="800"/>
      <c r="CV10" s="801"/>
      <c r="CW10" s="799">
        <v>16</v>
      </c>
      <c r="CX10" s="800"/>
      <c r="CY10" s="800"/>
      <c r="CZ10" s="800"/>
      <c r="DA10" s="801"/>
      <c r="DB10" s="799">
        <v>0</v>
      </c>
      <c r="DC10" s="800"/>
      <c r="DD10" s="800"/>
      <c r="DE10" s="800"/>
      <c r="DF10" s="801"/>
      <c r="DG10" s="799">
        <v>0</v>
      </c>
      <c r="DH10" s="800"/>
      <c r="DI10" s="800"/>
      <c r="DJ10" s="800"/>
      <c r="DK10" s="801"/>
      <c r="DL10" s="799">
        <v>0</v>
      </c>
      <c r="DM10" s="800"/>
      <c r="DN10" s="800"/>
      <c r="DO10" s="800"/>
      <c r="DP10" s="801"/>
      <c r="DQ10" s="799">
        <v>0</v>
      </c>
      <c r="DR10" s="800"/>
      <c r="DS10" s="800"/>
      <c r="DT10" s="800"/>
      <c r="DU10" s="801"/>
      <c r="DV10" s="802"/>
      <c r="DW10" s="785"/>
      <c r="DX10" s="785"/>
      <c r="DY10" s="785"/>
      <c r="DZ10" s="786"/>
      <c r="EA10" s="205"/>
    </row>
    <row r="11" spans="1:131" s="206" customFormat="1" ht="26.25" customHeight="1">
      <c r="A11" s="212">
        <v>5</v>
      </c>
      <c r="B11" s="773" t="s">
        <v>365</v>
      </c>
      <c r="C11" s="774"/>
      <c r="D11" s="774"/>
      <c r="E11" s="774"/>
      <c r="F11" s="774"/>
      <c r="G11" s="774"/>
      <c r="H11" s="774"/>
      <c r="I11" s="774"/>
      <c r="J11" s="774"/>
      <c r="K11" s="774"/>
      <c r="L11" s="774"/>
      <c r="M11" s="774"/>
      <c r="N11" s="774"/>
      <c r="O11" s="774"/>
      <c r="P11" s="775"/>
      <c r="Q11" s="776">
        <v>50651</v>
      </c>
      <c r="R11" s="777"/>
      <c r="S11" s="777"/>
      <c r="T11" s="777"/>
      <c r="U11" s="777"/>
      <c r="V11" s="777">
        <v>50651</v>
      </c>
      <c r="W11" s="777"/>
      <c r="X11" s="777"/>
      <c r="Y11" s="777"/>
      <c r="Z11" s="777"/>
      <c r="AA11" s="777">
        <v>0</v>
      </c>
      <c r="AB11" s="777"/>
      <c r="AC11" s="777"/>
      <c r="AD11" s="777"/>
      <c r="AE11" s="778"/>
      <c r="AF11" s="779" t="s">
        <v>531</v>
      </c>
      <c r="AG11" s="780"/>
      <c r="AH11" s="780"/>
      <c r="AI11" s="780"/>
      <c r="AJ11" s="781"/>
      <c r="AK11" s="782">
        <v>43816</v>
      </c>
      <c r="AL11" s="783"/>
      <c r="AM11" s="783"/>
      <c r="AN11" s="783"/>
      <c r="AO11" s="783"/>
      <c r="AP11" s="783">
        <v>0</v>
      </c>
      <c r="AQ11" s="783"/>
      <c r="AR11" s="783"/>
      <c r="AS11" s="783"/>
      <c r="AT11" s="783"/>
      <c r="AU11" s="784"/>
      <c r="AV11" s="785"/>
      <c r="AW11" s="785"/>
      <c r="AX11" s="785"/>
      <c r="AY11" s="786"/>
      <c r="AZ11" s="203"/>
      <c r="BA11" s="203"/>
      <c r="BB11" s="203"/>
      <c r="BC11" s="203"/>
      <c r="BD11" s="203"/>
      <c r="BE11" s="204"/>
      <c r="BF11" s="204"/>
      <c r="BG11" s="204"/>
      <c r="BH11" s="204"/>
      <c r="BI11" s="204"/>
      <c r="BJ11" s="204"/>
      <c r="BK11" s="204"/>
      <c r="BL11" s="204"/>
      <c r="BM11" s="204"/>
      <c r="BN11" s="204"/>
      <c r="BO11" s="204"/>
      <c r="BP11" s="204"/>
      <c r="BQ11" s="213">
        <v>5</v>
      </c>
      <c r="BR11" s="214"/>
      <c r="BS11" s="787" t="s">
        <v>537</v>
      </c>
      <c r="BT11" s="788"/>
      <c r="BU11" s="788"/>
      <c r="BV11" s="788"/>
      <c r="BW11" s="788"/>
      <c r="BX11" s="788"/>
      <c r="BY11" s="788"/>
      <c r="BZ11" s="788"/>
      <c r="CA11" s="788"/>
      <c r="CB11" s="788"/>
      <c r="CC11" s="788"/>
      <c r="CD11" s="788"/>
      <c r="CE11" s="788"/>
      <c r="CF11" s="788"/>
      <c r="CG11" s="789"/>
      <c r="CH11" s="799">
        <v>-34</v>
      </c>
      <c r="CI11" s="800"/>
      <c r="CJ11" s="800"/>
      <c r="CK11" s="800"/>
      <c r="CL11" s="801"/>
      <c r="CM11" s="799">
        <v>569</v>
      </c>
      <c r="CN11" s="800"/>
      <c r="CO11" s="800"/>
      <c r="CP11" s="800"/>
      <c r="CQ11" s="801"/>
      <c r="CR11" s="799">
        <v>5</v>
      </c>
      <c r="CS11" s="800"/>
      <c r="CT11" s="800"/>
      <c r="CU11" s="800"/>
      <c r="CV11" s="801"/>
      <c r="CW11" s="799">
        <v>0</v>
      </c>
      <c r="CX11" s="800"/>
      <c r="CY11" s="800"/>
      <c r="CZ11" s="800"/>
      <c r="DA11" s="801"/>
      <c r="DB11" s="799">
        <v>0</v>
      </c>
      <c r="DC11" s="800"/>
      <c r="DD11" s="800"/>
      <c r="DE11" s="800"/>
      <c r="DF11" s="801"/>
      <c r="DG11" s="799">
        <v>0</v>
      </c>
      <c r="DH11" s="800"/>
      <c r="DI11" s="800"/>
      <c r="DJ11" s="800"/>
      <c r="DK11" s="801"/>
      <c r="DL11" s="799">
        <v>0</v>
      </c>
      <c r="DM11" s="800"/>
      <c r="DN11" s="800"/>
      <c r="DO11" s="800"/>
      <c r="DP11" s="801"/>
      <c r="DQ11" s="799">
        <v>0</v>
      </c>
      <c r="DR11" s="800"/>
      <c r="DS11" s="800"/>
      <c r="DT11" s="800"/>
      <c r="DU11" s="801"/>
      <c r="DV11" s="802"/>
      <c r="DW11" s="785"/>
      <c r="DX11" s="785"/>
      <c r="DY11" s="785"/>
      <c r="DZ11" s="786"/>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803"/>
      <c r="AV12" s="803"/>
      <c r="AW12" s="803"/>
      <c r="AX12" s="803"/>
      <c r="AY12" s="804"/>
      <c r="AZ12" s="203"/>
      <c r="BA12" s="203"/>
      <c r="BB12" s="203"/>
      <c r="BC12" s="203"/>
      <c r="BD12" s="203"/>
      <c r="BE12" s="204"/>
      <c r="BF12" s="204"/>
      <c r="BG12" s="204"/>
      <c r="BH12" s="204"/>
      <c r="BI12" s="204"/>
      <c r="BJ12" s="204"/>
      <c r="BK12" s="204"/>
      <c r="BL12" s="204"/>
      <c r="BM12" s="204"/>
      <c r="BN12" s="204"/>
      <c r="BO12" s="204"/>
      <c r="BP12" s="204"/>
      <c r="BQ12" s="213">
        <v>6</v>
      </c>
      <c r="BR12" s="214"/>
      <c r="BS12" s="787" t="s">
        <v>538</v>
      </c>
      <c r="BT12" s="788"/>
      <c r="BU12" s="788"/>
      <c r="BV12" s="788"/>
      <c r="BW12" s="788"/>
      <c r="BX12" s="788"/>
      <c r="BY12" s="788"/>
      <c r="BZ12" s="788"/>
      <c r="CA12" s="788"/>
      <c r="CB12" s="788"/>
      <c r="CC12" s="788"/>
      <c r="CD12" s="788"/>
      <c r="CE12" s="788"/>
      <c r="CF12" s="788"/>
      <c r="CG12" s="789"/>
      <c r="CH12" s="799">
        <v>3</v>
      </c>
      <c r="CI12" s="800"/>
      <c r="CJ12" s="800"/>
      <c r="CK12" s="800"/>
      <c r="CL12" s="801"/>
      <c r="CM12" s="799">
        <v>617</v>
      </c>
      <c r="CN12" s="800"/>
      <c r="CO12" s="800"/>
      <c r="CP12" s="800"/>
      <c r="CQ12" s="801"/>
      <c r="CR12" s="799">
        <v>210</v>
      </c>
      <c r="CS12" s="800"/>
      <c r="CT12" s="800"/>
      <c r="CU12" s="800"/>
      <c r="CV12" s="801"/>
      <c r="CW12" s="799">
        <v>157</v>
      </c>
      <c r="CX12" s="800"/>
      <c r="CY12" s="800"/>
      <c r="CZ12" s="800"/>
      <c r="DA12" s="801"/>
      <c r="DB12" s="799">
        <v>0</v>
      </c>
      <c r="DC12" s="800"/>
      <c r="DD12" s="800"/>
      <c r="DE12" s="800"/>
      <c r="DF12" s="801"/>
      <c r="DG12" s="799">
        <v>0</v>
      </c>
      <c r="DH12" s="800"/>
      <c r="DI12" s="800"/>
      <c r="DJ12" s="800"/>
      <c r="DK12" s="801"/>
      <c r="DL12" s="799">
        <v>0</v>
      </c>
      <c r="DM12" s="800"/>
      <c r="DN12" s="800"/>
      <c r="DO12" s="800"/>
      <c r="DP12" s="801"/>
      <c r="DQ12" s="799">
        <v>0</v>
      </c>
      <c r="DR12" s="800"/>
      <c r="DS12" s="800"/>
      <c r="DT12" s="800"/>
      <c r="DU12" s="801"/>
      <c r="DV12" s="802"/>
      <c r="DW12" s="785"/>
      <c r="DX12" s="785"/>
      <c r="DY12" s="785"/>
      <c r="DZ12" s="786"/>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803"/>
      <c r="AV13" s="803"/>
      <c r="AW13" s="803"/>
      <c r="AX13" s="803"/>
      <c r="AY13" s="804"/>
      <c r="AZ13" s="203"/>
      <c r="BA13" s="203"/>
      <c r="BB13" s="203"/>
      <c r="BC13" s="203"/>
      <c r="BD13" s="203"/>
      <c r="BE13" s="204"/>
      <c r="BF13" s="204"/>
      <c r="BG13" s="204"/>
      <c r="BH13" s="204"/>
      <c r="BI13" s="204"/>
      <c r="BJ13" s="204"/>
      <c r="BK13" s="204"/>
      <c r="BL13" s="204"/>
      <c r="BM13" s="204"/>
      <c r="BN13" s="204"/>
      <c r="BO13" s="204"/>
      <c r="BP13" s="204"/>
      <c r="BQ13" s="213">
        <v>7</v>
      </c>
      <c r="BR13" s="214"/>
      <c r="BS13" s="787" t="s">
        <v>539</v>
      </c>
      <c r="BT13" s="788"/>
      <c r="BU13" s="788"/>
      <c r="BV13" s="788"/>
      <c r="BW13" s="788"/>
      <c r="BX13" s="788"/>
      <c r="BY13" s="788"/>
      <c r="BZ13" s="788"/>
      <c r="CA13" s="788"/>
      <c r="CB13" s="788"/>
      <c r="CC13" s="788"/>
      <c r="CD13" s="788"/>
      <c r="CE13" s="788"/>
      <c r="CF13" s="788"/>
      <c r="CG13" s="789"/>
      <c r="CH13" s="799">
        <v>-3</v>
      </c>
      <c r="CI13" s="800"/>
      <c r="CJ13" s="800"/>
      <c r="CK13" s="800"/>
      <c r="CL13" s="801"/>
      <c r="CM13" s="799">
        <v>168</v>
      </c>
      <c r="CN13" s="800"/>
      <c r="CO13" s="800"/>
      <c r="CP13" s="800"/>
      <c r="CQ13" s="801"/>
      <c r="CR13" s="799">
        <v>100</v>
      </c>
      <c r="CS13" s="800"/>
      <c r="CT13" s="800"/>
      <c r="CU13" s="800"/>
      <c r="CV13" s="801"/>
      <c r="CW13" s="799">
        <v>39</v>
      </c>
      <c r="CX13" s="800"/>
      <c r="CY13" s="800"/>
      <c r="CZ13" s="800"/>
      <c r="DA13" s="801"/>
      <c r="DB13" s="799">
        <v>0</v>
      </c>
      <c r="DC13" s="800"/>
      <c r="DD13" s="800"/>
      <c r="DE13" s="800"/>
      <c r="DF13" s="801"/>
      <c r="DG13" s="799">
        <v>0</v>
      </c>
      <c r="DH13" s="800"/>
      <c r="DI13" s="800"/>
      <c r="DJ13" s="800"/>
      <c r="DK13" s="801"/>
      <c r="DL13" s="799">
        <v>0</v>
      </c>
      <c r="DM13" s="800"/>
      <c r="DN13" s="800"/>
      <c r="DO13" s="800"/>
      <c r="DP13" s="801"/>
      <c r="DQ13" s="799">
        <v>0</v>
      </c>
      <c r="DR13" s="800"/>
      <c r="DS13" s="800"/>
      <c r="DT13" s="800"/>
      <c r="DU13" s="801"/>
      <c r="DV13" s="802"/>
      <c r="DW13" s="785"/>
      <c r="DX13" s="785"/>
      <c r="DY13" s="785"/>
      <c r="DZ13" s="786"/>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803"/>
      <c r="AV14" s="803"/>
      <c r="AW14" s="803"/>
      <c r="AX14" s="803"/>
      <c r="AY14" s="804"/>
      <c r="AZ14" s="203"/>
      <c r="BA14" s="203"/>
      <c r="BB14" s="203"/>
      <c r="BC14" s="203"/>
      <c r="BD14" s="203"/>
      <c r="BE14" s="204"/>
      <c r="BF14" s="204"/>
      <c r="BG14" s="204"/>
      <c r="BH14" s="204"/>
      <c r="BI14" s="204"/>
      <c r="BJ14" s="204"/>
      <c r="BK14" s="204"/>
      <c r="BL14" s="204"/>
      <c r="BM14" s="204"/>
      <c r="BN14" s="204"/>
      <c r="BO14" s="204"/>
      <c r="BP14" s="204"/>
      <c r="BQ14" s="213">
        <v>8</v>
      </c>
      <c r="BR14" s="214"/>
      <c r="BS14" s="787" t="s">
        <v>540</v>
      </c>
      <c r="BT14" s="788"/>
      <c r="BU14" s="788"/>
      <c r="BV14" s="788"/>
      <c r="BW14" s="788"/>
      <c r="BX14" s="788"/>
      <c r="BY14" s="788"/>
      <c r="BZ14" s="788"/>
      <c r="CA14" s="788"/>
      <c r="CB14" s="788"/>
      <c r="CC14" s="788"/>
      <c r="CD14" s="788"/>
      <c r="CE14" s="788"/>
      <c r="CF14" s="788"/>
      <c r="CG14" s="789"/>
      <c r="CH14" s="799">
        <v>80</v>
      </c>
      <c r="CI14" s="800"/>
      <c r="CJ14" s="800"/>
      <c r="CK14" s="800"/>
      <c r="CL14" s="801"/>
      <c r="CM14" s="799">
        <v>6000</v>
      </c>
      <c r="CN14" s="800"/>
      <c r="CO14" s="800"/>
      <c r="CP14" s="800"/>
      <c r="CQ14" s="801"/>
      <c r="CR14" s="799">
        <v>7050</v>
      </c>
      <c r="CS14" s="800"/>
      <c r="CT14" s="800"/>
      <c r="CU14" s="800"/>
      <c r="CV14" s="801"/>
      <c r="CW14" s="799">
        <v>69</v>
      </c>
      <c r="CX14" s="800"/>
      <c r="CY14" s="800"/>
      <c r="CZ14" s="800"/>
      <c r="DA14" s="801"/>
      <c r="DB14" s="799">
        <v>0</v>
      </c>
      <c r="DC14" s="800"/>
      <c r="DD14" s="800"/>
      <c r="DE14" s="800"/>
      <c r="DF14" s="801"/>
      <c r="DG14" s="799">
        <v>0</v>
      </c>
      <c r="DH14" s="800"/>
      <c r="DI14" s="800"/>
      <c r="DJ14" s="800"/>
      <c r="DK14" s="801"/>
      <c r="DL14" s="799">
        <v>0</v>
      </c>
      <c r="DM14" s="800"/>
      <c r="DN14" s="800"/>
      <c r="DO14" s="800"/>
      <c r="DP14" s="801"/>
      <c r="DQ14" s="799">
        <v>0</v>
      </c>
      <c r="DR14" s="800"/>
      <c r="DS14" s="800"/>
      <c r="DT14" s="800"/>
      <c r="DU14" s="801"/>
      <c r="DV14" s="802"/>
      <c r="DW14" s="785"/>
      <c r="DX14" s="785"/>
      <c r="DY14" s="785"/>
      <c r="DZ14" s="786"/>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803"/>
      <c r="AV15" s="803"/>
      <c r="AW15" s="803"/>
      <c r="AX15" s="803"/>
      <c r="AY15" s="804"/>
      <c r="AZ15" s="203"/>
      <c r="BA15" s="203"/>
      <c r="BB15" s="203"/>
      <c r="BC15" s="203"/>
      <c r="BD15" s="203"/>
      <c r="BE15" s="204"/>
      <c r="BF15" s="204"/>
      <c r="BG15" s="204"/>
      <c r="BH15" s="204"/>
      <c r="BI15" s="204"/>
      <c r="BJ15" s="204"/>
      <c r="BK15" s="204"/>
      <c r="BL15" s="204"/>
      <c r="BM15" s="204"/>
      <c r="BN15" s="204"/>
      <c r="BO15" s="204"/>
      <c r="BP15" s="204"/>
      <c r="BQ15" s="213">
        <v>9</v>
      </c>
      <c r="BR15" s="214"/>
      <c r="BS15" s="787" t="s">
        <v>541</v>
      </c>
      <c r="BT15" s="788"/>
      <c r="BU15" s="788"/>
      <c r="BV15" s="788"/>
      <c r="BW15" s="788"/>
      <c r="BX15" s="788"/>
      <c r="BY15" s="788"/>
      <c r="BZ15" s="788"/>
      <c r="CA15" s="788"/>
      <c r="CB15" s="788"/>
      <c r="CC15" s="788"/>
      <c r="CD15" s="788"/>
      <c r="CE15" s="788"/>
      <c r="CF15" s="788"/>
      <c r="CG15" s="789"/>
      <c r="CH15" s="799">
        <v>5</v>
      </c>
      <c r="CI15" s="800"/>
      <c r="CJ15" s="800"/>
      <c r="CK15" s="800"/>
      <c r="CL15" s="801"/>
      <c r="CM15" s="799">
        <v>54</v>
      </c>
      <c r="CN15" s="800"/>
      <c r="CO15" s="800"/>
      <c r="CP15" s="800"/>
      <c r="CQ15" s="801"/>
      <c r="CR15" s="799">
        <v>26</v>
      </c>
      <c r="CS15" s="800"/>
      <c r="CT15" s="800"/>
      <c r="CU15" s="800"/>
      <c r="CV15" s="801"/>
      <c r="CW15" s="799">
        <v>0</v>
      </c>
      <c r="CX15" s="800"/>
      <c r="CY15" s="800"/>
      <c r="CZ15" s="800"/>
      <c r="DA15" s="801"/>
      <c r="DB15" s="799">
        <v>0</v>
      </c>
      <c r="DC15" s="800"/>
      <c r="DD15" s="800"/>
      <c r="DE15" s="800"/>
      <c r="DF15" s="801"/>
      <c r="DG15" s="799">
        <v>0</v>
      </c>
      <c r="DH15" s="800"/>
      <c r="DI15" s="800"/>
      <c r="DJ15" s="800"/>
      <c r="DK15" s="801"/>
      <c r="DL15" s="799">
        <v>0</v>
      </c>
      <c r="DM15" s="800"/>
      <c r="DN15" s="800"/>
      <c r="DO15" s="800"/>
      <c r="DP15" s="801"/>
      <c r="DQ15" s="799">
        <v>0</v>
      </c>
      <c r="DR15" s="800"/>
      <c r="DS15" s="800"/>
      <c r="DT15" s="800"/>
      <c r="DU15" s="801"/>
      <c r="DV15" s="802"/>
      <c r="DW15" s="785"/>
      <c r="DX15" s="785"/>
      <c r="DY15" s="785"/>
      <c r="DZ15" s="786"/>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803"/>
      <c r="AV16" s="803"/>
      <c r="AW16" s="803"/>
      <c r="AX16" s="803"/>
      <c r="AY16" s="804"/>
      <c r="AZ16" s="203"/>
      <c r="BA16" s="203"/>
      <c r="BB16" s="203"/>
      <c r="BC16" s="203"/>
      <c r="BD16" s="203"/>
      <c r="BE16" s="204"/>
      <c r="BF16" s="204"/>
      <c r="BG16" s="204"/>
      <c r="BH16" s="204"/>
      <c r="BI16" s="204"/>
      <c r="BJ16" s="204"/>
      <c r="BK16" s="204"/>
      <c r="BL16" s="204"/>
      <c r="BM16" s="204"/>
      <c r="BN16" s="204"/>
      <c r="BO16" s="204"/>
      <c r="BP16" s="204"/>
      <c r="BQ16" s="213">
        <v>10</v>
      </c>
      <c r="BR16" s="214"/>
      <c r="BS16" s="787" t="s">
        <v>542</v>
      </c>
      <c r="BT16" s="788"/>
      <c r="BU16" s="788"/>
      <c r="BV16" s="788"/>
      <c r="BW16" s="788"/>
      <c r="BX16" s="788"/>
      <c r="BY16" s="788"/>
      <c r="BZ16" s="788"/>
      <c r="CA16" s="788"/>
      <c r="CB16" s="788"/>
      <c r="CC16" s="788"/>
      <c r="CD16" s="788"/>
      <c r="CE16" s="788"/>
      <c r="CF16" s="788"/>
      <c r="CG16" s="789"/>
      <c r="CH16" s="799">
        <v>4</v>
      </c>
      <c r="CI16" s="800"/>
      <c r="CJ16" s="800"/>
      <c r="CK16" s="800"/>
      <c r="CL16" s="801"/>
      <c r="CM16" s="799">
        <v>158</v>
      </c>
      <c r="CN16" s="800"/>
      <c r="CO16" s="800"/>
      <c r="CP16" s="800"/>
      <c r="CQ16" s="801"/>
      <c r="CR16" s="799">
        <v>5</v>
      </c>
      <c r="CS16" s="800"/>
      <c r="CT16" s="800"/>
      <c r="CU16" s="800"/>
      <c r="CV16" s="801"/>
      <c r="CW16" s="799">
        <v>0</v>
      </c>
      <c r="CX16" s="800"/>
      <c r="CY16" s="800"/>
      <c r="CZ16" s="800"/>
      <c r="DA16" s="801"/>
      <c r="DB16" s="799">
        <v>0</v>
      </c>
      <c r="DC16" s="800"/>
      <c r="DD16" s="800"/>
      <c r="DE16" s="800"/>
      <c r="DF16" s="801"/>
      <c r="DG16" s="799">
        <v>0</v>
      </c>
      <c r="DH16" s="800"/>
      <c r="DI16" s="800"/>
      <c r="DJ16" s="800"/>
      <c r="DK16" s="801"/>
      <c r="DL16" s="799">
        <v>0</v>
      </c>
      <c r="DM16" s="800"/>
      <c r="DN16" s="800"/>
      <c r="DO16" s="800"/>
      <c r="DP16" s="801"/>
      <c r="DQ16" s="799">
        <v>0</v>
      </c>
      <c r="DR16" s="800"/>
      <c r="DS16" s="800"/>
      <c r="DT16" s="800"/>
      <c r="DU16" s="801"/>
      <c r="DV16" s="802"/>
      <c r="DW16" s="785"/>
      <c r="DX16" s="785"/>
      <c r="DY16" s="785"/>
      <c r="DZ16" s="786"/>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803"/>
      <c r="AV17" s="803"/>
      <c r="AW17" s="803"/>
      <c r="AX17" s="803"/>
      <c r="AY17" s="804"/>
      <c r="AZ17" s="203"/>
      <c r="BA17" s="203"/>
      <c r="BB17" s="203"/>
      <c r="BC17" s="203"/>
      <c r="BD17" s="203"/>
      <c r="BE17" s="204"/>
      <c r="BF17" s="204"/>
      <c r="BG17" s="204"/>
      <c r="BH17" s="204"/>
      <c r="BI17" s="204"/>
      <c r="BJ17" s="204"/>
      <c r="BK17" s="204"/>
      <c r="BL17" s="204"/>
      <c r="BM17" s="204"/>
      <c r="BN17" s="204"/>
      <c r="BO17" s="204"/>
      <c r="BP17" s="204"/>
      <c r="BQ17" s="213">
        <v>11</v>
      </c>
      <c r="BR17" s="214"/>
      <c r="BS17" s="787"/>
      <c r="BT17" s="788"/>
      <c r="BU17" s="788"/>
      <c r="BV17" s="788"/>
      <c r="BW17" s="788"/>
      <c r="BX17" s="788"/>
      <c r="BY17" s="788"/>
      <c r="BZ17" s="788"/>
      <c r="CA17" s="788"/>
      <c r="CB17" s="788"/>
      <c r="CC17" s="788"/>
      <c r="CD17" s="788"/>
      <c r="CE17" s="788"/>
      <c r="CF17" s="788"/>
      <c r="CG17" s="789"/>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785"/>
      <c r="DX17" s="785"/>
      <c r="DY17" s="785"/>
      <c r="DZ17" s="786"/>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803"/>
      <c r="AV18" s="803"/>
      <c r="AW18" s="803"/>
      <c r="AX18" s="803"/>
      <c r="AY18" s="804"/>
      <c r="AZ18" s="203"/>
      <c r="BA18" s="203"/>
      <c r="BB18" s="203"/>
      <c r="BC18" s="203"/>
      <c r="BD18" s="203"/>
      <c r="BE18" s="204"/>
      <c r="BF18" s="204"/>
      <c r="BG18" s="204"/>
      <c r="BH18" s="204"/>
      <c r="BI18" s="204"/>
      <c r="BJ18" s="204"/>
      <c r="BK18" s="204"/>
      <c r="BL18" s="204"/>
      <c r="BM18" s="204"/>
      <c r="BN18" s="204"/>
      <c r="BO18" s="204"/>
      <c r="BP18" s="204"/>
      <c r="BQ18" s="213">
        <v>12</v>
      </c>
      <c r="BR18" s="214"/>
      <c r="BS18" s="787"/>
      <c r="BT18" s="788"/>
      <c r="BU18" s="788"/>
      <c r="BV18" s="788"/>
      <c r="BW18" s="788"/>
      <c r="BX18" s="788"/>
      <c r="BY18" s="788"/>
      <c r="BZ18" s="788"/>
      <c r="CA18" s="788"/>
      <c r="CB18" s="788"/>
      <c r="CC18" s="788"/>
      <c r="CD18" s="788"/>
      <c r="CE18" s="788"/>
      <c r="CF18" s="788"/>
      <c r="CG18" s="789"/>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785"/>
      <c r="DX18" s="785"/>
      <c r="DY18" s="785"/>
      <c r="DZ18" s="786"/>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803"/>
      <c r="AV19" s="803"/>
      <c r="AW19" s="803"/>
      <c r="AX19" s="803"/>
      <c r="AY19" s="804"/>
      <c r="AZ19" s="203"/>
      <c r="BA19" s="203"/>
      <c r="BB19" s="203"/>
      <c r="BC19" s="203"/>
      <c r="BD19" s="203"/>
      <c r="BE19" s="204"/>
      <c r="BF19" s="204"/>
      <c r="BG19" s="204"/>
      <c r="BH19" s="204"/>
      <c r="BI19" s="204"/>
      <c r="BJ19" s="204"/>
      <c r="BK19" s="204"/>
      <c r="BL19" s="204"/>
      <c r="BM19" s="204"/>
      <c r="BN19" s="204"/>
      <c r="BO19" s="204"/>
      <c r="BP19" s="204"/>
      <c r="BQ19" s="213">
        <v>13</v>
      </c>
      <c r="BR19" s="214"/>
      <c r="BS19" s="787"/>
      <c r="BT19" s="788"/>
      <c r="BU19" s="788"/>
      <c r="BV19" s="788"/>
      <c r="BW19" s="788"/>
      <c r="BX19" s="788"/>
      <c r="BY19" s="788"/>
      <c r="BZ19" s="788"/>
      <c r="CA19" s="788"/>
      <c r="CB19" s="788"/>
      <c r="CC19" s="788"/>
      <c r="CD19" s="788"/>
      <c r="CE19" s="788"/>
      <c r="CF19" s="788"/>
      <c r="CG19" s="789"/>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785"/>
      <c r="DX19" s="785"/>
      <c r="DY19" s="785"/>
      <c r="DZ19" s="786"/>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803"/>
      <c r="AV20" s="803"/>
      <c r="AW20" s="803"/>
      <c r="AX20" s="803"/>
      <c r="AY20" s="804"/>
      <c r="AZ20" s="203"/>
      <c r="BA20" s="203"/>
      <c r="BB20" s="203"/>
      <c r="BC20" s="203"/>
      <c r="BD20" s="203"/>
      <c r="BE20" s="204"/>
      <c r="BF20" s="204"/>
      <c r="BG20" s="204"/>
      <c r="BH20" s="204"/>
      <c r="BI20" s="204"/>
      <c r="BJ20" s="204"/>
      <c r="BK20" s="204"/>
      <c r="BL20" s="204"/>
      <c r="BM20" s="204"/>
      <c r="BN20" s="204"/>
      <c r="BO20" s="204"/>
      <c r="BP20" s="204"/>
      <c r="BQ20" s="213">
        <v>14</v>
      </c>
      <c r="BR20" s="214"/>
      <c r="BS20" s="787"/>
      <c r="BT20" s="788"/>
      <c r="BU20" s="788"/>
      <c r="BV20" s="788"/>
      <c r="BW20" s="788"/>
      <c r="BX20" s="788"/>
      <c r="BY20" s="788"/>
      <c r="BZ20" s="788"/>
      <c r="CA20" s="788"/>
      <c r="CB20" s="788"/>
      <c r="CC20" s="788"/>
      <c r="CD20" s="788"/>
      <c r="CE20" s="788"/>
      <c r="CF20" s="788"/>
      <c r="CG20" s="789"/>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785"/>
      <c r="DX20" s="785"/>
      <c r="DY20" s="785"/>
      <c r="DZ20" s="786"/>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803"/>
      <c r="AV21" s="803"/>
      <c r="AW21" s="803"/>
      <c r="AX21" s="803"/>
      <c r="AY21" s="804"/>
      <c r="AZ21" s="203"/>
      <c r="BA21" s="203"/>
      <c r="BB21" s="203"/>
      <c r="BC21" s="203"/>
      <c r="BD21" s="203"/>
      <c r="BE21" s="204"/>
      <c r="BF21" s="204"/>
      <c r="BG21" s="204"/>
      <c r="BH21" s="204"/>
      <c r="BI21" s="204"/>
      <c r="BJ21" s="204"/>
      <c r="BK21" s="204"/>
      <c r="BL21" s="204"/>
      <c r="BM21" s="204"/>
      <c r="BN21" s="204"/>
      <c r="BO21" s="204"/>
      <c r="BP21" s="204"/>
      <c r="BQ21" s="213">
        <v>15</v>
      </c>
      <c r="BR21" s="214"/>
      <c r="BS21" s="787"/>
      <c r="BT21" s="788"/>
      <c r="BU21" s="788"/>
      <c r="BV21" s="788"/>
      <c r="BW21" s="788"/>
      <c r="BX21" s="788"/>
      <c r="BY21" s="788"/>
      <c r="BZ21" s="788"/>
      <c r="CA21" s="788"/>
      <c r="CB21" s="788"/>
      <c r="CC21" s="788"/>
      <c r="CD21" s="788"/>
      <c r="CE21" s="788"/>
      <c r="CF21" s="788"/>
      <c r="CG21" s="789"/>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785"/>
      <c r="DX21" s="785"/>
      <c r="DY21" s="785"/>
      <c r="DZ21" s="786"/>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7"/>
      <c r="BT22" s="788"/>
      <c r="BU22" s="788"/>
      <c r="BV22" s="788"/>
      <c r="BW22" s="788"/>
      <c r="BX22" s="788"/>
      <c r="BY22" s="788"/>
      <c r="BZ22" s="788"/>
      <c r="CA22" s="788"/>
      <c r="CB22" s="788"/>
      <c r="CC22" s="788"/>
      <c r="CD22" s="788"/>
      <c r="CE22" s="788"/>
      <c r="CF22" s="788"/>
      <c r="CG22" s="789"/>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785"/>
      <c r="DX22" s="785"/>
      <c r="DY22" s="785"/>
      <c r="DZ22" s="786"/>
      <c r="EA22" s="205"/>
    </row>
    <row r="23" spans="1:131" s="206" customFormat="1" ht="26.25" customHeight="1" thickBot="1">
      <c r="A23" s="215" t="s">
        <v>367</v>
      </c>
      <c r="B23" s="808" t="s">
        <v>368</v>
      </c>
      <c r="C23" s="809"/>
      <c r="D23" s="809"/>
      <c r="E23" s="809"/>
      <c r="F23" s="809"/>
      <c r="G23" s="809"/>
      <c r="H23" s="809"/>
      <c r="I23" s="809"/>
      <c r="J23" s="809"/>
      <c r="K23" s="809"/>
      <c r="L23" s="809"/>
      <c r="M23" s="809"/>
      <c r="N23" s="809"/>
      <c r="O23" s="809"/>
      <c r="P23" s="810"/>
      <c r="Q23" s="811">
        <v>283561</v>
      </c>
      <c r="R23" s="812"/>
      <c r="S23" s="812"/>
      <c r="T23" s="812"/>
      <c r="U23" s="812"/>
      <c r="V23" s="812">
        <v>276822</v>
      </c>
      <c r="W23" s="812"/>
      <c r="X23" s="812"/>
      <c r="Y23" s="812"/>
      <c r="Z23" s="812"/>
      <c r="AA23" s="812">
        <v>6739</v>
      </c>
      <c r="AB23" s="812"/>
      <c r="AC23" s="812"/>
      <c r="AD23" s="812"/>
      <c r="AE23" s="813"/>
      <c r="AF23" s="814">
        <v>4207</v>
      </c>
      <c r="AG23" s="812"/>
      <c r="AH23" s="812"/>
      <c r="AI23" s="812"/>
      <c r="AJ23" s="815"/>
      <c r="AK23" s="816"/>
      <c r="AL23" s="817"/>
      <c r="AM23" s="817"/>
      <c r="AN23" s="817"/>
      <c r="AO23" s="817"/>
      <c r="AP23" s="812">
        <v>420810</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7"/>
      <c r="BT23" s="788"/>
      <c r="BU23" s="788"/>
      <c r="BV23" s="788"/>
      <c r="BW23" s="788"/>
      <c r="BX23" s="788"/>
      <c r="BY23" s="788"/>
      <c r="BZ23" s="788"/>
      <c r="CA23" s="788"/>
      <c r="CB23" s="788"/>
      <c r="CC23" s="788"/>
      <c r="CD23" s="788"/>
      <c r="CE23" s="788"/>
      <c r="CF23" s="788"/>
      <c r="CG23" s="789"/>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785"/>
      <c r="DX23" s="785"/>
      <c r="DY23" s="785"/>
      <c r="DZ23" s="786"/>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7"/>
      <c r="BT24" s="788"/>
      <c r="BU24" s="788"/>
      <c r="BV24" s="788"/>
      <c r="BW24" s="788"/>
      <c r="BX24" s="788"/>
      <c r="BY24" s="788"/>
      <c r="BZ24" s="788"/>
      <c r="CA24" s="788"/>
      <c r="CB24" s="788"/>
      <c r="CC24" s="788"/>
      <c r="CD24" s="788"/>
      <c r="CE24" s="788"/>
      <c r="CF24" s="788"/>
      <c r="CG24" s="789"/>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785"/>
      <c r="DX24" s="785"/>
      <c r="DY24" s="785"/>
      <c r="DZ24" s="786"/>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7"/>
      <c r="BT25" s="788"/>
      <c r="BU25" s="788"/>
      <c r="BV25" s="788"/>
      <c r="BW25" s="788"/>
      <c r="BX25" s="788"/>
      <c r="BY25" s="788"/>
      <c r="BZ25" s="788"/>
      <c r="CA25" s="788"/>
      <c r="CB25" s="788"/>
      <c r="CC25" s="788"/>
      <c r="CD25" s="788"/>
      <c r="CE25" s="788"/>
      <c r="CF25" s="788"/>
      <c r="CG25" s="789"/>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785"/>
      <c r="DX25" s="785"/>
      <c r="DY25" s="785"/>
      <c r="DZ25" s="786"/>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351</v>
      </c>
      <c r="BF26" s="736"/>
      <c r="BG26" s="736"/>
      <c r="BH26" s="736"/>
      <c r="BI26" s="747"/>
      <c r="BJ26" s="203"/>
      <c r="BK26" s="203"/>
      <c r="BL26" s="203"/>
      <c r="BM26" s="203"/>
      <c r="BN26" s="203"/>
      <c r="BO26" s="216"/>
      <c r="BP26" s="216"/>
      <c r="BQ26" s="213">
        <v>20</v>
      </c>
      <c r="BR26" s="214"/>
      <c r="BS26" s="787"/>
      <c r="BT26" s="788"/>
      <c r="BU26" s="788"/>
      <c r="BV26" s="788"/>
      <c r="BW26" s="788"/>
      <c r="BX26" s="788"/>
      <c r="BY26" s="788"/>
      <c r="BZ26" s="788"/>
      <c r="CA26" s="788"/>
      <c r="CB26" s="788"/>
      <c r="CC26" s="788"/>
      <c r="CD26" s="788"/>
      <c r="CE26" s="788"/>
      <c r="CF26" s="788"/>
      <c r="CG26" s="789"/>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785"/>
      <c r="DX26" s="785"/>
      <c r="DY26" s="785"/>
      <c r="DZ26" s="786"/>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7"/>
      <c r="BT27" s="788"/>
      <c r="BU27" s="788"/>
      <c r="BV27" s="788"/>
      <c r="BW27" s="788"/>
      <c r="BX27" s="788"/>
      <c r="BY27" s="788"/>
      <c r="BZ27" s="788"/>
      <c r="CA27" s="788"/>
      <c r="CB27" s="788"/>
      <c r="CC27" s="788"/>
      <c r="CD27" s="788"/>
      <c r="CE27" s="788"/>
      <c r="CF27" s="788"/>
      <c r="CG27" s="789"/>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785"/>
      <c r="DX27" s="785"/>
      <c r="DY27" s="785"/>
      <c r="DZ27" s="786"/>
      <c r="EA27" s="197"/>
    </row>
    <row r="28" spans="1:131" s="198" customFormat="1" ht="26.25" customHeight="1" thickTop="1">
      <c r="A28" s="217">
        <v>1</v>
      </c>
      <c r="B28" s="749" t="s">
        <v>543</v>
      </c>
      <c r="C28" s="750"/>
      <c r="D28" s="750"/>
      <c r="E28" s="750"/>
      <c r="F28" s="750"/>
      <c r="G28" s="750"/>
      <c r="H28" s="750"/>
      <c r="I28" s="750"/>
      <c r="J28" s="750"/>
      <c r="K28" s="750"/>
      <c r="L28" s="750"/>
      <c r="M28" s="750"/>
      <c r="N28" s="750"/>
      <c r="O28" s="750"/>
      <c r="P28" s="751"/>
      <c r="Q28" s="840">
        <v>14337</v>
      </c>
      <c r="R28" s="841"/>
      <c r="S28" s="841"/>
      <c r="T28" s="841"/>
      <c r="U28" s="841"/>
      <c r="V28" s="841">
        <v>13876</v>
      </c>
      <c r="W28" s="841"/>
      <c r="X28" s="841"/>
      <c r="Y28" s="841"/>
      <c r="Z28" s="841"/>
      <c r="AA28" s="841">
        <v>461</v>
      </c>
      <c r="AB28" s="841"/>
      <c r="AC28" s="841"/>
      <c r="AD28" s="841"/>
      <c r="AE28" s="842"/>
      <c r="AF28" s="843">
        <v>461</v>
      </c>
      <c r="AG28" s="841"/>
      <c r="AH28" s="841"/>
      <c r="AI28" s="841"/>
      <c r="AJ28" s="844"/>
      <c r="AK28" s="845">
        <v>362</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7"/>
      <c r="BT28" s="788"/>
      <c r="BU28" s="788"/>
      <c r="BV28" s="788"/>
      <c r="BW28" s="788"/>
      <c r="BX28" s="788"/>
      <c r="BY28" s="788"/>
      <c r="BZ28" s="788"/>
      <c r="CA28" s="788"/>
      <c r="CB28" s="788"/>
      <c r="CC28" s="788"/>
      <c r="CD28" s="788"/>
      <c r="CE28" s="788"/>
      <c r="CF28" s="788"/>
      <c r="CG28" s="789"/>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785"/>
      <c r="DX28" s="785"/>
      <c r="DY28" s="785"/>
      <c r="DZ28" s="786"/>
      <c r="EA28" s="197"/>
    </row>
    <row r="29" spans="1:131" s="198" customFormat="1" ht="26.25" customHeight="1">
      <c r="A29" s="217">
        <v>2</v>
      </c>
      <c r="B29" s="773" t="s">
        <v>544</v>
      </c>
      <c r="C29" s="774"/>
      <c r="D29" s="774"/>
      <c r="E29" s="774"/>
      <c r="F29" s="774"/>
      <c r="G29" s="774"/>
      <c r="H29" s="774"/>
      <c r="I29" s="774"/>
      <c r="J29" s="774"/>
      <c r="K29" s="774"/>
      <c r="L29" s="774"/>
      <c r="M29" s="774"/>
      <c r="N29" s="774"/>
      <c r="O29" s="774"/>
      <c r="P29" s="775"/>
      <c r="Q29" s="776">
        <v>89481</v>
      </c>
      <c r="R29" s="777"/>
      <c r="S29" s="777"/>
      <c r="T29" s="777"/>
      <c r="U29" s="777"/>
      <c r="V29" s="777">
        <v>85810</v>
      </c>
      <c r="W29" s="777"/>
      <c r="X29" s="777"/>
      <c r="Y29" s="777"/>
      <c r="Z29" s="777"/>
      <c r="AA29" s="777">
        <v>3671</v>
      </c>
      <c r="AB29" s="777"/>
      <c r="AC29" s="777"/>
      <c r="AD29" s="777"/>
      <c r="AE29" s="778"/>
      <c r="AF29" s="779">
        <v>3671</v>
      </c>
      <c r="AG29" s="780"/>
      <c r="AH29" s="780"/>
      <c r="AI29" s="780"/>
      <c r="AJ29" s="781"/>
      <c r="AK29" s="848">
        <v>6501</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7"/>
      <c r="BT29" s="788"/>
      <c r="BU29" s="788"/>
      <c r="BV29" s="788"/>
      <c r="BW29" s="788"/>
      <c r="BX29" s="788"/>
      <c r="BY29" s="788"/>
      <c r="BZ29" s="788"/>
      <c r="CA29" s="788"/>
      <c r="CB29" s="788"/>
      <c r="CC29" s="788"/>
      <c r="CD29" s="788"/>
      <c r="CE29" s="788"/>
      <c r="CF29" s="788"/>
      <c r="CG29" s="789"/>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785"/>
      <c r="DX29" s="785"/>
      <c r="DY29" s="785"/>
      <c r="DZ29" s="786"/>
      <c r="EA29" s="197"/>
    </row>
    <row r="30" spans="1:131" s="198" customFormat="1" ht="26.25" customHeight="1">
      <c r="A30" s="217">
        <v>3</v>
      </c>
      <c r="B30" s="773" t="s">
        <v>545</v>
      </c>
      <c r="C30" s="774"/>
      <c r="D30" s="774"/>
      <c r="E30" s="774"/>
      <c r="F30" s="774"/>
      <c r="G30" s="774"/>
      <c r="H30" s="774"/>
      <c r="I30" s="774"/>
      <c r="J30" s="774"/>
      <c r="K30" s="774"/>
      <c r="L30" s="774"/>
      <c r="M30" s="774"/>
      <c r="N30" s="774"/>
      <c r="O30" s="774"/>
      <c r="P30" s="775"/>
      <c r="Q30" s="776">
        <v>128</v>
      </c>
      <c r="R30" s="777"/>
      <c r="S30" s="777"/>
      <c r="T30" s="777"/>
      <c r="U30" s="777"/>
      <c r="V30" s="777">
        <v>128</v>
      </c>
      <c r="W30" s="777"/>
      <c r="X30" s="777"/>
      <c r="Y30" s="777"/>
      <c r="Z30" s="777"/>
      <c r="AA30" s="777">
        <v>0</v>
      </c>
      <c r="AB30" s="777"/>
      <c r="AC30" s="777"/>
      <c r="AD30" s="777"/>
      <c r="AE30" s="778"/>
      <c r="AF30" s="779">
        <v>0</v>
      </c>
      <c r="AG30" s="780"/>
      <c r="AH30" s="780"/>
      <c r="AI30" s="780"/>
      <c r="AJ30" s="781"/>
      <c r="AK30" s="848">
        <v>69</v>
      </c>
      <c r="AL30" s="849"/>
      <c r="AM30" s="849"/>
      <c r="AN30" s="849"/>
      <c r="AO30" s="849"/>
      <c r="AP30" s="849">
        <v>154</v>
      </c>
      <c r="AQ30" s="849"/>
      <c r="AR30" s="849"/>
      <c r="AS30" s="849"/>
      <c r="AT30" s="849"/>
      <c r="AU30" s="849">
        <v>68</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7"/>
      <c r="BT30" s="788"/>
      <c r="BU30" s="788"/>
      <c r="BV30" s="788"/>
      <c r="BW30" s="788"/>
      <c r="BX30" s="788"/>
      <c r="BY30" s="788"/>
      <c r="BZ30" s="788"/>
      <c r="CA30" s="788"/>
      <c r="CB30" s="788"/>
      <c r="CC30" s="788"/>
      <c r="CD30" s="788"/>
      <c r="CE30" s="788"/>
      <c r="CF30" s="788"/>
      <c r="CG30" s="789"/>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785"/>
      <c r="DX30" s="785"/>
      <c r="DY30" s="785"/>
      <c r="DZ30" s="786"/>
      <c r="EA30" s="197"/>
    </row>
    <row r="31" spans="1:131" s="198" customFormat="1" ht="26.25" customHeight="1">
      <c r="A31" s="217">
        <v>4</v>
      </c>
      <c r="B31" s="773" t="s">
        <v>546</v>
      </c>
      <c r="C31" s="774"/>
      <c r="D31" s="774"/>
      <c r="E31" s="774"/>
      <c r="F31" s="774"/>
      <c r="G31" s="774"/>
      <c r="H31" s="774"/>
      <c r="I31" s="774"/>
      <c r="J31" s="774"/>
      <c r="K31" s="774"/>
      <c r="L31" s="774"/>
      <c r="M31" s="774"/>
      <c r="N31" s="774"/>
      <c r="O31" s="774"/>
      <c r="P31" s="775"/>
      <c r="Q31" s="776">
        <v>174</v>
      </c>
      <c r="R31" s="777"/>
      <c r="S31" s="777"/>
      <c r="T31" s="777"/>
      <c r="U31" s="777"/>
      <c r="V31" s="777">
        <v>174</v>
      </c>
      <c r="W31" s="777"/>
      <c r="X31" s="777"/>
      <c r="Y31" s="777"/>
      <c r="Z31" s="777"/>
      <c r="AA31" s="777">
        <v>0</v>
      </c>
      <c r="AB31" s="777"/>
      <c r="AC31" s="777"/>
      <c r="AD31" s="777"/>
      <c r="AE31" s="778"/>
      <c r="AF31" s="779">
        <v>0</v>
      </c>
      <c r="AG31" s="780"/>
      <c r="AH31" s="780"/>
      <c r="AI31" s="780"/>
      <c r="AJ31" s="781"/>
      <c r="AK31" s="848">
        <v>51</v>
      </c>
      <c r="AL31" s="849"/>
      <c r="AM31" s="849"/>
      <c r="AN31" s="849"/>
      <c r="AO31" s="849"/>
      <c r="AP31" s="849">
        <v>675</v>
      </c>
      <c r="AQ31" s="849"/>
      <c r="AR31" s="849"/>
      <c r="AS31" s="849"/>
      <c r="AT31" s="849"/>
      <c r="AU31" s="849">
        <v>372</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7"/>
      <c r="BT31" s="788"/>
      <c r="BU31" s="788"/>
      <c r="BV31" s="788"/>
      <c r="BW31" s="788"/>
      <c r="BX31" s="788"/>
      <c r="BY31" s="788"/>
      <c r="BZ31" s="788"/>
      <c r="CA31" s="788"/>
      <c r="CB31" s="788"/>
      <c r="CC31" s="788"/>
      <c r="CD31" s="788"/>
      <c r="CE31" s="788"/>
      <c r="CF31" s="788"/>
      <c r="CG31" s="789"/>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785"/>
      <c r="DX31" s="785"/>
      <c r="DY31" s="785"/>
      <c r="DZ31" s="786"/>
      <c r="EA31" s="197"/>
    </row>
    <row r="32" spans="1:131" s="198" customFormat="1" ht="26.25" customHeight="1">
      <c r="A32" s="217">
        <v>5</v>
      </c>
      <c r="B32" s="773" t="s">
        <v>547</v>
      </c>
      <c r="C32" s="774"/>
      <c r="D32" s="774"/>
      <c r="E32" s="774"/>
      <c r="F32" s="774"/>
      <c r="G32" s="774"/>
      <c r="H32" s="774"/>
      <c r="I32" s="774"/>
      <c r="J32" s="774"/>
      <c r="K32" s="774"/>
      <c r="L32" s="774"/>
      <c r="M32" s="774"/>
      <c r="N32" s="774"/>
      <c r="O32" s="774"/>
      <c r="P32" s="775"/>
      <c r="Q32" s="776">
        <v>136</v>
      </c>
      <c r="R32" s="777"/>
      <c r="S32" s="777"/>
      <c r="T32" s="777"/>
      <c r="U32" s="777"/>
      <c r="V32" s="777">
        <v>136</v>
      </c>
      <c r="W32" s="777"/>
      <c r="X32" s="777"/>
      <c r="Y32" s="777"/>
      <c r="Z32" s="777"/>
      <c r="AA32" s="777">
        <v>0</v>
      </c>
      <c r="AB32" s="777"/>
      <c r="AC32" s="777"/>
      <c r="AD32" s="777"/>
      <c r="AE32" s="778"/>
      <c r="AF32" s="779">
        <v>0</v>
      </c>
      <c r="AG32" s="780"/>
      <c r="AH32" s="780"/>
      <c r="AI32" s="780"/>
      <c r="AJ32" s="781"/>
      <c r="AK32" s="848">
        <v>116</v>
      </c>
      <c r="AL32" s="849"/>
      <c r="AM32" s="849"/>
      <c r="AN32" s="849"/>
      <c r="AO32" s="849"/>
      <c r="AP32" s="849">
        <v>173</v>
      </c>
      <c r="AQ32" s="849"/>
      <c r="AR32" s="849"/>
      <c r="AS32" s="849"/>
      <c r="AT32" s="849"/>
      <c r="AU32" s="849">
        <v>95</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7"/>
      <c r="BT32" s="788"/>
      <c r="BU32" s="788"/>
      <c r="BV32" s="788"/>
      <c r="BW32" s="788"/>
      <c r="BX32" s="788"/>
      <c r="BY32" s="788"/>
      <c r="BZ32" s="788"/>
      <c r="CA32" s="788"/>
      <c r="CB32" s="788"/>
      <c r="CC32" s="788"/>
      <c r="CD32" s="788"/>
      <c r="CE32" s="788"/>
      <c r="CF32" s="788"/>
      <c r="CG32" s="789"/>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785"/>
      <c r="DX32" s="785"/>
      <c r="DY32" s="785"/>
      <c r="DZ32" s="786"/>
      <c r="EA32" s="197"/>
    </row>
    <row r="33" spans="1:131" s="198" customFormat="1" ht="26.25" customHeight="1">
      <c r="A33" s="217">
        <v>6</v>
      </c>
      <c r="B33" s="773" t="s">
        <v>548</v>
      </c>
      <c r="C33" s="774"/>
      <c r="D33" s="774"/>
      <c r="E33" s="774"/>
      <c r="F33" s="774"/>
      <c r="G33" s="774"/>
      <c r="H33" s="774"/>
      <c r="I33" s="774"/>
      <c r="J33" s="774"/>
      <c r="K33" s="774"/>
      <c r="L33" s="774"/>
      <c r="M33" s="774"/>
      <c r="N33" s="774"/>
      <c r="O33" s="774"/>
      <c r="P33" s="775"/>
      <c r="Q33" s="776">
        <v>59114</v>
      </c>
      <c r="R33" s="777"/>
      <c r="S33" s="777"/>
      <c r="T33" s="777"/>
      <c r="U33" s="777"/>
      <c r="V33" s="777">
        <v>58420</v>
      </c>
      <c r="W33" s="777"/>
      <c r="X33" s="777"/>
      <c r="Y33" s="777"/>
      <c r="Z33" s="777"/>
      <c r="AA33" s="777">
        <v>694</v>
      </c>
      <c r="AB33" s="777"/>
      <c r="AC33" s="777"/>
      <c r="AD33" s="777"/>
      <c r="AE33" s="778"/>
      <c r="AF33" s="779">
        <v>672</v>
      </c>
      <c r="AG33" s="780"/>
      <c r="AH33" s="780"/>
      <c r="AI33" s="780"/>
      <c r="AJ33" s="781"/>
      <c r="AK33" s="848">
        <v>8384</v>
      </c>
      <c r="AL33" s="849"/>
      <c r="AM33" s="849"/>
      <c r="AN33" s="849"/>
      <c r="AO33" s="849"/>
      <c r="AP33" s="849">
        <v>0</v>
      </c>
      <c r="AQ33" s="849"/>
      <c r="AR33" s="849"/>
      <c r="AS33" s="849"/>
      <c r="AT33" s="849"/>
      <c r="AU33" s="849">
        <v>0</v>
      </c>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7"/>
      <c r="BT33" s="788"/>
      <c r="BU33" s="788"/>
      <c r="BV33" s="788"/>
      <c r="BW33" s="788"/>
      <c r="BX33" s="788"/>
      <c r="BY33" s="788"/>
      <c r="BZ33" s="788"/>
      <c r="CA33" s="788"/>
      <c r="CB33" s="788"/>
      <c r="CC33" s="788"/>
      <c r="CD33" s="788"/>
      <c r="CE33" s="788"/>
      <c r="CF33" s="788"/>
      <c r="CG33" s="789"/>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785"/>
      <c r="DX33" s="785"/>
      <c r="DY33" s="785"/>
      <c r="DZ33" s="786"/>
      <c r="EA33" s="197"/>
    </row>
    <row r="34" spans="1:131" s="198" customFormat="1" ht="26.25" customHeight="1">
      <c r="A34" s="217">
        <v>7</v>
      </c>
      <c r="B34" s="773" t="s">
        <v>549</v>
      </c>
      <c r="C34" s="774"/>
      <c r="D34" s="774"/>
      <c r="E34" s="774"/>
      <c r="F34" s="774"/>
      <c r="G34" s="774"/>
      <c r="H34" s="774"/>
      <c r="I34" s="774"/>
      <c r="J34" s="774"/>
      <c r="K34" s="774"/>
      <c r="L34" s="774"/>
      <c r="M34" s="774"/>
      <c r="N34" s="774"/>
      <c r="O34" s="774"/>
      <c r="P34" s="775"/>
      <c r="Q34" s="776">
        <v>59</v>
      </c>
      <c r="R34" s="777"/>
      <c r="S34" s="777"/>
      <c r="T34" s="777"/>
      <c r="U34" s="777"/>
      <c r="V34" s="777">
        <v>59</v>
      </c>
      <c r="W34" s="777"/>
      <c r="X34" s="777"/>
      <c r="Y34" s="777"/>
      <c r="Z34" s="777"/>
      <c r="AA34" s="777">
        <v>0</v>
      </c>
      <c r="AB34" s="777"/>
      <c r="AC34" s="777"/>
      <c r="AD34" s="777"/>
      <c r="AE34" s="778"/>
      <c r="AF34" s="779">
        <v>0</v>
      </c>
      <c r="AG34" s="780"/>
      <c r="AH34" s="780"/>
      <c r="AI34" s="780"/>
      <c r="AJ34" s="781"/>
      <c r="AK34" s="848">
        <v>20</v>
      </c>
      <c r="AL34" s="849"/>
      <c r="AM34" s="849"/>
      <c r="AN34" s="849"/>
      <c r="AO34" s="849"/>
      <c r="AP34" s="849">
        <v>0</v>
      </c>
      <c r="AQ34" s="849"/>
      <c r="AR34" s="849"/>
      <c r="AS34" s="849"/>
      <c r="AT34" s="849"/>
      <c r="AU34" s="849">
        <v>0</v>
      </c>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7"/>
      <c r="BT34" s="788"/>
      <c r="BU34" s="788"/>
      <c r="BV34" s="788"/>
      <c r="BW34" s="788"/>
      <c r="BX34" s="788"/>
      <c r="BY34" s="788"/>
      <c r="BZ34" s="788"/>
      <c r="CA34" s="788"/>
      <c r="CB34" s="788"/>
      <c r="CC34" s="788"/>
      <c r="CD34" s="788"/>
      <c r="CE34" s="788"/>
      <c r="CF34" s="788"/>
      <c r="CG34" s="789"/>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785"/>
      <c r="DX34" s="785"/>
      <c r="DY34" s="785"/>
      <c r="DZ34" s="786"/>
      <c r="EA34" s="197"/>
    </row>
    <row r="35" spans="1:131" s="198" customFormat="1" ht="26.25" customHeight="1">
      <c r="A35" s="217">
        <v>8</v>
      </c>
      <c r="B35" s="773" t="s">
        <v>550</v>
      </c>
      <c r="C35" s="774"/>
      <c r="D35" s="774"/>
      <c r="E35" s="774"/>
      <c r="F35" s="774"/>
      <c r="G35" s="774"/>
      <c r="H35" s="774"/>
      <c r="I35" s="774"/>
      <c r="J35" s="774"/>
      <c r="K35" s="774"/>
      <c r="L35" s="774"/>
      <c r="M35" s="774"/>
      <c r="N35" s="774"/>
      <c r="O35" s="774"/>
      <c r="P35" s="775"/>
      <c r="Q35" s="776">
        <v>7639</v>
      </c>
      <c r="R35" s="777"/>
      <c r="S35" s="777"/>
      <c r="T35" s="777"/>
      <c r="U35" s="777"/>
      <c r="V35" s="777">
        <v>7365</v>
      </c>
      <c r="W35" s="777"/>
      <c r="X35" s="777"/>
      <c r="Y35" s="777"/>
      <c r="Z35" s="777"/>
      <c r="AA35" s="777">
        <v>274</v>
      </c>
      <c r="AB35" s="777"/>
      <c r="AC35" s="777"/>
      <c r="AD35" s="777"/>
      <c r="AE35" s="778"/>
      <c r="AF35" s="779">
        <v>274</v>
      </c>
      <c r="AG35" s="780"/>
      <c r="AH35" s="780"/>
      <c r="AI35" s="780"/>
      <c r="AJ35" s="781"/>
      <c r="AK35" s="848">
        <v>1347</v>
      </c>
      <c r="AL35" s="849"/>
      <c r="AM35" s="849"/>
      <c r="AN35" s="849"/>
      <c r="AO35" s="849"/>
      <c r="AP35" s="849">
        <v>0</v>
      </c>
      <c r="AQ35" s="849"/>
      <c r="AR35" s="849"/>
      <c r="AS35" s="849"/>
      <c r="AT35" s="849"/>
      <c r="AU35" s="849">
        <v>0</v>
      </c>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7"/>
      <c r="BT35" s="788"/>
      <c r="BU35" s="788"/>
      <c r="BV35" s="788"/>
      <c r="BW35" s="788"/>
      <c r="BX35" s="788"/>
      <c r="BY35" s="788"/>
      <c r="BZ35" s="788"/>
      <c r="CA35" s="788"/>
      <c r="CB35" s="788"/>
      <c r="CC35" s="788"/>
      <c r="CD35" s="788"/>
      <c r="CE35" s="788"/>
      <c r="CF35" s="788"/>
      <c r="CG35" s="789"/>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785"/>
      <c r="DX35" s="785"/>
      <c r="DY35" s="785"/>
      <c r="DZ35" s="786"/>
      <c r="EA35" s="197"/>
    </row>
    <row r="36" spans="1:131" s="198" customFormat="1" ht="26.25" customHeight="1">
      <c r="A36" s="217">
        <v>9</v>
      </c>
      <c r="B36" s="773" t="s">
        <v>551</v>
      </c>
      <c r="C36" s="774"/>
      <c r="D36" s="774"/>
      <c r="E36" s="774"/>
      <c r="F36" s="774"/>
      <c r="G36" s="774"/>
      <c r="H36" s="774"/>
      <c r="I36" s="774"/>
      <c r="J36" s="774"/>
      <c r="K36" s="774"/>
      <c r="L36" s="774"/>
      <c r="M36" s="774"/>
      <c r="N36" s="774"/>
      <c r="O36" s="774"/>
      <c r="P36" s="775"/>
      <c r="Q36" s="776">
        <v>9812</v>
      </c>
      <c r="R36" s="777"/>
      <c r="S36" s="777"/>
      <c r="T36" s="777"/>
      <c r="U36" s="777"/>
      <c r="V36" s="777">
        <v>8353</v>
      </c>
      <c r="W36" s="777"/>
      <c r="X36" s="777"/>
      <c r="Y36" s="777"/>
      <c r="Z36" s="777"/>
      <c r="AA36" s="777">
        <v>1460</v>
      </c>
      <c r="AB36" s="777"/>
      <c r="AC36" s="777"/>
      <c r="AD36" s="777"/>
      <c r="AE36" s="778"/>
      <c r="AF36" s="779">
        <v>9683</v>
      </c>
      <c r="AG36" s="780"/>
      <c r="AH36" s="780"/>
      <c r="AI36" s="780"/>
      <c r="AJ36" s="781"/>
      <c r="AK36" s="848">
        <v>123</v>
      </c>
      <c r="AL36" s="849"/>
      <c r="AM36" s="849"/>
      <c r="AN36" s="849"/>
      <c r="AO36" s="849"/>
      <c r="AP36" s="849">
        <v>41982</v>
      </c>
      <c r="AQ36" s="849"/>
      <c r="AR36" s="849"/>
      <c r="AS36" s="849"/>
      <c r="AT36" s="849"/>
      <c r="AU36" s="849">
        <v>378</v>
      </c>
      <c r="AV36" s="849"/>
      <c r="AW36" s="849"/>
      <c r="AX36" s="849"/>
      <c r="AY36" s="849"/>
      <c r="AZ36" s="850"/>
      <c r="BA36" s="850"/>
      <c r="BB36" s="850"/>
      <c r="BC36" s="850"/>
      <c r="BD36" s="850"/>
      <c r="BE36" s="846" t="s">
        <v>552</v>
      </c>
      <c r="BF36" s="846"/>
      <c r="BG36" s="846"/>
      <c r="BH36" s="846"/>
      <c r="BI36" s="847"/>
      <c r="BJ36" s="203"/>
      <c r="BK36" s="203"/>
      <c r="BL36" s="203"/>
      <c r="BM36" s="203"/>
      <c r="BN36" s="203"/>
      <c r="BO36" s="216"/>
      <c r="BP36" s="216"/>
      <c r="BQ36" s="213">
        <v>30</v>
      </c>
      <c r="BR36" s="214"/>
      <c r="BS36" s="787"/>
      <c r="BT36" s="788"/>
      <c r="BU36" s="788"/>
      <c r="BV36" s="788"/>
      <c r="BW36" s="788"/>
      <c r="BX36" s="788"/>
      <c r="BY36" s="788"/>
      <c r="BZ36" s="788"/>
      <c r="CA36" s="788"/>
      <c r="CB36" s="788"/>
      <c r="CC36" s="788"/>
      <c r="CD36" s="788"/>
      <c r="CE36" s="788"/>
      <c r="CF36" s="788"/>
      <c r="CG36" s="789"/>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785"/>
      <c r="DX36" s="785"/>
      <c r="DY36" s="785"/>
      <c r="DZ36" s="786"/>
      <c r="EA36" s="197"/>
    </row>
    <row r="37" spans="1:131" s="198" customFormat="1" ht="26.25" customHeight="1">
      <c r="A37" s="217">
        <v>10</v>
      </c>
      <c r="B37" s="773" t="s">
        <v>553</v>
      </c>
      <c r="C37" s="774"/>
      <c r="D37" s="774"/>
      <c r="E37" s="774"/>
      <c r="F37" s="774"/>
      <c r="G37" s="774"/>
      <c r="H37" s="774"/>
      <c r="I37" s="774"/>
      <c r="J37" s="774"/>
      <c r="K37" s="774"/>
      <c r="L37" s="774"/>
      <c r="M37" s="774"/>
      <c r="N37" s="774"/>
      <c r="O37" s="774"/>
      <c r="P37" s="775"/>
      <c r="Q37" s="776">
        <v>21474</v>
      </c>
      <c r="R37" s="777"/>
      <c r="S37" s="777"/>
      <c r="T37" s="777"/>
      <c r="U37" s="777"/>
      <c r="V37" s="777">
        <v>20037</v>
      </c>
      <c r="W37" s="777"/>
      <c r="X37" s="777"/>
      <c r="Y37" s="777"/>
      <c r="Z37" s="777"/>
      <c r="AA37" s="777">
        <v>1437</v>
      </c>
      <c r="AB37" s="777"/>
      <c r="AC37" s="777"/>
      <c r="AD37" s="777"/>
      <c r="AE37" s="778"/>
      <c r="AF37" s="779">
        <v>9608</v>
      </c>
      <c r="AG37" s="780"/>
      <c r="AH37" s="780"/>
      <c r="AI37" s="780"/>
      <c r="AJ37" s="781"/>
      <c r="AK37" s="848">
        <v>8063</v>
      </c>
      <c r="AL37" s="849"/>
      <c r="AM37" s="849"/>
      <c r="AN37" s="849"/>
      <c r="AO37" s="849"/>
      <c r="AP37" s="849">
        <v>152562</v>
      </c>
      <c r="AQ37" s="849"/>
      <c r="AR37" s="849"/>
      <c r="AS37" s="849"/>
      <c r="AT37" s="849"/>
      <c r="AU37" s="849">
        <v>74268</v>
      </c>
      <c r="AV37" s="849"/>
      <c r="AW37" s="849"/>
      <c r="AX37" s="849"/>
      <c r="AY37" s="849"/>
      <c r="AZ37" s="850"/>
      <c r="BA37" s="850"/>
      <c r="BB37" s="850"/>
      <c r="BC37" s="850"/>
      <c r="BD37" s="850"/>
      <c r="BE37" s="846" t="s">
        <v>552</v>
      </c>
      <c r="BF37" s="846"/>
      <c r="BG37" s="846"/>
      <c r="BH37" s="846"/>
      <c r="BI37" s="847"/>
      <c r="BJ37" s="203"/>
      <c r="BK37" s="203"/>
      <c r="BL37" s="203"/>
      <c r="BM37" s="203"/>
      <c r="BN37" s="203"/>
      <c r="BO37" s="216"/>
      <c r="BP37" s="216"/>
      <c r="BQ37" s="213">
        <v>31</v>
      </c>
      <c r="BR37" s="214"/>
      <c r="BS37" s="787"/>
      <c r="BT37" s="788"/>
      <c r="BU37" s="788"/>
      <c r="BV37" s="788"/>
      <c r="BW37" s="788"/>
      <c r="BX37" s="788"/>
      <c r="BY37" s="788"/>
      <c r="BZ37" s="788"/>
      <c r="CA37" s="788"/>
      <c r="CB37" s="788"/>
      <c r="CC37" s="788"/>
      <c r="CD37" s="788"/>
      <c r="CE37" s="788"/>
      <c r="CF37" s="788"/>
      <c r="CG37" s="789"/>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785"/>
      <c r="DX37" s="785"/>
      <c r="DY37" s="785"/>
      <c r="DZ37" s="786"/>
      <c r="EA37" s="197"/>
    </row>
    <row r="38" spans="1:131" s="198" customFormat="1" ht="26.25" customHeight="1">
      <c r="A38" s="217">
        <v>11</v>
      </c>
      <c r="B38" s="773" t="s">
        <v>554</v>
      </c>
      <c r="C38" s="774"/>
      <c r="D38" s="774"/>
      <c r="E38" s="774"/>
      <c r="F38" s="774"/>
      <c r="G38" s="774"/>
      <c r="H38" s="774"/>
      <c r="I38" s="774"/>
      <c r="J38" s="774"/>
      <c r="K38" s="774"/>
      <c r="L38" s="774"/>
      <c r="M38" s="774"/>
      <c r="N38" s="774"/>
      <c r="O38" s="774"/>
      <c r="P38" s="775"/>
      <c r="Q38" s="776">
        <v>33802</v>
      </c>
      <c r="R38" s="777"/>
      <c r="S38" s="777"/>
      <c r="T38" s="777"/>
      <c r="U38" s="777"/>
      <c r="V38" s="777">
        <v>33687</v>
      </c>
      <c r="W38" s="777"/>
      <c r="X38" s="777"/>
      <c r="Y38" s="777"/>
      <c r="Z38" s="777"/>
      <c r="AA38" s="777">
        <v>115</v>
      </c>
      <c r="AB38" s="777"/>
      <c r="AC38" s="777"/>
      <c r="AD38" s="777"/>
      <c r="AE38" s="778"/>
      <c r="AF38" s="779">
        <v>6989</v>
      </c>
      <c r="AG38" s="780"/>
      <c r="AH38" s="780"/>
      <c r="AI38" s="780"/>
      <c r="AJ38" s="781"/>
      <c r="AK38" s="848">
        <v>5210</v>
      </c>
      <c r="AL38" s="849"/>
      <c r="AM38" s="849"/>
      <c r="AN38" s="849"/>
      <c r="AO38" s="849"/>
      <c r="AP38" s="849">
        <v>13178</v>
      </c>
      <c r="AQ38" s="849"/>
      <c r="AR38" s="849"/>
      <c r="AS38" s="849"/>
      <c r="AT38" s="849"/>
      <c r="AU38" s="849">
        <v>8553</v>
      </c>
      <c r="AV38" s="849"/>
      <c r="AW38" s="849"/>
      <c r="AX38" s="849"/>
      <c r="AY38" s="849"/>
      <c r="AZ38" s="850"/>
      <c r="BA38" s="850"/>
      <c r="BB38" s="850"/>
      <c r="BC38" s="850"/>
      <c r="BD38" s="850"/>
      <c r="BE38" s="846" t="s">
        <v>552</v>
      </c>
      <c r="BF38" s="846"/>
      <c r="BG38" s="846"/>
      <c r="BH38" s="846"/>
      <c r="BI38" s="847"/>
      <c r="BJ38" s="203"/>
      <c r="BK38" s="203"/>
      <c r="BL38" s="203"/>
      <c r="BM38" s="203"/>
      <c r="BN38" s="203"/>
      <c r="BO38" s="216"/>
      <c r="BP38" s="216"/>
      <c r="BQ38" s="213">
        <v>32</v>
      </c>
      <c r="BR38" s="214"/>
      <c r="BS38" s="787"/>
      <c r="BT38" s="788"/>
      <c r="BU38" s="788"/>
      <c r="BV38" s="788"/>
      <c r="BW38" s="788"/>
      <c r="BX38" s="788"/>
      <c r="BY38" s="788"/>
      <c r="BZ38" s="788"/>
      <c r="CA38" s="788"/>
      <c r="CB38" s="788"/>
      <c r="CC38" s="788"/>
      <c r="CD38" s="788"/>
      <c r="CE38" s="788"/>
      <c r="CF38" s="788"/>
      <c r="CG38" s="789"/>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785"/>
      <c r="DX38" s="785"/>
      <c r="DY38" s="785"/>
      <c r="DZ38" s="786"/>
      <c r="EA38" s="197"/>
    </row>
    <row r="39" spans="1:131" s="198" customFormat="1" ht="26.25" customHeight="1">
      <c r="A39" s="217">
        <v>12</v>
      </c>
      <c r="B39" s="773" t="s">
        <v>555</v>
      </c>
      <c r="C39" s="774"/>
      <c r="D39" s="774"/>
      <c r="E39" s="774"/>
      <c r="F39" s="774"/>
      <c r="G39" s="774"/>
      <c r="H39" s="774"/>
      <c r="I39" s="774"/>
      <c r="J39" s="774"/>
      <c r="K39" s="774"/>
      <c r="L39" s="774"/>
      <c r="M39" s="774"/>
      <c r="N39" s="774"/>
      <c r="O39" s="774"/>
      <c r="P39" s="775"/>
      <c r="Q39" s="776">
        <v>834</v>
      </c>
      <c r="R39" s="777"/>
      <c r="S39" s="777"/>
      <c r="T39" s="777"/>
      <c r="U39" s="777"/>
      <c r="V39" s="777">
        <v>832</v>
      </c>
      <c r="W39" s="777"/>
      <c r="X39" s="777"/>
      <c r="Y39" s="777"/>
      <c r="Z39" s="777"/>
      <c r="AA39" s="777">
        <v>2</v>
      </c>
      <c r="AB39" s="777"/>
      <c r="AC39" s="777"/>
      <c r="AD39" s="777"/>
      <c r="AE39" s="778"/>
      <c r="AF39" s="779">
        <v>2</v>
      </c>
      <c r="AG39" s="780"/>
      <c r="AH39" s="780"/>
      <c r="AI39" s="780"/>
      <c r="AJ39" s="781"/>
      <c r="AK39" s="848">
        <v>315</v>
      </c>
      <c r="AL39" s="849"/>
      <c r="AM39" s="849"/>
      <c r="AN39" s="849"/>
      <c r="AO39" s="849"/>
      <c r="AP39" s="849">
        <v>2673</v>
      </c>
      <c r="AQ39" s="849"/>
      <c r="AR39" s="849"/>
      <c r="AS39" s="849"/>
      <c r="AT39" s="849"/>
      <c r="AU39" s="849">
        <v>2294</v>
      </c>
      <c r="AV39" s="849"/>
      <c r="AW39" s="849"/>
      <c r="AX39" s="849"/>
      <c r="AY39" s="849"/>
      <c r="AZ39" s="850"/>
      <c r="BA39" s="850"/>
      <c r="BB39" s="850"/>
      <c r="BC39" s="850"/>
      <c r="BD39" s="850"/>
      <c r="BE39" s="846" t="s">
        <v>556</v>
      </c>
      <c r="BF39" s="846"/>
      <c r="BG39" s="846"/>
      <c r="BH39" s="846"/>
      <c r="BI39" s="847"/>
      <c r="BJ39" s="203"/>
      <c r="BK39" s="203"/>
      <c r="BL39" s="203"/>
      <c r="BM39" s="203"/>
      <c r="BN39" s="203"/>
      <c r="BO39" s="216"/>
      <c r="BP39" s="216"/>
      <c r="BQ39" s="213">
        <v>33</v>
      </c>
      <c r="BR39" s="214"/>
      <c r="BS39" s="787"/>
      <c r="BT39" s="788"/>
      <c r="BU39" s="788"/>
      <c r="BV39" s="788"/>
      <c r="BW39" s="788"/>
      <c r="BX39" s="788"/>
      <c r="BY39" s="788"/>
      <c r="BZ39" s="788"/>
      <c r="CA39" s="788"/>
      <c r="CB39" s="788"/>
      <c r="CC39" s="788"/>
      <c r="CD39" s="788"/>
      <c r="CE39" s="788"/>
      <c r="CF39" s="788"/>
      <c r="CG39" s="789"/>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785"/>
      <c r="DX39" s="785"/>
      <c r="DY39" s="785"/>
      <c r="DZ39" s="786"/>
      <c r="EA39" s="197"/>
    </row>
    <row r="40" spans="1:131" s="198" customFormat="1" ht="26.25" customHeight="1">
      <c r="A40" s="212">
        <v>13</v>
      </c>
      <c r="B40" s="773" t="s">
        <v>557</v>
      </c>
      <c r="C40" s="774"/>
      <c r="D40" s="774"/>
      <c r="E40" s="774"/>
      <c r="F40" s="774"/>
      <c r="G40" s="774"/>
      <c r="H40" s="774"/>
      <c r="I40" s="774"/>
      <c r="J40" s="774"/>
      <c r="K40" s="774"/>
      <c r="L40" s="774"/>
      <c r="M40" s="774"/>
      <c r="N40" s="774"/>
      <c r="O40" s="774"/>
      <c r="P40" s="775"/>
      <c r="Q40" s="776">
        <v>777</v>
      </c>
      <c r="R40" s="777"/>
      <c r="S40" s="777"/>
      <c r="T40" s="777"/>
      <c r="U40" s="777"/>
      <c r="V40" s="777">
        <v>726</v>
      </c>
      <c r="W40" s="777"/>
      <c r="X40" s="777"/>
      <c r="Y40" s="777"/>
      <c r="Z40" s="777"/>
      <c r="AA40" s="777">
        <v>52</v>
      </c>
      <c r="AB40" s="777"/>
      <c r="AC40" s="777"/>
      <c r="AD40" s="777"/>
      <c r="AE40" s="778"/>
      <c r="AF40" s="779">
        <v>52</v>
      </c>
      <c r="AG40" s="780"/>
      <c r="AH40" s="780"/>
      <c r="AI40" s="780"/>
      <c r="AJ40" s="781"/>
      <c r="AK40" s="848">
        <v>0</v>
      </c>
      <c r="AL40" s="849"/>
      <c r="AM40" s="849"/>
      <c r="AN40" s="849"/>
      <c r="AO40" s="849"/>
      <c r="AP40" s="849">
        <v>749</v>
      </c>
      <c r="AQ40" s="849"/>
      <c r="AR40" s="849"/>
      <c r="AS40" s="849"/>
      <c r="AT40" s="849"/>
      <c r="AU40" s="849">
        <v>0</v>
      </c>
      <c r="AV40" s="849"/>
      <c r="AW40" s="849"/>
      <c r="AX40" s="849"/>
      <c r="AY40" s="849"/>
      <c r="AZ40" s="850"/>
      <c r="BA40" s="850"/>
      <c r="BB40" s="850"/>
      <c r="BC40" s="850"/>
      <c r="BD40" s="850"/>
      <c r="BE40" s="846" t="s">
        <v>556</v>
      </c>
      <c r="BF40" s="846"/>
      <c r="BG40" s="846"/>
      <c r="BH40" s="846"/>
      <c r="BI40" s="847"/>
      <c r="BJ40" s="203"/>
      <c r="BK40" s="203"/>
      <c r="BL40" s="203"/>
      <c r="BM40" s="203"/>
      <c r="BN40" s="203"/>
      <c r="BO40" s="216"/>
      <c r="BP40" s="216"/>
      <c r="BQ40" s="213">
        <v>34</v>
      </c>
      <c r="BR40" s="214"/>
      <c r="BS40" s="787"/>
      <c r="BT40" s="788"/>
      <c r="BU40" s="788"/>
      <c r="BV40" s="788"/>
      <c r="BW40" s="788"/>
      <c r="BX40" s="788"/>
      <c r="BY40" s="788"/>
      <c r="BZ40" s="788"/>
      <c r="CA40" s="788"/>
      <c r="CB40" s="788"/>
      <c r="CC40" s="788"/>
      <c r="CD40" s="788"/>
      <c r="CE40" s="788"/>
      <c r="CF40" s="788"/>
      <c r="CG40" s="789"/>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785"/>
      <c r="DX40" s="785"/>
      <c r="DY40" s="785"/>
      <c r="DZ40" s="786"/>
      <c r="EA40" s="197"/>
    </row>
    <row r="41" spans="1:131" s="198" customFormat="1" ht="26.25" customHeight="1">
      <c r="A41" s="212">
        <v>14</v>
      </c>
      <c r="B41" s="773" t="s">
        <v>558</v>
      </c>
      <c r="C41" s="774"/>
      <c r="D41" s="774"/>
      <c r="E41" s="774"/>
      <c r="F41" s="774"/>
      <c r="G41" s="774"/>
      <c r="H41" s="774"/>
      <c r="I41" s="774"/>
      <c r="J41" s="774"/>
      <c r="K41" s="774"/>
      <c r="L41" s="774"/>
      <c r="M41" s="774"/>
      <c r="N41" s="774"/>
      <c r="O41" s="774"/>
      <c r="P41" s="775"/>
      <c r="Q41" s="776">
        <v>250</v>
      </c>
      <c r="R41" s="777"/>
      <c r="S41" s="777"/>
      <c r="T41" s="777"/>
      <c r="U41" s="777"/>
      <c r="V41" s="777">
        <v>249</v>
      </c>
      <c r="W41" s="777"/>
      <c r="X41" s="777"/>
      <c r="Y41" s="777"/>
      <c r="Z41" s="777"/>
      <c r="AA41" s="777">
        <v>1</v>
      </c>
      <c r="AB41" s="777"/>
      <c r="AC41" s="777"/>
      <c r="AD41" s="777"/>
      <c r="AE41" s="778"/>
      <c r="AF41" s="779">
        <v>1</v>
      </c>
      <c r="AG41" s="780"/>
      <c r="AH41" s="780"/>
      <c r="AI41" s="780"/>
      <c r="AJ41" s="781"/>
      <c r="AK41" s="848">
        <v>196</v>
      </c>
      <c r="AL41" s="849"/>
      <c r="AM41" s="849"/>
      <c r="AN41" s="849"/>
      <c r="AO41" s="849"/>
      <c r="AP41" s="849">
        <v>2205</v>
      </c>
      <c r="AQ41" s="849"/>
      <c r="AR41" s="849"/>
      <c r="AS41" s="849"/>
      <c r="AT41" s="849"/>
      <c r="AU41" s="849">
        <v>1938</v>
      </c>
      <c r="AV41" s="849"/>
      <c r="AW41" s="849"/>
      <c r="AX41" s="849"/>
      <c r="AY41" s="849"/>
      <c r="AZ41" s="850"/>
      <c r="BA41" s="850"/>
      <c r="BB41" s="850"/>
      <c r="BC41" s="850"/>
      <c r="BD41" s="850"/>
      <c r="BE41" s="846" t="s">
        <v>556</v>
      </c>
      <c r="BF41" s="846"/>
      <c r="BG41" s="846"/>
      <c r="BH41" s="846"/>
      <c r="BI41" s="847"/>
      <c r="BJ41" s="203"/>
      <c r="BK41" s="203"/>
      <c r="BL41" s="203"/>
      <c r="BM41" s="203"/>
      <c r="BN41" s="203"/>
      <c r="BO41" s="216"/>
      <c r="BP41" s="216"/>
      <c r="BQ41" s="213">
        <v>35</v>
      </c>
      <c r="BR41" s="214"/>
      <c r="BS41" s="787"/>
      <c r="BT41" s="788"/>
      <c r="BU41" s="788"/>
      <c r="BV41" s="788"/>
      <c r="BW41" s="788"/>
      <c r="BX41" s="788"/>
      <c r="BY41" s="788"/>
      <c r="BZ41" s="788"/>
      <c r="CA41" s="788"/>
      <c r="CB41" s="788"/>
      <c r="CC41" s="788"/>
      <c r="CD41" s="788"/>
      <c r="CE41" s="788"/>
      <c r="CF41" s="788"/>
      <c r="CG41" s="789"/>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785"/>
      <c r="DX41" s="785"/>
      <c r="DY41" s="785"/>
      <c r="DZ41" s="786"/>
      <c r="EA41" s="197"/>
    </row>
    <row r="42" spans="1:131" s="198" customFormat="1" ht="26.25" customHeight="1">
      <c r="A42" s="212">
        <v>15</v>
      </c>
      <c r="B42" s="773" t="s">
        <v>559</v>
      </c>
      <c r="C42" s="774"/>
      <c r="D42" s="774"/>
      <c r="E42" s="774"/>
      <c r="F42" s="774"/>
      <c r="G42" s="774"/>
      <c r="H42" s="774"/>
      <c r="I42" s="774"/>
      <c r="J42" s="774"/>
      <c r="K42" s="774"/>
      <c r="L42" s="774"/>
      <c r="M42" s="774"/>
      <c r="N42" s="774"/>
      <c r="O42" s="774"/>
      <c r="P42" s="775"/>
      <c r="Q42" s="776">
        <v>1185</v>
      </c>
      <c r="R42" s="777"/>
      <c r="S42" s="777"/>
      <c r="T42" s="777"/>
      <c r="U42" s="777"/>
      <c r="V42" s="777">
        <v>1025</v>
      </c>
      <c r="W42" s="777"/>
      <c r="X42" s="777"/>
      <c r="Y42" s="777"/>
      <c r="Z42" s="777"/>
      <c r="AA42" s="777">
        <v>160</v>
      </c>
      <c r="AB42" s="777"/>
      <c r="AC42" s="777"/>
      <c r="AD42" s="777"/>
      <c r="AE42" s="778"/>
      <c r="AF42" s="779">
        <v>25</v>
      </c>
      <c r="AG42" s="780"/>
      <c r="AH42" s="780"/>
      <c r="AI42" s="780"/>
      <c r="AJ42" s="781"/>
      <c r="AK42" s="848">
        <v>490</v>
      </c>
      <c r="AL42" s="849"/>
      <c r="AM42" s="849"/>
      <c r="AN42" s="849"/>
      <c r="AO42" s="849"/>
      <c r="AP42" s="849">
        <v>0</v>
      </c>
      <c r="AQ42" s="849"/>
      <c r="AR42" s="849"/>
      <c r="AS42" s="849"/>
      <c r="AT42" s="849"/>
      <c r="AU42" s="849">
        <v>0</v>
      </c>
      <c r="AV42" s="849"/>
      <c r="AW42" s="849"/>
      <c r="AX42" s="849"/>
      <c r="AY42" s="849"/>
      <c r="AZ42" s="850"/>
      <c r="BA42" s="850"/>
      <c r="BB42" s="850"/>
      <c r="BC42" s="850"/>
      <c r="BD42" s="850"/>
      <c r="BE42" s="846" t="s">
        <v>556</v>
      </c>
      <c r="BF42" s="846"/>
      <c r="BG42" s="846"/>
      <c r="BH42" s="846"/>
      <c r="BI42" s="847"/>
      <c r="BJ42" s="203"/>
      <c r="BK42" s="203"/>
      <c r="BL42" s="203"/>
      <c r="BM42" s="203"/>
      <c r="BN42" s="203"/>
      <c r="BO42" s="216"/>
      <c r="BP42" s="216"/>
      <c r="BQ42" s="213">
        <v>36</v>
      </c>
      <c r="BR42" s="214"/>
      <c r="BS42" s="787"/>
      <c r="BT42" s="788"/>
      <c r="BU42" s="788"/>
      <c r="BV42" s="788"/>
      <c r="BW42" s="788"/>
      <c r="BX42" s="788"/>
      <c r="BY42" s="788"/>
      <c r="BZ42" s="788"/>
      <c r="CA42" s="788"/>
      <c r="CB42" s="788"/>
      <c r="CC42" s="788"/>
      <c r="CD42" s="788"/>
      <c r="CE42" s="788"/>
      <c r="CF42" s="788"/>
      <c r="CG42" s="789"/>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785"/>
      <c r="DX42" s="785"/>
      <c r="DY42" s="785"/>
      <c r="DZ42" s="786"/>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7"/>
      <c r="BT43" s="788"/>
      <c r="BU43" s="788"/>
      <c r="BV43" s="788"/>
      <c r="BW43" s="788"/>
      <c r="BX43" s="788"/>
      <c r="BY43" s="788"/>
      <c r="BZ43" s="788"/>
      <c r="CA43" s="788"/>
      <c r="CB43" s="788"/>
      <c r="CC43" s="788"/>
      <c r="CD43" s="788"/>
      <c r="CE43" s="788"/>
      <c r="CF43" s="788"/>
      <c r="CG43" s="789"/>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785"/>
      <c r="DX43" s="785"/>
      <c r="DY43" s="785"/>
      <c r="DZ43" s="786"/>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7"/>
      <c r="BT44" s="788"/>
      <c r="BU44" s="788"/>
      <c r="BV44" s="788"/>
      <c r="BW44" s="788"/>
      <c r="BX44" s="788"/>
      <c r="BY44" s="788"/>
      <c r="BZ44" s="788"/>
      <c r="CA44" s="788"/>
      <c r="CB44" s="788"/>
      <c r="CC44" s="788"/>
      <c r="CD44" s="788"/>
      <c r="CE44" s="788"/>
      <c r="CF44" s="788"/>
      <c r="CG44" s="789"/>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785"/>
      <c r="DX44" s="785"/>
      <c r="DY44" s="785"/>
      <c r="DZ44" s="786"/>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7"/>
      <c r="BT45" s="788"/>
      <c r="BU45" s="788"/>
      <c r="BV45" s="788"/>
      <c r="BW45" s="788"/>
      <c r="BX45" s="788"/>
      <c r="BY45" s="788"/>
      <c r="BZ45" s="788"/>
      <c r="CA45" s="788"/>
      <c r="CB45" s="788"/>
      <c r="CC45" s="788"/>
      <c r="CD45" s="788"/>
      <c r="CE45" s="788"/>
      <c r="CF45" s="788"/>
      <c r="CG45" s="789"/>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785"/>
      <c r="DX45" s="785"/>
      <c r="DY45" s="785"/>
      <c r="DZ45" s="786"/>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7"/>
      <c r="BT46" s="788"/>
      <c r="BU46" s="788"/>
      <c r="BV46" s="788"/>
      <c r="BW46" s="788"/>
      <c r="BX46" s="788"/>
      <c r="BY46" s="788"/>
      <c r="BZ46" s="788"/>
      <c r="CA46" s="788"/>
      <c r="CB46" s="788"/>
      <c r="CC46" s="788"/>
      <c r="CD46" s="788"/>
      <c r="CE46" s="788"/>
      <c r="CF46" s="788"/>
      <c r="CG46" s="789"/>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785"/>
      <c r="DX46" s="785"/>
      <c r="DY46" s="785"/>
      <c r="DZ46" s="786"/>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7"/>
      <c r="BT47" s="788"/>
      <c r="BU47" s="788"/>
      <c r="BV47" s="788"/>
      <c r="BW47" s="788"/>
      <c r="BX47" s="788"/>
      <c r="BY47" s="788"/>
      <c r="BZ47" s="788"/>
      <c r="CA47" s="788"/>
      <c r="CB47" s="788"/>
      <c r="CC47" s="788"/>
      <c r="CD47" s="788"/>
      <c r="CE47" s="788"/>
      <c r="CF47" s="788"/>
      <c r="CG47" s="789"/>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785"/>
      <c r="DX47" s="785"/>
      <c r="DY47" s="785"/>
      <c r="DZ47" s="786"/>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7"/>
      <c r="BT48" s="788"/>
      <c r="BU48" s="788"/>
      <c r="BV48" s="788"/>
      <c r="BW48" s="788"/>
      <c r="BX48" s="788"/>
      <c r="BY48" s="788"/>
      <c r="BZ48" s="788"/>
      <c r="CA48" s="788"/>
      <c r="CB48" s="788"/>
      <c r="CC48" s="788"/>
      <c r="CD48" s="788"/>
      <c r="CE48" s="788"/>
      <c r="CF48" s="788"/>
      <c r="CG48" s="789"/>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785"/>
      <c r="DX48" s="785"/>
      <c r="DY48" s="785"/>
      <c r="DZ48" s="786"/>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7"/>
      <c r="BT49" s="788"/>
      <c r="BU49" s="788"/>
      <c r="BV49" s="788"/>
      <c r="BW49" s="788"/>
      <c r="BX49" s="788"/>
      <c r="BY49" s="788"/>
      <c r="BZ49" s="788"/>
      <c r="CA49" s="788"/>
      <c r="CB49" s="788"/>
      <c r="CC49" s="788"/>
      <c r="CD49" s="788"/>
      <c r="CE49" s="788"/>
      <c r="CF49" s="788"/>
      <c r="CG49" s="789"/>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785"/>
      <c r="DX49" s="785"/>
      <c r="DY49" s="785"/>
      <c r="DZ49" s="786"/>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7"/>
      <c r="BT50" s="788"/>
      <c r="BU50" s="788"/>
      <c r="BV50" s="788"/>
      <c r="BW50" s="788"/>
      <c r="BX50" s="788"/>
      <c r="BY50" s="788"/>
      <c r="BZ50" s="788"/>
      <c r="CA50" s="788"/>
      <c r="CB50" s="788"/>
      <c r="CC50" s="788"/>
      <c r="CD50" s="788"/>
      <c r="CE50" s="788"/>
      <c r="CF50" s="788"/>
      <c r="CG50" s="789"/>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785"/>
      <c r="DX50" s="785"/>
      <c r="DY50" s="785"/>
      <c r="DZ50" s="786"/>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7"/>
      <c r="BT51" s="788"/>
      <c r="BU51" s="788"/>
      <c r="BV51" s="788"/>
      <c r="BW51" s="788"/>
      <c r="BX51" s="788"/>
      <c r="BY51" s="788"/>
      <c r="BZ51" s="788"/>
      <c r="CA51" s="788"/>
      <c r="CB51" s="788"/>
      <c r="CC51" s="788"/>
      <c r="CD51" s="788"/>
      <c r="CE51" s="788"/>
      <c r="CF51" s="788"/>
      <c r="CG51" s="789"/>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785"/>
      <c r="DX51" s="785"/>
      <c r="DY51" s="785"/>
      <c r="DZ51" s="786"/>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7"/>
      <c r="BT52" s="788"/>
      <c r="BU52" s="788"/>
      <c r="BV52" s="788"/>
      <c r="BW52" s="788"/>
      <c r="BX52" s="788"/>
      <c r="BY52" s="788"/>
      <c r="BZ52" s="788"/>
      <c r="CA52" s="788"/>
      <c r="CB52" s="788"/>
      <c r="CC52" s="788"/>
      <c r="CD52" s="788"/>
      <c r="CE52" s="788"/>
      <c r="CF52" s="788"/>
      <c r="CG52" s="789"/>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785"/>
      <c r="DX52" s="785"/>
      <c r="DY52" s="785"/>
      <c r="DZ52" s="786"/>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7"/>
      <c r="BT53" s="788"/>
      <c r="BU53" s="788"/>
      <c r="BV53" s="788"/>
      <c r="BW53" s="788"/>
      <c r="BX53" s="788"/>
      <c r="BY53" s="788"/>
      <c r="BZ53" s="788"/>
      <c r="CA53" s="788"/>
      <c r="CB53" s="788"/>
      <c r="CC53" s="788"/>
      <c r="CD53" s="788"/>
      <c r="CE53" s="788"/>
      <c r="CF53" s="788"/>
      <c r="CG53" s="789"/>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785"/>
      <c r="DX53" s="785"/>
      <c r="DY53" s="785"/>
      <c r="DZ53" s="786"/>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7"/>
      <c r="BT54" s="788"/>
      <c r="BU54" s="788"/>
      <c r="BV54" s="788"/>
      <c r="BW54" s="788"/>
      <c r="BX54" s="788"/>
      <c r="BY54" s="788"/>
      <c r="BZ54" s="788"/>
      <c r="CA54" s="788"/>
      <c r="CB54" s="788"/>
      <c r="CC54" s="788"/>
      <c r="CD54" s="788"/>
      <c r="CE54" s="788"/>
      <c r="CF54" s="788"/>
      <c r="CG54" s="789"/>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785"/>
      <c r="DX54" s="785"/>
      <c r="DY54" s="785"/>
      <c r="DZ54" s="786"/>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7"/>
      <c r="BT55" s="788"/>
      <c r="BU55" s="788"/>
      <c r="BV55" s="788"/>
      <c r="BW55" s="788"/>
      <c r="BX55" s="788"/>
      <c r="BY55" s="788"/>
      <c r="BZ55" s="788"/>
      <c r="CA55" s="788"/>
      <c r="CB55" s="788"/>
      <c r="CC55" s="788"/>
      <c r="CD55" s="788"/>
      <c r="CE55" s="788"/>
      <c r="CF55" s="788"/>
      <c r="CG55" s="789"/>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785"/>
      <c r="DX55" s="785"/>
      <c r="DY55" s="785"/>
      <c r="DZ55" s="786"/>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7"/>
      <c r="BT56" s="788"/>
      <c r="BU56" s="788"/>
      <c r="BV56" s="788"/>
      <c r="BW56" s="788"/>
      <c r="BX56" s="788"/>
      <c r="BY56" s="788"/>
      <c r="BZ56" s="788"/>
      <c r="CA56" s="788"/>
      <c r="CB56" s="788"/>
      <c r="CC56" s="788"/>
      <c r="CD56" s="788"/>
      <c r="CE56" s="788"/>
      <c r="CF56" s="788"/>
      <c r="CG56" s="789"/>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785"/>
      <c r="DX56" s="785"/>
      <c r="DY56" s="785"/>
      <c r="DZ56" s="786"/>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7"/>
      <c r="BT57" s="788"/>
      <c r="BU57" s="788"/>
      <c r="BV57" s="788"/>
      <c r="BW57" s="788"/>
      <c r="BX57" s="788"/>
      <c r="BY57" s="788"/>
      <c r="BZ57" s="788"/>
      <c r="CA57" s="788"/>
      <c r="CB57" s="788"/>
      <c r="CC57" s="788"/>
      <c r="CD57" s="788"/>
      <c r="CE57" s="788"/>
      <c r="CF57" s="788"/>
      <c r="CG57" s="789"/>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785"/>
      <c r="DX57" s="785"/>
      <c r="DY57" s="785"/>
      <c r="DZ57" s="786"/>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7"/>
      <c r="BT58" s="788"/>
      <c r="BU58" s="788"/>
      <c r="BV58" s="788"/>
      <c r="BW58" s="788"/>
      <c r="BX58" s="788"/>
      <c r="BY58" s="788"/>
      <c r="BZ58" s="788"/>
      <c r="CA58" s="788"/>
      <c r="CB58" s="788"/>
      <c r="CC58" s="788"/>
      <c r="CD58" s="788"/>
      <c r="CE58" s="788"/>
      <c r="CF58" s="788"/>
      <c r="CG58" s="789"/>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785"/>
      <c r="DX58" s="785"/>
      <c r="DY58" s="785"/>
      <c r="DZ58" s="786"/>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7"/>
      <c r="BT59" s="788"/>
      <c r="BU59" s="788"/>
      <c r="BV59" s="788"/>
      <c r="BW59" s="788"/>
      <c r="BX59" s="788"/>
      <c r="BY59" s="788"/>
      <c r="BZ59" s="788"/>
      <c r="CA59" s="788"/>
      <c r="CB59" s="788"/>
      <c r="CC59" s="788"/>
      <c r="CD59" s="788"/>
      <c r="CE59" s="788"/>
      <c r="CF59" s="788"/>
      <c r="CG59" s="789"/>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785"/>
      <c r="DX59" s="785"/>
      <c r="DY59" s="785"/>
      <c r="DZ59" s="786"/>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7"/>
      <c r="BT60" s="788"/>
      <c r="BU60" s="788"/>
      <c r="BV60" s="788"/>
      <c r="BW60" s="788"/>
      <c r="BX60" s="788"/>
      <c r="BY60" s="788"/>
      <c r="BZ60" s="788"/>
      <c r="CA60" s="788"/>
      <c r="CB60" s="788"/>
      <c r="CC60" s="788"/>
      <c r="CD60" s="788"/>
      <c r="CE60" s="788"/>
      <c r="CF60" s="788"/>
      <c r="CG60" s="789"/>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785"/>
      <c r="DX60" s="785"/>
      <c r="DY60" s="785"/>
      <c r="DZ60" s="786"/>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7"/>
      <c r="BT61" s="788"/>
      <c r="BU61" s="788"/>
      <c r="BV61" s="788"/>
      <c r="BW61" s="788"/>
      <c r="BX61" s="788"/>
      <c r="BY61" s="788"/>
      <c r="BZ61" s="788"/>
      <c r="CA61" s="788"/>
      <c r="CB61" s="788"/>
      <c r="CC61" s="788"/>
      <c r="CD61" s="788"/>
      <c r="CE61" s="788"/>
      <c r="CF61" s="788"/>
      <c r="CG61" s="789"/>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785"/>
      <c r="DX61" s="785"/>
      <c r="DY61" s="785"/>
      <c r="DZ61" s="786"/>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7"/>
      <c r="BT62" s="788"/>
      <c r="BU62" s="788"/>
      <c r="BV62" s="788"/>
      <c r="BW62" s="788"/>
      <c r="BX62" s="788"/>
      <c r="BY62" s="788"/>
      <c r="BZ62" s="788"/>
      <c r="CA62" s="788"/>
      <c r="CB62" s="788"/>
      <c r="CC62" s="788"/>
      <c r="CD62" s="788"/>
      <c r="CE62" s="788"/>
      <c r="CF62" s="788"/>
      <c r="CG62" s="789"/>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785"/>
      <c r="DX62" s="785"/>
      <c r="DY62" s="785"/>
      <c r="DZ62" s="786"/>
      <c r="EA62" s="197"/>
    </row>
    <row r="63" spans="1:131" s="198" customFormat="1" ht="26.25" customHeight="1" thickBot="1">
      <c r="A63" s="215" t="s">
        <v>367</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31438</v>
      </c>
      <c r="AG63" s="860"/>
      <c r="AH63" s="860"/>
      <c r="AI63" s="860"/>
      <c r="AJ63" s="861"/>
      <c r="AK63" s="862"/>
      <c r="AL63" s="857"/>
      <c r="AM63" s="857"/>
      <c r="AN63" s="857"/>
      <c r="AO63" s="857"/>
      <c r="AP63" s="860">
        <v>214351</v>
      </c>
      <c r="AQ63" s="860"/>
      <c r="AR63" s="860"/>
      <c r="AS63" s="860"/>
      <c r="AT63" s="860"/>
      <c r="AU63" s="860">
        <v>87966</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7"/>
      <c r="BT63" s="788"/>
      <c r="BU63" s="788"/>
      <c r="BV63" s="788"/>
      <c r="BW63" s="788"/>
      <c r="BX63" s="788"/>
      <c r="BY63" s="788"/>
      <c r="BZ63" s="788"/>
      <c r="CA63" s="788"/>
      <c r="CB63" s="788"/>
      <c r="CC63" s="788"/>
      <c r="CD63" s="788"/>
      <c r="CE63" s="788"/>
      <c r="CF63" s="788"/>
      <c r="CG63" s="789"/>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785"/>
      <c r="DX63" s="785"/>
      <c r="DY63" s="785"/>
      <c r="DZ63" s="78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7"/>
      <c r="BT64" s="788"/>
      <c r="BU64" s="788"/>
      <c r="BV64" s="788"/>
      <c r="BW64" s="788"/>
      <c r="BX64" s="788"/>
      <c r="BY64" s="788"/>
      <c r="BZ64" s="788"/>
      <c r="CA64" s="788"/>
      <c r="CB64" s="788"/>
      <c r="CC64" s="788"/>
      <c r="CD64" s="788"/>
      <c r="CE64" s="788"/>
      <c r="CF64" s="788"/>
      <c r="CG64" s="789"/>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785"/>
      <c r="DX64" s="785"/>
      <c r="DY64" s="785"/>
      <c r="DZ64" s="786"/>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7"/>
      <c r="BT65" s="788"/>
      <c r="BU65" s="788"/>
      <c r="BV65" s="788"/>
      <c r="BW65" s="788"/>
      <c r="BX65" s="788"/>
      <c r="BY65" s="788"/>
      <c r="BZ65" s="788"/>
      <c r="CA65" s="788"/>
      <c r="CB65" s="788"/>
      <c r="CC65" s="788"/>
      <c r="CD65" s="788"/>
      <c r="CE65" s="788"/>
      <c r="CF65" s="788"/>
      <c r="CG65" s="789"/>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785"/>
      <c r="DX65" s="785"/>
      <c r="DY65" s="785"/>
      <c r="DZ65" s="786"/>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560</v>
      </c>
      <c r="C68" s="888"/>
      <c r="D68" s="888"/>
      <c r="E68" s="888"/>
      <c r="F68" s="888"/>
      <c r="G68" s="888"/>
      <c r="H68" s="888"/>
      <c r="I68" s="888"/>
      <c r="J68" s="888"/>
      <c r="K68" s="888"/>
      <c r="L68" s="888"/>
      <c r="M68" s="888"/>
      <c r="N68" s="888"/>
      <c r="O68" s="888"/>
      <c r="P68" s="889"/>
      <c r="Q68" s="890">
        <v>5258</v>
      </c>
      <c r="R68" s="884"/>
      <c r="S68" s="884"/>
      <c r="T68" s="884"/>
      <c r="U68" s="884"/>
      <c r="V68" s="884">
        <v>5287</v>
      </c>
      <c r="W68" s="884"/>
      <c r="X68" s="884"/>
      <c r="Y68" s="884"/>
      <c r="Z68" s="884"/>
      <c r="AA68" s="884">
        <v>-30</v>
      </c>
      <c r="AB68" s="884"/>
      <c r="AC68" s="884"/>
      <c r="AD68" s="884"/>
      <c r="AE68" s="884"/>
      <c r="AF68" s="884">
        <v>1690</v>
      </c>
      <c r="AG68" s="884"/>
      <c r="AH68" s="884"/>
      <c r="AI68" s="884"/>
      <c r="AJ68" s="884"/>
      <c r="AK68" s="884">
        <v>797</v>
      </c>
      <c r="AL68" s="884"/>
      <c r="AM68" s="884"/>
      <c r="AN68" s="884"/>
      <c r="AO68" s="884"/>
      <c r="AP68" s="884">
        <v>3048</v>
      </c>
      <c r="AQ68" s="884"/>
      <c r="AR68" s="884"/>
      <c r="AS68" s="884"/>
      <c r="AT68" s="884"/>
      <c r="AU68" s="884">
        <v>1061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561</v>
      </c>
      <c r="C69" s="892"/>
      <c r="D69" s="892"/>
      <c r="E69" s="892"/>
      <c r="F69" s="892"/>
      <c r="G69" s="892"/>
      <c r="H69" s="892"/>
      <c r="I69" s="892"/>
      <c r="J69" s="892"/>
      <c r="K69" s="892"/>
      <c r="L69" s="892"/>
      <c r="M69" s="892"/>
      <c r="N69" s="892"/>
      <c r="O69" s="892"/>
      <c r="P69" s="893"/>
      <c r="Q69" s="894">
        <v>395095</v>
      </c>
      <c r="R69" s="849"/>
      <c r="S69" s="849"/>
      <c r="T69" s="849"/>
      <c r="U69" s="849"/>
      <c r="V69" s="849">
        <v>382735</v>
      </c>
      <c r="W69" s="849"/>
      <c r="X69" s="849"/>
      <c r="Y69" s="849"/>
      <c r="Z69" s="849"/>
      <c r="AA69" s="849">
        <v>12360</v>
      </c>
      <c r="AB69" s="849"/>
      <c r="AC69" s="849"/>
      <c r="AD69" s="849"/>
      <c r="AE69" s="849"/>
      <c r="AF69" s="849">
        <v>12360</v>
      </c>
      <c r="AG69" s="849"/>
      <c r="AH69" s="849"/>
      <c r="AI69" s="849"/>
      <c r="AJ69" s="849"/>
      <c r="AK69" s="849">
        <v>302</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562</v>
      </c>
      <c r="C70" s="892"/>
      <c r="D70" s="892"/>
      <c r="E70" s="892"/>
      <c r="F70" s="892"/>
      <c r="G70" s="892"/>
      <c r="H70" s="892"/>
      <c r="I70" s="892"/>
      <c r="J70" s="892"/>
      <c r="K70" s="892"/>
      <c r="L70" s="892"/>
      <c r="M70" s="892"/>
      <c r="N70" s="892"/>
      <c r="O70" s="892"/>
      <c r="P70" s="893"/>
      <c r="Q70" s="894">
        <v>121</v>
      </c>
      <c r="R70" s="849"/>
      <c r="S70" s="849"/>
      <c r="T70" s="849"/>
      <c r="U70" s="849"/>
      <c r="V70" s="849">
        <v>111</v>
      </c>
      <c r="W70" s="849"/>
      <c r="X70" s="849"/>
      <c r="Y70" s="849"/>
      <c r="Z70" s="849"/>
      <c r="AA70" s="849">
        <v>10</v>
      </c>
      <c r="AB70" s="849"/>
      <c r="AC70" s="849"/>
      <c r="AD70" s="849"/>
      <c r="AE70" s="849"/>
      <c r="AF70" s="849">
        <v>10</v>
      </c>
      <c r="AG70" s="849"/>
      <c r="AH70" s="849"/>
      <c r="AI70" s="849"/>
      <c r="AJ70" s="849"/>
      <c r="AK70" s="849">
        <v>0</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563</v>
      </c>
      <c r="C71" s="892"/>
      <c r="D71" s="892"/>
      <c r="E71" s="892"/>
      <c r="F71" s="892"/>
      <c r="G71" s="892"/>
      <c r="H71" s="892"/>
      <c r="I71" s="892"/>
      <c r="J71" s="892"/>
      <c r="K71" s="892"/>
      <c r="L71" s="892"/>
      <c r="M71" s="892"/>
      <c r="N71" s="892"/>
      <c r="O71" s="892"/>
      <c r="P71" s="893"/>
      <c r="Q71" s="894">
        <v>300</v>
      </c>
      <c r="R71" s="849"/>
      <c r="S71" s="849"/>
      <c r="T71" s="849"/>
      <c r="U71" s="849"/>
      <c r="V71" s="849">
        <v>294</v>
      </c>
      <c r="W71" s="849"/>
      <c r="X71" s="849"/>
      <c r="Y71" s="849"/>
      <c r="Z71" s="849"/>
      <c r="AA71" s="849">
        <v>7</v>
      </c>
      <c r="AB71" s="849"/>
      <c r="AC71" s="849"/>
      <c r="AD71" s="849"/>
      <c r="AE71" s="849"/>
      <c r="AF71" s="849">
        <v>7</v>
      </c>
      <c r="AG71" s="849"/>
      <c r="AH71" s="849"/>
      <c r="AI71" s="849"/>
      <c r="AJ71" s="849"/>
      <c r="AK71" s="849">
        <v>0</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367</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14067</v>
      </c>
      <c r="AG88" s="860"/>
      <c r="AH88" s="860"/>
      <c r="AI88" s="860"/>
      <c r="AJ88" s="860"/>
      <c r="AK88" s="857"/>
      <c r="AL88" s="857"/>
      <c r="AM88" s="857"/>
      <c r="AN88" s="857"/>
      <c r="AO88" s="857"/>
      <c r="AP88" s="860">
        <v>3048</v>
      </c>
      <c r="AQ88" s="860"/>
      <c r="AR88" s="860"/>
      <c r="AS88" s="860"/>
      <c r="AT88" s="860"/>
      <c r="AU88" s="860">
        <v>1061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8327</v>
      </c>
      <c r="CS102" s="868"/>
      <c r="CT102" s="868"/>
      <c r="CU102" s="868"/>
      <c r="CV102" s="911"/>
      <c r="CW102" s="910">
        <v>308</v>
      </c>
      <c r="CX102" s="868"/>
      <c r="CY102" s="868"/>
      <c r="CZ102" s="868"/>
      <c r="DA102" s="911"/>
      <c r="DB102" s="910">
        <v>0</v>
      </c>
      <c r="DC102" s="868"/>
      <c r="DD102" s="868"/>
      <c r="DE102" s="868"/>
      <c r="DF102" s="911"/>
      <c r="DG102" s="910">
        <v>3907</v>
      </c>
      <c r="DH102" s="868"/>
      <c r="DI102" s="868"/>
      <c r="DJ102" s="868"/>
      <c r="DK102" s="911"/>
      <c r="DL102" s="910">
        <v>0</v>
      </c>
      <c r="DM102" s="868"/>
      <c r="DN102" s="868"/>
      <c r="DO102" s="868"/>
      <c r="DP102" s="911"/>
      <c r="DQ102" s="910">
        <v>2013</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284</v>
      </c>
      <c r="AG109" s="913"/>
      <c r="AH109" s="913"/>
      <c r="AI109" s="913"/>
      <c r="AJ109" s="914"/>
      <c r="AK109" s="912" t="s">
        <v>283</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284</v>
      </c>
      <c r="BW109" s="913"/>
      <c r="BX109" s="913"/>
      <c r="BY109" s="913"/>
      <c r="BZ109" s="914"/>
      <c r="CA109" s="912" t="s">
        <v>283</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284</v>
      </c>
      <c r="DM109" s="913"/>
      <c r="DN109" s="913"/>
      <c r="DO109" s="913"/>
      <c r="DP109" s="914"/>
      <c r="DQ109" s="912" t="s">
        <v>283</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34746152</v>
      </c>
      <c r="AB110" s="920"/>
      <c r="AC110" s="920"/>
      <c r="AD110" s="920"/>
      <c r="AE110" s="921"/>
      <c r="AF110" s="922">
        <v>32664775</v>
      </c>
      <c r="AG110" s="920"/>
      <c r="AH110" s="920"/>
      <c r="AI110" s="920"/>
      <c r="AJ110" s="921"/>
      <c r="AK110" s="922">
        <v>31820658</v>
      </c>
      <c r="AL110" s="920"/>
      <c r="AM110" s="920"/>
      <c r="AN110" s="920"/>
      <c r="AO110" s="921"/>
      <c r="AP110" s="923">
        <v>22.6</v>
      </c>
      <c r="AQ110" s="924"/>
      <c r="AR110" s="924"/>
      <c r="AS110" s="924"/>
      <c r="AT110" s="925"/>
      <c r="AU110" s="926" t="s">
        <v>61</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431142935</v>
      </c>
      <c r="BR110" s="957"/>
      <c r="BS110" s="957"/>
      <c r="BT110" s="957"/>
      <c r="BU110" s="957"/>
      <c r="BV110" s="957">
        <v>441892566</v>
      </c>
      <c r="BW110" s="957"/>
      <c r="BX110" s="957"/>
      <c r="BY110" s="957"/>
      <c r="BZ110" s="957"/>
      <c r="CA110" s="957">
        <v>446029863</v>
      </c>
      <c r="CB110" s="957"/>
      <c r="CC110" s="957"/>
      <c r="CD110" s="957"/>
      <c r="CE110" s="957"/>
      <c r="CF110" s="971">
        <v>317.2</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2379231</v>
      </c>
      <c r="DH110" s="957"/>
      <c r="DI110" s="957"/>
      <c r="DJ110" s="957"/>
      <c r="DK110" s="957"/>
      <c r="DL110" s="957">
        <v>2173444</v>
      </c>
      <c r="DM110" s="957"/>
      <c r="DN110" s="957"/>
      <c r="DO110" s="957"/>
      <c r="DP110" s="957"/>
      <c r="DQ110" s="957">
        <v>1967616</v>
      </c>
      <c r="DR110" s="957"/>
      <c r="DS110" s="957"/>
      <c r="DT110" s="957"/>
      <c r="DU110" s="957"/>
      <c r="DV110" s="958">
        <v>1.4</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v>4382513</v>
      </c>
      <c r="BR111" s="950"/>
      <c r="BS111" s="950"/>
      <c r="BT111" s="950"/>
      <c r="BU111" s="950"/>
      <c r="BV111" s="950">
        <v>5889956</v>
      </c>
      <c r="BW111" s="950"/>
      <c r="BX111" s="950"/>
      <c r="BY111" s="950"/>
      <c r="BZ111" s="950"/>
      <c r="CA111" s="950">
        <v>5549139</v>
      </c>
      <c r="CB111" s="950"/>
      <c r="CC111" s="950"/>
      <c r="CD111" s="950"/>
      <c r="CE111" s="950"/>
      <c r="CF111" s="944">
        <v>3.9</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4500000</v>
      </c>
      <c r="AB112" s="989"/>
      <c r="AC112" s="989"/>
      <c r="AD112" s="989"/>
      <c r="AE112" s="990"/>
      <c r="AF112" s="991">
        <v>5166667</v>
      </c>
      <c r="AG112" s="989"/>
      <c r="AH112" s="989"/>
      <c r="AI112" s="989"/>
      <c r="AJ112" s="990"/>
      <c r="AK112" s="991">
        <v>5833333</v>
      </c>
      <c r="AL112" s="989"/>
      <c r="AM112" s="989"/>
      <c r="AN112" s="989"/>
      <c r="AO112" s="990"/>
      <c r="AP112" s="992">
        <v>4.0999999999999996</v>
      </c>
      <c r="AQ112" s="993"/>
      <c r="AR112" s="993"/>
      <c r="AS112" s="993"/>
      <c r="AT112" s="994"/>
      <c r="AU112" s="929"/>
      <c r="AV112" s="930"/>
      <c r="AW112" s="930"/>
      <c r="AX112" s="930"/>
      <c r="AY112" s="931"/>
      <c r="AZ112" s="979" t="s">
        <v>408</v>
      </c>
      <c r="BA112" s="980"/>
      <c r="BB112" s="980"/>
      <c r="BC112" s="980"/>
      <c r="BD112" s="980"/>
      <c r="BE112" s="980"/>
      <c r="BF112" s="980"/>
      <c r="BG112" s="980"/>
      <c r="BH112" s="980"/>
      <c r="BI112" s="980"/>
      <c r="BJ112" s="980"/>
      <c r="BK112" s="980"/>
      <c r="BL112" s="980"/>
      <c r="BM112" s="980"/>
      <c r="BN112" s="980"/>
      <c r="BO112" s="980"/>
      <c r="BP112" s="981"/>
      <c r="BQ112" s="949">
        <v>94704423</v>
      </c>
      <c r="BR112" s="950"/>
      <c r="BS112" s="950"/>
      <c r="BT112" s="950"/>
      <c r="BU112" s="950"/>
      <c r="BV112" s="950">
        <v>92817893</v>
      </c>
      <c r="BW112" s="950"/>
      <c r="BX112" s="950"/>
      <c r="BY112" s="950"/>
      <c r="BZ112" s="950"/>
      <c r="CA112" s="950">
        <v>87965426</v>
      </c>
      <c r="CB112" s="950"/>
      <c r="CC112" s="950"/>
      <c r="CD112" s="950"/>
      <c r="CE112" s="950"/>
      <c r="CF112" s="944">
        <v>62.6</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8348140</v>
      </c>
      <c r="AB113" s="964"/>
      <c r="AC113" s="964"/>
      <c r="AD113" s="964"/>
      <c r="AE113" s="965"/>
      <c r="AF113" s="966">
        <v>8314191</v>
      </c>
      <c r="AG113" s="964"/>
      <c r="AH113" s="964"/>
      <c r="AI113" s="964"/>
      <c r="AJ113" s="965"/>
      <c r="AK113" s="966">
        <v>7477161</v>
      </c>
      <c r="AL113" s="964"/>
      <c r="AM113" s="964"/>
      <c r="AN113" s="964"/>
      <c r="AO113" s="965"/>
      <c r="AP113" s="967">
        <v>5.3</v>
      </c>
      <c r="AQ113" s="968"/>
      <c r="AR113" s="968"/>
      <c r="AS113" s="968"/>
      <c r="AT113" s="969"/>
      <c r="AU113" s="929"/>
      <c r="AV113" s="930"/>
      <c r="AW113" s="930"/>
      <c r="AX113" s="930"/>
      <c r="AY113" s="931"/>
      <c r="AZ113" s="979" t="s">
        <v>411</v>
      </c>
      <c r="BA113" s="980"/>
      <c r="BB113" s="980"/>
      <c r="BC113" s="980"/>
      <c r="BD113" s="980"/>
      <c r="BE113" s="980"/>
      <c r="BF113" s="980"/>
      <c r="BG113" s="980"/>
      <c r="BH113" s="980"/>
      <c r="BI113" s="980"/>
      <c r="BJ113" s="980"/>
      <c r="BK113" s="980"/>
      <c r="BL113" s="980"/>
      <c r="BM113" s="980"/>
      <c r="BN113" s="980"/>
      <c r="BO113" s="980"/>
      <c r="BP113" s="981"/>
      <c r="BQ113" s="949">
        <v>1196802</v>
      </c>
      <c r="BR113" s="950"/>
      <c r="BS113" s="950"/>
      <c r="BT113" s="950"/>
      <c r="BU113" s="950"/>
      <c r="BV113" s="950">
        <v>1171507</v>
      </c>
      <c r="BW113" s="950"/>
      <c r="BX113" s="950"/>
      <c r="BY113" s="950"/>
      <c r="BZ113" s="950"/>
      <c r="CA113" s="950">
        <v>1060810</v>
      </c>
      <c r="CB113" s="950"/>
      <c r="CC113" s="950"/>
      <c r="CD113" s="950"/>
      <c r="CE113" s="950"/>
      <c r="CF113" s="944">
        <v>0.8</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117637</v>
      </c>
      <c r="AB114" s="989"/>
      <c r="AC114" s="989"/>
      <c r="AD114" s="989"/>
      <c r="AE114" s="990"/>
      <c r="AF114" s="991">
        <v>138788</v>
      </c>
      <c r="AG114" s="989"/>
      <c r="AH114" s="989"/>
      <c r="AI114" s="989"/>
      <c r="AJ114" s="990"/>
      <c r="AK114" s="991">
        <v>114340</v>
      </c>
      <c r="AL114" s="989"/>
      <c r="AM114" s="989"/>
      <c r="AN114" s="989"/>
      <c r="AO114" s="990"/>
      <c r="AP114" s="992">
        <v>0.1</v>
      </c>
      <c r="AQ114" s="993"/>
      <c r="AR114" s="993"/>
      <c r="AS114" s="993"/>
      <c r="AT114" s="994"/>
      <c r="AU114" s="929"/>
      <c r="AV114" s="930"/>
      <c r="AW114" s="930"/>
      <c r="AX114" s="930"/>
      <c r="AY114" s="931"/>
      <c r="AZ114" s="979" t="s">
        <v>414</v>
      </c>
      <c r="BA114" s="980"/>
      <c r="BB114" s="980"/>
      <c r="BC114" s="980"/>
      <c r="BD114" s="980"/>
      <c r="BE114" s="980"/>
      <c r="BF114" s="980"/>
      <c r="BG114" s="980"/>
      <c r="BH114" s="980"/>
      <c r="BI114" s="980"/>
      <c r="BJ114" s="980"/>
      <c r="BK114" s="980"/>
      <c r="BL114" s="980"/>
      <c r="BM114" s="980"/>
      <c r="BN114" s="980"/>
      <c r="BO114" s="980"/>
      <c r="BP114" s="981"/>
      <c r="BQ114" s="949">
        <v>44675905</v>
      </c>
      <c r="BR114" s="950"/>
      <c r="BS114" s="950"/>
      <c r="BT114" s="950"/>
      <c r="BU114" s="950"/>
      <c r="BV114" s="950">
        <v>42083426</v>
      </c>
      <c r="BW114" s="950"/>
      <c r="BX114" s="950"/>
      <c r="BY114" s="950"/>
      <c r="BZ114" s="950"/>
      <c r="CA114" s="950">
        <v>41462569</v>
      </c>
      <c r="CB114" s="950"/>
      <c r="CC114" s="950"/>
      <c r="CD114" s="950"/>
      <c r="CE114" s="950"/>
      <c r="CF114" s="944">
        <v>29.5</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787565</v>
      </c>
      <c r="AB115" s="964"/>
      <c r="AC115" s="964"/>
      <c r="AD115" s="964"/>
      <c r="AE115" s="965"/>
      <c r="AF115" s="966">
        <v>732263</v>
      </c>
      <c r="AG115" s="964"/>
      <c r="AH115" s="964"/>
      <c r="AI115" s="964"/>
      <c r="AJ115" s="965"/>
      <c r="AK115" s="966">
        <v>1476880</v>
      </c>
      <c r="AL115" s="964"/>
      <c r="AM115" s="964"/>
      <c r="AN115" s="964"/>
      <c r="AO115" s="965"/>
      <c r="AP115" s="967">
        <v>1.1000000000000001</v>
      </c>
      <c r="AQ115" s="968"/>
      <c r="AR115" s="968"/>
      <c r="AS115" s="968"/>
      <c r="AT115" s="969"/>
      <c r="AU115" s="929"/>
      <c r="AV115" s="930"/>
      <c r="AW115" s="930"/>
      <c r="AX115" s="930"/>
      <c r="AY115" s="931"/>
      <c r="AZ115" s="979" t="s">
        <v>417</v>
      </c>
      <c r="BA115" s="980"/>
      <c r="BB115" s="980"/>
      <c r="BC115" s="980"/>
      <c r="BD115" s="980"/>
      <c r="BE115" s="980"/>
      <c r="BF115" s="980"/>
      <c r="BG115" s="980"/>
      <c r="BH115" s="980"/>
      <c r="BI115" s="980"/>
      <c r="BJ115" s="980"/>
      <c r="BK115" s="980"/>
      <c r="BL115" s="980"/>
      <c r="BM115" s="980"/>
      <c r="BN115" s="980"/>
      <c r="BO115" s="980"/>
      <c r="BP115" s="981"/>
      <c r="BQ115" s="949">
        <v>2254784</v>
      </c>
      <c r="BR115" s="950"/>
      <c r="BS115" s="950"/>
      <c r="BT115" s="950"/>
      <c r="BU115" s="950"/>
      <c r="BV115" s="950">
        <v>2150099</v>
      </c>
      <c r="BW115" s="950"/>
      <c r="BX115" s="950"/>
      <c r="BY115" s="950"/>
      <c r="BZ115" s="950"/>
      <c r="CA115" s="950">
        <v>2013442</v>
      </c>
      <c r="CB115" s="950"/>
      <c r="CC115" s="950"/>
      <c r="CD115" s="950"/>
      <c r="CE115" s="950"/>
      <c r="CF115" s="944">
        <v>1.4</v>
      </c>
      <c r="CG115" s="945"/>
      <c r="CH115" s="945"/>
      <c r="CI115" s="945"/>
      <c r="CJ115" s="945"/>
      <c r="CK115" s="975"/>
      <c r="CL115" s="976"/>
      <c r="CM115" s="979" t="s">
        <v>418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1684059</v>
      </c>
      <c r="DH115" s="989"/>
      <c r="DI115" s="989"/>
      <c r="DJ115" s="989"/>
      <c r="DK115" s="990"/>
      <c r="DL115" s="991">
        <v>2233102</v>
      </c>
      <c r="DM115" s="989"/>
      <c r="DN115" s="989"/>
      <c r="DO115" s="989"/>
      <c r="DP115" s="990"/>
      <c r="DQ115" s="991">
        <v>2104932</v>
      </c>
      <c r="DR115" s="989"/>
      <c r="DS115" s="989"/>
      <c r="DT115" s="989"/>
      <c r="DU115" s="990"/>
      <c r="DV115" s="992">
        <v>1.5</v>
      </c>
      <c r="DW115" s="993"/>
      <c r="DX115" s="993"/>
      <c r="DY115" s="993"/>
      <c r="DZ115" s="994"/>
    </row>
    <row r="116" spans="1:130" s="197" customFormat="1" ht="26.25" customHeight="1">
      <c r="A116" s="986"/>
      <c r="B116" s="987"/>
      <c r="C116" s="1001" t="s">
        <v>419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420</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99698</v>
      </c>
      <c r="DH116" s="989"/>
      <c r="DI116" s="989"/>
      <c r="DJ116" s="989"/>
      <c r="DK116" s="990"/>
      <c r="DL116" s="991">
        <v>88620</v>
      </c>
      <c r="DM116" s="989"/>
      <c r="DN116" s="989"/>
      <c r="DO116" s="989"/>
      <c r="DP116" s="990"/>
      <c r="DQ116" s="991">
        <v>77543</v>
      </c>
      <c r="DR116" s="989"/>
      <c r="DS116" s="989"/>
      <c r="DT116" s="989"/>
      <c r="DU116" s="990"/>
      <c r="DV116" s="992">
        <v>0.1</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422</v>
      </c>
      <c r="Z117" s="914"/>
      <c r="AA117" s="1026">
        <v>48499494</v>
      </c>
      <c r="AB117" s="996"/>
      <c r="AC117" s="996"/>
      <c r="AD117" s="996"/>
      <c r="AE117" s="997"/>
      <c r="AF117" s="995">
        <v>47016684</v>
      </c>
      <c r="AG117" s="996"/>
      <c r="AH117" s="996"/>
      <c r="AI117" s="996"/>
      <c r="AJ117" s="997"/>
      <c r="AK117" s="995">
        <v>46722372</v>
      </c>
      <c r="AL117" s="996"/>
      <c r="AM117" s="996"/>
      <c r="AN117" s="996"/>
      <c r="AO117" s="997"/>
      <c r="AP117" s="998"/>
      <c r="AQ117" s="999"/>
      <c r="AR117" s="999"/>
      <c r="AS117" s="999"/>
      <c r="AT117" s="1000"/>
      <c r="AU117" s="929"/>
      <c r="AV117" s="930"/>
      <c r="AW117" s="930"/>
      <c r="AX117" s="930"/>
      <c r="AY117" s="931"/>
      <c r="AZ117" s="1025" t="s">
        <v>423</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284</v>
      </c>
      <c r="AG118" s="913"/>
      <c r="AH118" s="913"/>
      <c r="AI118" s="913"/>
      <c r="AJ118" s="914"/>
      <c r="AK118" s="912" t="s">
        <v>283</v>
      </c>
      <c r="AL118" s="913"/>
      <c r="AM118" s="913"/>
      <c r="AN118" s="913"/>
      <c r="AO118" s="914"/>
      <c r="AP118" s="1020" t="s">
        <v>397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425</v>
      </c>
      <c r="BP118" s="1024"/>
      <c r="BQ118" s="1015">
        <v>578357362</v>
      </c>
      <c r="BR118" s="1016"/>
      <c r="BS118" s="1016"/>
      <c r="BT118" s="1016"/>
      <c r="BU118" s="1016"/>
      <c r="BV118" s="1016">
        <v>586005447</v>
      </c>
      <c r="BW118" s="1016"/>
      <c r="BX118" s="1016"/>
      <c r="BY118" s="1016"/>
      <c r="BZ118" s="1016"/>
      <c r="CA118" s="1016">
        <v>584081249</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237303</v>
      </c>
      <c r="AB119" s="920"/>
      <c r="AC119" s="920"/>
      <c r="AD119" s="920"/>
      <c r="AE119" s="921"/>
      <c r="AF119" s="922">
        <v>234659</v>
      </c>
      <c r="AG119" s="920"/>
      <c r="AH119" s="920"/>
      <c r="AI119" s="920"/>
      <c r="AJ119" s="921"/>
      <c r="AK119" s="922">
        <v>232084</v>
      </c>
      <c r="AL119" s="920"/>
      <c r="AM119" s="920"/>
      <c r="AN119" s="920"/>
      <c r="AO119" s="921"/>
      <c r="AP119" s="923">
        <v>0.2</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49956176</v>
      </c>
      <c r="BR119" s="957"/>
      <c r="BS119" s="957"/>
      <c r="BT119" s="957"/>
      <c r="BU119" s="957"/>
      <c r="BV119" s="957">
        <v>58151343</v>
      </c>
      <c r="BW119" s="957"/>
      <c r="BX119" s="957"/>
      <c r="BY119" s="957"/>
      <c r="BZ119" s="957"/>
      <c r="CA119" s="957">
        <v>60772216</v>
      </c>
      <c r="CB119" s="957"/>
      <c r="CC119" s="957"/>
      <c r="CD119" s="957"/>
      <c r="CE119" s="957"/>
      <c r="CF119" s="971">
        <v>43.2</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219525</v>
      </c>
      <c r="DH119" s="1028"/>
      <c r="DI119" s="1028"/>
      <c r="DJ119" s="1028"/>
      <c r="DK119" s="1029"/>
      <c r="DL119" s="1030">
        <v>1394790</v>
      </c>
      <c r="DM119" s="1028"/>
      <c r="DN119" s="1028"/>
      <c r="DO119" s="1028"/>
      <c r="DP119" s="1029"/>
      <c r="DQ119" s="1030">
        <v>1399048</v>
      </c>
      <c r="DR119" s="1028"/>
      <c r="DS119" s="1028"/>
      <c r="DT119" s="1028"/>
      <c r="DU119" s="1029"/>
      <c r="DV119" s="1031">
        <v>1</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v>88091809</v>
      </c>
      <c r="BR120" s="950"/>
      <c r="BS120" s="950"/>
      <c r="BT120" s="950"/>
      <c r="BU120" s="950"/>
      <c r="BV120" s="950">
        <v>87383635</v>
      </c>
      <c r="BW120" s="950"/>
      <c r="BX120" s="950"/>
      <c r="BY120" s="950"/>
      <c r="BZ120" s="950"/>
      <c r="CA120" s="950">
        <v>85772232</v>
      </c>
      <c r="CB120" s="950"/>
      <c r="CC120" s="950"/>
      <c r="CD120" s="950"/>
      <c r="CE120" s="950"/>
      <c r="CF120" s="944">
        <v>61</v>
      </c>
      <c r="CG120" s="945"/>
      <c r="CH120" s="945"/>
      <c r="CI120" s="945"/>
      <c r="CJ120" s="945"/>
      <c r="CK120" s="1043" t="s">
        <v>431</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81795904</v>
      </c>
      <c r="DH120" s="957"/>
      <c r="DI120" s="957"/>
      <c r="DJ120" s="957"/>
      <c r="DK120" s="957"/>
      <c r="DL120" s="957">
        <v>79832379</v>
      </c>
      <c r="DM120" s="957"/>
      <c r="DN120" s="957"/>
      <c r="DO120" s="957"/>
      <c r="DP120" s="957"/>
      <c r="DQ120" s="957">
        <v>74268325</v>
      </c>
      <c r="DR120" s="957"/>
      <c r="DS120" s="957"/>
      <c r="DT120" s="957"/>
      <c r="DU120" s="957"/>
      <c r="DV120" s="958">
        <v>52.8</v>
      </c>
      <c r="DW120" s="958"/>
      <c r="DX120" s="958"/>
      <c r="DY120" s="958"/>
      <c r="DZ120" s="959"/>
    </row>
    <row r="121" spans="1:130" s="197" customFormat="1" ht="26.25" customHeight="1">
      <c r="A121" s="1005"/>
      <c r="B121" s="976"/>
      <c r="C121" s="1040" t="s">
        <v>432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37858</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433</v>
      </c>
      <c r="BA121" s="1001"/>
      <c r="BB121" s="1001"/>
      <c r="BC121" s="1001"/>
      <c r="BD121" s="1001"/>
      <c r="BE121" s="1001"/>
      <c r="BF121" s="1001"/>
      <c r="BG121" s="1001"/>
      <c r="BH121" s="1001"/>
      <c r="BI121" s="1001"/>
      <c r="BJ121" s="1001"/>
      <c r="BK121" s="1001"/>
      <c r="BL121" s="1001"/>
      <c r="BM121" s="1001"/>
      <c r="BN121" s="1001"/>
      <c r="BO121" s="1001"/>
      <c r="BP121" s="1002"/>
      <c r="BQ121" s="1015">
        <v>333680612</v>
      </c>
      <c r="BR121" s="1016"/>
      <c r="BS121" s="1016"/>
      <c r="BT121" s="1016"/>
      <c r="BU121" s="1016"/>
      <c r="BV121" s="1016">
        <v>343410116</v>
      </c>
      <c r="BW121" s="1016"/>
      <c r="BX121" s="1016"/>
      <c r="BY121" s="1016"/>
      <c r="BZ121" s="1016"/>
      <c r="CA121" s="1016">
        <v>353810533</v>
      </c>
      <c r="CB121" s="1016"/>
      <c r="CC121" s="1016"/>
      <c r="CD121" s="1016"/>
      <c r="CE121" s="1016"/>
      <c r="CF121" s="1054">
        <v>251.6</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8069855</v>
      </c>
      <c r="DH121" s="950"/>
      <c r="DI121" s="950"/>
      <c r="DJ121" s="950"/>
      <c r="DK121" s="950"/>
      <c r="DL121" s="950">
        <v>7937203</v>
      </c>
      <c r="DM121" s="950"/>
      <c r="DN121" s="950"/>
      <c r="DO121" s="950"/>
      <c r="DP121" s="950"/>
      <c r="DQ121" s="950">
        <v>8552535</v>
      </c>
      <c r="DR121" s="950"/>
      <c r="DS121" s="950"/>
      <c r="DT121" s="950"/>
      <c r="DU121" s="950"/>
      <c r="DV121" s="951">
        <v>6.1</v>
      </c>
      <c r="DW121" s="951"/>
      <c r="DX121" s="951"/>
      <c r="DY121" s="951"/>
      <c r="DZ121" s="952"/>
    </row>
    <row r="122" spans="1:130" s="197" customFormat="1" ht="26.25" customHeight="1">
      <c r="A122" s="1005"/>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434</v>
      </c>
      <c r="BP122" s="1024"/>
      <c r="BQ122" s="1064">
        <v>471728597</v>
      </c>
      <c r="BR122" s="1065"/>
      <c r="BS122" s="1065"/>
      <c r="BT122" s="1065"/>
      <c r="BU122" s="1065"/>
      <c r="BV122" s="1065">
        <v>488945094</v>
      </c>
      <c r="BW122" s="1065"/>
      <c r="BX122" s="1065"/>
      <c r="BY122" s="1065"/>
      <c r="BZ122" s="1065"/>
      <c r="CA122" s="1065">
        <v>500354981</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v>1905816</v>
      </c>
      <c r="DH122" s="950"/>
      <c r="DI122" s="950"/>
      <c r="DJ122" s="950"/>
      <c r="DK122" s="950"/>
      <c r="DL122" s="950">
        <v>2078938</v>
      </c>
      <c r="DM122" s="950"/>
      <c r="DN122" s="950"/>
      <c r="DO122" s="950"/>
      <c r="DP122" s="950"/>
      <c r="DQ122" s="950">
        <v>2293861</v>
      </c>
      <c r="DR122" s="950"/>
      <c r="DS122" s="950"/>
      <c r="DT122" s="950"/>
      <c r="DU122" s="950"/>
      <c r="DV122" s="951">
        <v>1.6</v>
      </c>
      <c r="DW122" s="951"/>
      <c r="DX122" s="951"/>
      <c r="DY122" s="951"/>
      <c r="DZ122" s="952"/>
    </row>
    <row r="123" spans="1:130" s="197" customFormat="1" ht="26.25" customHeight="1" thickBot="1">
      <c r="A123" s="1005"/>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11077</v>
      </c>
      <c r="AB123" s="989"/>
      <c r="AC123" s="989"/>
      <c r="AD123" s="989"/>
      <c r="AE123" s="990"/>
      <c r="AF123" s="991">
        <v>11077</v>
      </c>
      <c r="AG123" s="989"/>
      <c r="AH123" s="989"/>
      <c r="AI123" s="989"/>
      <c r="AJ123" s="990"/>
      <c r="AK123" s="991">
        <v>11078</v>
      </c>
      <c r="AL123" s="989"/>
      <c r="AM123" s="989"/>
      <c r="AN123" s="989"/>
      <c r="AO123" s="990"/>
      <c r="AP123" s="992">
        <v>0</v>
      </c>
      <c r="AQ123" s="993"/>
      <c r="AR123" s="993"/>
      <c r="AS123" s="993"/>
      <c r="AT123" s="994"/>
      <c r="AU123" s="1061" t="s">
        <v>435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76.2</v>
      </c>
      <c r="BR123" s="1057"/>
      <c r="BS123" s="1057"/>
      <c r="BT123" s="1057"/>
      <c r="BU123" s="1057"/>
      <c r="BV123" s="1057">
        <v>69.900000000000006</v>
      </c>
      <c r="BW123" s="1057"/>
      <c r="BX123" s="1057"/>
      <c r="BY123" s="1057"/>
      <c r="BZ123" s="1057"/>
      <c r="CA123" s="1057">
        <v>59.5</v>
      </c>
      <c r="CB123" s="1057"/>
      <c r="CC123" s="1057"/>
      <c r="CD123" s="1057"/>
      <c r="CE123" s="1057"/>
      <c r="CF123" s="1058"/>
      <c r="CG123" s="1059"/>
      <c r="CH123" s="1059"/>
      <c r="CI123" s="1059"/>
      <c r="CJ123" s="1060"/>
      <c r="CK123" s="1046"/>
      <c r="CL123" s="1047"/>
      <c r="CM123" s="1047"/>
      <c r="CN123" s="1047"/>
      <c r="CO123" s="1048"/>
      <c r="CP123" s="1037" t="s">
        <v>436</v>
      </c>
      <c r="CQ123" s="1038"/>
      <c r="CR123" s="1038"/>
      <c r="CS123" s="1038"/>
      <c r="CT123" s="1038"/>
      <c r="CU123" s="1038"/>
      <c r="CV123" s="1038"/>
      <c r="CW123" s="1038"/>
      <c r="CX123" s="1038"/>
      <c r="CY123" s="1038"/>
      <c r="CZ123" s="1038"/>
      <c r="DA123" s="1038"/>
      <c r="DB123" s="1038"/>
      <c r="DC123" s="1038"/>
      <c r="DD123" s="1038"/>
      <c r="DE123" s="1038"/>
      <c r="DF123" s="1039"/>
      <c r="DG123" s="988">
        <v>1931338</v>
      </c>
      <c r="DH123" s="989"/>
      <c r="DI123" s="989"/>
      <c r="DJ123" s="989"/>
      <c r="DK123" s="990"/>
      <c r="DL123" s="991">
        <v>2000496</v>
      </c>
      <c r="DM123" s="989"/>
      <c r="DN123" s="989"/>
      <c r="DO123" s="989"/>
      <c r="DP123" s="990"/>
      <c r="DQ123" s="991">
        <v>1938139</v>
      </c>
      <c r="DR123" s="989"/>
      <c r="DS123" s="989"/>
      <c r="DT123" s="989"/>
      <c r="DU123" s="990"/>
      <c r="DV123" s="992">
        <v>1.4</v>
      </c>
      <c r="DW123" s="993"/>
      <c r="DX123" s="993"/>
      <c r="DY123" s="993"/>
      <c r="DZ123" s="994"/>
    </row>
    <row r="124" spans="1:130" s="197" customFormat="1" ht="26.25" customHeight="1">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437</v>
      </c>
      <c r="AB124" s="989"/>
      <c r="AC124" s="989"/>
      <c r="AD124" s="989"/>
      <c r="AE124" s="990"/>
      <c r="AF124" s="991" t="s">
        <v>437</v>
      </c>
      <c r="AG124" s="989"/>
      <c r="AH124" s="989"/>
      <c r="AI124" s="989"/>
      <c r="AJ124" s="990"/>
      <c r="AK124" s="991" t="s">
        <v>437</v>
      </c>
      <c r="AL124" s="989"/>
      <c r="AM124" s="989"/>
      <c r="AN124" s="989"/>
      <c r="AO124" s="990"/>
      <c r="AP124" s="992" t="s">
        <v>437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v>1001510</v>
      </c>
      <c r="DH124" s="1028"/>
      <c r="DI124" s="1028"/>
      <c r="DJ124" s="1028"/>
      <c r="DK124" s="1029"/>
      <c r="DL124" s="1030">
        <v>968877</v>
      </c>
      <c r="DM124" s="1028"/>
      <c r="DN124" s="1028"/>
      <c r="DO124" s="1028"/>
      <c r="DP124" s="1029"/>
      <c r="DQ124" s="1030">
        <v>912566</v>
      </c>
      <c r="DR124" s="1028"/>
      <c r="DS124" s="1028"/>
      <c r="DT124" s="1028"/>
      <c r="DU124" s="1029"/>
      <c r="DV124" s="1031">
        <v>0.6</v>
      </c>
      <c r="DW124" s="1032"/>
      <c r="DX124" s="1032"/>
      <c r="DY124" s="1032"/>
      <c r="DZ124" s="1033"/>
    </row>
    <row r="125" spans="1:130" s="197" customFormat="1" ht="26.25" customHeight="1" thickBot="1">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437</v>
      </c>
      <c r="AB125" s="989"/>
      <c r="AC125" s="989"/>
      <c r="AD125" s="989"/>
      <c r="AE125" s="990"/>
      <c r="AF125" s="991" t="s">
        <v>437</v>
      </c>
      <c r="AG125" s="989"/>
      <c r="AH125" s="989"/>
      <c r="AI125" s="989"/>
      <c r="AJ125" s="990"/>
      <c r="AK125" s="991" t="s">
        <v>437</v>
      </c>
      <c r="AL125" s="989"/>
      <c r="AM125" s="989"/>
      <c r="AN125" s="989"/>
      <c r="AO125" s="990"/>
      <c r="AP125" s="992" t="s">
        <v>437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437</v>
      </c>
      <c r="DH125" s="957"/>
      <c r="DI125" s="957"/>
      <c r="DJ125" s="957"/>
      <c r="DK125" s="957"/>
      <c r="DL125" s="957" t="s">
        <v>437</v>
      </c>
      <c r="DM125" s="957"/>
      <c r="DN125" s="957"/>
      <c r="DO125" s="957"/>
      <c r="DP125" s="957"/>
      <c r="DQ125" s="957" t="s">
        <v>437</v>
      </c>
      <c r="DR125" s="957"/>
      <c r="DS125" s="957"/>
      <c r="DT125" s="957"/>
      <c r="DU125" s="957"/>
      <c r="DV125" s="958" t="s">
        <v>437</v>
      </c>
      <c r="DW125" s="958"/>
      <c r="DX125" s="958"/>
      <c r="DY125" s="958"/>
      <c r="DZ125" s="959"/>
    </row>
    <row r="126" spans="1:130" s="197" customFormat="1" ht="26.25" customHeight="1">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495183</v>
      </c>
      <c r="AB126" s="989"/>
      <c r="AC126" s="989"/>
      <c r="AD126" s="989"/>
      <c r="AE126" s="990"/>
      <c r="AF126" s="991">
        <v>480916</v>
      </c>
      <c r="AG126" s="989"/>
      <c r="AH126" s="989"/>
      <c r="AI126" s="989"/>
      <c r="AJ126" s="990"/>
      <c r="AK126" s="991">
        <v>1228644</v>
      </c>
      <c r="AL126" s="989"/>
      <c r="AM126" s="989"/>
      <c r="AN126" s="989"/>
      <c r="AO126" s="990"/>
      <c r="AP126" s="992">
        <v>0.9</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v>2254784</v>
      </c>
      <c r="DH126" s="950"/>
      <c r="DI126" s="950"/>
      <c r="DJ126" s="950"/>
      <c r="DK126" s="950"/>
      <c r="DL126" s="950">
        <v>2150099</v>
      </c>
      <c r="DM126" s="950"/>
      <c r="DN126" s="950"/>
      <c r="DO126" s="950"/>
      <c r="DP126" s="950"/>
      <c r="DQ126" s="950">
        <v>2013442</v>
      </c>
      <c r="DR126" s="950"/>
      <c r="DS126" s="950"/>
      <c r="DT126" s="950"/>
      <c r="DU126" s="950"/>
      <c r="DV126" s="951">
        <v>1.4</v>
      </c>
      <c r="DW126" s="951"/>
      <c r="DX126" s="951"/>
      <c r="DY126" s="951"/>
      <c r="DZ126" s="952"/>
    </row>
    <row r="127" spans="1:130" s="197" customFormat="1" ht="26.25" customHeight="1" thickBot="1">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6144</v>
      </c>
      <c r="AB127" s="989"/>
      <c r="AC127" s="989"/>
      <c r="AD127" s="989"/>
      <c r="AE127" s="990"/>
      <c r="AF127" s="991">
        <v>5611</v>
      </c>
      <c r="AG127" s="989"/>
      <c r="AH127" s="989"/>
      <c r="AI127" s="989"/>
      <c r="AJ127" s="990"/>
      <c r="AK127" s="991">
        <v>5074</v>
      </c>
      <c r="AL127" s="989"/>
      <c r="AM127" s="989"/>
      <c r="AN127" s="989"/>
      <c r="AO127" s="990"/>
      <c r="AP127" s="992">
        <v>0</v>
      </c>
      <c r="AQ127" s="993"/>
      <c r="AR127" s="993"/>
      <c r="AS127" s="993"/>
      <c r="AT127" s="994"/>
      <c r="AU127" s="233"/>
      <c r="AV127" s="233"/>
      <c r="AW127" s="233"/>
      <c r="AX127" s="916" t="s">
        <v>447</v>
      </c>
      <c r="AY127" s="917"/>
      <c r="AZ127" s="917"/>
      <c r="BA127" s="917"/>
      <c r="BB127" s="917"/>
      <c r="BC127" s="917"/>
      <c r="BD127" s="917"/>
      <c r="BE127" s="918"/>
      <c r="BF127" s="1071" t="s">
        <v>437</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449</v>
      </c>
      <c r="DM127" s="1078"/>
      <c r="DN127" s="1078"/>
      <c r="DO127" s="1078"/>
      <c r="DP127" s="1078"/>
      <c r="DQ127" s="1078" t="s">
        <v>449</v>
      </c>
      <c r="DR127" s="1078"/>
      <c r="DS127" s="1078"/>
      <c r="DT127" s="1078"/>
      <c r="DU127" s="1078"/>
      <c r="DV127" s="1079" t="s">
        <v>449</v>
      </c>
      <c r="DW127" s="1079"/>
      <c r="DX127" s="1079"/>
      <c r="DY127" s="1079"/>
      <c r="DZ127" s="1080"/>
    </row>
    <row r="128" spans="1:130" s="197" customFormat="1" ht="26.25" customHeight="1">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10114977</v>
      </c>
      <c r="AB128" s="1120"/>
      <c r="AC128" s="1120"/>
      <c r="AD128" s="1120"/>
      <c r="AE128" s="1121"/>
      <c r="AF128" s="1122">
        <v>10229461</v>
      </c>
      <c r="AG128" s="1120"/>
      <c r="AH128" s="1120"/>
      <c r="AI128" s="1120"/>
      <c r="AJ128" s="1121"/>
      <c r="AK128" s="1122">
        <v>10656480</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453</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165129535</v>
      </c>
      <c r="AB129" s="989"/>
      <c r="AC129" s="989"/>
      <c r="AD129" s="989"/>
      <c r="AE129" s="990"/>
      <c r="AF129" s="991">
        <v>164267070</v>
      </c>
      <c r="AG129" s="989"/>
      <c r="AH129" s="989"/>
      <c r="AI129" s="989"/>
      <c r="AJ129" s="990"/>
      <c r="AK129" s="991">
        <v>165146625</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8.5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25206117</v>
      </c>
      <c r="AB130" s="989"/>
      <c r="AC130" s="989"/>
      <c r="AD130" s="989"/>
      <c r="AE130" s="990"/>
      <c r="AF130" s="991">
        <v>25459947</v>
      </c>
      <c r="AG130" s="989"/>
      <c r="AH130" s="989"/>
      <c r="AI130" s="989"/>
      <c r="AJ130" s="990"/>
      <c r="AK130" s="991">
        <v>24520532</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v>59.5</v>
      </c>
      <c r="BG130" s="1106"/>
      <c r="BH130" s="1106"/>
      <c r="BI130" s="1106"/>
      <c r="BJ130" s="1106"/>
      <c r="BK130" s="1106"/>
      <c r="BL130" s="1107"/>
      <c r="BM130" s="1105">
        <v>400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139923418</v>
      </c>
      <c r="AB131" s="1028"/>
      <c r="AC131" s="1028"/>
      <c r="AD131" s="1028"/>
      <c r="AE131" s="1029"/>
      <c r="AF131" s="1030">
        <v>138807123</v>
      </c>
      <c r="AG131" s="1028"/>
      <c r="AH131" s="1028"/>
      <c r="AI131" s="1028"/>
      <c r="AJ131" s="1029"/>
      <c r="AK131" s="1030">
        <v>140626093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9.4182947989999999</v>
      </c>
      <c r="AB132" s="1134"/>
      <c r="AC132" s="1134"/>
      <c r="AD132" s="1134"/>
      <c r="AE132" s="1135"/>
      <c r="AF132" s="1136">
        <v>8.1604428900000006</v>
      </c>
      <c r="AG132" s="1134"/>
      <c r="AH132" s="1134"/>
      <c r="AI132" s="1134"/>
      <c r="AJ132" s="1135"/>
      <c r="AK132" s="1136">
        <v>8.2099702029999992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10.3</v>
      </c>
      <c r="AB133" s="1141"/>
      <c r="AC133" s="1141"/>
      <c r="AD133" s="1141"/>
      <c r="AE133" s="1142"/>
      <c r="AF133" s="1140">
        <v>9.3000000000000007</v>
      </c>
      <c r="AG133" s="1141"/>
      <c r="AH133" s="1141"/>
      <c r="AI133" s="1141"/>
      <c r="AJ133" s="1142"/>
      <c r="AK133" s="1140">
        <v>8.5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algorithmName="SHA-512" hashValue="IcSsl7959zlUsZwwstXQdcbF/4bAzPj/3+imPCM+JkZd8WRzgvd5q5U5tmCzb1a0d8RrKH0bLz2tFBfD9oNvfw==" saltValue="kPeK2xZU2vWG3Q4xDVb3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463</v>
      </c>
      <c r="B5" s="246"/>
      <c r="C5" s="246"/>
      <c r="D5" s="246"/>
      <c r="E5" s="246"/>
      <c r="F5" s="246"/>
      <c r="G5" s="246"/>
      <c r="H5" s="246"/>
      <c r="I5" s="246"/>
      <c r="J5" s="246"/>
      <c r="K5" s="246"/>
      <c r="L5" s="246"/>
      <c r="M5" s="246"/>
      <c r="N5" s="246"/>
      <c r="O5" s="247"/>
    </row>
    <row r="6" spans="1:16" ht="13.2">
      <c r="A6" s="248"/>
      <c r="B6" s="244"/>
      <c r="C6" s="244"/>
      <c r="D6" s="244"/>
      <c r="E6" s="244"/>
      <c r="F6" s="244"/>
      <c r="G6" s="249" t="s">
        <v>464</v>
      </c>
      <c r="H6" s="249"/>
      <c r="I6" s="249"/>
      <c r="J6" s="249"/>
      <c r="K6" s="244"/>
      <c r="L6" s="244"/>
      <c r="M6" s="244"/>
      <c r="N6" s="244"/>
    </row>
    <row r="7" spans="1:16" ht="13.2">
      <c r="A7" s="248"/>
      <c r="B7" s="244"/>
      <c r="C7" s="244"/>
      <c r="D7" s="244"/>
      <c r="E7" s="244"/>
      <c r="F7" s="244"/>
      <c r="G7" s="251"/>
      <c r="H7" s="252"/>
      <c r="I7" s="252"/>
      <c r="J7" s="253"/>
      <c r="K7" s="1147" t="s">
        <v>465</v>
      </c>
      <c r="L7" s="254"/>
      <c r="M7" s="255" t="s">
        <v>466</v>
      </c>
      <c r="N7" s="256"/>
    </row>
    <row r="8" spans="1:16" ht="13.2">
      <c r="A8" s="248"/>
      <c r="B8" s="244"/>
      <c r="C8" s="244"/>
      <c r="D8" s="244"/>
      <c r="E8" s="244"/>
      <c r="F8" s="244"/>
      <c r="G8" s="257"/>
      <c r="H8" s="258"/>
      <c r="I8" s="258"/>
      <c r="J8" s="259"/>
      <c r="K8" s="1148"/>
      <c r="L8" s="260" t="s">
        <v>467</v>
      </c>
      <c r="M8" s="261" t="s">
        <v>468</v>
      </c>
      <c r="N8" s="262" t="s">
        <v>469</v>
      </c>
    </row>
    <row r="9" spans="1:16" ht="13.2">
      <c r="A9" s="248"/>
      <c r="B9" s="244"/>
      <c r="C9" s="244"/>
      <c r="D9" s="244"/>
      <c r="E9" s="244"/>
      <c r="F9" s="244"/>
      <c r="G9" s="1149" t="s">
        <v>470</v>
      </c>
      <c r="H9" s="1150"/>
      <c r="I9" s="1150"/>
      <c r="J9" s="1151"/>
      <c r="K9" s="263">
        <v>44850686</v>
      </c>
      <c r="L9" s="264">
        <v>62976</v>
      </c>
      <c r="M9" s="265">
        <v>63252</v>
      </c>
      <c r="N9" s="266">
        <v>-0.4</v>
      </c>
    </row>
    <row r="10" spans="1:16" ht="13.2">
      <c r="A10" s="248"/>
      <c r="B10" s="244"/>
      <c r="C10" s="244"/>
      <c r="D10" s="244"/>
      <c r="E10" s="244"/>
      <c r="F10" s="244"/>
      <c r="G10" s="1149" t="s">
        <v>471</v>
      </c>
      <c r="H10" s="1150"/>
      <c r="I10" s="1150"/>
      <c r="J10" s="1151"/>
      <c r="K10" s="267">
        <v>767355</v>
      </c>
      <c r="L10" s="268">
        <v>1077</v>
      </c>
      <c r="M10" s="269">
        <v>1436</v>
      </c>
      <c r="N10" s="270">
        <v>-25</v>
      </c>
    </row>
    <row r="11" spans="1:16" ht="13.5" customHeight="1">
      <c r="A11" s="248"/>
      <c r="B11" s="244"/>
      <c r="C11" s="244"/>
      <c r="D11" s="244"/>
      <c r="E11" s="244"/>
      <c r="F11" s="244"/>
      <c r="G11" s="1149" t="s">
        <v>472</v>
      </c>
      <c r="H11" s="1150"/>
      <c r="I11" s="1150"/>
      <c r="J11" s="1151"/>
      <c r="K11" s="267">
        <v>14730</v>
      </c>
      <c r="L11" s="268">
        <v>21</v>
      </c>
      <c r="M11" s="269">
        <v>146</v>
      </c>
      <c r="N11" s="270">
        <v>-85.6</v>
      </c>
    </row>
    <row r="12" spans="1:16" ht="13.5" customHeight="1">
      <c r="A12" s="248"/>
      <c r="B12" s="244"/>
      <c r="C12" s="244"/>
      <c r="D12" s="244"/>
      <c r="E12" s="244"/>
      <c r="F12" s="244"/>
      <c r="G12" s="1149" t="s">
        <v>473</v>
      </c>
      <c r="H12" s="1150"/>
      <c r="I12" s="1150"/>
      <c r="J12" s="1151"/>
      <c r="K12" s="267">
        <v>5460205</v>
      </c>
      <c r="L12" s="268">
        <v>7667</v>
      </c>
      <c r="M12" s="269">
        <v>1351</v>
      </c>
      <c r="N12" s="270">
        <v>467.5</v>
      </c>
    </row>
    <row r="13" spans="1:16" ht="13.5" customHeight="1">
      <c r="A13" s="248"/>
      <c r="B13" s="244"/>
      <c r="C13" s="244"/>
      <c r="D13" s="244"/>
      <c r="E13" s="244"/>
      <c r="F13" s="244"/>
      <c r="G13" s="1149" t="s">
        <v>474</v>
      </c>
      <c r="H13" s="1150"/>
      <c r="I13" s="1150"/>
      <c r="J13" s="1151"/>
      <c r="K13" s="267" t="s">
        <v>475</v>
      </c>
      <c r="L13" s="268" t="s">
        <v>475</v>
      </c>
      <c r="M13" s="269">
        <v>5</v>
      </c>
      <c r="N13" s="270" t="s">
        <v>475</v>
      </c>
    </row>
    <row r="14" spans="1:16" ht="13.5" customHeight="1">
      <c r="A14" s="248"/>
      <c r="B14" s="244"/>
      <c r="C14" s="244"/>
      <c r="D14" s="244"/>
      <c r="E14" s="244"/>
      <c r="F14" s="244"/>
      <c r="G14" s="1149" t="s">
        <v>476</v>
      </c>
      <c r="H14" s="1150"/>
      <c r="I14" s="1150"/>
      <c r="J14" s="1151"/>
      <c r="K14" s="267">
        <v>1747325</v>
      </c>
      <c r="L14" s="268">
        <v>2453</v>
      </c>
      <c r="M14" s="269">
        <v>1904</v>
      </c>
      <c r="N14" s="270">
        <v>28.8</v>
      </c>
    </row>
    <row r="15" spans="1:16" ht="13.5" customHeight="1">
      <c r="A15" s="248"/>
      <c r="B15" s="244"/>
      <c r="C15" s="244"/>
      <c r="D15" s="244"/>
      <c r="E15" s="244"/>
      <c r="F15" s="244"/>
      <c r="G15" s="1149" t="s">
        <v>477</v>
      </c>
      <c r="H15" s="1150"/>
      <c r="I15" s="1150"/>
      <c r="J15" s="1151"/>
      <c r="K15" s="267">
        <v>1325281</v>
      </c>
      <c r="L15" s="268">
        <v>1861</v>
      </c>
      <c r="M15" s="269">
        <v>1197</v>
      </c>
      <c r="N15" s="270">
        <v>55.5</v>
      </c>
    </row>
    <row r="16" spans="1:16" ht="13.2">
      <c r="A16" s="248"/>
      <c r="B16" s="244"/>
      <c r="C16" s="244"/>
      <c r="D16" s="244"/>
      <c r="E16" s="244"/>
      <c r="F16" s="244"/>
      <c r="G16" s="1152" t="s">
        <v>478</v>
      </c>
      <c r="H16" s="1153"/>
      <c r="I16" s="1153"/>
      <c r="J16" s="1154"/>
      <c r="K16" s="268">
        <v>-3911370</v>
      </c>
      <c r="L16" s="268">
        <v>-5492</v>
      </c>
      <c r="M16" s="269">
        <v>-5399</v>
      </c>
      <c r="N16" s="270">
        <v>1.7</v>
      </c>
    </row>
    <row r="17" spans="1:16" ht="13.2">
      <c r="A17" s="248"/>
      <c r="B17" s="244"/>
      <c r="C17" s="244"/>
      <c r="D17" s="244"/>
      <c r="E17" s="244"/>
      <c r="F17" s="244"/>
      <c r="G17" s="1152" t="s">
        <v>167</v>
      </c>
      <c r="H17" s="1153"/>
      <c r="I17" s="1153"/>
      <c r="J17" s="1154"/>
      <c r="K17" s="268">
        <v>50254212</v>
      </c>
      <c r="L17" s="268">
        <v>70564</v>
      </c>
      <c r="M17" s="269">
        <v>63891</v>
      </c>
      <c r="N17" s="270">
        <v>10.4</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479</v>
      </c>
      <c r="H19" s="244"/>
      <c r="I19" s="244"/>
      <c r="J19" s="244"/>
      <c r="K19" s="244"/>
      <c r="L19" s="244"/>
      <c r="M19" s="244"/>
      <c r="N19" s="244"/>
    </row>
    <row r="20" spans="1:16" ht="13.2">
      <c r="A20" s="248"/>
      <c r="B20" s="244"/>
      <c r="C20" s="244"/>
      <c r="D20" s="244"/>
      <c r="E20" s="244"/>
      <c r="F20" s="244"/>
      <c r="G20" s="272"/>
      <c r="H20" s="273"/>
      <c r="I20" s="273"/>
      <c r="J20" s="274"/>
      <c r="K20" s="275" t="s">
        <v>480</v>
      </c>
      <c r="L20" s="276" t="s">
        <v>481</v>
      </c>
      <c r="M20" s="277" t="s">
        <v>482</v>
      </c>
      <c r="N20" s="278"/>
    </row>
    <row r="21" spans="1:16" s="284" customFormat="1" ht="13.2">
      <c r="A21" s="279"/>
      <c r="B21" s="249"/>
      <c r="C21" s="249"/>
      <c r="D21" s="249"/>
      <c r="E21" s="249"/>
      <c r="F21" s="249"/>
      <c r="G21" s="1144" t="s">
        <v>483</v>
      </c>
      <c r="H21" s="1145"/>
      <c r="I21" s="1145"/>
      <c r="J21" s="1146"/>
      <c r="K21" s="280">
        <v>6.87</v>
      </c>
      <c r="L21" s="281">
        <v>6.54</v>
      </c>
      <c r="M21" s="282">
        <v>0.33</v>
      </c>
      <c r="N21" s="249"/>
      <c r="O21" s="283"/>
      <c r="P21" s="279"/>
    </row>
    <row r="22" spans="1:16" s="284" customFormat="1" ht="13.2">
      <c r="A22" s="279"/>
      <c r="B22" s="249"/>
      <c r="C22" s="249"/>
      <c r="D22" s="249"/>
      <c r="E22" s="249"/>
      <c r="F22" s="249"/>
      <c r="G22" s="1144" t="s">
        <v>484</v>
      </c>
      <c r="H22" s="1145"/>
      <c r="I22" s="1145"/>
      <c r="J22" s="1146"/>
      <c r="K22" s="285">
        <v>103.8</v>
      </c>
      <c r="L22" s="286">
        <v>100.1</v>
      </c>
      <c r="M22" s="287">
        <v>3.7</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485</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486</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487</v>
      </c>
      <c r="H29" s="249"/>
      <c r="I29" s="249"/>
      <c r="J29" s="249"/>
      <c r="K29" s="244"/>
      <c r="L29" s="244"/>
      <c r="M29" s="244"/>
      <c r="N29" s="244"/>
      <c r="O29" s="293"/>
    </row>
    <row r="30" spans="1:16" ht="13.2">
      <c r="A30" s="248"/>
      <c r="B30" s="244"/>
      <c r="C30" s="244"/>
      <c r="D30" s="244"/>
      <c r="E30" s="244"/>
      <c r="F30" s="244"/>
      <c r="G30" s="251"/>
      <c r="H30" s="252"/>
      <c r="I30" s="252"/>
      <c r="J30" s="253"/>
      <c r="K30" s="1147" t="s">
        <v>465</v>
      </c>
      <c r="L30" s="254"/>
      <c r="M30" s="255" t="s">
        <v>466</v>
      </c>
      <c r="N30" s="256"/>
    </row>
    <row r="31" spans="1:16" ht="13.2">
      <c r="A31" s="248"/>
      <c r="B31" s="244"/>
      <c r="C31" s="244"/>
      <c r="D31" s="244"/>
      <c r="E31" s="244"/>
      <c r="F31" s="244"/>
      <c r="G31" s="257"/>
      <c r="H31" s="258"/>
      <c r="I31" s="258"/>
      <c r="J31" s="259"/>
      <c r="K31" s="1148"/>
      <c r="L31" s="260" t="s">
        <v>467</v>
      </c>
      <c r="M31" s="261" t="s">
        <v>468</v>
      </c>
      <c r="N31" s="262" t="s">
        <v>469</v>
      </c>
    </row>
    <row r="32" spans="1:16" ht="27" customHeight="1">
      <c r="A32" s="248"/>
      <c r="B32" s="244"/>
      <c r="C32" s="244"/>
      <c r="D32" s="244"/>
      <c r="E32" s="244"/>
      <c r="F32" s="244"/>
      <c r="G32" s="1160" t="s">
        <v>488</v>
      </c>
      <c r="H32" s="1161"/>
      <c r="I32" s="1161"/>
      <c r="J32" s="1162"/>
      <c r="K32" s="294">
        <v>31820658</v>
      </c>
      <c r="L32" s="294">
        <v>44680</v>
      </c>
      <c r="M32" s="295">
        <v>33324</v>
      </c>
      <c r="N32" s="296">
        <v>34.1</v>
      </c>
    </row>
    <row r="33" spans="1:16" ht="13.5" customHeight="1">
      <c r="A33" s="248"/>
      <c r="B33" s="244"/>
      <c r="C33" s="244"/>
      <c r="D33" s="244"/>
      <c r="E33" s="244"/>
      <c r="F33" s="244"/>
      <c r="G33" s="1160" t="s">
        <v>489</v>
      </c>
      <c r="H33" s="1161"/>
      <c r="I33" s="1161"/>
      <c r="J33" s="1162"/>
      <c r="K33" s="294" t="s">
        <v>475</v>
      </c>
      <c r="L33" s="294" t="s">
        <v>475</v>
      </c>
      <c r="M33" s="295">
        <v>3817</v>
      </c>
      <c r="N33" s="296" t="s">
        <v>475</v>
      </c>
    </row>
    <row r="34" spans="1:16" ht="27" customHeight="1">
      <c r="A34" s="248"/>
      <c r="B34" s="244"/>
      <c r="C34" s="244"/>
      <c r="D34" s="244"/>
      <c r="E34" s="244"/>
      <c r="F34" s="244"/>
      <c r="G34" s="1160" t="s">
        <v>490</v>
      </c>
      <c r="H34" s="1161"/>
      <c r="I34" s="1161"/>
      <c r="J34" s="1162"/>
      <c r="K34" s="294">
        <v>5833333</v>
      </c>
      <c r="L34" s="294">
        <v>8191</v>
      </c>
      <c r="M34" s="295">
        <v>20478</v>
      </c>
      <c r="N34" s="296">
        <v>-60</v>
      </c>
    </row>
    <row r="35" spans="1:16" ht="27" customHeight="1">
      <c r="A35" s="248"/>
      <c r="B35" s="244"/>
      <c r="C35" s="244"/>
      <c r="D35" s="244"/>
      <c r="E35" s="244"/>
      <c r="F35" s="244"/>
      <c r="G35" s="1160" t="s">
        <v>491</v>
      </c>
      <c r="H35" s="1161"/>
      <c r="I35" s="1161"/>
      <c r="J35" s="1162"/>
      <c r="K35" s="294">
        <v>7477161</v>
      </c>
      <c r="L35" s="294">
        <v>10499</v>
      </c>
      <c r="M35" s="295">
        <v>13245</v>
      </c>
      <c r="N35" s="296">
        <v>-20.7</v>
      </c>
    </row>
    <row r="36" spans="1:16" ht="27" customHeight="1">
      <c r="A36" s="248"/>
      <c r="B36" s="244"/>
      <c r="C36" s="244"/>
      <c r="D36" s="244"/>
      <c r="E36" s="244"/>
      <c r="F36" s="244"/>
      <c r="G36" s="1160" t="s">
        <v>492</v>
      </c>
      <c r="H36" s="1161"/>
      <c r="I36" s="1161"/>
      <c r="J36" s="1162"/>
      <c r="K36" s="294">
        <v>114340</v>
      </c>
      <c r="L36" s="294">
        <v>161</v>
      </c>
      <c r="M36" s="295">
        <v>284</v>
      </c>
      <c r="N36" s="296">
        <v>-43.3</v>
      </c>
    </row>
    <row r="37" spans="1:16" ht="13.5" customHeight="1">
      <c r="A37" s="248"/>
      <c r="B37" s="244"/>
      <c r="C37" s="244"/>
      <c r="D37" s="244"/>
      <c r="E37" s="244"/>
      <c r="F37" s="244"/>
      <c r="G37" s="1160" t="s">
        <v>493</v>
      </c>
      <c r="H37" s="1161"/>
      <c r="I37" s="1161"/>
      <c r="J37" s="1162"/>
      <c r="K37" s="294">
        <v>1476880</v>
      </c>
      <c r="L37" s="294">
        <v>2074</v>
      </c>
      <c r="M37" s="295">
        <v>1142</v>
      </c>
      <c r="N37" s="296">
        <v>81.599999999999994</v>
      </c>
    </row>
    <row r="38" spans="1:16" ht="27" customHeight="1">
      <c r="A38" s="248"/>
      <c r="B38" s="244"/>
      <c r="C38" s="244"/>
      <c r="D38" s="244"/>
      <c r="E38" s="244"/>
      <c r="F38" s="244"/>
      <c r="G38" s="1163" t="s">
        <v>494</v>
      </c>
      <c r="H38" s="1164"/>
      <c r="I38" s="1164"/>
      <c r="J38" s="1165"/>
      <c r="K38" s="297" t="s">
        <v>475</v>
      </c>
      <c r="L38" s="297" t="s">
        <v>475</v>
      </c>
      <c r="M38" s="298">
        <v>6</v>
      </c>
      <c r="N38" s="299" t="s">
        <v>475</v>
      </c>
      <c r="O38" s="293"/>
    </row>
    <row r="39" spans="1:16" ht="13.2">
      <c r="A39" s="248"/>
      <c r="B39" s="244"/>
      <c r="C39" s="244"/>
      <c r="D39" s="244"/>
      <c r="E39" s="244"/>
      <c r="F39" s="244"/>
      <c r="G39" s="1163" t="s">
        <v>495</v>
      </c>
      <c r="H39" s="1164"/>
      <c r="I39" s="1164"/>
      <c r="J39" s="1165"/>
      <c r="K39" s="300">
        <v>-10656480</v>
      </c>
      <c r="L39" s="300">
        <v>-14963</v>
      </c>
      <c r="M39" s="301">
        <v>-16991</v>
      </c>
      <c r="N39" s="302">
        <v>-11.9</v>
      </c>
      <c r="O39" s="293"/>
    </row>
    <row r="40" spans="1:16" ht="27" customHeight="1">
      <c r="A40" s="248"/>
      <c r="B40" s="244"/>
      <c r="C40" s="244"/>
      <c r="D40" s="244"/>
      <c r="E40" s="244"/>
      <c r="F40" s="244"/>
      <c r="G40" s="1160" t="s">
        <v>496</v>
      </c>
      <c r="H40" s="1161"/>
      <c r="I40" s="1161"/>
      <c r="J40" s="1162"/>
      <c r="K40" s="300">
        <v>-24520532</v>
      </c>
      <c r="L40" s="300">
        <v>-34430</v>
      </c>
      <c r="M40" s="301">
        <v>-34589</v>
      </c>
      <c r="N40" s="302">
        <v>-0.5</v>
      </c>
      <c r="O40" s="293"/>
    </row>
    <row r="41" spans="1:16" ht="13.2">
      <c r="A41" s="248"/>
      <c r="B41" s="244"/>
      <c r="C41" s="244"/>
      <c r="D41" s="244"/>
      <c r="E41" s="244"/>
      <c r="F41" s="244"/>
      <c r="G41" s="1166" t="s">
        <v>278</v>
      </c>
      <c r="H41" s="1167"/>
      <c r="I41" s="1167"/>
      <c r="J41" s="1168"/>
      <c r="K41" s="294">
        <v>11545360</v>
      </c>
      <c r="L41" s="300">
        <v>16211</v>
      </c>
      <c r="M41" s="301">
        <v>20717</v>
      </c>
      <c r="N41" s="302">
        <v>-21.8</v>
      </c>
      <c r="O41" s="293"/>
    </row>
    <row r="42" spans="1:16" ht="13.2">
      <c r="A42" s="248"/>
      <c r="B42" s="244"/>
      <c r="C42" s="244"/>
      <c r="D42" s="244"/>
      <c r="E42" s="244"/>
      <c r="F42" s="244"/>
      <c r="G42" s="303" t="s">
        <v>497</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ht="13.2">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5" t="s">
        <v>465</v>
      </c>
      <c r="J49" s="1157" t="s">
        <v>500</v>
      </c>
      <c r="K49" s="1158"/>
      <c r="L49" s="1158"/>
      <c r="M49" s="1158"/>
      <c r="N49" s="1159"/>
    </row>
    <row r="50" spans="1:14" ht="13.2">
      <c r="A50" s="248"/>
      <c r="B50" s="244"/>
      <c r="C50" s="244"/>
      <c r="D50" s="244"/>
      <c r="E50" s="244"/>
      <c r="F50" s="244"/>
      <c r="G50" s="312"/>
      <c r="H50" s="313"/>
      <c r="I50" s="1156"/>
      <c r="J50" s="314" t="s">
        <v>501</v>
      </c>
      <c r="K50" s="315" t="s">
        <v>502</v>
      </c>
      <c r="L50" s="316" t="s">
        <v>503</v>
      </c>
      <c r="M50" s="317" t="s">
        <v>504</v>
      </c>
      <c r="N50" s="318" t="s">
        <v>505</v>
      </c>
    </row>
    <row r="51" spans="1:14" ht="13.2">
      <c r="A51" s="248"/>
      <c r="B51" s="244"/>
      <c r="C51" s="244"/>
      <c r="D51" s="244"/>
      <c r="E51" s="244"/>
      <c r="F51" s="244"/>
      <c r="G51" s="310" t="s">
        <v>506</v>
      </c>
      <c r="H51" s="311"/>
      <c r="I51" s="319">
        <v>49493721</v>
      </c>
      <c r="J51" s="320">
        <v>69354</v>
      </c>
      <c r="K51" s="321">
        <v>-2</v>
      </c>
      <c r="L51" s="322">
        <v>48794</v>
      </c>
      <c r="M51" s="323">
        <v>-6.8</v>
      </c>
      <c r="N51" s="324">
        <v>4.8</v>
      </c>
    </row>
    <row r="52" spans="1:14" ht="13.2">
      <c r="A52" s="248"/>
      <c r="B52" s="244"/>
      <c r="C52" s="244"/>
      <c r="D52" s="244"/>
      <c r="E52" s="244"/>
      <c r="F52" s="244"/>
      <c r="G52" s="325"/>
      <c r="H52" s="326" t="s">
        <v>507</v>
      </c>
      <c r="I52" s="327">
        <v>25150490</v>
      </c>
      <c r="J52" s="328">
        <v>35243</v>
      </c>
      <c r="K52" s="329">
        <v>-26.9</v>
      </c>
      <c r="L52" s="330">
        <v>25698</v>
      </c>
      <c r="M52" s="331">
        <v>-14.2</v>
      </c>
      <c r="N52" s="332">
        <v>-12.7</v>
      </c>
    </row>
    <row r="53" spans="1:14" ht="13.2">
      <c r="A53" s="248"/>
      <c r="B53" s="244"/>
      <c r="C53" s="244"/>
      <c r="D53" s="244"/>
      <c r="E53" s="244"/>
      <c r="F53" s="244"/>
      <c r="G53" s="310" t="s">
        <v>508</v>
      </c>
      <c r="H53" s="311"/>
      <c r="I53" s="319">
        <v>54255145</v>
      </c>
      <c r="J53" s="320">
        <v>75439</v>
      </c>
      <c r="K53" s="321">
        <v>8.8000000000000007</v>
      </c>
      <c r="L53" s="322">
        <v>47129</v>
      </c>
      <c r="M53" s="323">
        <v>-3.4</v>
      </c>
      <c r="N53" s="324">
        <v>12.2</v>
      </c>
    </row>
    <row r="54" spans="1:14" ht="13.2">
      <c r="A54" s="248"/>
      <c r="B54" s="244"/>
      <c r="C54" s="244"/>
      <c r="D54" s="244"/>
      <c r="E54" s="244"/>
      <c r="F54" s="244"/>
      <c r="G54" s="325"/>
      <c r="H54" s="326" t="s">
        <v>507</v>
      </c>
      <c r="I54" s="327">
        <v>26131811</v>
      </c>
      <c r="J54" s="328">
        <v>36335</v>
      </c>
      <c r="K54" s="329">
        <v>3.1</v>
      </c>
      <c r="L54" s="330">
        <v>23069</v>
      </c>
      <c r="M54" s="331">
        <v>-10.199999999999999</v>
      </c>
      <c r="N54" s="332">
        <v>13.3</v>
      </c>
    </row>
    <row r="55" spans="1:14" ht="13.2">
      <c r="A55" s="248"/>
      <c r="B55" s="244"/>
      <c r="C55" s="244"/>
      <c r="D55" s="244"/>
      <c r="E55" s="244"/>
      <c r="F55" s="244"/>
      <c r="G55" s="310" t="s">
        <v>509</v>
      </c>
      <c r="H55" s="311"/>
      <c r="I55" s="319">
        <v>47256726</v>
      </c>
      <c r="J55" s="320">
        <v>65746</v>
      </c>
      <c r="K55" s="321">
        <v>-12.8</v>
      </c>
      <c r="L55" s="322">
        <v>50848</v>
      </c>
      <c r="M55" s="323">
        <v>7.9</v>
      </c>
      <c r="N55" s="324">
        <v>-20.7</v>
      </c>
    </row>
    <row r="56" spans="1:14" ht="13.2">
      <c r="A56" s="248"/>
      <c r="B56" s="244"/>
      <c r="C56" s="244"/>
      <c r="D56" s="244"/>
      <c r="E56" s="244"/>
      <c r="F56" s="244"/>
      <c r="G56" s="325"/>
      <c r="H56" s="326" t="s">
        <v>507</v>
      </c>
      <c r="I56" s="327">
        <v>21949734</v>
      </c>
      <c r="J56" s="328">
        <v>30538</v>
      </c>
      <c r="K56" s="329">
        <v>-16</v>
      </c>
      <c r="L56" s="330">
        <v>22583</v>
      </c>
      <c r="M56" s="331">
        <v>-2.1</v>
      </c>
      <c r="N56" s="332">
        <v>-13.9</v>
      </c>
    </row>
    <row r="57" spans="1:14" ht="13.2">
      <c r="A57" s="248"/>
      <c r="B57" s="244"/>
      <c r="C57" s="244"/>
      <c r="D57" s="244"/>
      <c r="E57" s="244"/>
      <c r="F57" s="244"/>
      <c r="G57" s="310" t="s">
        <v>510</v>
      </c>
      <c r="H57" s="311"/>
      <c r="I57" s="319">
        <v>43270452</v>
      </c>
      <c r="J57" s="320">
        <v>60455</v>
      </c>
      <c r="K57" s="321">
        <v>-8</v>
      </c>
      <c r="L57" s="322">
        <v>53572</v>
      </c>
      <c r="M57" s="323">
        <v>5.4</v>
      </c>
      <c r="N57" s="324">
        <v>-13.4</v>
      </c>
    </row>
    <row r="58" spans="1:14" ht="13.2">
      <c r="A58" s="248"/>
      <c r="B58" s="244"/>
      <c r="C58" s="244"/>
      <c r="D58" s="244"/>
      <c r="E58" s="244"/>
      <c r="F58" s="244"/>
      <c r="G58" s="325"/>
      <c r="H58" s="326" t="s">
        <v>507</v>
      </c>
      <c r="I58" s="327">
        <v>21816753</v>
      </c>
      <c r="J58" s="328">
        <v>30481</v>
      </c>
      <c r="K58" s="329">
        <v>-0.2</v>
      </c>
      <c r="L58" s="330">
        <v>25259</v>
      </c>
      <c r="M58" s="331">
        <v>11.8</v>
      </c>
      <c r="N58" s="332">
        <v>-12</v>
      </c>
    </row>
    <row r="59" spans="1:14" ht="13.2">
      <c r="A59" s="248"/>
      <c r="B59" s="244"/>
      <c r="C59" s="244"/>
      <c r="D59" s="244"/>
      <c r="E59" s="244"/>
      <c r="F59" s="244"/>
      <c r="G59" s="310" t="s">
        <v>511</v>
      </c>
      <c r="H59" s="311"/>
      <c r="I59" s="319">
        <v>42058805</v>
      </c>
      <c r="J59" s="320">
        <v>59056</v>
      </c>
      <c r="K59" s="321">
        <v>-2.2999999999999998</v>
      </c>
      <c r="L59" s="322">
        <v>51898</v>
      </c>
      <c r="M59" s="323">
        <v>-3.1</v>
      </c>
      <c r="N59" s="324">
        <v>0.8</v>
      </c>
    </row>
    <row r="60" spans="1:14" ht="13.2">
      <c r="A60" s="248"/>
      <c r="B60" s="244"/>
      <c r="C60" s="244"/>
      <c r="D60" s="244"/>
      <c r="E60" s="244"/>
      <c r="F60" s="244"/>
      <c r="G60" s="325"/>
      <c r="H60" s="326" t="s">
        <v>507</v>
      </c>
      <c r="I60" s="333">
        <v>20967678</v>
      </c>
      <c r="J60" s="328">
        <v>29441</v>
      </c>
      <c r="K60" s="329">
        <v>-3.4</v>
      </c>
      <c r="L60" s="330">
        <v>25986</v>
      </c>
      <c r="M60" s="331">
        <v>2.9</v>
      </c>
      <c r="N60" s="332">
        <v>-6.3</v>
      </c>
    </row>
    <row r="61" spans="1:14" ht="13.2">
      <c r="A61" s="248"/>
      <c r="B61" s="244"/>
      <c r="C61" s="244"/>
      <c r="D61" s="244"/>
      <c r="E61" s="244"/>
      <c r="F61" s="244"/>
      <c r="G61" s="310" t="s">
        <v>512</v>
      </c>
      <c r="H61" s="334"/>
      <c r="I61" s="335">
        <v>47266970</v>
      </c>
      <c r="J61" s="336">
        <v>66010</v>
      </c>
      <c r="K61" s="337">
        <v>-3.3</v>
      </c>
      <c r="L61" s="338">
        <v>50448</v>
      </c>
      <c r="M61" s="339">
        <v>0</v>
      </c>
      <c r="N61" s="324">
        <v>-3.3</v>
      </c>
    </row>
    <row r="62" spans="1:14" ht="13.2">
      <c r="A62" s="248"/>
      <c r="B62" s="244"/>
      <c r="C62" s="244"/>
      <c r="D62" s="244"/>
      <c r="E62" s="244"/>
      <c r="F62" s="244"/>
      <c r="G62" s="325"/>
      <c r="H62" s="326" t="s">
        <v>507</v>
      </c>
      <c r="I62" s="327">
        <v>23203293</v>
      </c>
      <c r="J62" s="328">
        <v>32408</v>
      </c>
      <c r="K62" s="329">
        <v>-8.6999999999999993</v>
      </c>
      <c r="L62" s="330">
        <v>24519</v>
      </c>
      <c r="M62" s="331">
        <v>-2.4</v>
      </c>
      <c r="N62" s="332">
        <v>-6.3</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algorithmName="SHA-512" hashValue="VlwCe6Y9FA7U9ZP7haZpbxyCMDXRtlqgwFGP61fHJW5SNB0GvqwTWuOil0WjHyxoT7TFg94PlFo9rJmPT5tTNg==" saltValue="OqdjxwuIORdJOITR4zGhtw=="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5.13</v>
      </c>
      <c r="G47" s="12">
        <v>5.26</v>
      </c>
      <c r="H47" s="12">
        <v>5.21</v>
      </c>
      <c r="I47" s="12">
        <v>5.24</v>
      </c>
      <c r="J47" s="13">
        <v>5.2</v>
      </c>
    </row>
    <row r="48" spans="2:10" ht="57.75" customHeight="1">
      <c r="B48" s="14"/>
      <c r="C48" s="1171" t="s">
        <v>4</v>
      </c>
      <c r="D48" s="1171"/>
      <c r="E48" s="1172"/>
      <c r="F48" s="15">
        <v>2.4700000000000002</v>
      </c>
      <c r="G48" s="16">
        <v>2.4900000000000002</v>
      </c>
      <c r="H48" s="16">
        <v>3.17</v>
      </c>
      <c r="I48" s="16">
        <v>2.41</v>
      </c>
      <c r="J48" s="17">
        <v>2.5499999999999998</v>
      </c>
    </row>
    <row r="49" spans="2:10" ht="57.75" customHeight="1" thickBot="1">
      <c r="B49" s="18"/>
      <c r="C49" s="1173" t="s">
        <v>5</v>
      </c>
      <c r="D49" s="1173"/>
      <c r="E49" s="1174"/>
      <c r="F49" s="19">
        <v>0.01</v>
      </c>
      <c r="G49" s="20">
        <v>0.23</v>
      </c>
      <c r="H49" s="20">
        <v>0.72</v>
      </c>
      <c r="I49" s="20" t="s">
        <v>519</v>
      </c>
      <c r="J49" s="21">
        <v>0.14000000000000001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2017-03-08T08:27:14Z</cp:lastPrinted>
  <dcterms:created xsi:type="dcterms:W3CDTF">2017-02-15T19:28:17Z</dcterms:created>
  <dcterms:modified xsi:type="dcterms:W3CDTF">2017-05-12T07:47:32Z</dcterms:modified>
  <cp:category/>
</cp:coreProperties>
</file>