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40" i="9" l="1"/>
  <c r="BG39" i="9"/>
  <c r="BG38" i="9"/>
  <c r="BG37" i="9"/>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AM40" i="9"/>
  <c r="U40" i="9"/>
  <c r="C40" i="9"/>
  <c r="BW39" i="9"/>
  <c r="AM39" i="9"/>
  <c r="U39" i="9"/>
  <c r="AM38" i="9"/>
  <c r="U38" i="9"/>
  <c r="C34" i="9"/>
  <c r="C35" i="9" l="1"/>
  <c r="C36" i="9" s="1"/>
  <c r="C37" i="9" s="1"/>
  <c r="C38" i="9" s="1"/>
  <c r="C39"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AM37" i="9" s="1"/>
  <c r="BE34" i="9" s="1"/>
  <c r="BE35" i="9" s="1"/>
  <c r="BE36" i="9" s="1"/>
  <c r="BE37" i="9" s="1"/>
  <c r="BE38" i="9" s="1"/>
  <c r="BE39" i="9" s="1"/>
  <c r="BE40" i="9" s="1"/>
  <c r="BW34" i="9" l="1"/>
  <c r="BW35" i="9" s="1"/>
  <c r="BW36" i="9" s="1"/>
  <c r="BW37" i="9" s="1"/>
  <c r="BW38"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<sst xmlns="http://schemas.openxmlformats.org/spreadsheetml/2006/main" count="1177" uniqueCount="604">
  <si>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</si>
  <si>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</si>
  <si>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</si>
  <si>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</si>
  <si>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</si>
  <si>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</si>
  <si>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</si>
  <si>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</si>
  <si>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</si>
  <si>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</si>
  <si>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</si>
  <si>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</si>
  <si>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</si>
  <si>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</si>
  <si>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</si>
  <si>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</si>
  <si>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</si>
  <si>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</si>
  <si>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</si>
  <si>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</si>
  <si>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</si>
  <si>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</si>
  <si>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</si>
  <si>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</si>
  <si>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</si>
  <si>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</si>
  <si>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</si>
  <si>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</si>
  <si>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</si>
  <si>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</si>
  <si>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</si>
  <si>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</si>
  <si>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</si>
  <si>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</si>
  <si>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</si>
  <si>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</si>
  <si>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</si>
  <si>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</si>
  <si>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</si>
  <si>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</si>
  <si>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</si>
  <si>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</si>
  <si>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</si>
  <si>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</si>
  <si>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</si>
  <si>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</si>
  <si>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</si>
  <si>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</si>
  <si>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</si>
  <si>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</si>
  <si>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</si>
  <si>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</si>
  <si>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</si>
  <si>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</si>
  <si>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</si>
  <si>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</si>
  <si>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</si>
  <si>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</si>
  <si>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</si>
  <si>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</si>
  <si>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</si>
  <si>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</si>
  <si>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</si>
  <si>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</si>
  <si>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</si>
  <si>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</si>
  <si>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</si>
  <si>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</si>
  <si>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</si>
  <si>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</si>
  <si>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</si>
  <si>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</si>
  <si>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</si>
  <si>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</si>
  <si>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</si>
  <si>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</si>
  <si>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</si>
  <si>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</si>
  <si>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</si>
  <si>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</si>
  <si>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</si>
  <si>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</si>
  <si>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京都市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</si>
  <si>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</si>
  <si>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</si>
  <si>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</si>
  <si>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</si>
  <si>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</si>
  <si>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</si>
  <si>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</si>
  <si>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</si>
  <si>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</si>
  <si>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</si>
  <si>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</si>
  <si>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</si>
  <si>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</si>
  <si>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</si>
  <si>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</si>
  <si>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</si>
  <si>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</si>
  <si>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</si>
  <si>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</si>
  <si>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</si>
  <si>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</si>
  <si>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</si>
  <si>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</si>
  <si>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</si>
  <si>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</si>
  <si>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</si>
  <si>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</si>
  <si>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</si>
  <si>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</si>
  <si>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</si>
  <si>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</si>
  <si>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</si>
  <si>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</si>
  <si>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</si>
  <si>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</si>
  <si>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</si>
  <si>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</si>
  <si>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</si>
  <si>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</si>
  <si>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</si>
  <si>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</si>
  <si>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</si>
  <si>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</si>
  <si>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</si>
  <si>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</si>
  <si>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</si>
  <si>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</si>
  <si>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</si>
  <si>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</si>
  <si>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</si>
  <si>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</si>
  <si>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</si>
  <si>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</si>
  <si>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</si>
  <si>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</si>
  <si>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</si>
  <si>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</si>
  <si>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</si>
  <si>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</si>
  <si>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</si>
  <si>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</si>
  <si>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</si>
  <si>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</si>
  <si>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</si>
  <si>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</si>
  <si>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</si>
  <si>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</si>
  <si>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</si>
  <si>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</si>
  <si>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</si>
  <si>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</si>
  <si>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</si>
  <si>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</si>
  <si>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</si>
  <si>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</si>
  <si>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</si>
  <si>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</si>
  <si>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</si>
  <si>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</si>
  <si>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</si>
  <si>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</si>
  <si>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</si>
  <si>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</si>
  <si>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</si>
  <si>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</si>
  <si>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</si>
  <si>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</si>
  <si>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</si>
  <si>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</si>
  <si>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</si>
  <si>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</si>
  <si>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</si>
  <si>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</si>
  <si>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</si>
  <si>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</si>
  <si>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</si>
  <si>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</si>
  <si>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</si>
  <si>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</si>
  <si>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</si>
  <si>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</si>
  <si>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</si>
  <si>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</si>
  <si>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</si>
  <si>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</si>
  <si>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</si>
  <si>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</si>
  <si>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</si>
  <si>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</si>
  <si>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</si>
  <si>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</si>
  <si>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京都府京都市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</si>
  <si>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</si>
  <si>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</si>
  <si>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</si>
  <si>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</si>
  <si>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</si>
  <si>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</si>
  <si>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</si>
  <si>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</si>
  <si>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</si>
  <si>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</si>
  <si>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</si>
  <si>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</si>
  <si>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</si>
  <si>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</si>
  <si>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</si>
  <si>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</si>
  <si>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</si>
  <si>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</si>
  <si>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</si>
  <si>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</si>
  <si>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</si>
  <si>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</si>
  <si>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</si>
  <si>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</si>
  <si>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</si>
  <si>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</si>
  <si>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</si>
  <si>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</si>
  <si>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</si>
  <si>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</si>
  <si>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</si>
  <si>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</si>
  <si>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</si>
  <si>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</si>
  <si>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</si>
  <si>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</si>
  <si>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</si>
  <si>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</si>
  <si>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</si>
  <si>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</si>
  <si>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</si>
  <si>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</si>
  <si>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</si>
  <si>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</si>
  <si>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</si>
  <si>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</si>
  <si>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</si>
  <si>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</si>
  <si>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</si>
  <si>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</si>
  <si>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</si>
  <si>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</si>
  <si>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</si>
  <si>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</si>
  <si>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</si>
  <si>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</si>
  <si>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</si>
  <si>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</si>
  <si>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</si>
  <si>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</si>
  <si>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</si>
  <si>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</si>
  <si>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</si>
  <si>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</si>
  <si>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</si>
  <si>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</si>
  <si>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</si>
  <si>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</si>
  <si>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</si>
  <si>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</si>
  <si>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</si>
  <si>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</si>
  <si>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</si>
  <si>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</si>
  <si>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</si>
  <si>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</si>
  <si>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</si>
  <si>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</si>
  <si>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</si>
  <si>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</si>
  <si>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</si>
  <si>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</si>
  <si>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</si>
  <si>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</si>
  <si>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</si>
  <si>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</si>
  <si>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</si>
  <si>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</si>
  <si>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</si>
  <si>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</si>
  <si>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</si>
  <si>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</si>
  <si>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</si>
  <si>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</si>
  <si>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</si>
  <si>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</si>
  <si>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</si>
  <si>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</si>
  <si>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</si>
  <si>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</si>
  <si>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</si>
  <si>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</si>
  <si>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</si>
  <si>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</si>
  <si>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</si>
  <si>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</si>
  <si>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</si>
  <si>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</si>
  <si>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</si>
  <si>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</si>
  <si>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</si>
  <si>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</si>
  <si>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</si>
  <si>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</si>
  <si>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</si>
  <si>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</si>
  <si>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</si>
  <si>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</si>
  <si>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</si>
  <si>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</si>
  <si>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</si>
  <si>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</si>
  <si>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</si>
  <si>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</si>
  <si>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</si>
  <si>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</si>
  <si>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</si>
  <si>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</si>
  <si>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</si>
  <si>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</si>
  <si>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</si>
  <si>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</si>
  <si>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</si>
  <si>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</si>
  <si>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</si>
  <si>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</si>
  <si>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</si>
  <si>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</si>
  <si>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</si>
  <si>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</si>
  <si>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</si>
  <si>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</si>
  <si>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</si>
  <si>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</si>
  <si>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</si>
  <si>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</si>
  <si>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</si>
  <si>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京都府京都市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</si>
  <si>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</si>
  <si>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</si>
  <si>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</si>
  <si>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</si>
  <si>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</si>
  <si>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</si>
  <si>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</si>
  <si>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</si>
  <si>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</si>
  <si>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</si>
  <si>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</si>
  <si>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</si>
  <si>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</si>
  <si>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</si>
  <si>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</si>
  <si>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</si>
  <si>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</si>
  <si>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</si>
  <si>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</si>
  <si>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</si>
  <si>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京都市母子父子寡婦福祉資金貸付事業特別会計</t>
    <phoneticPr fontId="5"/>
  </si>
  <si>
    <t>京都市土地取得特別会計</t>
    <phoneticPr fontId="5"/>
  </si>
  <si>
    <t>京都市市公債特別会計</t>
    <phoneticPr fontId="5"/>
  </si>
  <si>
    <t>京都市雇用対策事業特別会計</t>
    <phoneticPr fontId="5"/>
  </si>
  <si>
    <t>京都市立病院機構病院事業債特別会計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</si>
  <si>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</si>
  <si>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</si>
  <si>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</si>
  <si>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</si>
  <si>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</si>
  <si>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</si>
  <si>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</si>
  <si>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</si>
  <si>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</si>
  <si>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</si>
  <si>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</si>
  <si>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</si>
  <si>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</si>
  <si>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京都市国民健康保険事業特別会計</t>
    <phoneticPr fontId="5"/>
  </si>
  <si>
    <t>京都市介護保険事業特別会計</t>
    <phoneticPr fontId="5"/>
  </si>
  <si>
    <t>京都市後期高齢者医療特別会計</t>
    <phoneticPr fontId="5"/>
  </si>
  <si>
    <t>京都市駐車場事業特別会計</t>
    <phoneticPr fontId="5"/>
  </si>
  <si>
    <t>京都市水道事業特別会計</t>
    <phoneticPr fontId="5"/>
  </si>
  <si>
    <t>法適用企業</t>
    <phoneticPr fontId="5"/>
  </si>
  <si>
    <t>京都市公共下水道事業特別会計</t>
    <phoneticPr fontId="5"/>
  </si>
  <si>
    <t>京都市自動車運送事業特別会計</t>
    <phoneticPr fontId="5"/>
  </si>
  <si>
    <t>京都市高速鉄道事業特別会計</t>
    <phoneticPr fontId="5"/>
  </si>
  <si>
    <t>京都市地域水道事業特別会計</t>
    <phoneticPr fontId="5"/>
  </si>
  <si>
    <t>法非適用企業</t>
    <phoneticPr fontId="5"/>
  </si>
  <si>
    <t>京都市京北地域水道事業特別会計</t>
    <phoneticPr fontId="5"/>
  </si>
  <si>
    <t>京都市特定環境保全公共下水道事業特別会計</t>
    <phoneticPr fontId="5"/>
  </si>
  <si>
    <t>京都市中央卸売市場第一市場特別会計</t>
    <phoneticPr fontId="5"/>
  </si>
  <si>
    <t>京都市中央卸売市場第二市場・と畜場特別会計</t>
    <phoneticPr fontId="5"/>
  </si>
  <si>
    <t>京都市農業集落排水事業特別会計</t>
    <phoneticPr fontId="5"/>
  </si>
  <si>
    <t>京都市土地区画整理事業特別会計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</si>
  <si>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</si>
  <si>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</si>
  <si>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</si>
  <si>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</si>
  <si>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</si>
  <si>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</si>
  <si>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</si>
  <si>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</si>
  <si>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</si>
  <si>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</si>
  <si>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</si>
  <si>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</si>
  <si>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</si>
  <si>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</si>
  <si>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</si>
  <si>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</si>
  <si>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</si>
  <si>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</si>
  <si>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</si>
  <si>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</si>
  <si>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</si>
  <si>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</si>
  <si>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</si>
  <si>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</si>
  <si>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</si>
  <si>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</si>
  <si>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</si>
  <si>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</si>
  <si>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</si>
  <si>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</si>
  <si>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</si>
  <si>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</si>
  <si>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</si>
  <si>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</si>
  <si>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</si>
  <si>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</si>
  <si>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</si>
  <si>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</si>
  <si>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</si>
  <si>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</si>
  <si>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</si>
  <si>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</si>
  <si>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</si>
  <si>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</si>
  <si>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</si>
  <si>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</si>
  <si>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</si>
  <si>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</si>
  <si>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</si>
  <si>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</si>
  <si>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</si>
  <si>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</si>
  <si>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</si>
  <si>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京都市地域水道特別会計</t>
    <phoneticPr fontId="5"/>
  </si>
  <si>
    <t>将来負担比率（(Ｅ)－(Ｆ)）／（(Ｃ)－(Ｄ)）×１００</t>
    <rPh sb="0" eb="2">
      <t>ショウライ</t>
    </rPh>
    <rPh sb="2" eb="4">
      <t>フタン</t>
    </rPh>
    <rPh sb="4" eb="6">
      <t>ヒリツ</t>
    </rPh>
    <phoneticPr fontId="5"/>
  </si>
  <si>
    <t>京都市特定環境保全公共下水道特別会計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</si>
  <si>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</si>
  <si>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</si>
  <si>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</si>
  <si>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</si>
  <si>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</si>
  <si>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</si>
  <si>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</si>
  <si>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</si>
  <si>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</si>
  <si>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</si>
  <si>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</si>
  <si>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</si>
  <si>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</si>
  <si>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</si>
  <si>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</si>
  <si>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</si>
  <si>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</si>
  <si>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</si>
  <si>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</si>
  <si>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</si>
  <si>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</si>
  <si>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</si>
  <si>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</si>
  <si>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</si>
  <si>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</si>
  <si>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</si>
  <si>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</si>
  <si>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</si>
  <si>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</si>
  <si>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</si>
  <si>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</si>
  <si>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</si>
  <si>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</si>
  <si>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</si>
  <si>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</si>
  <si>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</si>
  <si>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</si>
  <si>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</si>
  <si>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</si>
  <si>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</si>
  <si>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</si>
  <si>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</si>
  <si>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</si>
  <si>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</si>
  <si>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</si>
  <si>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</si>
  <si>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</si>
  <si>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</si>
  <si>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</si>
  <si>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</si>
  <si>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</si>
  <si>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</si>
  <si>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</si>
  <si>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</si>
  <si>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</si>
  <si>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</si>
  <si>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</si>
  <si>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</si>
  <si>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</si>
  <si>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</si>
  <si>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</si>
  <si>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</si>
  <si>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</si>
  <si>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</si>
  <si>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</si>
  <si>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</si>
  <si>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</si>
  <si>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</si>
  <si>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</si>
  <si>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</si>
  <si>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</si>
  <si>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</si>
  <si>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</si>
  <si>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</si>
  <si>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</si>
  <si>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</si>
  <si>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</si>
  <si>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</si>
  <si>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</si>
  <si>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0.22</t>
  </si>
  <si>
    <t>▲ 0.71</t>
  </si>
  <si>
    <t>▲ 0.11</t>
  </si>
  <si>
    <t>京都市国民健康保険事業特別会計</t>
  </si>
  <si>
    <t>▲ 1.07</t>
  </si>
  <si>
    <t>▲ 0.29</t>
  </si>
  <si>
    <t>▲ 0.08</t>
  </si>
  <si>
    <t>京都市公共下水道事業特別会計</t>
  </si>
  <si>
    <t>京都市水道事業特別会計</t>
  </si>
  <si>
    <t>京都市自動車運送事業特別会計</t>
  </si>
  <si>
    <t>▲ 1.39</t>
  </si>
  <si>
    <t>▲ 0.93</t>
  </si>
  <si>
    <t>▲ 0.28</t>
  </si>
  <si>
    <t>一般会計</t>
  </si>
  <si>
    <t>京都市中央卸売市場第一市場特別会計</t>
  </si>
  <si>
    <t>京都市介護保険事業特別会計</t>
  </si>
  <si>
    <t>京都市後期高齢者医療特別会計</t>
  </si>
  <si>
    <t>その他会計（赤字）</t>
  </si>
  <si>
    <t>▲ 3.95</t>
  </si>
  <si>
    <t>▲ 2.23</t>
  </si>
  <si>
    <t>▲ 1.77</t>
  </si>
  <si>
    <t>▲ 1.09</t>
  </si>
  <si>
    <t>その他会計（黒字）</t>
  </si>
  <si>
    <t>澱川右岸水防事務組合</t>
  </si>
  <si>
    <t>桂川・小畑川水防事務組合</t>
  </si>
  <si>
    <t>淀川・木津川水防事務組合</t>
  </si>
  <si>
    <t>京都府後期高齢者医療広域連合</t>
  </si>
  <si>
    <t>関西広域連合</t>
  </si>
  <si>
    <t>○</t>
  </si>
  <si>
    <t>財団法人 京都市環境保全活動推進協会</t>
    <rPh sb="10" eb="12">
      <t>ホゼン</t>
    </rPh>
    <rPh sb="12" eb="14">
      <t>カツドウ</t>
    </rPh>
    <rPh sb="14" eb="16">
      <t>スイシン</t>
    </rPh>
    <phoneticPr fontId="5"/>
  </si>
  <si>
    <t>京都市土地開発公社</t>
  </si>
  <si>
    <t>公益財団法人 京都市国際交流協会</t>
  </si>
  <si>
    <t>公益財団法人 大学コンソーシアム京都</t>
  </si>
  <si>
    <t>公益財団法人 京都市埋蔵文化財研究所</t>
  </si>
  <si>
    <t>公益財団法人 京都市ユースサービス協会</t>
  </si>
  <si>
    <t>公益財団法人 京都市男女共同参画推進協会</t>
  </si>
  <si>
    <t>財団法人 京都市立浴場運営財団</t>
  </si>
  <si>
    <t>公益財団法人 京都市体育協会</t>
  </si>
  <si>
    <t>公益財団法人 京都市音楽芸術文化振興財団</t>
  </si>
  <si>
    <t>公益財団法人 京都市芸術文化協会</t>
  </si>
  <si>
    <t>公益財団法人 京都市森林文化協会</t>
  </si>
  <si>
    <t>公益財団法人 きょうと京北ふるさと公社</t>
  </si>
  <si>
    <t>公益財団法人 京都伝統産業交流センター</t>
  </si>
  <si>
    <t>公益財団法人 京都高度技術研究所</t>
  </si>
  <si>
    <t>株式会社 京都産業振興センター</t>
  </si>
  <si>
    <t>公益財団法人 京都市障害者スポーツ協会</t>
  </si>
  <si>
    <t>公益財団法人 京都市健康づくり協会</t>
  </si>
  <si>
    <t>社会福祉法人 京都福祉サービス協会</t>
  </si>
  <si>
    <t>京都市住宅供給公社</t>
  </si>
  <si>
    <t>公益財団法人 京都市景観・まちづくりセンター</t>
  </si>
  <si>
    <t>京都御池地下街株式会社</t>
  </si>
  <si>
    <t>京都醍醐センター株式会社</t>
  </si>
  <si>
    <t>一般財団法人 京都市都市整備公社</t>
  </si>
  <si>
    <t>公益財団法人 京都市都市緑化協会</t>
  </si>
  <si>
    <t>京都シティ開発株式会社</t>
  </si>
  <si>
    <t>一般財団法人 京都市防災協会</t>
  </si>
  <si>
    <t>京都地下鉄整備株式会社</t>
  </si>
  <si>
    <t>一般財団法人 京都市上下水道サービス協会</t>
  </si>
  <si>
    <t>公益財団法人 京都市生涯学習振興財団</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</si>
  <si>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</si>
  <si>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</si>
  <si>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</si>
  <si>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</si>
  <si>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</si>
  <si>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将来負担比率・実質公債費比率ともに，地下鉄事業への経営健全化出資債，退職手当債，行政改革推進債などの交付税措置のない市債を発行してきたことなどにより，類似団体と比較して高い水準にある。
　　「はばたけ未来へ！　京プラン」後期実施計画（28年度～32年度）に基づき，市債残高の適切なコントロールや職員数の更なる適正化などに取り組んでおり，引き続き将来負担比率・実質公債費比率の改善に努めていく。</t>
    <rPh sb="1" eb="3">
      <t>ショウライ</t>
    </rPh>
    <rPh sb="3" eb="5">
      <t>フタン</t>
    </rPh>
    <rPh sb="5" eb="7">
      <t>ヒリツ</t>
    </rPh>
    <rPh sb="8" eb="10">
      <t>ジッシツ</t>
    </rPh>
    <rPh sb="10" eb="13">
      <t>コウサイヒ</t>
    </rPh>
    <rPh sb="13" eb="15">
      <t>ヒリツ</t>
    </rPh>
    <rPh sb="76" eb="78">
      <t>ルイジ</t>
    </rPh>
    <rPh sb="78" eb="80">
      <t>ダンタイ</t>
    </rPh>
    <rPh sb="81" eb="83">
      <t>ヒカク</t>
    </rPh>
    <rPh sb="85" eb="86">
      <t>タカ</t>
    </rPh>
    <rPh sb="87" eb="89">
      <t>スイジュン</t>
    </rPh>
    <rPh sb="173" eb="175">
      <t>ショウライ</t>
    </rPh>
    <rPh sb="175" eb="177">
      <t>フタン</t>
    </rPh>
    <rPh sb="177" eb="179">
      <t>ヒリツ</t>
    </rPh>
    <rPh sb="180" eb="182">
      <t>ジッシツ</t>
    </rPh>
    <rPh sb="182" eb="185">
      <t>コウサイヒ</t>
    </rPh>
    <rPh sb="185" eb="187">
      <t>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</si>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</sst>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46590</c:v>
                </c:pt>
                <c:pt idx="1">
                  <c:v>39409</c:v>
                </c:pt>
                <c:pt idx="2">
                  <c:v>35829</c:v>
                </c:pt>
                <c:pt idx="3">
                  <c:v>41717</c:v>
                </c:pt>
                <c:pt idx="4">
                  <c:v>46647</c:v>
                </c:pt>
              </c:numCache>
            </c:numRef>
          </c:val>
          <c:smooth val="0"/>
        </c:ser>
        <c:dLbls>
          <c:showLegendKey val="0"/>
          <c:showVal val="0"/>
          <c:showCatName val="0"/>
          <c:showSerName val="0"/>
          <c:showPercent val="0"/>
          <c:showBubbleSize val="0"/>
        </c:dLbls>
        <c:marker val="1"/>
        <c:smooth val="0"/>
        <c:axId val="462032896"/>
        <c:axId val="462032504"/>
      </c:lineChart>
      <c:catAx>
        <c:axId val="462032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2032504"/>
        <c:crosses val="autoZero"/>
        <c:auto val="1"/>
        <c:lblAlgn val="ctr"/>
        <c:lblOffset val="100"/>
        <c:tickLblSkip val="1"/>
        <c:tickMarkSkip val="1"/>
        <c:noMultiLvlLbl val="0"/>
      </c:catAx>
      <c:valAx>
        <c:axId val="4620325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2032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0.41</c:v>
                </c:pt>
                <c:pt idx="1">
                  <c:v>0.55000000000000004</c:v>
                </c:pt>
                <c:pt idx="2">
                  <c:v>0.56999999999999995</c:v>
                </c:pt>
                <c:pt idx="3">
                  <c:v>0.6</c:v>
                </c:pt>
                <c:pt idx="4">
                  <c:v>0.54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0.11</c:v>
                </c:pt>
                <c:pt idx="1">
                  <c:v>0.31</c:v>
                </c:pt>
                <c:pt idx="2">
                  <c:v>0.6</c:v>
                </c:pt>
                <c:pt idx="3">
                  <c:v>0.14000000000000001</c:v>
                </c:pt>
                <c:pt idx="4">
                  <c:v>0.39</c:v>
                </c:pt>
              </c:numCache>
            </c:numRef>
          </c:val>
        </c:ser>
        <c:dLbls>
          <c:showLegendKey val="0"/>
          <c:showVal val="0"/>
          <c:showCatName val="0"/>
          <c:showSerName val="0"/>
          <c:showPercent val="0"/>
          <c:showBubbleSize val="0"/>
        </c:dLbls>
        <c:gapWidth val="250"/>
        <c:overlap val="100"/>
        <c:axId val="462030936"/>
        <c:axId val="462030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0.18</c:v>
                </c:pt>
                <c:pt idx="1">
                  <c:v>0.14000000000000001</c:v>
                </c:pt>
                <c:pt idx="2">
                  <c:v>-0.22</c:v>
                </c:pt>
                <c:pt idx="3">
                  <c:v>-0.71</c:v>
                </c:pt>
                <c:pt idx="4">
                  <c:v>-0.11</c:v>
                </c:pt>
              </c:numCache>
            </c:numRef>
          </c:val>
          <c:smooth val="0"/>
        </c:ser>
        <c:dLbls>
          <c:showLegendKey val="0"/>
          <c:showVal val="0"/>
          <c:showCatName val="0"/>
          <c:showSerName val="0"/>
          <c:showPercent val="0"/>
          <c:showBubbleSize val="0"/>
        </c:dLbls>
        <c:marker val="1"/>
        <c:smooth val="0"/>
        <c:axId val="462030936"/>
        <c:axId val="462030544"/>
      </c:lineChart>
      <c:catAx>
        <c:axId val="46203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2030544"/>
        <c:crosses val="autoZero"/>
        <c:auto val="1"/>
        <c:lblAlgn val="ctr"/>
        <c:lblOffset val="100"/>
        <c:tickLblSkip val="1"/>
        <c:tickMarkSkip val="1"/>
        <c:noMultiLvlLbl val="0"/>
      </c:catAx>
      <c:valAx>
        <c:axId val="46203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03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0.04</c:v>
                </c:pt>
                <c:pt idx="4">
                  <c:v>#N/A</c:v>
                </c:pt>
                <c:pt idx="5">
                  <c:v>0.03</c:v>
                </c:pt>
                <c:pt idx="6">
                  <c:v>#N/A</c:v>
                </c:pt>
                <c:pt idx="7">
                  <c:v>0.03</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3.95</c:v>
                </c:pt>
                <c:pt idx="1">
                  <c:v>#N/A</c:v>
                </c:pt>
                <c:pt idx="2">
                  <c:v>2.23</c:v>
                </c:pt>
                <c:pt idx="3">
                  <c:v>#N/A</c:v>
                </c:pt>
                <c:pt idx="4">
                  <c:v>1.77</c:v>
                </c:pt>
                <c:pt idx="5">
                  <c:v>#N/A</c:v>
                </c:pt>
                <c:pt idx="6">
                  <c:v>1.0900000000000001</c:v>
                </c:pt>
                <c:pt idx="7">
                  <c:v>#N/A</c:v>
                </c:pt>
                <c:pt idx="8">
                  <c:v>0</c:v>
                </c:pt>
                <c:pt idx="9">
                  <c:v>0</c:v>
                </c:pt>
              </c:numCache>
            </c:numRef>
          </c:val>
        </c:ser>
        <c:ser>
          <c:idx val="2"/>
          <c:order val="2"/>
          <c:tx>
            <c:strRef>
              <c:f>データシート!$A$29</c:f>
              <c:strCache>
                <c:ptCount val="1"/>
                <c:pt idx="0">
                  <c:v>京都市後期高齢者医療特別会計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0.14000000000000001</c:v>
                </c:pt>
                <c:pt idx="2">
                  <c:v>#N/A</c:v>
                </c:pt>
                <c:pt idx="3">
                  <c:v>0.17</c:v>
                </c:pt>
                <c:pt idx="4">
                  <c:v>#N/A</c:v>
                </c:pt>
                <c:pt idx="5">
                  <c:v>0.17</c:v>
                </c:pt>
                <c:pt idx="6">
                  <c:v>#N/A</c:v>
                </c:pt>
                <c:pt idx="7">
                  <c:v>0.18</c:v>
                </c:pt>
                <c:pt idx="8">
                  <c:v>#N/A</c:v>
                </c:pt>
                <c:pt idx="9">
                  <c:v>0.14000000000000001</c:v>
                </c:pt>
              </c:numCache>
            </c:numRef>
          </c:val>
        </c:ser>
        <c:ser>
          <c:idx val="3"/>
          <c:order val="3"/>
          <c:tx>
            <c:strRef>
              <c:f>データシート!$A$30</c:f>
              <c:strCache>
                <c:ptCount val="1"/>
                <c:pt idx="0">
                  <c:v>京都市介護保険事業特別会計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0.12</c:v>
                </c:pt>
                <c:pt idx="2">
                  <c:v>#N/A</c:v>
                </c:pt>
                <c:pt idx="3">
                  <c:v>0.17</c:v>
                </c:pt>
                <c:pt idx="4">
                  <c:v>#N/A</c:v>
                </c:pt>
                <c:pt idx="5">
                  <c:v>0.16</c:v>
                </c:pt>
                <c:pt idx="6">
                  <c:v>#N/A</c:v>
                </c:pt>
                <c:pt idx="7">
                  <c:v>0.28999999999999998</c:v>
                </c:pt>
                <c:pt idx="8">
                  <c:v>#N/A</c:v>
                </c:pt>
                <c:pt idx="9">
                  <c:v>0.21</c:v>
                </c:pt>
              </c:numCache>
            </c:numRef>
          </c:val>
        </c:ser>
        <c:ser>
          <c:idx val="4"/>
          <c:order val="4"/>
          <c:tx>
            <c:strRef>
              <c:f>データシート!$A$31</c:f>
              <c:strCache>
                <c:ptCount val="1"/>
                <c:pt idx="0">
                  <c:v>京都市中央卸売市場第一市場特別会計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0.12</c:v>
                </c:pt>
                <c:pt idx="4">
                  <c:v>#N/A</c:v>
                </c:pt>
                <c:pt idx="5">
                  <c:v>0.16</c:v>
                </c:pt>
                <c:pt idx="6">
                  <c:v>#N/A</c:v>
                </c:pt>
                <c:pt idx="7">
                  <c:v>0.22</c:v>
                </c:pt>
                <c:pt idx="8">
                  <c:v>#N/A</c:v>
                </c:pt>
                <c:pt idx="9">
                  <c:v>0.28999999999999998</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0.39</c:v>
                </c:pt>
                <c:pt idx="2">
                  <c:v>#N/A</c:v>
                </c:pt>
                <c:pt idx="3">
                  <c:v>0.52</c:v>
                </c:pt>
                <c:pt idx="4">
                  <c:v>#N/A</c:v>
                </c:pt>
                <c:pt idx="5">
                  <c:v>0.56000000000000005</c:v>
                </c:pt>
                <c:pt idx="6">
                  <c:v>#N/A</c:v>
                </c:pt>
                <c:pt idx="7">
                  <c:v>0.6</c:v>
                </c:pt>
                <c:pt idx="8">
                  <c:v>#N/A</c:v>
                </c:pt>
                <c:pt idx="9">
                  <c:v>0.54</c:v>
                </c:pt>
              </c:numCache>
            </c:numRef>
          </c:val>
        </c:ser>
        <c:ser>
          <c:idx val="6"/>
          <c:order val="6"/>
          <c:tx>
            <c:strRef>
              <c:f>データシート!$A$33</c:f>
              <c:strCache>
                <c:ptCount val="1"/>
                <c:pt idx="0">
                  <c:v>京都市自動車運送事業特別会計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1.39</c:v>
                </c:pt>
                <c:pt idx="1">
                  <c:v>#N/A</c:v>
                </c:pt>
                <c:pt idx="2">
                  <c:v>0.93</c:v>
                </c:pt>
                <c:pt idx="3">
                  <c:v>#N/A</c:v>
                </c:pt>
                <c:pt idx="4">
                  <c:v>0.28000000000000003</c:v>
                </c:pt>
                <c:pt idx="5">
                  <c:v>#N/A</c:v>
                </c:pt>
                <c:pt idx="6">
                  <c:v>#N/A</c:v>
                </c:pt>
                <c:pt idx="7">
                  <c:v>0.21</c:v>
                </c:pt>
                <c:pt idx="8">
                  <c:v>#N/A</c:v>
                </c:pt>
                <c:pt idx="9">
                  <c:v>0.84</c:v>
                </c:pt>
              </c:numCache>
            </c:numRef>
          </c:val>
        </c:ser>
        <c:ser>
          <c:idx val="7"/>
          <c:order val="7"/>
          <c:tx>
            <c:strRef>
              <c:f>データシート!$A$34</c:f>
              <c:strCache>
                <c:ptCount val="1"/>
                <c:pt idx="0">
                  <c:v>京都市水道事業特別会計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2.91</c:v>
                </c:pt>
                <c:pt idx="2">
                  <c:v>#N/A</c:v>
                </c:pt>
                <c:pt idx="3">
                  <c:v>1.9</c:v>
                </c:pt>
                <c:pt idx="4">
                  <c:v>#N/A</c:v>
                </c:pt>
                <c:pt idx="5">
                  <c:v>2.46</c:v>
                </c:pt>
                <c:pt idx="6">
                  <c:v>#N/A</c:v>
                </c:pt>
                <c:pt idx="7">
                  <c:v>3.06</c:v>
                </c:pt>
                <c:pt idx="8">
                  <c:v>#N/A</c:v>
                </c:pt>
                <c:pt idx="9">
                  <c:v>3.24</c:v>
                </c:pt>
              </c:numCache>
            </c:numRef>
          </c:val>
        </c:ser>
        <c:ser>
          <c:idx val="8"/>
          <c:order val="8"/>
          <c:tx>
            <c:strRef>
              <c:f>データシート!$A$35</c:f>
              <c:strCache>
                <c:ptCount val="1"/>
                <c:pt idx="0">
                  <c:v>京都市公共下水道事業特別会計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5.12</c:v>
                </c:pt>
                <c:pt idx="2">
                  <c:v>#N/A</c:v>
                </c:pt>
                <c:pt idx="3">
                  <c:v>5.56</c:v>
                </c:pt>
                <c:pt idx="4">
                  <c:v>#N/A</c:v>
                </c:pt>
                <c:pt idx="5">
                  <c:v>6.05</c:v>
                </c:pt>
                <c:pt idx="6">
                  <c:v>#N/A</c:v>
                </c:pt>
                <c:pt idx="7">
                  <c:v>5.91</c:v>
                </c:pt>
                <c:pt idx="8">
                  <c:v>#N/A</c:v>
                </c:pt>
                <c:pt idx="9">
                  <c:v>4.8499999999999996</c:v>
                </c:pt>
              </c:numCache>
            </c:numRef>
          </c:val>
        </c:ser>
        <c:ser>
          <c:idx val="9"/>
          <c:order val="9"/>
          <c:tx>
            <c:strRef>
              <c:f>データシート!$A$36</c:f>
              <c:strCache>
                <c:ptCount val="1"/>
                <c:pt idx="0">
                  <c:v>京都市国民健康保険事業特別会計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1.07</c:v>
                </c:pt>
                <c:pt idx="1">
                  <c:v>#N/A</c:v>
                </c:pt>
                <c:pt idx="2">
                  <c:v>0.28999999999999998</c:v>
                </c:pt>
                <c:pt idx="3">
                  <c:v>#N/A</c:v>
                </c:pt>
                <c:pt idx="4">
                  <c:v>#N/A</c:v>
                </c:pt>
                <c:pt idx="5">
                  <c:v>0.17</c:v>
                </c:pt>
                <c:pt idx="6">
                  <c:v>#N/A</c:v>
                </c:pt>
                <c:pt idx="7">
                  <c:v>0.38</c:v>
                </c:pt>
                <c:pt idx="8">
                  <c:v>0.08</c:v>
                </c:pt>
                <c:pt idx="9">
                  <c:v>#N/A</c:v>
                </c:pt>
              </c:numCache>
            </c:numRef>
          </c:val>
        </c:ser>
        <c:dLbls>
          <c:showLegendKey val="0"/>
          <c:showVal val="0"/>
          <c:showCatName val="0"/>
          <c:showSerName val="0"/>
          <c:showPercent val="0"/>
          <c:showBubbleSize val="0"/>
        </c:dLbls>
        <c:gapWidth val="150"/>
        <c:overlap val="100"/>
        <c:axId val="462029760"/>
        <c:axId val="462029368"/>
      </c:barChart>
      <c:catAx>
        <c:axId val="46202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2029368"/>
        <c:crosses val="autoZero"/>
        <c:auto val="1"/>
        <c:lblAlgn val="ctr"/>
        <c:lblOffset val="100"/>
        <c:tickLblSkip val="1"/>
        <c:tickMarkSkip val="1"/>
        <c:noMultiLvlLbl val="0"/>
      </c:catAx>
      <c:valAx>
        <c:axId val="462029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029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84583</c:v>
                </c:pt>
                <c:pt idx="5">
                  <c:v>82601</c:v>
                </c:pt>
                <c:pt idx="8">
                  <c:v>83884</c:v>
                </c:pt>
                <c:pt idx="11">
                  <c:v>83985</c:v>
                </c:pt>
                <c:pt idx="14">
                  <c:v>84203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13</c:v>
                </c:pt>
                <c:pt idx="3">
                  <c:v>9</c:v>
                </c:pt>
                <c:pt idx="6">
                  <c:v>1</c:v>
                </c:pt>
                <c:pt idx="9">
                  <c:v>3</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1042</c:v>
                </c:pt>
                <c:pt idx="3">
                  <c:v>1071</c:v>
                </c:pt>
                <c:pt idx="6">
                  <c:v>921</c:v>
                </c:pt>
                <c:pt idx="9">
                  <c:v>922</c:v>
                </c:pt>
                <c:pt idx="12">
                  <c:v>922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24380</c:v>
                </c:pt>
                <c:pt idx="3">
                  <c:v>23679</c:v>
                </c:pt>
                <c:pt idx="6">
                  <c:v>23437</c:v>
                </c:pt>
                <c:pt idx="9">
                  <c:v>22765</c:v>
                </c:pt>
                <c:pt idx="12">
                  <c:v>23221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39027</c:v>
                </c:pt>
                <c:pt idx="3">
                  <c:v>40653</c:v>
                </c:pt>
                <c:pt idx="6">
                  <c:v>41579</c:v>
                </c:pt>
                <c:pt idx="9">
                  <c:v>42673</c:v>
                </c:pt>
                <c:pt idx="12">
                  <c:v>42685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9875</c:v>
                </c:pt>
                <c:pt idx="3">
                  <c:v>11555</c:v>
                </c:pt>
                <c:pt idx="6">
                  <c:v>12953</c:v>
                </c:pt>
                <c:pt idx="9">
                  <c:v>18162</c:v>
                </c:pt>
                <c:pt idx="12">
                  <c:v>16380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49048</c:v>
                </c:pt>
                <c:pt idx="3">
                  <c:v>48049</c:v>
                </c:pt>
                <c:pt idx="6">
                  <c:v>47014</c:v>
                </c:pt>
                <c:pt idx="9">
                  <c:v>47553</c:v>
                </c:pt>
                <c:pt idx="12">
                  <c:v>45817</c:v>
                </c:pt>
              </c:numCache>
            </c:numRef>
          </c:val>
        </c:ser>
        <c:dLbls>
          <c:showLegendKey val="0"/>
          <c:showVal val="0"/>
          <c:showCatName val="0"/>
          <c:showSerName val="0"/>
          <c:showPercent val="0"/>
          <c:showBubbleSize val="0"/>
        </c:dLbls>
        <c:gapWidth val="100"/>
        <c:overlap val="100"/>
        <c:axId val="462028584"/>
        <c:axId val="462027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38802</c:v>
                </c:pt>
                <c:pt idx="2">
                  <c:v>#N/A</c:v>
                </c:pt>
                <c:pt idx="3">
                  <c:v>#N/A</c:v>
                </c:pt>
                <c:pt idx="4">
                  <c:v>42415</c:v>
                </c:pt>
                <c:pt idx="5">
                  <c:v>#N/A</c:v>
                </c:pt>
                <c:pt idx="6">
                  <c:v>#N/A</c:v>
                </c:pt>
                <c:pt idx="7">
                  <c:v>42021</c:v>
                </c:pt>
                <c:pt idx="8">
                  <c:v>#N/A</c:v>
                </c:pt>
                <c:pt idx="9">
                  <c:v>#N/A</c:v>
                </c:pt>
                <c:pt idx="10">
                  <c:v>48093</c:v>
                </c:pt>
                <c:pt idx="11">
                  <c:v>#N/A</c:v>
                </c:pt>
                <c:pt idx="12">
                  <c:v>#N/A</c:v>
                </c:pt>
                <c:pt idx="13">
                  <c:v>44824</c:v>
                </c:pt>
                <c:pt idx="14">
                  <c:v>#N/A</c:v>
                </c:pt>
              </c:numCache>
            </c:numRef>
          </c:val>
          <c:smooth val="0"/>
        </c:ser>
        <c:dLbls>
          <c:showLegendKey val="0"/>
          <c:showVal val="0"/>
          <c:showCatName val="0"/>
          <c:showSerName val="0"/>
          <c:showPercent val="0"/>
          <c:showBubbleSize val="0"/>
        </c:dLbls>
        <c:marker val="1"/>
        <c:smooth val="0"/>
        <c:axId val="462028584"/>
        <c:axId val="462027800"/>
      </c:lineChart>
      <c:catAx>
        <c:axId val="462028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2027800"/>
        <c:crosses val="autoZero"/>
        <c:auto val="1"/>
        <c:lblAlgn val="ctr"/>
        <c:lblOffset val="100"/>
        <c:tickLblSkip val="1"/>
        <c:tickMarkSkip val="1"/>
        <c:noMultiLvlLbl val="0"/>
      </c:catAx>
      <c:valAx>
        <c:axId val="462027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028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667515</c:v>
                </c:pt>
                <c:pt idx="5">
                  <c:v>676736</c:v>
                </c:pt>
                <c:pt idx="8">
                  <c:v>692536</c:v>
                </c:pt>
                <c:pt idx="11">
                  <c:v>705706</c:v>
                </c:pt>
                <c:pt idx="14">
                  <c:v>711322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320262</c:v>
                </c:pt>
                <c:pt idx="5">
                  <c:v>323609</c:v>
                </c:pt>
                <c:pt idx="8">
                  <c:v>328515</c:v>
                </c:pt>
                <c:pt idx="11">
                  <c:v>330251</c:v>
                </c:pt>
                <c:pt idx="14">
                  <c:v>321373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111100</c:v>
                </c:pt>
                <c:pt idx="5">
                  <c:v>124984</c:v>
                </c:pt>
                <c:pt idx="8">
                  <c:v>132523</c:v>
                </c:pt>
                <c:pt idx="11">
                  <c:v>119888</c:v>
                </c:pt>
                <c:pt idx="14">
                  <c:v>127769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6558</c:v>
                </c:pt>
                <c:pt idx="3">
                  <c:v>6045</c:v>
                </c:pt>
                <c:pt idx="6">
                  <c:v>5951</c:v>
                </c:pt>
                <c:pt idx="9">
                  <c:v>4130</c:v>
                </c:pt>
                <c:pt idx="12">
                  <c:v>6208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100797</c:v>
                </c:pt>
                <c:pt idx="3">
                  <c:v>97376</c:v>
                </c:pt>
                <c:pt idx="6">
                  <c:v>90715</c:v>
                </c:pt>
                <c:pt idx="9">
                  <c:v>84144</c:v>
                </c:pt>
                <c:pt idx="12">
                  <c:v>78466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301176</c:v>
                </c:pt>
                <c:pt idx="3">
                  <c:v>296911</c:v>
                </c:pt>
                <c:pt idx="6">
                  <c:v>299276</c:v>
                </c:pt>
                <c:pt idx="9">
                  <c:v>297998</c:v>
                </c:pt>
                <c:pt idx="12">
                  <c:v>292523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34953</c:v>
                </c:pt>
                <c:pt idx="3">
                  <c:v>21807</c:v>
                </c:pt>
                <c:pt idx="6">
                  <c:v>18381</c:v>
                </c:pt>
                <c:pt idx="9">
                  <c:v>14792</c:v>
                </c:pt>
                <c:pt idx="12">
                  <c:v>12719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1347398</c:v>
                </c:pt>
                <c:pt idx="3">
                  <c:v>1391216</c:v>
                </c:pt>
                <c:pt idx="6">
                  <c:v>1414606</c:v>
                </c:pt>
                <c:pt idx="9">
                  <c:v>1427474</c:v>
                </c:pt>
                <c:pt idx="12">
                  <c:v>1448728</c:v>
                </c:pt>
              </c:numCache>
            </c:numRef>
          </c:val>
        </c:ser>
        <c:dLbls>
          <c:showLegendKey val="0"/>
          <c:showVal val="0"/>
          <c:showCatName val="0"/>
          <c:showSerName val="0"/>
          <c:showPercent val="0"/>
          <c:showBubbleSize val="0"/>
        </c:dLbls>
        <c:gapWidth val="100"/>
        <c:overlap val="100"/>
        <c:axId val="462027016"/>
        <c:axId val="462025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692005</c:v>
                </c:pt>
                <c:pt idx="2">
                  <c:v>#N/A</c:v>
                </c:pt>
                <c:pt idx="3">
                  <c:v>#N/A</c:v>
                </c:pt>
                <c:pt idx="4">
                  <c:v>688026</c:v>
                </c:pt>
                <c:pt idx="5">
                  <c:v>#N/A</c:v>
                </c:pt>
                <c:pt idx="6">
                  <c:v>#N/A</c:v>
                </c:pt>
                <c:pt idx="7">
                  <c:v>675356</c:v>
                </c:pt>
                <c:pt idx="8">
                  <c:v>#N/A</c:v>
                </c:pt>
                <c:pt idx="9">
                  <c:v>#N/A</c:v>
                </c:pt>
                <c:pt idx="10">
                  <c:v>672693</c:v>
                </c:pt>
                <c:pt idx="11">
                  <c:v>#N/A</c:v>
                </c:pt>
                <c:pt idx="12">
                  <c:v>#N/A</c:v>
                </c:pt>
                <c:pt idx="13">
                  <c:v>678180</c:v>
                </c:pt>
                <c:pt idx="14">
                  <c:v>#N/A</c:v>
                </c:pt>
              </c:numCache>
            </c:numRef>
          </c:val>
          <c:smooth val="0"/>
        </c:ser>
        <c:dLbls>
          <c:showLegendKey val="0"/>
          <c:showVal val="0"/>
          <c:showCatName val="0"/>
          <c:showSerName val="0"/>
          <c:showPercent val="0"/>
          <c:showBubbleSize val="0"/>
        </c:dLbls>
        <c:marker val="1"/>
        <c:smooth val="0"/>
        <c:axId val="462027016"/>
        <c:axId val="462025840"/>
      </c:lineChart>
      <c:catAx>
        <c:axId val="462027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2025840"/>
        <c:crosses val="autoZero"/>
        <c:auto val="1"/>
        <c:lblAlgn val="ctr"/>
        <c:lblOffset val="100"/>
        <c:tickLblSkip val="1"/>
        <c:tickMarkSkip val="1"/>
        <c:noMultiLvlLbl val="0"/>
      </c:catAx>
      <c:valAx>
        <c:axId val="46202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027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{C2DD14F3-9E0E-49B3-8A20-3ADC59B3978E}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{588A167F-E155-4344-8620-1342190AB094}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{377F03A8-9911-48B8-A243-11681C1F149E}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{6CE2467B-760B-4574-9390-69CC77A5ECD3}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{F5DF73E9-2166-4BF8-B1AF-728399328390}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{AEBCCD46-73FA-448F-9E27-01042A2C4753}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{8EDBEE44-82C0-44D2-A669-54ACD6F5A1CB}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{E4393732-AFD0-4B8F-985A-D05A8F96E6AC}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{2BCF87D8-4283-432F-B015-8AE5F367A558}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{9562BBDA-686A-46FF-9F40-27F9FFC421EE}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62025056"/>
        <c:axId val="462025448"/>
      </c:scatterChart>
      <c:valAx>
        <c:axId val="4620250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025448"/>
        <c:crosses val="autoZero"/>
        <c:crossBetween val="midCat"/>
      </c:valAx>
      <c:valAx>
        <c:axId val="462025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2025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6700597103884583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{8520D192-36A5-4DFB-8734-364E75C972A1}</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2.6710327419742847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{1C5710D5-1BBE-4B28-AA54-4D4A2111E44A}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{6F536A7C-ABA0-484B-B9F6-A922A72638ED}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{43147A27-F050-427E-9F54-1D6F530C2D5A}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{928519AE-778D-4E1F-822E-432E3A0447B3}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13.8</c:v>
                </c:pt>
                <c:pt idx="2">
                  <c:v>14</c:v>
                </c:pt>
                <c:pt idx="3">
                  <c:v>15</c:v>
                </c:pt>
                <c:pt idx="4">
                  <c:v>15.2</c:v>
                </c:pt>
              </c:numCache>
            </c:numRef>
          </c:xVal>
          <c:yVal>
            <c:numRef>
              <c:f>公会計指標分析・財政指標組合せ分析表!$K$73:$O$73</c:f>
              <c:numCache>
                <c:formatCode>#,##0.0;"▲ "#,##0.0</c:formatCode>
                <c:ptCount val="5"/>
                <c:pt idx="0">
                  <c:v>237.2</c:v>
                </c:pt>
                <c:pt idx="1">
                  <c:v>235.4</c:v>
                </c:pt>
                <c:pt idx="2">
                  <c:v>230.2</c:v>
                </c:pt>
                <c:pt idx="3">
                  <c:v>228.9</c:v>
                </c:pt>
                <c:pt idx="4">
                  <c:v>229.6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{32324EC8-F75A-4FDB-BA12-1BC2053898B2}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{AB14E239-2456-4719-8C3F-A446B1CCA12E}</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8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{19773862-D72F-4D46-A6A8-46A9450423E8}</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{2E21FDEF-610A-48B1-A119-8E51C0C4A50E}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{59CADAD5-7F82-4B7A-9E90-A31541551A4F}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462023488"/>
        <c:axId val="462022704"/>
      </c:scatterChart>
      <c:valAx>
        <c:axId val="462023488"/>
        <c:scaling>
          <c:orientation val="minMax"/>
          <c:max val="15.6"/>
          <c:min val="10.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022704"/>
        <c:crosses val="autoZero"/>
        <c:crossBetween val="midCat"/>
      </c:valAx>
      <c:valAx>
        <c:axId val="462022704"/>
        <c:scaling>
          <c:orientation val="minMax"/>
          <c:max val="260"/>
          <c:min val="1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20234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1,419,549
1,377,940
827.83
732,271,931
727,053,787
1,896,291
350,679,173
1,300,992,855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229.6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大学生が多く納税者の割合が低いことや，古い木造家屋・低層の建物が多く固定資産税が少ないことなどの特性により，財政基盤が構造的に脆弱であるため，類似団体の平均値を下回っている。都市の成長戦略と行財政改革を一体的に推進し，経済を活性化させることで，市民所得の向上や中小企業活性化につなげ，税収増にもつなげていく。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73660</xdr:rowOff>
    </xdr:from>
    <xdr:to>
      <xdr:col>7</xdr:col>
      <xdr:colOff>152400</xdr:colOff>
      <xdr:row>42</xdr:row>
      <xdr:rowOff>170180</xdr:rowOff>
    </xdr:to>
    <xdr:cxnSp macro="">
      <xdr:nvCxnSpPr>
        <xdr:cNvPr id="66" name="直線コネクタ 65"/>
        <xdr:cNvCxnSpPr/>
      </xdr:nvCxnSpPr>
      <xdr:spPr>
        <a:xfrm flipV="1">
          <a:off x="4114800" y="72745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170180</xdr:rowOff>
    </xdr:from>
    <xdr:to>
      <xdr:col>6</xdr:col>
      <xdr:colOff>0</xdr:colOff>
      <xdr:row>43</xdr:row>
      <xdr:rowOff>46990</xdr:rowOff>
    </xdr:to>
    <xdr:cxnSp macro="">
      <xdr:nvCxnSpPr>
        <xdr:cNvPr id="69" name="直線コネクタ 68"/>
        <xdr:cNvCxnSpPr/>
      </xdr:nvCxnSpPr>
      <xdr:spPr>
        <a:xfrm flipV="1">
          <a:off x="3225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1" name="テキスト ボックス 7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46990</xdr:rowOff>
    </xdr:from>
    <xdr:to>
      <xdr:col>4</xdr:col>
      <xdr:colOff>482600</xdr:colOff>
      <xdr:row>43</xdr:row>
      <xdr:rowOff>95250</xdr:rowOff>
    </xdr:to>
    <xdr:cxnSp macro="">
      <xdr:nvCxnSpPr>
        <xdr:cNvPr id="72" name="直線コネクタ 71"/>
        <xdr:cNvCxnSpPr/>
      </xdr:nvCxnSpPr>
      <xdr:spPr>
        <a:xfrm flipV="1">
          <a:off x="2336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5" name="直線コネクタ 74"/>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64787</xdr:rowOff>
    </xdr:from>
    <xdr:ext cx="762000" cy="259045"/>
    <xdr:sp macro="" textlink="">
      <xdr:nvSpPr>
        <xdr:cNvPr id="77" name="テキスト ボックス 76"/>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139717</xdr:rowOff>
    </xdr:from>
    <xdr:ext cx="762000" cy="259045"/>
    <xdr:sp macro="" textlink="">
      <xdr:nvSpPr>
        <xdr:cNvPr id="79" name="テキスト ボックス 78"/>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22860</xdr:rowOff>
    </xdr:from>
    <xdr:to>
      <xdr:col>7</xdr:col>
      <xdr:colOff>203200</xdr:colOff>
      <xdr:row>42</xdr:row>
      <xdr:rowOff>124460</xdr:rowOff>
    </xdr:to>
    <xdr:sp macro="" textlink="">
      <xdr:nvSpPr>
        <xdr:cNvPr id="85" name="円/楕円 84"/>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166387</xdr:rowOff>
    </xdr:from>
    <xdr:ext cx="762000" cy="259045"/>
    <xdr:sp macro="" textlink="">
      <xdr:nvSpPr>
        <xdr:cNvPr id="86" name="財政力該当値テキスト"/>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119380</xdr:rowOff>
    </xdr:from>
    <xdr:to>
      <xdr:col>6</xdr:col>
      <xdr:colOff>50800</xdr:colOff>
      <xdr:row>43</xdr:row>
      <xdr:rowOff>49530</xdr:rowOff>
    </xdr:to>
    <xdr:sp macro="" textlink="">
      <xdr:nvSpPr>
        <xdr:cNvPr id="87" name="円/楕円 86"/>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34307</xdr:rowOff>
    </xdr:from>
    <xdr:ext cx="736600" cy="259045"/>
    <xdr:sp macro="" textlink="">
      <xdr:nvSpPr>
        <xdr:cNvPr id="88" name="テキスト ボックス 87"/>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167640</xdr:rowOff>
    </xdr:from>
    <xdr:to>
      <xdr:col>4</xdr:col>
      <xdr:colOff>533400</xdr:colOff>
      <xdr:row>43</xdr:row>
      <xdr:rowOff>97790</xdr:rowOff>
    </xdr:to>
    <xdr:sp macro="" textlink="">
      <xdr:nvSpPr>
        <xdr:cNvPr id="89" name="円/楕円 88"/>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82567</xdr:rowOff>
    </xdr:from>
    <xdr:ext cx="762000" cy="259045"/>
    <xdr:sp macro="" textlink="">
      <xdr:nvSpPr>
        <xdr:cNvPr id="90" name="テキスト ボックス 89"/>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1" name="円/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2" name="テキスト ボックス 91"/>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3" name="円/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4" name="テキスト ボックス 9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総人件費の削減に取り組んでいるものの，依然として人件費，扶助費といった義務的経費の比率が高いことから，経常収支比率についても高い水準で推移している。</a:t>
          </a:r>
        </a:p>
        <a:p>
          <a:r>
            <a:rPr kumimoji="1" lang="ja-JP" altLang="en-US" sz="1100">
              <a:solidFill>
                <a:schemeClr val="dk1"/>
              </a:solidFill>
              <a:effectLst/>
              <a:latin typeface="+mn-lt"/>
              <a:ea typeface="+mn-ea"/>
              <a:cs typeface="+mn-cs"/>
            </a:rPr>
            <a:t>　今後も社会福祉関連経費の増加が見込まれるため，「はばたけ未来へ</a:t>
          </a:r>
          <a:r>
            <a:rPr kumimoji="1" lang="ja-JP" altLang="en-US" sz="1100" i="1">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京プラン」後期実施計画（</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年度）に掲げる自主財源の確保や総人件費の削減など，財政構造の転換を図る取組を進めていく。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65</xdr:row>
      <xdr:rowOff>167822</xdr:rowOff>
    </xdr:to>
    <xdr:cxnSp macro="">
      <xdr:nvCxnSpPr>
        <xdr:cNvPr id="126" name="直線コネクタ 125"/>
        <xdr:cNvCxnSpPr/>
      </xdr:nvCxnSpPr>
      <xdr:spPr>
        <a:xfrm flipV="1">
          <a:off x="4953000" y="9990667"/>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139899</xdr:rowOff>
    </xdr:from>
    <xdr:ext cx="762000" cy="259045"/>
    <xdr:sp macro="" textlink="">
      <xdr:nvSpPr>
        <xdr:cNvPr id="127" name="財政構造の弾力性最小値テキスト"/>
        <xdr:cNvSpPr txBox="1"/>
      </xdr:nvSpPr>
      <xdr:spPr>
        <a:xfrm>
          <a:off x="5041900" y="112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65</xdr:row>
      <xdr:rowOff>167822</xdr:rowOff>
    </xdr:from>
    <xdr:to>
      <xdr:col>7</xdr:col>
      <xdr:colOff>241300</xdr:colOff>
      <xdr:row>65</xdr:row>
      <xdr:rowOff>167822</xdr:rowOff>
    </xdr:to>
    <xdr:cxnSp macro="">
      <xdr:nvCxnSpPr>
        <xdr:cNvPr id="128" name="直線コネクタ 127"/>
        <xdr:cNvCxnSpPr/>
      </xdr:nvCxnSpPr>
      <xdr:spPr>
        <a:xfrm>
          <a:off x="4864100" y="1131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167822</xdr:rowOff>
    </xdr:from>
    <xdr:to>
      <xdr:col>7</xdr:col>
      <xdr:colOff>152400</xdr:colOff>
      <xdr:row>66</xdr:row>
      <xdr:rowOff>88295</xdr:rowOff>
    </xdr:to>
    <xdr:cxnSp macro="">
      <xdr:nvCxnSpPr>
        <xdr:cNvPr id="131" name="直線コネクタ 130"/>
        <xdr:cNvCxnSpPr/>
      </xdr:nvCxnSpPr>
      <xdr:spPr>
        <a:xfrm flipV="1">
          <a:off x="4114800" y="1131207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62792</xdr:rowOff>
    </xdr:from>
    <xdr:ext cx="762000" cy="259045"/>
    <xdr:sp macro="" textlink="">
      <xdr:nvSpPr>
        <xdr:cNvPr id="132" name="財政構造の弾力性平均値テキスト"/>
        <xdr:cNvSpPr txBox="1"/>
      </xdr:nvSpPr>
      <xdr:spPr>
        <a:xfrm>
          <a:off x="5041900" y="1069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88295</xdr:rowOff>
    </xdr:from>
    <xdr:to>
      <xdr:col>6</xdr:col>
      <xdr:colOff>0</xdr:colOff>
      <xdr:row>66</xdr:row>
      <xdr:rowOff>145748</xdr:rowOff>
    </xdr:to>
    <xdr:cxnSp macro="">
      <xdr:nvCxnSpPr>
        <xdr:cNvPr id="134" name="直線コネクタ 133"/>
        <xdr:cNvCxnSpPr/>
      </xdr:nvCxnSpPr>
      <xdr:spPr>
        <a:xfrm flipV="1">
          <a:off x="3225800" y="114039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12700</xdr:rowOff>
    </xdr:from>
    <xdr:to>
      <xdr:col>6</xdr:col>
      <xdr:colOff>50800</xdr:colOff>
      <xdr:row>64</xdr:row>
      <xdr:rowOff>114300</xdr:rowOff>
    </xdr:to>
    <xdr:sp macro="" textlink="">
      <xdr:nvSpPr>
        <xdr:cNvPr id="135" name="フローチャート : 判断 134"/>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124477</xdr:rowOff>
    </xdr:from>
    <xdr:ext cx="736600" cy="259045"/>
    <xdr:sp macro="" textlink="">
      <xdr:nvSpPr>
        <xdr:cNvPr id="136" name="テキスト ボックス 135"/>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145748</xdr:rowOff>
    </xdr:from>
    <xdr:to>
      <xdr:col>4</xdr:col>
      <xdr:colOff>482600</xdr:colOff>
      <xdr:row>66</xdr:row>
      <xdr:rowOff>145748</xdr:rowOff>
    </xdr:to>
    <xdr:cxnSp macro="">
      <xdr:nvCxnSpPr>
        <xdr:cNvPr id="137" name="直線コネクタ 136"/>
        <xdr:cNvCxnSpPr/>
      </xdr:nvCxnSpPr>
      <xdr:spPr>
        <a:xfrm>
          <a:off x="2336800" y="1146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46265</xdr:rowOff>
    </xdr:from>
    <xdr:to>
      <xdr:col>4</xdr:col>
      <xdr:colOff>533400</xdr:colOff>
      <xdr:row>63</xdr:row>
      <xdr:rowOff>147865</xdr:rowOff>
    </xdr:to>
    <xdr:sp macro="" textlink="">
      <xdr:nvSpPr>
        <xdr:cNvPr id="138" name="フローチャート : 判断 137"/>
        <xdr:cNvSpPr/>
      </xdr:nvSpPr>
      <xdr:spPr>
        <a:xfrm>
          <a:off x="3175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158042</xdr:rowOff>
    </xdr:from>
    <xdr:ext cx="762000" cy="259045"/>
    <xdr:sp macro="" textlink="">
      <xdr:nvSpPr>
        <xdr:cNvPr id="139" name="テキスト ボックス 138"/>
        <xdr:cNvSpPr txBox="1"/>
      </xdr:nvSpPr>
      <xdr:spPr>
        <a:xfrm>
          <a:off x="2844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144841</xdr:rowOff>
    </xdr:from>
    <xdr:to>
      <xdr:col>3</xdr:col>
      <xdr:colOff>279400</xdr:colOff>
      <xdr:row>66</xdr:row>
      <xdr:rowOff>145748</xdr:rowOff>
    </xdr:to>
    <xdr:cxnSp macro="">
      <xdr:nvCxnSpPr>
        <xdr:cNvPr id="140" name="直線コネクタ 139"/>
        <xdr:cNvCxnSpPr/>
      </xdr:nvCxnSpPr>
      <xdr:spPr>
        <a:xfrm>
          <a:off x="1447800" y="11289091"/>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1" name="フローチャート : 判断 140"/>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42" name="テキスト ボックス 141"/>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57755</xdr:rowOff>
    </xdr:from>
    <xdr:to>
      <xdr:col>2</xdr:col>
      <xdr:colOff>127000</xdr:colOff>
      <xdr:row>63</xdr:row>
      <xdr:rowOff>159355</xdr:rowOff>
    </xdr:to>
    <xdr:sp macro="" textlink="">
      <xdr:nvSpPr>
        <xdr:cNvPr id="143" name="フローチャート : 判断 142"/>
        <xdr:cNvSpPr/>
      </xdr:nvSpPr>
      <xdr:spPr>
        <a:xfrm>
          <a:off x="1397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169532</xdr:rowOff>
    </xdr:from>
    <xdr:ext cx="762000" cy="259045"/>
    <xdr:sp macro="" textlink="">
      <xdr:nvSpPr>
        <xdr:cNvPr id="144" name="テキスト ボックス 143"/>
        <xdr:cNvSpPr txBox="1"/>
      </xdr:nvSpPr>
      <xdr:spPr>
        <a:xfrm>
          <a:off x="1066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117022</xdr:rowOff>
    </xdr:from>
    <xdr:to>
      <xdr:col>7</xdr:col>
      <xdr:colOff>203200</xdr:colOff>
      <xdr:row>66</xdr:row>
      <xdr:rowOff>47172</xdr:rowOff>
    </xdr:to>
    <xdr:sp macro="" textlink="">
      <xdr:nvSpPr>
        <xdr:cNvPr id="150" name="円/楕円 149"/>
        <xdr:cNvSpPr/>
      </xdr:nvSpPr>
      <xdr:spPr>
        <a:xfrm>
          <a:off x="49022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12899</xdr:rowOff>
    </xdr:from>
    <xdr:ext cx="762000" cy="259045"/>
    <xdr:sp macro="" textlink="">
      <xdr:nvSpPr>
        <xdr:cNvPr id="151" name="財政構造の弾力性該当値テキスト"/>
        <xdr:cNvSpPr txBox="1"/>
      </xdr:nvSpPr>
      <xdr:spPr>
        <a:xfrm>
          <a:off x="5041900" y="1115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37495</xdr:rowOff>
    </xdr:from>
    <xdr:to>
      <xdr:col>6</xdr:col>
      <xdr:colOff>50800</xdr:colOff>
      <xdr:row>66</xdr:row>
      <xdr:rowOff>139095</xdr:rowOff>
    </xdr:to>
    <xdr:sp macro="" textlink="">
      <xdr:nvSpPr>
        <xdr:cNvPr id="152" name="円/楕円 151"/>
        <xdr:cNvSpPr/>
      </xdr:nvSpPr>
      <xdr:spPr>
        <a:xfrm>
          <a:off x="4064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123872</xdr:rowOff>
    </xdr:from>
    <xdr:ext cx="736600" cy="259045"/>
    <xdr:sp macro="" textlink="">
      <xdr:nvSpPr>
        <xdr:cNvPr id="153" name="テキスト ボックス 152"/>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94948</xdr:rowOff>
    </xdr:from>
    <xdr:to>
      <xdr:col>4</xdr:col>
      <xdr:colOff>533400</xdr:colOff>
      <xdr:row>67</xdr:row>
      <xdr:rowOff>25098</xdr:rowOff>
    </xdr:to>
    <xdr:sp macro="" textlink="">
      <xdr:nvSpPr>
        <xdr:cNvPr id="154" name="円/楕円 153"/>
        <xdr:cNvSpPr/>
      </xdr:nvSpPr>
      <xdr:spPr>
        <a:xfrm>
          <a:off x="3175000" y="11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9875</xdr:rowOff>
    </xdr:from>
    <xdr:ext cx="762000" cy="259045"/>
    <xdr:sp macro="" textlink="">
      <xdr:nvSpPr>
        <xdr:cNvPr id="155" name="テキスト ボックス 154"/>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94948</xdr:rowOff>
    </xdr:from>
    <xdr:to>
      <xdr:col>3</xdr:col>
      <xdr:colOff>330200</xdr:colOff>
      <xdr:row>67</xdr:row>
      <xdr:rowOff>25098</xdr:rowOff>
    </xdr:to>
    <xdr:sp macro="" textlink="">
      <xdr:nvSpPr>
        <xdr:cNvPr id="156" name="円/楕円 155"/>
        <xdr:cNvSpPr/>
      </xdr:nvSpPr>
      <xdr:spPr>
        <a:xfrm>
          <a:off x="2286000" y="11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9875</xdr:rowOff>
    </xdr:from>
    <xdr:ext cx="762000" cy="259045"/>
    <xdr:sp macro="" textlink="">
      <xdr:nvSpPr>
        <xdr:cNvPr id="157" name="テキスト ボックス 156"/>
        <xdr:cNvSpPr txBox="1"/>
      </xdr:nvSpPr>
      <xdr:spPr>
        <a:xfrm>
          <a:off x="1955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94041</xdr:rowOff>
    </xdr:from>
    <xdr:to>
      <xdr:col>2</xdr:col>
      <xdr:colOff>127000</xdr:colOff>
      <xdr:row>66</xdr:row>
      <xdr:rowOff>24191</xdr:rowOff>
    </xdr:to>
    <xdr:sp macro="" textlink="">
      <xdr:nvSpPr>
        <xdr:cNvPr id="158" name="円/楕円 157"/>
        <xdr:cNvSpPr/>
      </xdr:nvSpPr>
      <xdr:spPr>
        <a:xfrm>
          <a:off x="1397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8968</xdr:rowOff>
    </xdr:from>
    <xdr:ext cx="762000" cy="259045"/>
    <xdr:sp macro="" textlink="">
      <xdr:nvSpPr>
        <xdr:cNvPr id="159" name="テキスト ボックス 158"/>
        <xdr:cNvSpPr txBox="1"/>
      </xdr:nvSpPr>
      <xdr:spPr>
        <a:xfrm>
          <a:off x="1066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[116,744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「はばたけ未来へ</a:t>
          </a:r>
          <a:r>
            <a:rPr kumimoji="1" lang="ja-JP" altLang="en-US" sz="1100" i="1">
              <a:solidFill>
                <a:schemeClr val="dk1"/>
              </a:solidFill>
              <a:effectLst/>
              <a:latin typeface="+mn-lt"/>
              <a:ea typeface="+mn-ea"/>
              <a:cs typeface="+mn-cs"/>
            </a:rPr>
            <a:t>！</a:t>
          </a:r>
          <a:r>
            <a:rPr kumimoji="1" lang="ja-JP" altLang="en-US" sz="1100">
              <a:solidFill>
                <a:schemeClr val="dk1"/>
              </a:solidFill>
              <a:effectLst/>
              <a:latin typeface="+mn-lt"/>
              <a:ea typeface="+mn-ea"/>
              <a:cs typeface="+mn-cs"/>
            </a:rPr>
            <a:t>　京プラン」実施計画（</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年度）に基づいた職員数の削減などにより，人口１人当たり人件費・物件費等の減少に努めているが，依然として高い状況にあり，類似団体平均値も上回っている。平成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年度は，国の緊急経済対策を受けて補正予算計上した「京都市プレミアム商品・サービス券」等の影響により物件費が増加していることなどから，人件費・物件費等が増加している。</a:t>
          </a:r>
        </a:p>
        <a:p>
          <a:r>
            <a:rPr kumimoji="1" lang="ja-JP" altLang="en-US" sz="1100">
              <a:solidFill>
                <a:schemeClr val="dk1"/>
              </a:solidFill>
              <a:effectLst/>
              <a:latin typeface="+mn-lt"/>
              <a:ea typeface="+mn-ea"/>
              <a:cs typeface="+mn-cs"/>
            </a:rPr>
            <a:t>　今後も，「はばたけ未来へ</a:t>
          </a:r>
          <a:r>
            <a:rPr kumimoji="1" lang="ja-JP" altLang="en-US" sz="1100" i="1">
              <a:solidFill>
                <a:schemeClr val="dk1"/>
              </a:solidFill>
              <a:effectLst/>
              <a:latin typeface="+mn-lt"/>
              <a:ea typeface="+mn-ea"/>
              <a:cs typeface="+mn-cs"/>
            </a:rPr>
            <a:t>！</a:t>
          </a:r>
          <a:r>
            <a:rPr kumimoji="1" lang="ja-JP" altLang="en-US" sz="1100">
              <a:solidFill>
                <a:schemeClr val="dk1"/>
              </a:solidFill>
              <a:effectLst/>
              <a:latin typeface="+mn-lt"/>
              <a:ea typeface="+mn-ea"/>
              <a:cs typeface="+mn-cs"/>
            </a:rPr>
            <a:t>　京プラン」後期実施計画（</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に基づき，効率的で効果的な人員配置による職員数の削減，時間外勤務の縮減，各種手当の見直し等を行い，更なる総人件費の削減に努めていくとともに，物件費等についても引き続き抑制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9" name="直線コネクタ 188"/>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90"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91" name="直線コネクタ 190"/>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2"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3" name="直線コネクタ 192"/>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69748</xdr:rowOff>
    </xdr:from>
    <xdr:to>
      <xdr:col>7</xdr:col>
      <xdr:colOff>152400</xdr:colOff>
      <xdr:row>86</xdr:row>
      <xdr:rowOff>131521</xdr:rowOff>
    </xdr:to>
    <xdr:cxnSp macro="">
      <xdr:nvCxnSpPr>
        <xdr:cNvPr id="194" name="直線コネクタ 193"/>
        <xdr:cNvCxnSpPr/>
      </xdr:nvCxnSpPr>
      <xdr:spPr>
        <a:xfrm>
          <a:off x="4114800" y="14814448"/>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43727</xdr:rowOff>
    </xdr:from>
    <xdr:ext cx="762000" cy="259045"/>
    <xdr:sp macro="" textlink="">
      <xdr:nvSpPr>
        <xdr:cNvPr id="195" name="人件費・物件費等の状況平均値テキスト"/>
        <xdr:cNvSpPr txBox="1"/>
      </xdr:nvSpPr>
      <xdr:spPr>
        <a:xfrm>
          <a:off x="5041900" y="14445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6" name="フローチャート : 判断 195"/>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97986</xdr:rowOff>
    </xdr:from>
    <xdr:to>
      <xdr:col>6</xdr:col>
      <xdr:colOff>0</xdr:colOff>
      <xdr:row>86</xdr:row>
      <xdr:rowOff>69748</xdr:rowOff>
    </xdr:to>
    <xdr:cxnSp macro="">
      <xdr:nvCxnSpPr>
        <xdr:cNvPr id="197" name="直線コネクタ 196"/>
        <xdr:cNvCxnSpPr/>
      </xdr:nvCxnSpPr>
      <xdr:spPr>
        <a:xfrm>
          <a:off x="3225800" y="14671236"/>
          <a:ext cx="889000" cy="14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8" name="フローチャート : 判断 197"/>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121643</xdr:rowOff>
    </xdr:from>
    <xdr:ext cx="736600" cy="259045"/>
    <xdr:sp macro="" textlink="">
      <xdr:nvSpPr>
        <xdr:cNvPr id="199" name="テキスト ボックス 198"/>
        <xdr:cNvSpPr txBox="1"/>
      </xdr:nvSpPr>
      <xdr:spPr>
        <a:xfrm>
          <a:off x="3733800" y="1435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97986</xdr:rowOff>
    </xdr:from>
    <xdr:to>
      <xdr:col>4</xdr:col>
      <xdr:colOff>482600</xdr:colOff>
      <xdr:row>86</xdr:row>
      <xdr:rowOff>65043</xdr:rowOff>
    </xdr:to>
    <xdr:cxnSp macro="">
      <xdr:nvCxnSpPr>
        <xdr:cNvPr id="200" name="直線コネクタ 199"/>
        <xdr:cNvCxnSpPr/>
      </xdr:nvCxnSpPr>
      <xdr:spPr>
        <a:xfrm flipV="1">
          <a:off x="2336800" y="14671236"/>
          <a:ext cx="889000" cy="13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201" name="フローチャート : 判断 200"/>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142321</xdr:rowOff>
    </xdr:from>
    <xdr:ext cx="762000" cy="259045"/>
    <xdr:sp macro="" textlink="">
      <xdr:nvSpPr>
        <xdr:cNvPr id="202" name="テキスト ボックス 201"/>
        <xdr:cNvSpPr txBox="1"/>
      </xdr:nvSpPr>
      <xdr:spPr>
        <a:xfrm>
          <a:off x="2844800" y="1420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65043</xdr:rowOff>
    </xdr:from>
    <xdr:to>
      <xdr:col>3</xdr:col>
      <xdr:colOff>279400</xdr:colOff>
      <xdr:row>87</xdr:row>
      <xdr:rowOff>150296</xdr:rowOff>
    </xdr:to>
    <xdr:cxnSp macro="">
      <xdr:nvCxnSpPr>
        <xdr:cNvPr id="203" name="直線コネクタ 202"/>
        <xdr:cNvCxnSpPr/>
      </xdr:nvCxnSpPr>
      <xdr:spPr>
        <a:xfrm flipV="1">
          <a:off x="1447800" y="14809743"/>
          <a:ext cx="889000" cy="25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4" name="フローチャート : 判断 203"/>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52872</xdr:rowOff>
    </xdr:from>
    <xdr:ext cx="762000" cy="259045"/>
    <xdr:sp macro="" textlink="">
      <xdr:nvSpPr>
        <xdr:cNvPr id="205" name="テキスト ボックス 204"/>
        <xdr:cNvSpPr txBox="1"/>
      </xdr:nvSpPr>
      <xdr:spPr>
        <a:xfrm>
          <a:off x="1955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6" name="フローチャート : 判断 205"/>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33723</xdr:rowOff>
    </xdr:from>
    <xdr:ext cx="762000" cy="259045"/>
    <xdr:sp macro="" textlink="">
      <xdr:nvSpPr>
        <xdr:cNvPr id="207" name="テキスト ボックス 206"/>
        <xdr:cNvSpPr txBox="1"/>
      </xdr:nvSpPr>
      <xdr:spPr>
        <a:xfrm>
          <a:off x="1066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80721</xdr:rowOff>
    </xdr:from>
    <xdr:to>
      <xdr:col>7</xdr:col>
      <xdr:colOff>203200</xdr:colOff>
      <xdr:row>87</xdr:row>
      <xdr:rowOff>10871</xdr:rowOff>
    </xdr:to>
    <xdr:sp macro="" textlink="">
      <xdr:nvSpPr>
        <xdr:cNvPr id="213" name="円/楕円 212"/>
        <xdr:cNvSpPr/>
      </xdr:nvSpPr>
      <xdr:spPr>
        <a:xfrm>
          <a:off x="4902200" y="148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52798</xdr:rowOff>
    </xdr:from>
    <xdr:ext cx="762000" cy="259045"/>
    <xdr:sp macro="" textlink="">
      <xdr:nvSpPr>
        <xdr:cNvPr id="214" name="人件費・物件費等の状況該当値テキスト"/>
        <xdr:cNvSpPr txBox="1"/>
      </xdr:nvSpPr>
      <xdr:spPr>
        <a:xfrm>
          <a:off x="5041900" y="1479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116,744</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18948</xdr:rowOff>
    </xdr:from>
    <xdr:to>
      <xdr:col>6</xdr:col>
      <xdr:colOff>50800</xdr:colOff>
      <xdr:row>86</xdr:row>
      <xdr:rowOff>120548</xdr:rowOff>
    </xdr:to>
    <xdr:sp macro="" textlink="">
      <xdr:nvSpPr>
        <xdr:cNvPr id="215" name="円/楕円 214"/>
        <xdr:cNvSpPr/>
      </xdr:nvSpPr>
      <xdr:spPr>
        <a:xfrm>
          <a:off x="4064000" y="1476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105325</xdr:rowOff>
    </xdr:from>
    <xdr:ext cx="736600" cy="259045"/>
    <xdr:sp macro="" textlink="">
      <xdr:nvSpPr>
        <xdr:cNvPr id="216" name="テキスト ボックス 215"/>
        <xdr:cNvSpPr txBox="1"/>
      </xdr:nvSpPr>
      <xdr:spPr>
        <a:xfrm>
          <a:off x="3733800" y="1485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115,208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47186</xdr:rowOff>
    </xdr:from>
    <xdr:to>
      <xdr:col>4</xdr:col>
      <xdr:colOff>533400</xdr:colOff>
      <xdr:row>85</xdr:row>
      <xdr:rowOff>148786</xdr:rowOff>
    </xdr:to>
    <xdr:sp macro="" textlink="">
      <xdr:nvSpPr>
        <xdr:cNvPr id="217" name="円/楕円 216"/>
        <xdr:cNvSpPr/>
      </xdr:nvSpPr>
      <xdr:spPr>
        <a:xfrm>
          <a:off x="3175000" y="146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133563</xdr:rowOff>
    </xdr:from>
    <xdr:ext cx="762000" cy="259045"/>
    <xdr:sp macro="" textlink="">
      <xdr:nvSpPr>
        <xdr:cNvPr id="218" name="テキスト ボックス 217"/>
        <xdr:cNvSpPr txBox="1"/>
      </xdr:nvSpPr>
      <xdr:spPr>
        <a:xfrm>
          <a:off x="2844800" y="147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111,647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14243</xdr:rowOff>
    </xdr:from>
    <xdr:to>
      <xdr:col>3</xdr:col>
      <xdr:colOff>330200</xdr:colOff>
      <xdr:row>86</xdr:row>
      <xdr:rowOff>115843</xdr:rowOff>
    </xdr:to>
    <xdr:sp macro="" textlink="">
      <xdr:nvSpPr>
        <xdr:cNvPr id="219" name="円/楕円 218"/>
        <xdr:cNvSpPr/>
      </xdr:nvSpPr>
      <xdr:spPr>
        <a:xfrm>
          <a:off x="2286000" y="147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100620</xdr:rowOff>
    </xdr:from>
    <xdr:ext cx="762000" cy="259045"/>
    <xdr:sp macro="" textlink="">
      <xdr:nvSpPr>
        <xdr:cNvPr id="220" name="テキスト ボックス 219"/>
        <xdr:cNvSpPr txBox="1"/>
      </xdr:nvSpPr>
      <xdr:spPr>
        <a:xfrm>
          <a:off x="1955800" y="1484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115,091</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99496</xdr:rowOff>
    </xdr:from>
    <xdr:to>
      <xdr:col>2</xdr:col>
      <xdr:colOff>127000</xdr:colOff>
      <xdr:row>88</xdr:row>
      <xdr:rowOff>29646</xdr:rowOff>
    </xdr:to>
    <xdr:sp macro="" textlink="">
      <xdr:nvSpPr>
        <xdr:cNvPr id="221" name="円/楕円 220"/>
        <xdr:cNvSpPr/>
      </xdr:nvSpPr>
      <xdr:spPr>
        <a:xfrm>
          <a:off x="1397000" y="150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14423</xdr:rowOff>
    </xdr:from>
    <xdr:ext cx="762000" cy="259045"/>
    <xdr:sp macro="" textlink="">
      <xdr:nvSpPr>
        <xdr:cNvPr id="222" name="テキスト ボックス 221"/>
        <xdr:cNvSpPr txBox="1"/>
      </xdr:nvSpPr>
      <xdr:spPr>
        <a:xfrm>
          <a:off x="1066800" y="151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日時点）の指数は，給与制度の総合的見直しの実施時期について，本市が国より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年遅れたため，前年度の値を上回った。</a:t>
          </a:r>
        </a:p>
        <a:p>
          <a:r>
            <a:rPr kumimoji="1" lang="ja-JP" altLang="en-US" sz="1100">
              <a:solidFill>
                <a:schemeClr val="dk1"/>
              </a:solidFill>
              <a:effectLst/>
              <a:latin typeface="+mn-lt"/>
              <a:ea typeface="+mn-ea"/>
              <a:cs typeface="+mn-cs"/>
            </a:rPr>
            <a:t>　今後も引き続き，本市の人事委員会からの勧告及び報告を踏まえて，適宜給与の改定を行い，市内民間企業における給与水準との均衡を図っていく。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157226</xdr:rowOff>
    </xdr:to>
    <xdr:cxnSp macro="">
      <xdr:nvCxnSpPr>
        <xdr:cNvPr id="249" name="直線コネクタ 248"/>
        <xdr:cNvCxnSpPr/>
      </xdr:nvCxnSpPr>
      <xdr:spPr>
        <a:xfrm flipV="1">
          <a:off x="17018000" y="13803885"/>
          <a:ext cx="0" cy="926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129303</xdr:rowOff>
    </xdr:from>
    <xdr:ext cx="762000" cy="259045"/>
    <xdr:sp macro="" textlink="">
      <xdr:nvSpPr>
        <xdr:cNvPr id="250" name="給与水準   （国との比較）最小値テキスト"/>
        <xdr:cNvSpPr txBox="1"/>
      </xdr:nvSpPr>
      <xdr:spPr>
        <a:xfrm>
          <a:off x="17106900" y="147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157226</xdr:rowOff>
    </xdr:from>
    <xdr:to>
      <xdr:col>24</xdr:col>
      <xdr:colOff>647700</xdr:colOff>
      <xdr:row>85</xdr:row>
      <xdr:rowOff>157226</xdr:rowOff>
    </xdr:to>
    <xdr:cxnSp macro="">
      <xdr:nvCxnSpPr>
        <xdr:cNvPr id="251" name="直線コネクタ 250"/>
        <xdr:cNvCxnSpPr/>
      </xdr:nvCxnSpPr>
      <xdr:spPr>
        <a:xfrm>
          <a:off x="16929100" y="14730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2"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3" name="直線コネクタ 252"/>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108965</xdr:rowOff>
    </xdr:to>
    <xdr:cxnSp macro="">
      <xdr:nvCxnSpPr>
        <xdr:cNvPr id="254" name="直線コネクタ 253"/>
        <xdr:cNvCxnSpPr/>
      </xdr:nvCxnSpPr>
      <xdr:spPr>
        <a:xfrm>
          <a:off x="16179800" y="14605000"/>
          <a:ext cx="8382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14495</xdr:rowOff>
    </xdr:from>
    <xdr:ext cx="762000" cy="259045"/>
    <xdr:sp macro="" textlink="">
      <xdr:nvSpPr>
        <xdr:cNvPr id="255" name="給与水準   （国との比較）平均値テキスト"/>
        <xdr:cNvSpPr txBox="1"/>
      </xdr:nvSpPr>
      <xdr:spPr>
        <a:xfrm>
          <a:off x="17106900" y="1424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104102</xdr:rowOff>
    </xdr:from>
    <xdr:to>
      <xdr:col>24</xdr:col>
      <xdr:colOff>609600</xdr:colOff>
      <xdr:row>84</xdr:row>
      <xdr:rowOff>34252</xdr:rowOff>
    </xdr:to>
    <xdr:sp macro="" textlink="">
      <xdr:nvSpPr>
        <xdr:cNvPr id="256" name="フローチャート : 判断 255"/>
        <xdr:cNvSpPr/>
      </xdr:nvSpPr>
      <xdr:spPr>
        <a:xfrm>
          <a:off x="15399657" y="13656816"/>
          <a:ext cx="101600"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164592</xdr:rowOff>
    </xdr:from>
    <xdr:to>
      <xdr:col>23</xdr:col>
      <xdr:colOff>406400</xdr:colOff>
      <xdr:row>85</xdr:row>
      <xdr:rowOff>31750</xdr:rowOff>
    </xdr:to>
    <xdr:cxnSp macro="">
      <xdr:nvCxnSpPr>
        <xdr:cNvPr id="257" name="直線コネクタ 256"/>
        <xdr:cNvCxnSpPr/>
      </xdr:nvCxnSpPr>
      <xdr:spPr>
        <a:xfrm>
          <a:off x="15290800" y="14566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8" name="フローチャート : 判断 257"/>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59" name="テキスト ボックス 258"/>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164592</xdr:rowOff>
    </xdr:from>
    <xdr:to>
      <xdr:col>22</xdr:col>
      <xdr:colOff>203200</xdr:colOff>
      <xdr:row>89</xdr:row>
      <xdr:rowOff>98806</xdr:rowOff>
    </xdr:to>
    <xdr:cxnSp macro="">
      <xdr:nvCxnSpPr>
        <xdr:cNvPr id="260" name="直線コネクタ 259"/>
        <xdr:cNvCxnSpPr/>
      </xdr:nvCxnSpPr>
      <xdr:spPr>
        <a:xfrm flipV="1">
          <a:off x="14401800" y="14566392"/>
          <a:ext cx="889000" cy="7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140463</xdr:rowOff>
    </xdr:from>
    <xdr:to>
      <xdr:col>22</xdr:col>
      <xdr:colOff>254000</xdr:colOff>
      <xdr:row>84</xdr:row>
      <xdr:rowOff>70613</xdr:rowOff>
    </xdr:to>
    <xdr:sp macro="" textlink="">
      <xdr:nvSpPr>
        <xdr:cNvPr id="261" name="フローチャート : 判断 260"/>
        <xdr:cNvSpPr/>
      </xdr:nvSpPr>
      <xdr:spPr>
        <a:xfrm>
          <a:off x="15240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80790</xdr:rowOff>
    </xdr:from>
    <xdr:ext cx="762000" cy="259045"/>
    <xdr:sp macro="" textlink="">
      <xdr:nvSpPr>
        <xdr:cNvPr id="262" name="テキスト ボックス 261"/>
        <xdr:cNvSpPr txBox="1"/>
      </xdr:nvSpPr>
      <xdr:spPr>
        <a:xfrm>
          <a:off x="14909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98806</xdr:rowOff>
    </xdr:from>
    <xdr:to>
      <xdr:col>21</xdr:col>
      <xdr:colOff>0</xdr:colOff>
      <xdr:row>90</xdr:row>
      <xdr:rowOff>4572</xdr:rowOff>
    </xdr:to>
    <xdr:cxnSp macro="">
      <xdr:nvCxnSpPr>
        <xdr:cNvPr id="263" name="直線コネクタ 262"/>
        <xdr:cNvCxnSpPr/>
      </xdr:nvCxnSpPr>
      <xdr:spPr>
        <a:xfrm flipV="1">
          <a:off x="13512800" y="153578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4" name="フローチャート : 判断 263"/>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43959</xdr:rowOff>
    </xdr:from>
    <xdr:ext cx="762000" cy="259045"/>
    <xdr:sp macro="" textlink="">
      <xdr:nvSpPr>
        <xdr:cNvPr id="265" name="テキスト ボックス 264"/>
        <xdr:cNvSpPr txBox="1"/>
      </xdr:nvSpPr>
      <xdr:spPr>
        <a:xfrm>
          <a:off x="14020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6" name="フローチャート : 判断 265"/>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7" name="テキスト ボックス 266"/>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73" name="円/楕円 272"/>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125492</xdr:rowOff>
    </xdr:from>
    <xdr:ext cx="762000" cy="259045"/>
    <xdr:sp macro="" textlink="">
      <xdr:nvSpPr>
        <xdr:cNvPr id="274" name="給与水準   （国との比較）該当値テキスト"/>
        <xdr:cNvSpPr txBox="1"/>
      </xdr:nvSpPr>
      <xdr:spPr>
        <a:xfrm>
          <a:off x="17106900" y="1452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5" name="円/楕円 274"/>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6" name="テキスト ボックス 27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113792</xdr:rowOff>
    </xdr:from>
    <xdr:to>
      <xdr:col>22</xdr:col>
      <xdr:colOff>254000</xdr:colOff>
      <xdr:row>85</xdr:row>
      <xdr:rowOff>43942</xdr:rowOff>
    </xdr:to>
    <xdr:sp macro="" textlink="">
      <xdr:nvSpPr>
        <xdr:cNvPr id="277" name="円/楕円 276"/>
        <xdr:cNvSpPr/>
      </xdr:nvSpPr>
      <xdr:spPr>
        <a:xfrm>
          <a:off x="15240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28719</xdr:rowOff>
    </xdr:from>
    <xdr:ext cx="762000" cy="259045"/>
    <xdr:sp macro="" textlink="">
      <xdr:nvSpPr>
        <xdr:cNvPr id="278" name="テキスト ボックス 277"/>
        <xdr:cNvSpPr txBox="1"/>
      </xdr:nvSpPr>
      <xdr:spPr>
        <a:xfrm>
          <a:off x="14909800" y="146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48006</xdr:rowOff>
    </xdr:from>
    <xdr:to>
      <xdr:col>21</xdr:col>
      <xdr:colOff>50800</xdr:colOff>
      <xdr:row>89</xdr:row>
      <xdr:rowOff>149606</xdr:rowOff>
    </xdr:to>
    <xdr:sp macro="" textlink="">
      <xdr:nvSpPr>
        <xdr:cNvPr id="279" name="円/楕円 278"/>
        <xdr:cNvSpPr/>
      </xdr:nvSpPr>
      <xdr:spPr>
        <a:xfrm>
          <a:off x="14351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134383</xdr:rowOff>
    </xdr:from>
    <xdr:ext cx="762000" cy="259045"/>
    <xdr:sp macro="" textlink="">
      <xdr:nvSpPr>
        <xdr:cNvPr id="280" name="テキスト ボックス 279"/>
        <xdr:cNvSpPr txBox="1"/>
      </xdr:nvSpPr>
      <xdr:spPr>
        <a:xfrm>
          <a:off x="14020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125222</xdr:rowOff>
    </xdr:from>
    <xdr:to>
      <xdr:col>19</xdr:col>
      <xdr:colOff>533400</xdr:colOff>
      <xdr:row>90</xdr:row>
      <xdr:rowOff>55372</xdr:rowOff>
    </xdr:to>
    <xdr:sp macro="" textlink="">
      <xdr:nvSpPr>
        <xdr:cNvPr id="281" name="円/楕円 280"/>
        <xdr:cNvSpPr/>
      </xdr:nvSpPr>
      <xdr:spPr>
        <a:xfrm>
          <a:off x="13462000" y="153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40149</xdr:rowOff>
    </xdr:from>
    <xdr:ext cx="762000" cy="259045"/>
    <xdr:sp macro="" textlink="">
      <xdr:nvSpPr>
        <xdr:cNvPr id="282" name="テキスト ボックス 281"/>
        <xdr:cNvSpPr txBox="1"/>
      </xdr:nvSpPr>
      <xdr:spPr>
        <a:xfrm>
          <a:off x="13131800" y="1547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000"/>
            </a:lnSpc>
          </a:pPr>
          <a:r>
            <a:rPr kumimoji="1" lang="ja-JP" altLang="en-US" sz="1000">
              <a:solidFill>
                <a:schemeClr val="dk1"/>
              </a:solidFill>
              <a:effectLst/>
              <a:latin typeface="+mn-lt"/>
              <a:ea typeface="+mn-ea"/>
              <a:cs typeface="+mn-cs"/>
            </a:rPr>
            <a:t>　市域が広大である，文化財・木造家屋が多いといった都市特性を有すること，これまで福祉，教育，消防等の分野において，京都市独自の重要政策の推進に取り組んできたことなどにより類似団体平均に比べ高くなっているが，平成</a:t>
          </a:r>
          <a:r>
            <a:rPr kumimoji="1" lang="en-US" altLang="ja-JP" sz="1000">
              <a:solidFill>
                <a:schemeClr val="dk1"/>
              </a:solidFill>
              <a:effectLst/>
              <a:latin typeface="+mn-lt"/>
              <a:ea typeface="+mn-ea"/>
              <a:cs typeface="+mn-cs"/>
            </a:rPr>
            <a:t>23</a:t>
          </a:r>
          <a:r>
            <a:rPr kumimoji="1" lang="ja-JP" altLang="en-US" sz="1000">
              <a:solidFill>
                <a:schemeClr val="dk1"/>
              </a:solidFill>
              <a:effectLst/>
              <a:latin typeface="+mn-lt"/>
              <a:ea typeface="+mn-ea"/>
              <a:cs typeface="+mn-cs"/>
            </a:rPr>
            <a:t>年度に策定した部門別定員管理計画に基づき，平成</a:t>
          </a:r>
          <a:r>
            <a:rPr kumimoji="1" lang="en-US" altLang="ja-JP" sz="1000">
              <a:solidFill>
                <a:schemeClr val="dk1"/>
              </a:solidFill>
              <a:effectLst/>
              <a:latin typeface="+mn-lt"/>
              <a:ea typeface="+mn-ea"/>
              <a:cs typeface="+mn-cs"/>
            </a:rPr>
            <a:t>24</a:t>
          </a:r>
          <a:r>
            <a:rPr kumimoji="1" lang="ja-JP" altLang="en-US" sz="1000">
              <a:solidFill>
                <a:schemeClr val="dk1"/>
              </a:solidFill>
              <a:effectLst/>
              <a:latin typeface="+mn-lt"/>
              <a:ea typeface="+mn-ea"/>
              <a:cs typeface="+mn-cs"/>
            </a:rPr>
            <a:t>年度から，都市特性を踏まえた職員の配置など，これまでの経緯を考慮しつつ，政令指定都市に共通する事務事業については，全国で最も効率的な執行体制をめざすなど，平成</a:t>
          </a:r>
          <a:r>
            <a:rPr kumimoji="1" lang="en-US" altLang="ja-JP" sz="1000">
              <a:solidFill>
                <a:schemeClr val="dk1"/>
              </a:solidFill>
              <a:effectLst/>
              <a:latin typeface="+mn-lt"/>
              <a:ea typeface="+mn-ea"/>
              <a:cs typeface="+mn-cs"/>
            </a:rPr>
            <a:t>24</a:t>
          </a:r>
          <a:r>
            <a:rPr kumimoji="1" lang="ja-JP" altLang="en-US" sz="1000">
              <a:solidFill>
                <a:schemeClr val="dk1"/>
              </a:solidFill>
              <a:effectLst/>
              <a:latin typeface="+mn-lt"/>
              <a:ea typeface="+mn-ea"/>
              <a:cs typeface="+mn-cs"/>
            </a:rPr>
            <a:t>年度からの</a:t>
          </a:r>
          <a:r>
            <a:rPr kumimoji="1" lang="en-US" altLang="ja-JP" sz="1000">
              <a:solidFill>
                <a:schemeClr val="dk1"/>
              </a:solidFill>
              <a:effectLst/>
              <a:latin typeface="+mn-lt"/>
              <a:ea typeface="+mn-ea"/>
              <a:cs typeface="+mn-cs"/>
            </a:rPr>
            <a:t>10</a:t>
          </a:r>
          <a:r>
            <a:rPr kumimoji="1" lang="ja-JP" altLang="en-US" sz="1000">
              <a:solidFill>
                <a:schemeClr val="dk1"/>
              </a:solidFill>
              <a:effectLst/>
              <a:latin typeface="+mn-lt"/>
              <a:ea typeface="+mn-ea"/>
              <a:cs typeface="+mn-cs"/>
            </a:rPr>
            <a:t>年間に一般会計等で約</a:t>
          </a:r>
          <a:r>
            <a:rPr kumimoji="1" lang="en-US" altLang="ja-JP" sz="1000">
              <a:solidFill>
                <a:schemeClr val="dk1"/>
              </a:solidFill>
              <a:effectLst/>
              <a:latin typeface="+mn-lt"/>
              <a:ea typeface="+mn-ea"/>
              <a:cs typeface="+mn-cs"/>
            </a:rPr>
            <a:t>1,400</a:t>
          </a:r>
          <a:r>
            <a:rPr kumimoji="1" lang="ja-JP" altLang="en-US" sz="1000">
              <a:solidFill>
                <a:schemeClr val="dk1"/>
              </a:solidFill>
              <a:effectLst/>
              <a:latin typeface="+mn-lt"/>
              <a:ea typeface="+mn-ea"/>
              <a:cs typeface="+mn-cs"/>
            </a:rPr>
            <a:t>人の削減を目指している。</a:t>
          </a:r>
        </a:p>
        <a:p>
          <a:pPr>
            <a:lnSpc>
              <a:spcPts val="1000"/>
            </a:lnSpc>
          </a:pPr>
          <a:r>
            <a:rPr kumimoji="1" lang="ja-JP" altLang="en-US" sz="1000">
              <a:solidFill>
                <a:schemeClr val="dk1"/>
              </a:solidFill>
              <a:effectLst/>
              <a:latin typeface="+mn-lt"/>
              <a:ea typeface="+mn-ea"/>
              <a:cs typeface="+mn-cs"/>
            </a:rPr>
            <a:t>　このうち，平成</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年度までの</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年間については，京都市の都市特性を踏まえた水準の高い行政サービスを維持しつつも，公民の役割分担の見直しや，効率的な執行体制の構築などにより，一般会計等で</a:t>
          </a:r>
          <a:r>
            <a:rPr kumimoji="1" lang="en-US" altLang="ja-JP" sz="1000">
              <a:solidFill>
                <a:schemeClr val="dk1"/>
              </a:solidFill>
              <a:effectLst/>
              <a:latin typeface="+mn-lt"/>
              <a:ea typeface="+mn-ea"/>
              <a:cs typeface="+mn-cs"/>
            </a:rPr>
            <a:t>721</a:t>
          </a:r>
          <a:r>
            <a:rPr kumimoji="1" lang="ja-JP" altLang="en-US" sz="1000">
              <a:solidFill>
                <a:schemeClr val="dk1"/>
              </a:solidFill>
              <a:effectLst/>
              <a:latin typeface="+mn-lt"/>
              <a:ea typeface="+mn-ea"/>
              <a:cs typeface="+mn-cs"/>
            </a:rPr>
            <a:t>人の職員を削減した。</a:t>
          </a:r>
        </a:p>
        <a:p>
          <a:pPr>
            <a:lnSpc>
              <a:spcPts val="1000"/>
            </a:lnSpc>
          </a:pPr>
          <a:r>
            <a:rPr kumimoji="1" lang="ja-JP" altLang="en-US" sz="1000">
              <a:solidFill>
                <a:schemeClr val="dk1"/>
              </a:solidFill>
              <a:effectLst/>
              <a:latin typeface="+mn-lt"/>
              <a:ea typeface="+mn-ea"/>
              <a:cs typeface="+mn-cs"/>
            </a:rPr>
            <a:t>　今後も，「はばたけ未来へ</a:t>
          </a:r>
          <a:r>
            <a:rPr kumimoji="1" lang="ja-JP" altLang="en-US" sz="1000" i="1">
              <a:solidFill>
                <a:schemeClr val="dk1"/>
              </a:solidFill>
              <a:effectLst/>
              <a:latin typeface="+mn-lt"/>
              <a:ea typeface="+mn-ea"/>
              <a:cs typeface="+mn-cs"/>
            </a:rPr>
            <a:t>！</a:t>
          </a:r>
          <a:r>
            <a:rPr kumimoji="1" lang="ja-JP" altLang="en-US" sz="1000">
              <a:solidFill>
                <a:schemeClr val="dk1"/>
              </a:solidFill>
              <a:effectLst/>
              <a:latin typeface="+mn-lt"/>
              <a:ea typeface="+mn-ea"/>
              <a:cs typeface="+mn-cs"/>
            </a:rPr>
            <a:t>　京プラン」実施計画第２ステージ（</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32</a:t>
          </a:r>
          <a:r>
            <a:rPr kumimoji="1" lang="ja-JP" altLang="en-US" sz="1000">
              <a:solidFill>
                <a:schemeClr val="dk1"/>
              </a:solidFill>
              <a:effectLst/>
              <a:latin typeface="+mn-lt"/>
              <a:ea typeface="+mn-ea"/>
              <a:cs typeface="+mn-cs"/>
            </a:rPr>
            <a:t>年度）に基づき，新たに策定した部門別定員管理計画を着実に推進し，特に本市が他都市より突出して職員数の多い部門を中心に，抜本的な業務執行体制の見直しを行うなど，</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32</a:t>
          </a:r>
          <a:r>
            <a:rPr kumimoji="1" lang="ja-JP" altLang="en-US" sz="1000">
              <a:solidFill>
                <a:schemeClr val="dk1"/>
              </a:solidFill>
              <a:effectLst/>
              <a:latin typeface="+mn-lt"/>
              <a:ea typeface="+mn-ea"/>
              <a:cs typeface="+mn-cs"/>
            </a:rPr>
            <a:t>年度までの</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年間に一般会計等で当初の目標を上回る</a:t>
          </a:r>
          <a:r>
            <a:rPr kumimoji="1" lang="en-US" altLang="ja-JP" sz="1000">
              <a:solidFill>
                <a:schemeClr val="dk1"/>
              </a:solidFill>
              <a:effectLst/>
              <a:latin typeface="+mn-lt"/>
              <a:ea typeface="+mn-ea"/>
              <a:cs typeface="+mn-cs"/>
            </a:rPr>
            <a:t>800</a:t>
          </a:r>
          <a:r>
            <a:rPr kumimoji="1" lang="ja-JP" altLang="en-US" sz="1000">
              <a:solidFill>
                <a:schemeClr val="dk1"/>
              </a:solidFill>
              <a:effectLst/>
              <a:latin typeface="+mn-lt"/>
              <a:ea typeface="+mn-ea"/>
              <a:cs typeface="+mn-cs"/>
            </a:rPr>
            <a:t>人以上の削減を目指す。</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2" name="直線コネクタ 311"/>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3"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4" name="直線コネクタ 313"/>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5"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6" name="直線コネクタ 315"/>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79587</xdr:rowOff>
    </xdr:from>
    <xdr:to>
      <xdr:col>24</xdr:col>
      <xdr:colOff>558800</xdr:colOff>
      <xdr:row>64</xdr:row>
      <xdr:rowOff>79587</xdr:rowOff>
    </xdr:to>
    <xdr:cxnSp macro="">
      <xdr:nvCxnSpPr>
        <xdr:cNvPr id="317" name="直線コネクタ 316"/>
        <xdr:cNvCxnSpPr/>
      </xdr:nvCxnSpPr>
      <xdr:spPr>
        <a:xfrm>
          <a:off x="16179800" y="110523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117281</xdr:rowOff>
    </xdr:from>
    <xdr:ext cx="762000" cy="259045"/>
    <xdr:sp macro="" textlink="">
      <xdr:nvSpPr>
        <xdr:cNvPr id="318"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9" name="フローチャート : 判断 318"/>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79587</xdr:rowOff>
    </xdr:from>
    <xdr:to>
      <xdr:col>23</xdr:col>
      <xdr:colOff>406400</xdr:colOff>
      <xdr:row>64</xdr:row>
      <xdr:rowOff>99695</xdr:rowOff>
    </xdr:to>
    <xdr:cxnSp macro="">
      <xdr:nvCxnSpPr>
        <xdr:cNvPr id="320" name="直線コネクタ 319"/>
        <xdr:cNvCxnSpPr/>
      </xdr:nvCxnSpPr>
      <xdr:spPr>
        <a:xfrm flipV="1">
          <a:off x="15290800" y="1105238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1" name="フローチャート : 判断 320"/>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2" name="テキスト ボックス 321"/>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99695</xdr:rowOff>
    </xdr:from>
    <xdr:to>
      <xdr:col>22</xdr:col>
      <xdr:colOff>203200</xdr:colOff>
      <xdr:row>64</xdr:row>
      <xdr:rowOff>119804</xdr:rowOff>
    </xdr:to>
    <xdr:cxnSp macro="">
      <xdr:nvCxnSpPr>
        <xdr:cNvPr id="323" name="直線コネクタ 322"/>
        <xdr:cNvCxnSpPr/>
      </xdr:nvCxnSpPr>
      <xdr:spPr>
        <a:xfrm flipV="1">
          <a:off x="14401800" y="110724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4" name="フローチャート : 判断 323"/>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61189</xdr:rowOff>
    </xdr:from>
    <xdr:ext cx="762000" cy="259045"/>
    <xdr:sp macro="" textlink="">
      <xdr:nvSpPr>
        <xdr:cNvPr id="325" name="テキスト ボックス 324"/>
        <xdr:cNvSpPr txBox="1"/>
      </xdr:nvSpPr>
      <xdr:spPr>
        <a:xfrm>
          <a:off x="14909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119804</xdr:rowOff>
    </xdr:from>
    <xdr:to>
      <xdr:col>21</xdr:col>
      <xdr:colOff>0</xdr:colOff>
      <xdr:row>65</xdr:row>
      <xdr:rowOff>64981</xdr:rowOff>
    </xdr:to>
    <xdr:cxnSp macro="">
      <xdr:nvCxnSpPr>
        <xdr:cNvPr id="326" name="直線コネクタ 325"/>
        <xdr:cNvCxnSpPr/>
      </xdr:nvCxnSpPr>
      <xdr:spPr>
        <a:xfrm flipV="1">
          <a:off x="13512800" y="11092604"/>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7" name="フローチャート : 判断 326"/>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28" name="テキスト ボックス 327"/>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9" name="フローチャート : 判断 328"/>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157708</xdr:rowOff>
    </xdr:from>
    <xdr:ext cx="762000" cy="259045"/>
    <xdr:sp macro="" textlink="">
      <xdr:nvSpPr>
        <xdr:cNvPr id="330" name="テキスト ボックス 329"/>
        <xdr:cNvSpPr txBox="1"/>
      </xdr:nvSpPr>
      <xdr:spPr>
        <a:xfrm>
          <a:off x="13131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28787</xdr:rowOff>
    </xdr:from>
    <xdr:to>
      <xdr:col>24</xdr:col>
      <xdr:colOff>609600</xdr:colOff>
      <xdr:row>64</xdr:row>
      <xdr:rowOff>130387</xdr:rowOff>
    </xdr:to>
    <xdr:sp macro="" textlink="">
      <xdr:nvSpPr>
        <xdr:cNvPr id="336" name="円/楕円 335"/>
        <xdr:cNvSpPr/>
      </xdr:nvSpPr>
      <xdr:spPr>
        <a:xfrm>
          <a:off x="16967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864</xdr:rowOff>
    </xdr:from>
    <xdr:ext cx="762000" cy="259045"/>
    <xdr:sp macro="" textlink="">
      <xdr:nvSpPr>
        <xdr:cNvPr id="337" name="定員管理の状況該当値テキスト"/>
        <xdr:cNvSpPr txBox="1"/>
      </xdr:nvSpPr>
      <xdr:spPr>
        <a:xfrm>
          <a:off x="17106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28787</xdr:rowOff>
    </xdr:from>
    <xdr:to>
      <xdr:col>23</xdr:col>
      <xdr:colOff>457200</xdr:colOff>
      <xdr:row>64</xdr:row>
      <xdr:rowOff>130387</xdr:rowOff>
    </xdr:to>
    <xdr:sp macro="" textlink="">
      <xdr:nvSpPr>
        <xdr:cNvPr id="338" name="円/楕円 337"/>
        <xdr:cNvSpPr/>
      </xdr:nvSpPr>
      <xdr:spPr>
        <a:xfrm>
          <a:off x="16129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115164</xdr:rowOff>
    </xdr:from>
    <xdr:ext cx="736600" cy="259045"/>
    <xdr:sp macro="" textlink="">
      <xdr:nvSpPr>
        <xdr:cNvPr id="339" name="テキスト ボックス 338"/>
        <xdr:cNvSpPr txBox="1"/>
      </xdr:nvSpPr>
      <xdr:spPr>
        <a:xfrm>
          <a:off x="15798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48895</xdr:rowOff>
    </xdr:from>
    <xdr:to>
      <xdr:col>22</xdr:col>
      <xdr:colOff>254000</xdr:colOff>
      <xdr:row>64</xdr:row>
      <xdr:rowOff>150495</xdr:rowOff>
    </xdr:to>
    <xdr:sp macro="" textlink="">
      <xdr:nvSpPr>
        <xdr:cNvPr id="340" name="円/楕円 339"/>
        <xdr:cNvSpPr/>
      </xdr:nvSpPr>
      <xdr:spPr>
        <a:xfrm>
          <a:off x="15240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135272</xdr:rowOff>
    </xdr:from>
    <xdr:ext cx="762000" cy="259045"/>
    <xdr:sp macro="" textlink="">
      <xdr:nvSpPr>
        <xdr:cNvPr id="341" name="テキスト ボックス 340"/>
        <xdr:cNvSpPr txBox="1"/>
      </xdr:nvSpPr>
      <xdr:spPr>
        <a:xfrm>
          <a:off x="14909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69004</xdr:rowOff>
    </xdr:from>
    <xdr:to>
      <xdr:col>21</xdr:col>
      <xdr:colOff>50800</xdr:colOff>
      <xdr:row>64</xdr:row>
      <xdr:rowOff>170604</xdr:rowOff>
    </xdr:to>
    <xdr:sp macro="" textlink="">
      <xdr:nvSpPr>
        <xdr:cNvPr id="342" name="円/楕円 341"/>
        <xdr:cNvSpPr/>
      </xdr:nvSpPr>
      <xdr:spPr>
        <a:xfrm>
          <a:off x="14351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155381</xdr:rowOff>
    </xdr:from>
    <xdr:ext cx="762000" cy="259045"/>
    <xdr:sp macro="" textlink="">
      <xdr:nvSpPr>
        <xdr:cNvPr id="343" name="テキスト ボックス 342"/>
        <xdr:cNvSpPr txBox="1"/>
      </xdr:nvSpPr>
      <xdr:spPr>
        <a:xfrm>
          <a:off x="14020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14181</xdr:rowOff>
    </xdr:from>
    <xdr:to>
      <xdr:col>19</xdr:col>
      <xdr:colOff>533400</xdr:colOff>
      <xdr:row>65</xdr:row>
      <xdr:rowOff>115781</xdr:rowOff>
    </xdr:to>
    <xdr:sp macro="" textlink="">
      <xdr:nvSpPr>
        <xdr:cNvPr id="344" name="円/楕円 343"/>
        <xdr:cNvSpPr/>
      </xdr:nvSpPr>
      <xdr:spPr>
        <a:xfrm>
          <a:off x="13462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100558</xdr:rowOff>
    </xdr:from>
    <xdr:ext cx="762000" cy="259045"/>
    <xdr:sp macro="" textlink="">
      <xdr:nvSpPr>
        <xdr:cNvPr id="345" name="テキスト ボックス 344"/>
        <xdr:cNvSpPr txBox="1"/>
      </xdr:nvSpPr>
      <xdr:spPr>
        <a:xfrm>
          <a:off x="13131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地下鉄事業への経営健全化出資債，退職手当債，行政改革推進債などの交付税措置のない市債を発行してきたことなどにより，類似団体平均値を上回っている。</a:t>
          </a:r>
        </a:p>
        <a:p>
          <a:r>
            <a:rPr kumimoji="1" lang="ja-JP" altLang="en-US" sz="1100">
              <a:solidFill>
                <a:schemeClr val="dk1"/>
              </a:solidFill>
              <a:effectLst/>
              <a:latin typeface="+mn-lt"/>
              <a:ea typeface="+mn-ea"/>
              <a:cs typeface="+mn-cs"/>
            </a:rPr>
            <a:t>　「はばたけ未来へ</a:t>
          </a:r>
          <a:r>
            <a:rPr kumimoji="1" lang="ja-JP" altLang="en-US" sz="1100" i="1">
              <a:solidFill>
                <a:schemeClr val="dk1"/>
              </a:solidFill>
              <a:effectLst/>
              <a:latin typeface="+mn-lt"/>
              <a:ea typeface="+mn-ea"/>
              <a:cs typeface="+mn-cs"/>
            </a:rPr>
            <a:t>！</a:t>
          </a:r>
          <a:r>
            <a:rPr kumimoji="1" lang="ja-JP" altLang="en-US" sz="1100">
              <a:solidFill>
                <a:schemeClr val="dk1"/>
              </a:solidFill>
              <a:effectLst/>
              <a:latin typeface="+mn-lt"/>
              <a:ea typeface="+mn-ea"/>
              <a:cs typeface="+mn-cs"/>
            </a:rPr>
            <a:t>　京プラン」後期実施計画（</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年度）に基づき，市債残高の適切なコントロールに取り組んでおり，引き続き比率の改善に努めていく。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7" name="直線コネクタ 376"/>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8"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9" name="直線コネクタ 378"/>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80"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81" name="直線コネクタ 380"/>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129722</xdr:rowOff>
    </xdr:from>
    <xdr:to>
      <xdr:col>24</xdr:col>
      <xdr:colOff>558800</xdr:colOff>
      <xdr:row>43</xdr:row>
      <xdr:rowOff>152702</xdr:rowOff>
    </xdr:to>
    <xdr:cxnSp macro="">
      <xdr:nvCxnSpPr>
        <xdr:cNvPr id="382" name="直線コネクタ 381"/>
        <xdr:cNvCxnSpPr/>
      </xdr:nvCxnSpPr>
      <xdr:spPr>
        <a:xfrm>
          <a:off x="16179800" y="75020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138689</xdr:rowOff>
    </xdr:from>
    <xdr:ext cx="762000" cy="259045"/>
    <xdr:sp macro="" textlink="">
      <xdr:nvSpPr>
        <xdr:cNvPr id="383" name="公債費負担の状況平均値テキスト"/>
        <xdr:cNvSpPr txBox="1"/>
      </xdr:nvSpPr>
      <xdr:spPr>
        <a:xfrm>
          <a:off x="17106900" y="682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4" name="フローチャート : 判断 383"/>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129722</xdr:rowOff>
    </xdr:to>
    <xdr:cxnSp macro="">
      <xdr:nvCxnSpPr>
        <xdr:cNvPr id="385" name="直線コネクタ 384"/>
        <xdr:cNvCxnSpPr/>
      </xdr:nvCxnSpPr>
      <xdr:spPr>
        <a:xfrm>
          <a:off x="15290800" y="73871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6" name="フローチャート : 判断 385"/>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87" name="テキスト ボックス 386"/>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163285</xdr:rowOff>
    </xdr:from>
    <xdr:to>
      <xdr:col>22</xdr:col>
      <xdr:colOff>203200</xdr:colOff>
      <xdr:row>43</xdr:row>
      <xdr:rowOff>14817</xdr:rowOff>
    </xdr:to>
    <xdr:cxnSp macro="">
      <xdr:nvCxnSpPr>
        <xdr:cNvPr id="388" name="直線コネクタ 387"/>
        <xdr:cNvCxnSpPr/>
      </xdr:nvCxnSpPr>
      <xdr:spPr>
        <a:xfrm>
          <a:off x="14401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0" name="テキスト ボックス 38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151795</xdr:rowOff>
    </xdr:from>
    <xdr:to>
      <xdr:col>21</xdr:col>
      <xdr:colOff>0</xdr:colOff>
      <xdr:row>42</xdr:row>
      <xdr:rowOff>163285</xdr:rowOff>
    </xdr:to>
    <xdr:cxnSp macro="">
      <xdr:nvCxnSpPr>
        <xdr:cNvPr id="391" name="直線コネクタ 390"/>
        <xdr:cNvCxnSpPr/>
      </xdr:nvCxnSpPr>
      <xdr:spPr>
        <a:xfrm>
          <a:off x="13512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2" name="フローチャート : 判断 391"/>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393" name="テキスト ボックス 392"/>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4" name="フローチャート : 判断 393"/>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395" name="テキスト ボックス 394"/>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101902</xdr:rowOff>
    </xdr:from>
    <xdr:to>
      <xdr:col>24</xdr:col>
      <xdr:colOff>609600</xdr:colOff>
      <xdr:row>44</xdr:row>
      <xdr:rowOff>32052</xdr:rowOff>
    </xdr:to>
    <xdr:sp macro="" textlink="">
      <xdr:nvSpPr>
        <xdr:cNvPr id="401" name="円/楕円 400"/>
        <xdr:cNvSpPr/>
      </xdr:nvSpPr>
      <xdr:spPr>
        <a:xfrm>
          <a:off x="16967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73979</xdr:rowOff>
    </xdr:from>
    <xdr:ext cx="762000" cy="259045"/>
    <xdr:sp macro="" textlink="">
      <xdr:nvSpPr>
        <xdr:cNvPr id="402" name="公債費負担の状況該当値テキスト"/>
        <xdr:cNvSpPr txBox="1"/>
      </xdr:nvSpPr>
      <xdr:spPr>
        <a:xfrm>
          <a:off x="17106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78922</xdr:rowOff>
    </xdr:from>
    <xdr:to>
      <xdr:col>23</xdr:col>
      <xdr:colOff>457200</xdr:colOff>
      <xdr:row>44</xdr:row>
      <xdr:rowOff>9072</xdr:rowOff>
    </xdr:to>
    <xdr:sp macro="" textlink="">
      <xdr:nvSpPr>
        <xdr:cNvPr id="403" name="円/楕円 402"/>
        <xdr:cNvSpPr/>
      </xdr:nvSpPr>
      <xdr:spPr>
        <a:xfrm>
          <a:off x="16129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165299</xdr:rowOff>
    </xdr:from>
    <xdr:ext cx="736600" cy="259045"/>
    <xdr:sp macro="" textlink="">
      <xdr:nvSpPr>
        <xdr:cNvPr id="404" name="テキスト ボックス 403"/>
        <xdr:cNvSpPr txBox="1"/>
      </xdr:nvSpPr>
      <xdr:spPr>
        <a:xfrm>
          <a:off x="15798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135467</xdr:rowOff>
    </xdr:from>
    <xdr:to>
      <xdr:col>22</xdr:col>
      <xdr:colOff>254000</xdr:colOff>
      <xdr:row>43</xdr:row>
      <xdr:rowOff>65617</xdr:rowOff>
    </xdr:to>
    <xdr:sp macro="" textlink="">
      <xdr:nvSpPr>
        <xdr:cNvPr id="405" name="円/楕円 404"/>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50394</xdr:rowOff>
    </xdr:from>
    <xdr:ext cx="762000" cy="259045"/>
    <xdr:sp macro="" textlink="">
      <xdr:nvSpPr>
        <xdr:cNvPr id="406" name="テキスト ボックス 405"/>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112485</xdr:rowOff>
    </xdr:from>
    <xdr:to>
      <xdr:col>21</xdr:col>
      <xdr:colOff>50800</xdr:colOff>
      <xdr:row>43</xdr:row>
      <xdr:rowOff>42635</xdr:rowOff>
    </xdr:to>
    <xdr:sp macro="" textlink="">
      <xdr:nvSpPr>
        <xdr:cNvPr id="407" name="円/楕円 406"/>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27412</xdr:rowOff>
    </xdr:from>
    <xdr:ext cx="762000" cy="259045"/>
    <xdr:sp macro="" textlink="">
      <xdr:nvSpPr>
        <xdr:cNvPr id="408" name="テキスト ボックス 407"/>
        <xdr:cNvSpPr txBox="1"/>
      </xdr:nvSpPr>
      <xdr:spPr>
        <a:xfrm>
          <a:off x="14020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100995</xdr:rowOff>
    </xdr:from>
    <xdr:to>
      <xdr:col>19</xdr:col>
      <xdr:colOff>533400</xdr:colOff>
      <xdr:row>43</xdr:row>
      <xdr:rowOff>31145</xdr:rowOff>
    </xdr:to>
    <xdr:sp macro="" textlink="">
      <xdr:nvSpPr>
        <xdr:cNvPr id="409" name="円/楕円 408"/>
        <xdr:cNvSpPr/>
      </xdr:nvSpPr>
      <xdr:spPr>
        <a:xfrm>
          <a:off x="13462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15922</xdr:rowOff>
    </xdr:from>
    <xdr:ext cx="762000" cy="259045"/>
    <xdr:sp macro="" textlink="">
      <xdr:nvSpPr>
        <xdr:cNvPr id="410" name="テキスト ボックス 409"/>
        <xdr:cNvSpPr txBox="1"/>
      </xdr:nvSpPr>
      <xdr:spPr>
        <a:xfrm>
          <a:off x="13131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職員数の削減や退職手当支給率の引き下げによる退職手当負担見込額の減少などの改善要素はあるものの，地下鉄事業への経営健全化出資債，退職手当債，行政改革推進債などの交付税措置のない市債残高が増加傾向にあることなどにより，類似団体平均値を上回っている。</a:t>
          </a:r>
        </a:p>
        <a:p>
          <a:r>
            <a:rPr kumimoji="1" lang="ja-JP" altLang="en-US" sz="1100">
              <a:solidFill>
                <a:schemeClr val="dk1"/>
              </a:solidFill>
              <a:effectLst/>
              <a:latin typeface="+mn-lt"/>
              <a:ea typeface="+mn-ea"/>
              <a:cs typeface="+mn-cs"/>
            </a:rPr>
            <a:t>　「はばたけ未来へ</a:t>
          </a:r>
          <a:r>
            <a:rPr kumimoji="1" lang="ja-JP" altLang="en-US" sz="1100" i="1">
              <a:solidFill>
                <a:schemeClr val="dk1"/>
              </a:solidFill>
              <a:effectLst/>
              <a:latin typeface="+mn-lt"/>
              <a:ea typeface="+mn-ea"/>
              <a:cs typeface="+mn-cs"/>
            </a:rPr>
            <a:t>！</a:t>
          </a:r>
          <a:r>
            <a:rPr kumimoji="1" lang="ja-JP" altLang="en-US" sz="1100">
              <a:solidFill>
                <a:schemeClr val="dk1"/>
              </a:solidFill>
              <a:effectLst/>
              <a:latin typeface="+mn-lt"/>
              <a:ea typeface="+mn-ea"/>
              <a:cs typeface="+mn-cs"/>
            </a:rPr>
            <a:t>　京プラン」後期実施計画（</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年度）に基づき，市債残高の適切なコントロールや職員数の更なる適正化などに取り組んでおり，引き続き比率の改善に努めていく。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7" name="直線コネクタ 436"/>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8"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9" name="直線コネクタ 438"/>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126771</xdr:rowOff>
    </xdr:from>
    <xdr:to>
      <xdr:col>24</xdr:col>
      <xdr:colOff>558800</xdr:colOff>
      <xdr:row>20</xdr:row>
      <xdr:rowOff>130149</xdr:rowOff>
    </xdr:to>
    <xdr:cxnSp macro="">
      <xdr:nvCxnSpPr>
        <xdr:cNvPr id="442" name="直線コネクタ 441"/>
        <xdr:cNvCxnSpPr/>
      </xdr:nvCxnSpPr>
      <xdr:spPr>
        <a:xfrm>
          <a:off x="16179800" y="3555771"/>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43"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4" name="フローチャート : 判断 443"/>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126771</xdr:rowOff>
    </xdr:from>
    <xdr:to>
      <xdr:col>23</xdr:col>
      <xdr:colOff>406400</xdr:colOff>
      <xdr:row>20</xdr:row>
      <xdr:rowOff>133045</xdr:rowOff>
    </xdr:to>
    <xdr:cxnSp macro="">
      <xdr:nvCxnSpPr>
        <xdr:cNvPr id="445" name="直線コネクタ 444"/>
        <xdr:cNvCxnSpPr/>
      </xdr:nvCxnSpPr>
      <xdr:spPr>
        <a:xfrm flipV="1">
          <a:off x="15290800" y="355577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6" name="フローチャート : 判断 445"/>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64939</xdr:rowOff>
    </xdr:from>
    <xdr:ext cx="736600" cy="259045"/>
    <xdr:sp macro="" textlink="">
      <xdr:nvSpPr>
        <xdr:cNvPr id="447" name="テキスト ボックス 446"/>
        <xdr:cNvSpPr txBox="1"/>
      </xdr:nvSpPr>
      <xdr:spPr>
        <a:xfrm>
          <a:off x="15798800" y="280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133045</xdr:rowOff>
    </xdr:from>
    <xdr:to>
      <xdr:col>22</xdr:col>
      <xdr:colOff>203200</xdr:colOff>
      <xdr:row>20</xdr:row>
      <xdr:rowOff>158140</xdr:rowOff>
    </xdr:to>
    <xdr:cxnSp macro="">
      <xdr:nvCxnSpPr>
        <xdr:cNvPr id="448" name="直線コネクタ 447"/>
        <xdr:cNvCxnSpPr/>
      </xdr:nvCxnSpPr>
      <xdr:spPr>
        <a:xfrm flipV="1">
          <a:off x="14401800" y="3562045"/>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9" name="フローチャート : 判断 448"/>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96791</xdr:rowOff>
    </xdr:from>
    <xdr:ext cx="762000" cy="259045"/>
    <xdr:sp macro="" textlink="">
      <xdr:nvSpPr>
        <xdr:cNvPr id="450" name="テキスト ボックス 449"/>
        <xdr:cNvSpPr txBox="1"/>
      </xdr:nvSpPr>
      <xdr:spPr>
        <a:xfrm>
          <a:off x="14909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158140</xdr:rowOff>
    </xdr:from>
    <xdr:to>
      <xdr:col>21</xdr:col>
      <xdr:colOff>0</xdr:colOff>
      <xdr:row>20</xdr:row>
      <xdr:rowOff>166827</xdr:rowOff>
    </xdr:to>
    <xdr:cxnSp macro="">
      <xdr:nvCxnSpPr>
        <xdr:cNvPr id="451" name="直線コネクタ 450"/>
        <xdr:cNvCxnSpPr/>
      </xdr:nvCxnSpPr>
      <xdr:spPr>
        <a:xfrm flipV="1">
          <a:off x="13512800" y="358714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2" name="フローチャート : 判断 451"/>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152290</xdr:rowOff>
    </xdr:from>
    <xdr:ext cx="762000" cy="259045"/>
    <xdr:sp macro="" textlink="">
      <xdr:nvSpPr>
        <xdr:cNvPr id="453" name="テキスト ボックス 452"/>
        <xdr:cNvSpPr txBox="1"/>
      </xdr:nvSpPr>
      <xdr:spPr>
        <a:xfrm>
          <a:off x="14020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4" name="フローチャート : 判断 453"/>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41648</xdr:rowOff>
    </xdr:from>
    <xdr:ext cx="762000" cy="259045"/>
    <xdr:sp macro="" textlink="">
      <xdr:nvSpPr>
        <xdr:cNvPr id="455" name="テキスト ボックス 454"/>
        <xdr:cNvSpPr txBox="1"/>
      </xdr:nvSpPr>
      <xdr:spPr>
        <a:xfrm>
          <a:off x="13131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79349</xdr:rowOff>
    </xdr:from>
    <xdr:to>
      <xdr:col>24</xdr:col>
      <xdr:colOff>609600</xdr:colOff>
      <xdr:row>21</xdr:row>
      <xdr:rowOff>9499</xdr:rowOff>
    </xdr:to>
    <xdr:sp macro="" textlink="">
      <xdr:nvSpPr>
        <xdr:cNvPr id="461" name="円/楕円 460"/>
        <xdr:cNvSpPr/>
      </xdr:nvSpPr>
      <xdr:spPr>
        <a:xfrm>
          <a:off x="16967200" y="35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146676</xdr:rowOff>
    </xdr:from>
    <xdr:ext cx="762000" cy="259045"/>
    <xdr:sp macro="" textlink="">
      <xdr:nvSpPr>
        <xdr:cNvPr id="462" name="将来負担の状況該当値テキスト"/>
        <xdr:cNvSpPr txBox="1"/>
      </xdr:nvSpPr>
      <xdr:spPr>
        <a:xfrm>
          <a:off x="17106900" y="340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75971</xdr:rowOff>
    </xdr:from>
    <xdr:to>
      <xdr:col>23</xdr:col>
      <xdr:colOff>457200</xdr:colOff>
      <xdr:row>21</xdr:row>
      <xdr:rowOff>6121</xdr:rowOff>
    </xdr:to>
    <xdr:sp macro="" textlink="">
      <xdr:nvSpPr>
        <xdr:cNvPr id="463" name="円/楕円 462"/>
        <xdr:cNvSpPr/>
      </xdr:nvSpPr>
      <xdr:spPr>
        <a:xfrm>
          <a:off x="16129000" y="35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162348</xdr:rowOff>
    </xdr:from>
    <xdr:ext cx="736600" cy="259045"/>
    <xdr:sp macro="" textlink="">
      <xdr:nvSpPr>
        <xdr:cNvPr id="464" name="テキスト ボックス 463"/>
        <xdr:cNvSpPr txBox="1"/>
      </xdr:nvSpPr>
      <xdr:spPr>
        <a:xfrm>
          <a:off x="15798800" y="359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82245</xdr:rowOff>
    </xdr:from>
    <xdr:to>
      <xdr:col>22</xdr:col>
      <xdr:colOff>254000</xdr:colOff>
      <xdr:row>21</xdr:row>
      <xdr:rowOff>12395</xdr:rowOff>
    </xdr:to>
    <xdr:sp macro="" textlink="">
      <xdr:nvSpPr>
        <xdr:cNvPr id="465" name="円/楕円 464"/>
        <xdr:cNvSpPr/>
      </xdr:nvSpPr>
      <xdr:spPr>
        <a:xfrm>
          <a:off x="15240000" y="35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168622</xdr:rowOff>
    </xdr:from>
    <xdr:ext cx="762000" cy="259045"/>
    <xdr:sp macro="" textlink="">
      <xdr:nvSpPr>
        <xdr:cNvPr id="466" name="テキスト ボックス 465"/>
        <xdr:cNvSpPr txBox="1"/>
      </xdr:nvSpPr>
      <xdr:spPr>
        <a:xfrm>
          <a:off x="14909800" y="359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107340</xdr:rowOff>
    </xdr:from>
    <xdr:to>
      <xdr:col>21</xdr:col>
      <xdr:colOff>50800</xdr:colOff>
      <xdr:row>21</xdr:row>
      <xdr:rowOff>37490</xdr:rowOff>
    </xdr:to>
    <xdr:sp macro="" textlink="">
      <xdr:nvSpPr>
        <xdr:cNvPr id="467" name="円/楕円 466"/>
        <xdr:cNvSpPr/>
      </xdr:nvSpPr>
      <xdr:spPr>
        <a:xfrm>
          <a:off x="14351000" y="35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22267</xdr:rowOff>
    </xdr:from>
    <xdr:ext cx="762000" cy="259045"/>
    <xdr:sp macro="" textlink="">
      <xdr:nvSpPr>
        <xdr:cNvPr id="468" name="テキスト ボックス 467"/>
        <xdr:cNvSpPr txBox="1"/>
      </xdr:nvSpPr>
      <xdr:spPr>
        <a:xfrm>
          <a:off x="14020800" y="362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116027</xdr:rowOff>
    </xdr:from>
    <xdr:to>
      <xdr:col>19</xdr:col>
      <xdr:colOff>533400</xdr:colOff>
      <xdr:row>21</xdr:row>
      <xdr:rowOff>46177</xdr:rowOff>
    </xdr:to>
    <xdr:sp macro="" textlink="">
      <xdr:nvSpPr>
        <xdr:cNvPr id="469" name="円/楕円 468"/>
        <xdr:cNvSpPr/>
      </xdr:nvSpPr>
      <xdr:spPr>
        <a:xfrm>
          <a:off x="13462000" y="354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30954</xdr:rowOff>
    </xdr:from>
    <xdr:ext cx="762000" cy="259045"/>
    <xdr:sp macro="" textlink="">
      <xdr:nvSpPr>
        <xdr:cNvPr id="470" name="テキスト ボックス 469"/>
        <xdr:cNvSpPr txBox="1"/>
      </xdr:nvSpPr>
      <xdr:spPr>
        <a:xfrm>
          <a:off x="13131800" y="363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1,419,549
1,377,940
827.83
732,271,931
727,053,787
1,896,291
350,679,173
1,300,992,855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229.6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20"/>
            </a:lnSpc>
          </a:pPr>
          <a:r>
            <a:rPr kumimoji="1" lang="ja-JP" altLang="en-US" sz="1100">
              <a:solidFill>
                <a:schemeClr val="dk1"/>
              </a:solidFill>
              <a:effectLst/>
              <a:latin typeface="ＭＳ Ｐゴシック 本文"/>
              <a:ea typeface="+mn-ea"/>
              <a:cs typeface="+mn-cs"/>
            </a:rPr>
            <a:t>　「はばたけ未来へ</a:t>
          </a:r>
          <a:r>
            <a:rPr kumimoji="1" lang="ja-JP" altLang="en-US" sz="1100" i="1">
              <a:solidFill>
                <a:schemeClr val="dk1"/>
              </a:solidFill>
              <a:effectLst/>
              <a:latin typeface="ＭＳ Ｐゴシック 本文"/>
              <a:ea typeface="+mn-ea"/>
              <a:cs typeface="+mn-cs"/>
            </a:rPr>
            <a:t>！</a:t>
          </a:r>
          <a:r>
            <a:rPr kumimoji="1" lang="ja-JP" altLang="en-US" sz="1100">
              <a:solidFill>
                <a:schemeClr val="dk1"/>
              </a:solidFill>
              <a:effectLst/>
              <a:latin typeface="ＭＳ Ｐゴシック 本文"/>
              <a:ea typeface="+mn-ea"/>
              <a:cs typeface="+mn-cs"/>
            </a:rPr>
            <a:t>　京プラン」実施計画（</a:t>
          </a:r>
          <a:r>
            <a:rPr kumimoji="1" lang="en-US" altLang="ja-JP" sz="1100">
              <a:solidFill>
                <a:schemeClr val="dk1"/>
              </a:solidFill>
              <a:effectLst/>
              <a:latin typeface="ＭＳ Ｐゴシック 本文"/>
              <a:ea typeface="+mn-ea"/>
              <a:cs typeface="+mn-cs"/>
            </a:rPr>
            <a:t>24</a:t>
          </a:r>
          <a:r>
            <a:rPr kumimoji="1" lang="ja-JP" altLang="en-US" sz="1100">
              <a:solidFill>
                <a:schemeClr val="dk1"/>
              </a:solidFill>
              <a:effectLst/>
              <a:latin typeface="ＭＳ Ｐゴシック 本文"/>
              <a:ea typeface="+mn-ea"/>
              <a:cs typeface="+mn-cs"/>
            </a:rPr>
            <a:t>年度～</a:t>
          </a:r>
          <a:r>
            <a:rPr kumimoji="1" lang="en-US" altLang="ja-JP" sz="1100">
              <a:solidFill>
                <a:schemeClr val="dk1"/>
              </a:solidFill>
              <a:effectLst/>
              <a:latin typeface="ＭＳ Ｐゴシック 本文"/>
              <a:ea typeface="+mn-ea"/>
              <a:cs typeface="+mn-cs"/>
            </a:rPr>
            <a:t>27</a:t>
          </a:r>
          <a:r>
            <a:rPr kumimoji="1" lang="ja-JP" altLang="en-US" sz="1100">
              <a:solidFill>
                <a:schemeClr val="dk1"/>
              </a:solidFill>
              <a:effectLst/>
              <a:latin typeface="ＭＳ Ｐゴシック 本文"/>
              <a:ea typeface="+mn-ea"/>
              <a:cs typeface="+mn-cs"/>
            </a:rPr>
            <a:t>年度）に基づいた職員数の削減などにより，人件費の経常収支比率の減少を図っているが，依然として類似団体平均を上回っている。これは，市域が広大である，文化財・木造家屋が多いといった都市特性を有すること，これまで福祉，教育，消防等の分野において，京都市独自の重要政策の推進に取り組んできたことなどによるものである。</a:t>
          </a:r>
        </a:p>
        <a:p>
          <a:pPr>
            <a:lnSpc>
              <a:spcPts val="1320"/>
            </a:lnSpc>
          </a:pPr>
          <a:r>
            <a:rPr kumimoji="1" lang="ja-JP" altLang="en-US" sz="1100">
              <a:solidFill>
                <a:schemeClr val="dk1"/>
              </a:solidFill>
              <a:effectLst/>
              <a:latin typeface="ＭＳ Ｐゴシック 本文"/>
              <a:ea typeface="+mn-ea"/>
              <a:cs typeface="+mn-cs"/>
            </a:rPr>
            <a:t>　今後も，「はばたけ未来へ</a:t>
          </a:r>
          <a:r>
            <a:rPr kumimoji="1" lang="ja-JP" altLang="en-US" sz="1100" i="1">
              <a:solidFill>
                <a:schemeClr val="dk1"/>
              </a:solidFill>
              <a:effectLst/>
              <a:latin typeface="ＭＳ Ｐゴシック 本文"/>
              <a:ea typeface="+mn-ea"/>
              <a:cs typeface="+mn-cs"/>
            </a:rPr>
            <a:t>！</a:t>
          </a:r>
          <a:r>
            <a:rPr kumimoji="1" lang="ja-JP" altLang="en-US" sz="1100">
              <a:solidFill>
                <a:schemeClr val="dk1"/>
              </a:solidFill>
              <a:effectLst/>
              <a:latin typeface="ＭＳ Ｐゴシック 本文"/>
              <a:ea typeface="+mn-ea"/>
              <a:cs typeface="+mn-cs"/>
            </a:rPr>
            <a:t>　京プラン」後期実施計画（</a:t>
          </a:r>
          <a:r>
            <a:rPr kumimoji="1" lang="en-US" altLang="ja-JP" sz="1100">
              <a:solidFill>
                <a:schemeClr val="dk1"/>
              </a:solidFill>
              <a:effectLst/>
              <a:latin typeface="ＭＳ Ｐゴシック 本文"/>
              <a:ea typeface="+mn-ea"/>
              <a:cs typeface="+mn-cs"/>
            </a:rPr>
            <a:t>28</a:t>
          </a:r>
          <a:r>
            <a:rPr kumimoji="1" lang="ja-JP" altLang="en-US" sz="1100">
              <a:solidFill>
                <a:schemeClr val="dk1"/>
              </a:solidFill>
              <a:effectLst/>
              <a:latin typeface="ＭＳ Ｐゴシック 本文"/>
              <a:ea typeface="+mn-ea"/>
              <a:cs typeface="+mn-cs"/>
            </a:rPr>
            <a:t>年度～</a:t>
          </a:r>
          <a:r>
            <a:rPr kumimoji="1" lang="en-US" altLang="ja-JP" sz="1100">
              <a:solidFill>
                <a:schemeClr val="dk1"/>
              </a:solidFill>
              <a:effectLst/>
              <a:latin typeface="ＭＳ Ｐゴシック 本文"/>
              <a:ea typeface="+mn-ea"/>
              <a:cs typeface="+mn-cs"/>
            </a:rPr>
            <a:t>32</a:t>
          </a:r>
          <a:r>
            <a:rPr kumimoji="1" lang="ja-JP" altLang="en-US" sz="1100">
              <a:solidFill>
                <a:schemeClr val="dk1"/>
              </a:solidFill>
              <a:effectLst/>
              <a:latin typeface="ＭＳ Ｐゴシック 本文"/>
              <a:ea typeface="+mn-ea"/>
              <a:cs typeface="+mn-cs"/>
            </a:rPr>
            <a:t>年度）に基づき，効率的で効果的な人員配置による職員数の削減，時間外勤務の縮減，各種手当の見直し等を行い，更なる総人件費の削減に努めていく。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40</xdr:row>
      <xdr:rowOff>101600</xdr:rowOff>
    </xdr:to>
    <xdr:cxnSp macro="">
      <xdr:nvCxnSpPr>
        <xdr:cNvPr id="61" name="直線コネクタ 60"/>
        <xdr:cNvCxnSpPr/>
      </xdr:nvCxnSpPr>
      <xdr:spPr>
        <a:xfrm flipV="1">
          <a:off x="4826000" y="57277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40</xdr:row>
      <xdr:rowOff>101600</xdr:rowOff>
    </xdr:from>
    <xdr:to>
      <xdr:col>7</xdr:col>
      <xdr:colOff>104775</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101600</xdr:rowOff>
    </xdr:from>
    <xdr:to>
      <xdr:col>7</xdr:col>
      <xdr:colOff>15875</xdr:colOff>
      <xdr:row>40</xdr:row>
      <xdr:rowOff>114300</xdr:rowOff>
    </xdr:to>
    <xdr:cxnSp macro="">
      <xdr:nvCxnSpPr>
        <xdr:cNvPr id="66" name="直線コネクタ 65"/>
        <xdr:cNvCxnSpPr/>
      </xdr:nvCxnSpPr>
      <xdr:spPr>
        <a:xfrm flipV="1">
          <a:off x="3987800" y="695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88900</xdr:rowOff>
    </xdr:from>
    <xdr:to>
      <xdr:col>7</xdr:col>
      <xdr:colOff>66675</xdr:colOff>
      <xdr:row>37</xdr:row>
      <xdr:rowOff>19050</xdr:rowOff>
    </xdr:to>
    <xdr:sp macro="" textlink="">
      <xdr:nvSpPr>
        <xdr:cNvPr id="68" name="フローチャート : 判断 67"/>
        <xdr:cNvSpPr/>
      </xdr:nvSpPr>
      <xdr:spPr>
        <a:xfrm>
          <a:off x="4775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88900</xdr:rowOff>
    </xdr:from>
    <xdr:to>
      <xdr:col>5</xdr:col>
      <xdr:colOff>549275</xdr:colOff>
      <xdr:row>40</xdr:row>
      <xdr:rowOff>114300</xdr:rowOff>
    </xdr:to>
    <xdr:cxnSp macro="">
      <xdr:nvCxnSpPr>
        <xdr:cNvPr id="69" name="直線コネクタ 68"/>
        <xdr:cNvCxnSpPr/>
      </xdr:nvCxnSpPr>
      <xdr:spPr>
        <a:xfrm>
          <a:off x="3098800" y="694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139700</xdr:rowOff>
    </xdr:from>
    <xdr:to>
      <xdr:col>5</xdr:col>
      <xdr:colOff>600075</xdr:colOff>
      <xdr:row>37</xdr:row>
      <xdr:rowOff>69850</xdr:rowOff>
    </xdr:to>
    <xdr:sp macro="" textlink="">
      <xdr:nvSpPr>
        <xdr:cNvPr id="70" name="フローチャート : 判断 69"/>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80027</xdr:rowOff>
    </xdr:from>
    <xdr:ext cx="736600" cy="259045"/>
    <xdr:sp macro="" textlink="">
      <xdr:nvSpPr>
        <xdr:cNvPr id="71" name="テキスト ボックス 70"/>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88900</xdr:rowOff>
    </xdr:from>
    <xdr:to>
      <xdr:col>4</xdr:col>
      <xdr:colOff>346075</xdr:colOff>
      <xdr:row>41</xdr:row>
      <xdr:rowOff>95250</xdr:rowOff>
    </xdr:to>
    <xdr:cxnSp macro="">
      <xdr:nvCxnSpPr>
        <xdr:cNvPr id="72" name="直線コネクタ 71"/>
        <xdr:cNvCxnSpPr/>
      </xdr:nvCxnSpPr>
      <xdr:spPr>
        <a:xfrm flipV="1">
          <a:off x="2209800" y="6946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127000</xdr:rowOff>
    </xdr:from>
    <xdr:to>
      <xdr:col>4</xdr:col>
      <xdr:colOff>396875</xdr:colOff>
      <xdr:row>37</xdr:row>
      <xdr:rowOff>57150</xdr:rowOff>
    </xdr:to>
    <xdr:sp macro="" textlink="">
      <xdr:nvSpPr>
        <xdr:cNvPr id="73" name="フローチャート :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67327</xdr:rowOff>
    </xdr:from>
    <xdr:ext cx="762000" cy="259045"/>
    <xdr:sp macro="" textlink="">
      <xdr:nvSpPr>
        <xdr:cNvPr id="74" name="テキスト ボックス 73"/>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95250</xdr:rowOff>
    </xdr:from>
    <xdr:to>
      <xdr:col>3</xdr:col>
      <xdr:colOff>142875</xdr:colOff>
      <xdr:row>41</xdr:row>
      <xdr:rowOff>107950</xdr:rowOff>
    </xdr:to>
    <xdr:cxnSp macro="">
      <xdr:nvCxnSpPr>
        <xdr:cNvPr id="75" name="直線コネクタ 74"/>
        <xdr:cNvCxnSpPr/>
      </xdr:nvCxnSpPr>
      <xdr:spPr>
        <a:xfrm flipV="1">
          <a:off x="1320800" y="712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120650</xdr:rowOff>
    </xdr:from>
    <xdr:to>
      <xdr:col>3</xdr:col>
      <xdr:colOff>193675</xdr:colOff>
      <xdr:row>38</xdr:row>
      <xdr:rowOff>50800</xdr:rowOff>
    </xdr:to>
    <xdr:sp macro="" textlink="">
      <xdr:nvSpPr>
        <xdr:cNvPr id="76" name="フローチャート : 判断 75"/>
        <xdr:cNvSpPr/>
      </xdr:nvSpPr>
      <xdr:spPr>
        <a:xfrm>
          <a:off x="2159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60977</xdr:rowOff>
    </xdr:from>
    <xdr:ext cx="762000" cy="259045"/>
    <xdr:sp macro="" textlink="">
      <xdr:nvSpPr>
        <xdr:cNvPr id="77" name="テキスト ボックス 76"/>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50800</xdr:rowOff>
    </xdr:from>
    <xdr:to>
      <xdr:col>7</xdr:col>
      <xdr:colOff>66675</xdr:colOff>
      <xdr:row>40</xdr:row>
      <xdr:rowOff>152400</xdr:rowOff>
    </xdr:to>
    <xdr:sp macro="" textlink="">
      <xdr:nvSpPr>
        <xdr:cNvPr id="85" name="円/楕円 84"/>
        <xdr:cNvSpPr/>
      </xdr:nvSpPr>
      <xdr:spPr>
        <a:xfrm>
          <a:off x="47752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130827</xdr:rowOff>
    </xdr:from>
    <xdr:ext cx="762000" cy="259045"/>
    <xdr:sp macro="" textlink="">
      <xdr:nvSpPr>
        <xdr:cNvPr id="86" name="人件費該当値テキスト"/>
        <xdr:cNvSpPr txBox="1"/>
      </xdr:nvSpPr>
      <xdr:spPr>
        <a:xfrm>
          <a:off x="49149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63500</xdr:rowOff>
    </xdr:from>
    <xdr:to>
      <xdr:col>5</xdr:col>
      <xdr:colOff>600075</xdr:colOff>
      <xdr:row>40</xdr:row>
      <xdr:rowOff>165100</xdr:rowOff>
    </xdr:to>
    <xdr:sp macro="" textlink="">
      <xdr:nvSpPr>
        <xdr:cNvPr id="87" name="円/楕円 86"/>
        <xdr:cNvSpPr/>
      </xdr:nvSpPr>
      <xdr:spPr>
        <a:xfrm>
          <a:off x="3937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149877</xdr:rowOff>
    </xdr:from>
    <xdr:ext cx="736600" cy="259045"/>
    <xdr:sp macro="" textlink="">
      <xdr:nvSpPr>
        <xdr:cNvPr id="88" name="テキスト ボックス 87"/>
        <xdr:cNvSpPr txBox="1"/>
      </xdr:nvSpPr>
      <xdr:spPr>
        <a:xfrm>
          <a:off x="3606800" y="700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38100</xdr:rowOff>
    </xdr:from>
    <xdr:to>
      <xdr:col>4</xdr:col>
      <xdr:colOff>396875</xdr:colOff>
      <xdr:row>40</xdr:row>
      <xdr:rowOff>139700</xdr:rowOff>
    </xdr:to>
    <xdr:sp macro="" textlink="">
      <xdr:nvSpPr>
        <xdr:cNvPr id="89" name="円/楕円 88"/>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124477</xdr:rowOff>
    </xdr:from>
    <xdr:ext cx="762000" cy="259045"/>
    <xdr:sp macro="" textlink="">
      <xdr:nvSpPr>
        <xdr:cNvPr id="90" name="テキスト ボックス 89"/>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44450</xdr:rowOff>
    </xdr:from>
    <xdr:to>
      <xdr:col>3</xdr:col>
      <xdr:colOff>193675</xdr:colOff>
      <xdr:row>41</xdr:row>
      <xdr:rowOff>146050</xdr:rowOff>
    </xdr:to>
    <xdr:sp macro="" textlink="">
      <xdr:nvSpPr>
        <xdr:cNvPr id="91" name="円/楕円 90"/>
        <xdr:cNvSpPr/>
      </xdr:nvSpPr>
      <xdr:spPr>
        <a:xfrm>
          <a:off x="2159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130827</xdr:rowOff>
    </xdr:from>
    <xdr:ext cx="762000" cy="259045"/>
    <xdr:sp macro="" textlink="">
      <xdr:nvSpPr>
        <xdr:cNvPr id="92" name="テキスト ボックス 91"/>
        <xdr:cNvSpPr txBox="1"/>
      </xdr:nvSpPr>
      <xdr:spPr>
        <a:xfrm>
          <a:off x="1828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57150</xdr:rowOff>
    </xdr:from>
    <xdr:to>
      <xdr:col>1</xdr:col>
      <xdr:colOff>676275</xdr:colOff>
      <xdr:row>41</xdr:row>
      <xdr:rowOff>158750</xdr:rowOff>
    </xdr:to>
    <xdr:sp macro="" textlink="">
      <xdr:nvSpPr>
        <xdr:cNvPr id="93" name="円/楕円 92"/>
        <xdr:cNvSpPr/>
      </xdr:nvSpPr>
      <xdr:spPr>
        <a:xfrm>
          <a:off x="1270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143527</xdr:rowOff>
    </xdr:from>
    <xdr:ext cx="762000" cy="259045"/>
    <xdr:sp macro="" textlink="">
      <xdr:nvSpPr>
        <xdr:cNvPr id="94" name="テキスト ボックス 93"/>
        <xdr:cNvSpPr txBox="1"/>
      </xdr:nvSpPr>
      <xdr:spPr>
        <a:xfrm>
          <a:off x="939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本市では，保育所数に占める民間設置箇所数の割合が高いことや保育所等の民営化の推進に取り組んできており，保育所運営費の大部分を扶助費で計上していることなどから類似団体平均を下回っている。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2" name="直線コネクタ 121"/>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101600</xdr:rowOff>
    </xdr:from>
    <xdr:to>
      <xdr:col>24</xdr:col>
      <xdr:colOff>31750</xdr:colOff>
      <xdr:row>12</xdr:row>
      <xdr:rowOff>139700</xdr:rowOff>
    </xdr:to>
    <xdr:cxnSp macro="">
      <xdr:nvCxnSpPr>
        <xdr:cNvPr id="127" name="直線コネクタ 126"/>
        <xdr:cNvCxnSpPr/>
      </xdr:nvCxnSpPr>
      <xdr:spPr>
        <a:xfrm>
          <a:off x="15671800" y="215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28"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29" name="フローチャート : 判断 128"/>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101600</xdr:rowOff>
    </xdr:from>
    <xdr:to>
      <xdr:col>22</xdr:col>
      <xdr:colOff>565150</xdr:colOff>
      <xdr:row>12</xdr:row>
      <xdr:rowOff>127000</xdr:rowOff>
    </xdr:to>
    <xdr:cxnSp macro="">
      <xdr:nvCxnSpPr>
        <xdr:cNvPr id="130" name="直線コネクタ 129"/>
        <xdr:cNvCxnSpPr/>
      </xdr:nvCxnSpPr>
      <xdr:spPr>
        <a:xfrm flipV="1">
          <a:off x="14782800" y="215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1" name="フローチャート :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32" name="テキスト ボックス 131"/>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127000</xdr:rowOff>
    </xdr:from>
    <xdr:to>
      <xdr:col>21</xdr:col>
      <xdr:colOff>361950</xdr:colOff>
      <xdr:row>12</xdr:row>
      <xdr:rowOff>139700</xdr:rowOff>
    </xdr:to>
    <xdr:cxnSp macro="">
      <xdr:nvCxnSpPr>
        <xdr:cNvPr id="133" name="直線コネクタ 132"/>
        <xdr:cNvCxnSpPr/>
      </xdr:nvCxnSpPr>
      <xdr:spPr>
        <a:xfrm flipV="1">
          <a:off x="13893800" y="218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4" name="フローチャート : 判断 133"/>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5" name="テキスト ボックス 134"/>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139700</xdr:rowOff>
    </xdr:from>
    <xdr:to>
      <xdr:col>20</xdr:col>
      <xdr:colOff>158750</xdr:colOff>
      <xdr:row>12</xdr:row>
      <xdr:rowOff>152400</xdr:rowOff>
    </xdr:to>
    <xdr:cxnSp macro="">
      <xdr:nvCxnSpPr>
        <xdr:cNvPr id="136" name="直線コネクタ 135"/>
        <xdr:cNvCxnSpPr/>
      </xdr:nvCxnSpPr>
      <xdr:spPr>
        <a:xfrm flipV="1">
          <a:off x="13004800" y="219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7" name="フローチャート : 判断 136"/>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38" name="テキスト ボックス 137"/>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39" name="フローチャート : 判断 138"/>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40" name="テキスト ボックス 139"/>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12</xdr:row>
      <xdr:rowOff>88900</xdr:rowOff>
    </xdr:from>
    <xdr:to>
      <xdr:col>24</xdr:col>
      <xdr:colOff>82550</xdr:colOff>
      <xdr:row>13</xdr:row>
      <xdr:rowOff>19050</xdr:rowOff>
    </xdr:to>
    <xdr:sp macro="" textlink="">
      <xdr:nvSpPr>
        <xdr:cNvPr id="146" name="円/楕円 145"/>
        <xdr:cNvSpPr/>
      </xdr:nvSpPr>
      <xdr:spPr>
        <a:xfrm>
          <a:off x="164592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11</xdr:row>
      <xdr:rowOff>168927</xdr:rowOff>
    </xdr:from>
    <xdr:ext cx="762000" cy="259045"/>
    <xdr:sp macro="" textlink="">
      <xdr:nvSpPr>
        <xdr:cNvPr id="147" name="物件費該当値テキスト"/>
        <xdr:cNvSpPr txBox="1"/>
      </xdr:nvSpPr>
      <xdr:spPr>
        <a:xfrm>
          <a:off x="165989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50800</xdr:rowOff>
    </xdr:from>
    <xdr:to>
      <xdr:col>22</xdr:col>
      <xdr:colOff>615950</xdr:colOff>
      <xdr:row>12</xdr:row>
      <xdr:rowOff>152400</xdr:rowOff>
    </xdr:to>
    <xdr:sp macro="" textlink="">
      <xdr:nvSpPr>
        <xdr:cNvPr id="148" name="円/楕円 147"/>
        <xdr:cNvSpPr/>
      </xdr:nvSpPr>
      <xdr:spPr>
        <a:xfrm>
          <a:off x="15621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10</xdr:row>
      <xdr:rowOff>162577</xdr:rowOff>
    </xdr:from>
    <xdr:ext cx="736600" cy="259045"/>
    <xdr:sp macro="" textlink="">
      <xdr:nvSpPr>
        <xdr:cNvPr id="149" name="テキスト ボックス 148"/>
        <xdr:cNvSpPr txBox="1"/>
      </xdr:nvSpPr>
      <xdr:spPr>
        <a:xfrm>
          <a:off x="15290800" y="187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76200</xdr:rowOff>
    </xdr:from>
    <xdr:to>
      <xdr:col>21</xdr:col>
      <xdr:colOff>412750</xdr:colOff>
      <xdr:row>13</xdr:row>
      <xdr:rowOff>6350</xdr:rowOff>
    </xdr:to>
    <xdr:sp macro="" textlink="">
      <xdr:nvSpPr>
        <xdr:cNvPr id="150" name="円/楕円 149"/>
        <xdr:cNvSpPr/>
      </xdr:nvSpPr>
      <xdr:spPr>
        <a:xfrm>
          <a:off x="14732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16527</xdr:rowOff>
    </xdr:from>
    <xdr:ext cx="762000" cy="259045"/>
    <xdr:sp macro="" textlink="">
      <xdr:nvSpPr>
        <xdr:cNvPr id="151" name="テキスト ボックス 150"/>
        <xdr:cNvSpPr txBox="1"/>
      </xdr:nvSpPr>
      <xdr:spPr>
        <a:xfrm>
          <a:off x="14401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88900</xdr:rowOff>
    </xdr:from>
    <xdr:to>
      <xdr:col>20</xdr:col>
      <xdr:colOff>209550</xdr:colOff>
      <xdr:row>13</xdr:row>
      <xdr:rowOff>19050</xdr:rowOff>
    </xdr:to>
    <xdr:sp macro="" textlink="">
      <xdr:nvSpPr>
        <xdr:cNvPr id="152" name="円/楕円 151"/>
        <xdr:cNvSpPr/>
      </xdr:nvSpPr>
      <xdr:spPr>
        <a:xfrm>
          <a:off x="13843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29227</xdr:rowOff>
    </xdr:from>
    <xdr:ext cx="762000" cy="259045"/>
    <xdr:sp macro="" textlink="">
      <xdr:nvSpPr>
        <xdr:cNvPr id="153" name="テキスト ボックス 152"/>
        <xdr:cNvSpPr txBox="1"/>
      </xdr:nvSpPr>
      <xdr:spPr>
        <a:xfrm>
          <a:off x="13512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101600</xdr:rowOff>
    </xdr:from>
    <xdr:to>
      <xdr:col>19</xdr:col>
      <xdr:colOff>6350</xdr:colOff>
      <xdr:row>13</xdr:row>
      <xdr:rowOff>31750</xdr:rowOff>
    </xdr:to>
    <xdr:sp macro="" textlink="">
      <xdr:nvSpPr>
        <xdr:cNvPr id="154" name="円/楕円 153"/>
        <xdr:cNvSpPr/>
      </xdr:nvSpPr>
      <xdr:spPr>
        <a:xfrm>
          <a:off x="12954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41927</xdr:rowOff>
    </xdr:from>
    <xdr:ext cx="762000" cy="259045"/>
    <xdr:sp macro="" textlink="">
      <xdr:nvSpPr>
        <xdr:cNvPr id="155" name="テキスト ボックス 154"/>
        <xdr:cNvSpPr txBox="1"/>
      </xdr:nvSpPr>
      <xdr:spPr>
        <a:xfrm>
          <a:off x="12623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市では，民間保育所の保育士を国基準より手厚く配置するとともに，保育士の給与の改善を図ることにより，全国でトップクラスの給与水準を確保してこと，特に保育所は全体に占める民営保育所の割合が高いことなどから，類似団体の平均を上回っている。</a:t>
          </a:r>
        </a:p>
        <a:p>
          <a:r>
            <a:rPr kumimoji="1" lang="ja-JP" altLang="en-US" sz="1100">
              <a:solidFill>
                <a:schemeClr val="dk1"/>
              </a:solidFill>
              <a:effectLst/>
              <a:latin typeface="+mn-lt"/>
              <a:ea typeface="+mn-ea"/>
              <a:cs typeface="+mn-cs"/>
            </a:rPr>
            <a:t>　主に国制度に基づく事業が多いため，見直しには限界があるが，今後も，運用面における課題がないか点検を行っていく。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5" name="直線コネクタ 184"/>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6"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7" name="直線コネクタ 186"/>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86178</xdr:rowOff>
    </xdr:from>
    <xdr:to>
      <xdr:col>7</xdr:col>
      <xdr:colOff>15875</xdr:colOff>
      <xdr:row>60</xdr:row>
      <xdr:rowOff>12700</xdr:rowOff>
    </xdr:to>
    <xdr:cxnSp macro="">
      <xdr:nvCxnSpPr>
        <xdr:cNvPr id="190" name="直線コネクタ 189"/>
        <xdr:cNvCxnSpPr/>
      </xdr:nvCxnSpPr>
      <xdr:spPr>
        <a:xfrm flipV="1">
          <a:off x="3987800" y="10201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76399</xdr:rowOff>
    </xdr:from>
    <xdr:ext cx="762000" cy="259045"/>
    <xdr:sp macro="" textlink="">
      <xdr:nvSpPr>
        <xdr:cNvPr id="191" name="扶助費平均値テキスト"/>
        <xdr:cNvSpPr txBox="1"/>
      </xdr:nvSpPr>
      <xdr:spPr>
        <a:xfrm>
          <a:off x="4914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2" name="フローチャート : 判断 191"/>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xdr:rowOff>
    </xdr:from>
    <xdr:to>
      <xdr:col>5</xdr:col>
      <xdr:colOff>549275</xdr:colOff>
      <xdr:row>60</xdr:row>
      <xdr:rowOff>61685</xdr:rowOff>
    </xdr:to>
    <xdr:cxnSp macro="">
      <xdr:nvCxnSpPr>
        <xdr:cNvPr id="193" name="直線コネクタ 192"/>
        <xdr:cNvCxnSpPr/>
      </xdr:nvCxnSpPr>
      <xdr:spPr>
        <a:xfrm flipV="1">
          <a:off x="3098800" y="10299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4" name="フローチャート : 判断 193"/>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65512</xdr:rowOff>
    </xdr:from>
    <xdr:ext cx="736600" cy="259045"/>
    <xdr:sp macro="" textlink="">
      <xdr:nvSpPr>
        <xdr:cNvPr id="195" name="テキスト ボックス 194"/>
        <xdr:cNvSpPr txBox="1"/>
      </xdr:nvSpPr>
      <xdr:spPr>
        <a:xfrm>
          <a:off x="3606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167822</xdr:rowOff>
    </xdr:from>
    <xdr:to>
      <xdr:col>4</xdr:col>
      <xdr:colOff>346075</xdr:colOff>
      <xdr:row>60</xdr:row>
      <xdr:rowOff>61685</xdr:rowOff>
    </xdr:to>
    <xdr:cxnSp macro="">
      <xdr:nvCxnSpPr>
        <xdr:cNvPr id="196" name="直線コネクタ 195"/>
        <xdr:cNvCxnSpPr/>
      </xdr:nvCxnSpPr>
      <xdr:spPr>
        <a:xfrm>
          <a:off x="2209800" y="10283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7" name="フローチャート : 判断 196"/>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138992</xdr:rowOff>
    </xdr:from>
    <xdr:ext cx="762000" cy="259045"/>
    <xdr:sp macro="" textlink="">
      <xdr:nvSpPr>
        <xdr:cNvPr id="198" name="テキスト ボックス 197"/>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4535</xdr:rowOff>
    </xdr:from>
    <xdr:to>
      <xdr:col>3</xdr:col>
      <xdr:colOff>142875</xdr:colOff>
      <xdr:row>59</xdr:row>
      <xdr:rowOff>167822</xdr:rowOff>
    </xdr:to>
    <xdr:cxnSp macro="">
      <xdr:nvCxnSpPr>
        <xdr:cNvPr id="199" name="直線コネクタ 198"/>
        <xdr:cNvCxnSpPr/>
      </xdr:nvCxnSpPr>
      <xdr:spPr>
        <a:xfrm>
          <a:off x="1320800" y="101200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0" name="フローチャート : 判断 199"/>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106334</xdr:rowOff>
    </xdr:from>
    <xdr:ext cx="762000" cy="259045"/>
    <xdr:sp macro="" textlink="">
      <xdr:nvSpPr>
        <xdr:cNvPr id="201" name="テキスト ボックス 200"/>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3" name="テキスト ボックス 202"/>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35378</xdr:rowOff>
    </xdr:from>
    <xdr:to>
      <xdr:col>7</xdr:col>
      <xdr:colOff>66675</xdr:colOff>
      <xdr:row>59</xdr:row>
      <xdr:rowOff>136978</xdr:rowOff>
    </xdr:to>
    <xdr:sp macro="" textlink="">
      <xdr:nvSpPr>
        <xdr:cNvPr id="209" name="円/楕円 208"/>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7455</xdr:rowOff>
    </xdr:from>
    <xdr:ext cx="762000" cy="259045"/>
    <xdr:sp macro="" textlink="">
      <xdr:nvSpPr>
        <xdr:cNvPr id="210"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11" name="円/楕円 210"/>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12" name="テキスト ボックス 211"/>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10885</xdr:rowOff>
    </xdr:from>
    <xdr:to>
      <xdr:col>4</xdr:col>
      <xdr:colOff>396875</xdr:colOff>
      <xdr:row>60</xdr:row>
      <xdr:rowOff>112485</xdr:rowOff>
    </xdr:to>
    <xdr:sp macro="" textlink="">
      <xdr:nvSpPr>
        <xdr:cNvPr id="213" name="円/楕円 212"/>
        <xdr:cNvSpPr/>
      </xdr:nvSpPr>
      <xdr:spPr>
        <a:xfrm>
          <a:off x="3048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97262</xdr:rowOff>
    </xdr:from>
    <xdr:ext cx="762000" cy="259045"/>
    <xdr:sp macro="" textlink="">
      <xdr:nvSpPr>
        <xdr:cNvPr id="214" name="テキスト ボックス 213"/>
        <xdr:cNvSpPr txBox="1"/>
      </xdr:nvSpPr>
      <xdr:spPr>
        <a:xfrm>
          <a:off x="2717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117022</xdr:rowOff>
    </xdr:from>
    <xdr:to>
      <xdr:col>3</xdr:col>
      <xdr:colOff>193675</xdr:colOff>
      <xdr:row>60</xdr:row>
      <xdr:rowOff>47172</xdr:rowOff>
    </xdr:to>
    <xdr:sp macro="" textlink="">
      <xdr:nvSpPr>
        <xdr:cNvPr id="215" name="円/楕円 214"/>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31949</xdr:rowOff>
    </xdr:from>
    <xdr:ext cx="762000" cy="259045"/>
    <xdr:sp macro="" textlink="">
      <xdr:nvSpPr>
        <xdr:cNvPr id="216" name="テキスト ボックス 215"/>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125185</xdr:rowOff>
    </xdr:from>
    <xdr:to>
      <xdr:col>1</xdr:col>
      <xdr:colOff>676275</xdr:colOff>
      <xdr:row>59</xdr:row>
      <xdr:rowOff>55335</xdr:rowOff>
    </xdr:to>
    <xdr:sp macro="" textlink="">
      <xdr:nvSpPr>
        <xdr:cNvPr id="217" name="円/楕円 216"/>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40112</xdr:rowOff>
    </xdr:from>
    <xdr:ext cx="762000" cy="259045"/>
    <xdr:sp macro="" textlink="">
      <xdr:nvSpPr>
        <xdr:cNvPr id="218" name="テキスト ボックス 217"/>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高齢化率が</a:t>
          </a:r>
          <a:r>
            <a:rPr kumimoji="1" lang="en-US" altLang="ja-JP" sz="1100">
              <a:solidFill>
                <a:schemeClr val="dk1"/>
              </a:solidFill>
              <a:effectLst/>
              <a:latin typeface="+mn-lt"/>
              <a:ea typeface="+mn-ea"/>
              <a:cs typeface="+mn-cs"/>
            </a:rPr>
            <a:t>26.7</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年度国勢調査時点） と進展しており，後期高齢者医療特別会計や介護保険事業特別会計への繰出金が多くなっていることから，類似団体平均値を上回る状況にある。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6" name="直線コネクタ 245"/>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7"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48" name="直線コネクタ 247"/>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12700</xdr:rowOff>
    </xdr:from>
    <xdr:to>
      <xdr:col>24</xdr:col>
      <xdr:colOff>31750</xdr:colOff>
      <xdr:row>57</xdr:row>
      <xdr:rowOff>69850</xdr:rowOff>
    </xdr:to>
    <xdr:cxnSp macro="">
      <xdr:nvCxnSpPr>
        <xdr:cNvPr id="251" name="直線コネクタ 250"/>
        <xdr:cNvCxnSpPr/>
      </xdr:nvCxnSpPr>
      <xdr:spPr>
        <a:xfrm>
          <a:off x="15671800" y="9785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111777</xdr:rowOff>
    </xdr:from>
    <xdr:ext cx="762000" cy="259045"/>
    <xdr:sp macro="" textlink="">
      <xdr:nvSpPr>
        <xdr:cNvPr id="252" name="その他平均値テキスト"/>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3" name="フローチャート : 判断 252"/>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146050</xdr:rowOff>
    </xdr:from>
    <xdr:to>
      <xdr:col>22</xdr:col>
      <xdr:colOff>565150</xdr:colOff>
      <xdr:row>57</xdr:row>
      <xdr:rowOff>12700</xdr:rowOff>
    </xdr:to>
    <xdr:cxnSp macro="">
      <xdr:nvCxnSpPr>
        <xdr:cNvPr id="254" name="直線コネクタ 253"/>
        <xdr:cNvCxnSpPr/>
      </xdr:nvCxnSpPr>
      <xdr:spPr>
        <a:xfrm>
          <a:off x="14782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5" name="フローチャート : 判断 254"/>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6" name="テキスト ボックス 255"/>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146050</xdr:rowOff>
    </xdr:to>
    <xdr:cxnSp macro="">
      <xdr:nvCxnSpPr>
        <xdr:cNvPr id="257" name="直線コネクタ 256"/>
        <xdr:cNvCxnSpPr/>
      </xdr:nvCxnSpPr>
      <xdr:spPr>
        <a:xfrm>
          <a:off x="13893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8" name="フローチャート : 判断 257"/>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59" name="テキスト ボックス 25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127000</xdr:rowOff>
    </xdr:from>
    <xdr:to>
      <xdr:col>20</xdr:col>
      <xdr:colOff>158750</xdr:colOff>
      <xdr:row>56</xdr:row>
      <xdr:rowOff>88900</xdr:rowOff>
    </xdr:to>
    <xdr:cxnSp macro="">
      <xdr:nvCxnSpPr>
        <xdr:cNvPr id="260" name="直線コネクタ 259"/>
        <xdr:cNvCxnSpPr/>
      </xdr:nvCxnSpPr>
      <xdr:spPr>
        <a:xfrm>
          <a:off x="13004800" y="9556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1" name="フローチャート : 判断 260"/>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149877</xdr:rowOff>
    </xdr:from>
    <xdr:ext cx="762000" cy="259045"/>
    <xdr:sp macro="" textlink="">
      <xdr:nvSpPr>
        <xdr:cNvPr id="262" name="テキスト ボックス 261"/>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3" name="フローチャート : 判断 262"/>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73677</xdr:rowOff>
    </xdr:from>
    <xdr:ext cx="762000" cy="259045"/>
    <xdr:sp macro="" textlink="">
      <xdr:nvSpPr>
        <xdr:cNvPr id="264" name="テキスト ボックス 263"/>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70" name="円/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133350</xdr:rowOff>
    </xdr:from>
    <xdr:to>
      <xdr:col>22</xdr:col>
      <xdr:colOff>615950</xdr:colOff>
      <xdr:row>57</xdr:row>
      <xdr:rowOff>63500</xdr:rowOff>
    </xdr:to>
    <xdr:sp macro="" textlink="">
      <xdr:nvSpPr>
        <xdr:cNvPr id="272" name="円/楕円 271"/>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48277</xdr:rowOff>
    </xdr:from>
    <xdr:ext cx="736600" cy="259045"/>
    <xdr:sp macro="" textlink="">
      <xdr:nvSpPr>
        <xdr:cNvPr id="273" name="テキスト ボックス 272"/>
        <xdr:cNvSpPr txBox="1"/>
      </xdr:nvSpPr>
      <xdr:spPr>
        <a:xfrm>
          <a:off x="15290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95250</xdr:rowOff>
    </xdr:from>
    <xdr:to>
      <xdr:col>21</xdr:col>
      <xdr:colOff>412750</xdr:colOff>
      <xdr:row>57</xdr:row>
      <xdr:rowOff>25400</xdr:rowOff>
    </xdr:to>
    <xdr:sp macro="" textlink="">
      <xdr:nvSpPr>
        <xdr:cNvPr id="274" name="円/楕円 273"/>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10177</xdr:rowOff>
    </xdr:from>
    <xdr:ext cx="762000" cy="259045"/>
    <xdr:sp macro="" textlink="">
      <xdr:nvSpPr>
        <xdr:cNvPr id="275" name="テキスト ボックス 274"/>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77" name="テキスト ボックス 276"/>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76200</xdr:rowOff>
    </xdr:from>
    <xdr:to>
      <xdr:col>19</xdr:col>
      <xdr:colOff>6350</xdr:colOff>
      <xdr:row>56</xdr:row>
      <xdr:rowOff>6350</xdr:rowOff>
    </xdr:to>
    <xdr:sp macro="" textlink="">
      <xdr:nvSpPr>
        <xdr:cNvPr id="278" name="円/楕円 277"/>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162577</xdr:rowOff>
    </xdr:from>
    <xdr:ext cx="762000" cy="259045"/>
    <xdr:sp macro="" textlink="">
      <xdr:nvSpPr>
        <xdr:cNvPr id="279" name="テキスト ボックス 278"/>
        <xdr:cNvSpPr txBox="1"/>
      </xdr:nvSpPr>
      <xdr:spPr>
        <a:xfrm>
          <a:off x="12623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本市では，平成</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年度決算から「京都市補助金等の交付等に関する条例」に基づき，交付状況を公開するなど市民目線に立った適正化の取組を進めている。</a:t>
          </a: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京都市産業技術研究所（地場産業，伝統産業振興のための技術支援機関）の地方独立行政法人化（直営から運営費交付金による自主的な運営）により増加したが，今後も引き続き補助金等の見直しに取り組んで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09" name="直線コネクタ 308"/>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0"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1" name="直線コネクタ 310"/>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2"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3" name="直線コネクタ 312"/>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143328</xdr:rowOff>
    </xdr:from>
    <xdr:to>
      <xdr:col>24</xdr:col>
      <xdr:colOff>31750</xdr:colOff>
      <xdr:row>39</xdr:row>
      <xdr:rowOff>20865</xdr:rowOff>
    </xdr:to>
    <xdr:cxnSp macro="">
      <xdr:nvCxnSpPr>
        <xdr:cNvPr id="314" name="直線コネクタ 313"/>
        <xdr:cNvCxnSpPr/>
      </xdr:nvCxnSpPr>
      <xdr:spPr>
        <a:xfrm flipV="1">
          <a:off x="15671800" y="66584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133549</xdr:rowOff>
    </xdr:from>
    <xdr:ext cx="762000" cy="259045"/>
    <xdr:sp macro="" textlink="">
      <xdr:nvSpPr>
        <xdr:cNvPr id="315"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6" name="フローチャート : 判断 315"/>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78015</xdr:rowOff>
    </xdr:from>
    <xdr:to>
      <xdr:col>22</xdr:col>
      <xdr:colOff>565150</xdr:colOff>
      <xdr:row>39</xdr:row>
      <xdr:rowOff>20865</xdr:rowOff>
    </xdr:to>
    <xdr:cxnSp macro="">
      <xdr:nvCxnSpPr>
        <xdr:cNvPr id="317" name="直線コネクタ 316"/>
        <xdr:cNvCxnSpPr/>
      </xdr:nvCxnSpPr>
      <xdr:spPr>
        <a:xfrm>
          <a:off x="14782800" y="6593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18" name="フローチャート : 判断 317"/>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106334</xdr:rowOff>
    </xdr:from>
    <xdr:ext cx="736600" cy="259045"/>
    <xdr:sp macro="" textlink="">
      <xdr:nvSpPr>
        <xdr:cNvPr id="319" name="テキスト ボックス 318"/>
        <xdr:cNvSpPr txBox="1"/>
      </xdr:nvSpPr>
      <xdr:spPr>
        <a:xfrm>
          <a:off x="15290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78015</xdr:rowOff>
    </xdr:from>
    <xdr:to>
      <xdr:col>21</xdr:col>
      <xdr:colOff>361950</xdr:colOff>
      <xdr:row>38</xdr:row>
      <xdr:rowOff>127000</xdr:rowOff>
    </xdr:to>
    <xdr:cxnSp macro="">
      <xdr:nvCxnSpPr>
        <xdr:cNvPr id="320" name="直線コネクタ 319"/>
        <xdr:cNvCxnSpPr/>
      </xdr:nvCxnSpPr>
      <xdr:spPr>
        <a:xfrm flipV="1">
          <a:off x="13893800" y="65931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1" name="フローチャート : 判断 320"/>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106334</xdr:rowOff>
    </xdr:from>
    <xdr:ext cx="762000" cy="259045"/>
    <xdr:sp macro="" textlink="">
      <xdr:nvSpPr>
        <xdr:cNvPr id="322" name="テキスト ボックス 321"/>
        <xdr:cNvSpPr txBox="1"/>
      </xdr:nvSpPr>
      <xdr:spPr>
        <a:xfrm>
          <a:off x="14401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127000</xdr:rowOff>
    </xdr:from>
    <xdr:to>
      <xdr:col>20</xdr:col>
      <xdr:colOff>158750</xdr:colOff>
      <xdr:row>38</xdr:row>
      <xdr:rowOff>143328</xdr:rowOff>
    </xdr:to>
    <xdr:cxnSp macro="">
      <xdr:nvCxnSpPr>
        <xdr:cNvPr id="323" name="直線コネクタ 322"/>
        <xdr:cNvCxnSpPr/>
      </xdr:nvCxnSpPr>
      <xdr:spPr>
        <a:xfrm flipV="1">
          <a:off x="13004800" y="6642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4" name="フローチャート : 判断 323"/>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199</xdr:rowOff>
    </xdr:from>
    <xdr:ext cx="762000" cy="259045"/>
    <xdr:sp macro="" textlink="">
      <xdr:nvSpPr>
        <xdr:cNvPr id="325" name="テキスト ボックス 324"/>
        <xdr:cNvSpPr txBox="1"/>
      </xdr:nvSpPr>
      <xdr:spPr>
        <a:xfrm>
          <a:off x="13512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6" name="フローチャート : 判断 325"/>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32855</xdr:rowOff>
    </xdr:from>
    <xdr:ext cx="762000" cy="259045"/>
    <xdr:sp macro="" textlink="">
      <xdr:nvSpPr>
        <xdr:cNvPr id="327" name="テキスト ボックス 326"/>
        <xdr:cNvSpPr txBox="1"/>
      </xdr:nvSpPr>
      <xdr:spPr>
        <a:xfrm>
          <a:off x="12623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92528</xdr:rowOff>
    </xdr:from>
    <xdr:to>
      <xdr:col>24</xdr:col>
      <xdr:colOff>82550</xdr:colOff>
      <xdr:row>39</xdr:row>
      <xdr:rowOff>22678</xdr:rowOff>
    </xdr:to>
    <xdr:sp macro="" textlink="">
      <xdr:nvSpPr>
        <xdr:cNvPr id="333" name="円/楕円 332"/>
        <xdr:cNvSpPr/>
      </xdr:nvSpPr>
      <xdr:spPr>
        <a:xfrm>
          <a:off x="164592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64605</xdr:rowOff>
    </xdr:from>
    <xdr:ext cx="762000" cy="259045"/>
    <xdr:sp macro="" textlink="">
      <xdr:nvSpPr>
        <xdr:cNvPr id="334" name="補助費等該当値テキスト"/>
        <xdr:cNvSpPr txBox="1"/>
      </xdr:nvSpPr>
      <xdr:spPr>
        <a:xfrm>
          <a:off x="165989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141515</xdr:rowOff>
    </xdr:from>
    <xdr:to>
      <xdr:col>22</xdr:col>
      <xdr:colOff>615950</xdr:colOff>
      <xdr:row>39</xdr:row>
      <xdr:rowOff>71665</xdr:rowOff>
    </xdr:to>
    <xdr:sp macro="" textlink="">
      <xdr:nvSpPr>
        <xdr:cNvPr id="335" name="円/楕円 334"/>
        <xdr:cNvSpPr/>
      </xdr:nvSpPr>
      <xdr:spPr>
        <a:xfrm>
          <a:off x="15621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56442</xdr:rowOff>
    </xdr:from>
    <xdr:ext cx="736600" cy="259045"/>
    <xdr:sp macro="" textlink="">
      <xdr:nvSpPr>
        <xdr:cNvPr id="336" name="テキスト ボックス 335"/>
        <xdr:cNvSpPr txBox="1"/>
      </xdr:nvSpPr>
      <xdr:spPr>
        <a:xfrm>
          <a:off x="15290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27215</xdr:rowOff>
    </xdr:from>
    <xdr:to>
      <xdr:col>21</xdr:col>
      <xdr:colOff>412750</xdr:colOff>
      <xdr:row>38</xdr:row>
      <xdr:rowOff>128815</xdr:rowOff>
    </xdr:to>
    <xdr:sp macro="" textlink="">
      <xdr:nvSpPr>
        <xdr:cNvPr id="337" name="円/楕円 336"/>
        <xdr:cNvSpPr/>
      </xdr:nvSpPr>
      <xdr:spPr>
        <a:xfrm>
          <a:off x="14732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113592</xdr:rowOff>
    </xdr:from>
    <xdr:ext cx="762000" cy="259045"/>
    <xdr:sp macro="" textlink="">
      <xdr:nvSpPr>
        <xdr:cNvPr id="338" name="テキスト ボックス 337"/>
        <xdr:cNvSpPr txBox="1"/>
      </xdr:nvSpPr>
      <xdr:spPr>
        <a:xfrm>
          <a:off x="14401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76200</xdr:rowOff>
    </xdr:from>
    <xdr:to>
      <xdr:col>20</xdr:col>
      <xdr:colOff>209550</xdr:colOff>
      <xdr:row>39</xdr:row>
      <xdr:rowOff>6350</xdr:rowOff>
    </xdr:to>
    <xdr:sp macro="" textlink="">
      <xdr:nvSpPr>
        <xdr:cNvPr id="339" name="円/楕円 338"/>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162577</xdr:rowOff>
    </xdr:from>
    <xdr:ext cx="762000" cy="259045"/>
    <xdr:sp macro="" textlink="">
      <xdr:nvSpPr>
        <xdr:cNvPr id="340" name="テキスト ボックス 339"/>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41" name="円/楕円 340"/>
        <xdr:cNvSpPr/>
      </xdr:nvSpPr>
      <xdr:spPr>
        <a:xfrm>
          <a:off x="12954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42" name="テキスト ボックス 341"/>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地下鉄事業への経営健全化出資債，退職手当債，行政改革推進債などの市債の償還が増加し，類似団体平均値を上回っている。 </a:t>
          </a:r>
        </a:p>
        <a:p>
          <a:r>
            <a:rPr kumimoji="1" lang="ja-JP" altLang="en-US" sz="1100">
              <a:solidFill>
                <a:schemeClr val="dk1"/>
              </a:solidFill>
              <a:effectLst/>
              <a:latin typeface="+mn-lt"/>
              <a:ea typeface="+mn-ea"/>
              <a:cs typeface="+mn-cs"/>
            </a:rPr>
            <a:t>　今後も，「はばたけ未来へ</a:t>
          </a:r>
          <a:r>
            <a:rPr kumimoji="1" lang="ja-JP" altLang="en-US" sz="1100" i="1">
              <a:solidFill>
                <a:schemeClr val="dk1"/>
              </a:solidFill>
              <a:effectLst/>
              <a:latin typeface="+mn-lt"/>
              <a:ea typeface="+mn-ea"/>
              <a:cs typeface="+mn-cs"/>
            </a:rPr>
            <a:t>！</a:t>
          </a:r>
          <a:r>
            <a:rPr kumimoji="1" lang="ja-JP" altLang="en-US" sz="1100">
              <a:solidFill>
                <a:schemeClr val="dk1"/>
              </a:solidFill>
              <a:effectLst/>
              <a:latin typeface="+mn-lt"/>
              <a:ea typeface="+mn-ea"/>
              <a:cs typeface="+mn-cs"/>
            </a:rPr>
            <a:t>　京プラン」後期実施計画（</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年度）で掲げる市債残高の適切なコントロールにより，比率の改善に努めていく。</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2" name="直線コネクタ 371"/>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3"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4" name="直線コネクタ 373"/>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5"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6" name="直線コネクタ 375"/>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37193</xdr:rowOff>
    </xdr:from>
    <xdr:to>
      <xdr:col>7</xdr:col>
      <xdr:colOff>15875</xdr:colOff>
      <xdr:row>77</xdr:row>
      <xdr:rowOff>80736</xdr:rowOff>
    </xdr:to>
    <xdr:cxnSp macro="">
      <xdr:nvCxnSpPr>
        <xdr:cNvPr id="377" name="直線コネクタ 376"/>
        <xdr:cNvCxnSpPr/>
      </xdr:nvCxnSpPr>
      <xdr:spPr>
        <a:xfrm flipV="1">
          <a:off x="3987800" y="132388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152598</xdr:rowOff>
    </xdr:from>
    <xdr:ext cx="762000" cy="259045"/>
    <xdr:sp macro="" textlink="">
      <xdr:nvSpPr>
        <xdr:cNvPr id="378" name="公債費平均値テキスト"/>
        <xdr:cNvSpPr txBox="1"/>
      </xdr:nvSpPr>
      <xdr:spPr>
        <a:xfrm>
          <a:off x="4914900" y="1301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79" name="フローチャート : 判断 378"/>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80736</xdr:rowOff>
    </xdr:from>
    <xdr:to>
      <xdr:col>5</xdr:col>
      <xdr:colOff>549275</xdr:colOff>
      <xdr:row>78</xdr:row>
      <xdr:rowOff>29029</xdr:rowOff>
    </xdr:to>
    <xdr:cxnSp macro="">
      <xdr:nvCxnSpPr>
        <xdr:cNvPr id="380" name="直線コネクタ 379"/>
        <xdr:cNvCxnSpPr/>
      </xdr:nvCxnSpPr>
      <xdr:spPr>
        <a:xfrm flipV="1">
          <a:off x="3098800" y="132823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1" name="フローチャート : 判断 380"/>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109056</xdr:rowOff>
    </xdr:from>
    <xdr:ext cx="736600" cy="259045"/>
    <xdr:sp macro="" textlink="">
      <xdr:nvSpPr>
        <xdr:cNvPr id="382" name="テキスト ボックス 381"/>
        <xdr:cNvSpPr txBox="1"/>
      </xdr:nvSpPr>
      <xdr:spPr>
        <a:xfrm>
          <a:off x="3606800" y="1296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80736</xdr:rowOff>
    </xdr:from>
    <xdr:to>
      <xdr:col>4</xdr:col>
      <xdr:colOff>346075</xdr:colOff>
      <xdr:row>78</xdr:row>
      <xdr:rowOff>29029</xdr:rowOff>
    </xdr:to>
    <xdr:cxnSp macro="">
      <xdr:nvCxnSpPr>
        <xdr:cNvPr id="383" name="直線コネクタ 382"/>
        <xdr:cNvCxnSpPr/>
      </xdr:nvCxnSpPr>
      <xdr:spPr>
        <a:xfrm>
          <a:off x="2209800" y="132823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4" name="フローチャート : 判断 383"/>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163484</xdr:rowOff>
    </xdr:from>
    <xdr:ext cx="762000" cy="259045"/>
    <xdr:sp macro="" textlink="">
      <xdr:nvSpPr>
        <xdr:cNvPr id="385" name="テキスト ボックス 384"/>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80736</xdr:rowOff>
    </xdr:to>
    <xdr:cxnSp macro="">
      <xdr:nvCxnSpPr>
        <xdr:cNvPr id="386" name="直線コネクタ 385"/>
        <xdr:cNvCxnSpPr/>
      </xdr:nvCxnSpPr>
      <xdr:spPr>
        <a:xfrm>
          <a:off x="1320800" y="13271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7" name="フローチャート : 判断 386"/>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88" name="テキスト ボックス 387"/>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9" name="フローチャート : 判断 388"/>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90" name="テキスト ボックス 389"/>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157843</xdr:rowOff>
    </xdr:from>
    <xdr:to>
      <xdr:col>7</xdr:col>
      <xdr:colOff>66675</xdr:colOff>
      <xdr:row>77</xdr:row>
      <xdr:rowOff>87993</xdr:rowOff>
    </xdr:to>
    <xdr:sp macro="" textlink="">
      <xdr:nvSpPr>
        <xdr:cNvPr id="396" name="円/楕円 395"/>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129920</xdr:rowOff>
    </xdr:from>
    <xdr:ext cx="762000" cy="259045"/>
    <xdr:sp macro="" textlink="">
      <xdr:nvSpPr>
        <xdr:cNvPr id="397" name="公債費該当値テキスト"/>
        <xdr:cNvSpPr txBox="1"/>
      </xdr:nvSpPr>
      <xdr:spPr>
        <a:xfrm>
          <a:off x="4914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29936</xdr:rowOff>
    </xdr:from>
    <xdr:to>
      <xdr:col>5</xdr:col>
      <xdr:colOff>600075</xdr:colOff>
      <xdr:row>77</xdr:row>
      <xdr:rowOff>131536</xdr:rowOff>
    </xdr:to>
    <xdr:sp macro="" textlink="">
      <xdr:nvSpPr>
        <xdr:cNvPr id="398" name="円/楕円 397"/>
        <xdr:cNvSpPr/>
      </xdr:nvSpPr>
      <xdr:spPr>
        <a:xfrm>
          <a:off x="3937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116313</xdr:rowOff>
    </xdr:from>
    <xdr:ext cx="736600" cy="259045"/>
    <xdr:sp macro="" textlink="">
      <xdr:nvSpPr>
        <xdr:cNvPr id="399" name="テキスト ボックス 398"/>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149679</xdr:rowOff>
    </xdr:from>
    <xdr:to>
      <xdr:col>4</xdr:col>
      <xdr:colOff>396875</xdr:colOff>
      <xdr:row>78</xdr:row>
      <xdr:rowOff>79829</xdr:rowOff>
    </xdr:to>
    <xdr:sp macro="" textlink="">
      <xdr:nvSpPr>
        <xdr:cNvPr id="400" name="円/楕円 399"/>
        <xdr:cNvSpPr/>
      </xdr:nvSpPr>
      <xdr:spPr>
        <a:xfrm>
          <a:off x="3048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64606</xdr:rowOff>
    </xdr:from>
    <xdr:ext cx="762000" cy="259045"/>
    <xdr:sp macro="" textlink="">
      <xdr:nvSpPr>
        <xdr:cNvPr id="401" name="テキスト ボックス 400"/>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29936</xdr:rowOff>
    </xdr:from>
    <xdr:to>
      <xdr:col>3</xdr:col>
      <xdr:colOff>193675</xdr:colOff>
      <xdr:row>77</xdr:row>
      <xdr:rowOff>131536</xdr:rowOff>
    </xdr:to>
    <xdr:sp macro="" textlink="">
      <xdr:nvSpPr>
        <xdr:cNvPr id="402" name="円/楕円 401"/>
        <xdr:cNvSpPr/>
      </xdr:nvSpPr>
      <xdr:spPr>
        <a:xfrm>
          <a:off x="2159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141713</xdr:rowOff>
    </xdr:from>
    <xdr:ext cx="762000" cy="259045"/>
    <xdr:sp macro="" textlink="">
      <xdr:nvSpPr>
        <xdr:cNvPr id="403" name="テキスト ボックス 402"/>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404" name="円/楕円 403"/>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405" name="テキスト ボックス 40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義務的経費である人件費及び扶助費の比率が他都市を上回っているため，全体的に見ても財政の硬直度合いは，類似団体平均値を上回る状況にある。</a:t>
          </a: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0" name="直線コネクタ 419"/>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1" name="テキスト ボックス 420"/>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4" name="直線コネクタ 423"/>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5" name="テキスト ボックス 424"/>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8" name="直線コネクタ 427"/>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9" name="テキスト ボックス 428"/>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0" name="直線コネクタ 42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1" name="テキスト ボックス 43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2" name="直線コネクタ 431"/>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3" name="テキスト ボックス 432"/>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7" name="直線コネクタ 436"/>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38"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39" name="直線コネクタ 438"/>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0"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1" name="直線コネクタ 440"/>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69850</xdr:rowOff>
    </xdr:from>
    <xdr:to>
      <xdr:col>24</xdr:col>
      <xdr:colOff>31750</xdr:colOff>
      <xdr:row>78</xdr:row>
      <xdr:rowOff>107950</xdr:rowOff>
    </xdr:to>
    <xdr:cxnSp macro="">
      <xdr:nvCxnSpPr>
        <xdr:cNvPr id="442" name="直線コネクタ 441"/>
        <xdr:cNvCxnSpPr/>
      </xdr:nvCxnSpPr>
      <xdr:spPr>
        <a:xfrm flipV="1">
          <a:off x="15671800" y="1344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54627</xdr:rowOff>
    </xdr:from>
    <xdr:ext cx="762000" cy="259045"/>
    <xdr:sp macro="" textlink="">
      <xdr:nvSpPr>
        <xdr:cNvPr id="443" name="公債費以外平均値テキスト"/>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4" name="フローチャート : 判断 443"/>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50800</xdr:rowOff>
    </xdr:from>
    <xdr:to>
      <xdr:col>22</xdr:col>
      <xdr:colOff>565150</xdr:colOff>
      <xdr:row>78</xdr:row>
      <xdr:rowOff>107950</xdr:rowOff>
    </xdr:to>
    <xdr:cxnSp macro="">
      <xdr:nvCxnSpPr>
        <xdr:cNvPr id="445" name="直線コネクタ 444"/>
        <xdr:cNvCxnSpPr/>
      </xdr:nvCxnSpPr>
      <xdr:spPr>
        <a:xfrm>
          <a:off x="14782800" y="1342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6" name="フローチャート : 判断 445"/>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64152</xdr:rowOff>
    </xdr:from>
    <xdr:ext cx="736600" cy="259045"/>
    <xdr:sp macro="" textlink="">
      <xdr:nvSpPr>
        <xdr:cNvPr id="447" name="テキスト ボックス 446"/>
        <xdr:cNvSpPr txBox="1"/>
      </xdr:nvSpPr>
      <xdr:spPr>
        <a:xfrm>
          <a:off x="15290800" y="1292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50800</xdr:rowOff>
    </xdr:from>
    <xdr:to>
      <xdr:col>21</xdr:col>
      <xdr:colOff>361950</xdr:colOff>
      <xdr:row>78</xdr:row>
      <xdr:rowOff>155575</xdr:rowOff>
    </xdr:to>
    <xdr:cxnSp macro="">
      <xdr:nvCxnSpPr>
        <xdr:cNvPr id="448" name="直線コネクタ 447"/>
        <xdr:cNvCxnSpPr/>
      </xdr:nvCxnSpPr>
      <xdr:spPr>
        <a:xfrm flipV="1">
          <a:off x="13893800" y="134239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49" name="フローチャート : 判断 448"/>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0" name="テキスト ボックス 449"/>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22225</xdr:rowOff>
    </xdr:from>
    <xdr:to>
      <xdr:col>20</xdr:col>
      <xdr:colOff>158750</xdr:colOff>
      <xdr:row>78</xdr:row>
      <xdr:rowOff>155575</xdr:rowOff>
    </xdr:to>
    <xdr:cxnSp macro="">
      <xdr:nvCxnSpPr>
        <xdr:cNvPr id="451" name="直線コネクタ 450"/>
        <xdr:cNvCxnSpPr/>
      </xdr:nvCxnSpPr>
      <xdr:spPr>
        <a:xfrm>
          <a:off x="13004800" y="133953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2" name="フローチャート : 判断 451"/>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140352</xdr:rowOff>
    </xdr:from>
    <xdr:ext cx="762000" cy="259045"/>
    <xdr:sp macro="" textlink="">
      <xdr:nvSpPr>
        <xdr:cNvPr id="453" name="テキスト ボックス 452"/>
        <xdr:cNvSpPr txBox="1"/>
      </xdr:nvSpPr>
      <xdr:spPr>
        <a:xfrm>
          <a:off x="13512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4" name="フローチャート : 判断 453"/>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5" name="テキスト ボックス 454"/>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19050</xdr:rowOff>
    </xdr:from>
    <xdr:to>
      <xdr:col>24</xdr:col>
      <xdr:colOff>82550</xdr:colOff>
      <xdr:row>78</xdr:row>
      <xdr:rowOff>120650</xdr:rowOff>
    </xdr:to>
    <xdr:sp macro="" textlink="">
      <xdr:nvSpPr>
        <xdr:cNvPr id="461" name="円/楕円 460"/>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162577</xdr:rowOff>
    </xdr:from>
    <xdr:ext cx="762000" cy="259045"/>
    <xdr:sp macro="" textlink="">
      <xdr:nvSpPr>
        <xdr:cNvPr id="462"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57150</xdr:rowOff>
    </xdr:from>
    <xdr:to>
      <xdr:col>22</xdr:col>
      <xdr:colOff>615950</xdr:colOff>
      <xdr:row>78</xdr:row>
      <xdr:rowOff>158750</xdr:rowOff>
    </xdr:to>
    <xdr:sp macro="" textlink="">
      <xdr:nvSpPr>
        <xdr:cNvPr id="463" name="円/楕円 462"/>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143527</xdr:rowOff>
    </xdr:from>
    <xdr:ext cx="736600" cy="259045"/>
    <xdr:sp macro="" textlink="">
      <xdr:nvSpPr>
        <xdr:cNvPr id="464" name="テキスト ボックス 463"/>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0</xdr:rowOff>
    </xdr:from>
    <xdr:to>
      <xdr:col>21</xdr:col>
      <xdr:colOff>412750</xdr:colOff>
      <xdr:row>78</xdr:row>
      <xdr:rowOff>101600</xdr:rowOff>
    </xdr:to>
    <xdr:sp macro="" textlink="">
      <xdr:nvSpPr>
        <xdr:cNvPr id="465" name="円/楕円 464"/>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86377</xdr:rowOff>
    </xdr:from>
    <xdr:ext cx="762000" cy="259045"/>
    <xdr:sp macro="" textlink="">
      <xdr:nvSpPr>
        <xdr:cNvPr id="466" name="テキスト ボックス 465"/>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104775</xdr:rowOff>
    </xdr:from>
    <xdr:to>
      <xdr:col>20</xdr:col>
      <xdr:colOff>209550</xdr:colOff>
      <xdr:row>79</xdr:row>
      <xdr:rowOff>34925</xdr:rowOff>
    </xdr:to>
    <xdr:sp macro="" textlink="">
      <xdr:nvSpPr>
        <xdr:cNvPr id="467" name="円/楕円 466"/>
        <xdr:cNvSpPr/>
      </xdr:nvSpPr>
      <xdr:spPr>
        <a:xfrm>
          <a:off x="138430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19702</xdr:rowOff>
    </xdr:from>
    <xdr:ext cx="762000" cy="259045"/>
    <xdr:sp macro="" textlink="">
      <xdr:nvSpPr>
        <xdr:cNvPr id="468" name="テキスト ボックス 467"/>
        <xdr:cNvSpPr txBox="1"/>
      </xdr:nvSpPr>
      <xdr:spPr>
        <a:xfrm>
          <a:off x="135128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142875</xdr:rowOff>
    </xdr:from>
    <xdr:to>
      <xdr:col>19</xdr:col>
      <xdr:colOff>6350</xdr:colOff>
      <xdr:row>78</xdr:row>
      <xdr:rowOff>73025</xdr:rowOff>
    </xdr:to>
    <xdr:sp macro="" textlink="">
      <xdr:nvSpPr>
        <xdr:cNvPr id="469" name="円/楕円 468"/>
        <xdr:cNvSpPr/>
      </xdr:nvSpPr>
      <xdr:spPr>
        <a:xfrm>
          <a:off x="12954000" y="133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57802</xdr:rowOff>
    </xdr:from>
    <xdr:ext cx="762000" cy="259045"/>
    <xdr:sp macro="" textlink="">
      <xdr:nvSpPr>
        <xdr:cNvPr id="470" name="テキスト ボックス 469"/>
        <xdr:cNvSpPr txBox="1"/>
      </xdr:nvSpPr>
      <xdr:spPr>
        <a:xfrm>
          <a:off x="12623800" y="1343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14</xdr:row>
      <xdr:rowOff>48057</xdr:rowOff>
    </xdr:from>
    <xdr:to>
      <xdr:col>4</xdr:col>
      <xdr:colOff>1117600</xdr:colOff>
      <xdr:row>20</xdr:row>
      <xdr:rowOff>98768</xdr:rowOff>
    </xdr:to>
    <xdr:cxnSp macro="">
      <xdr:nvCxnSpPr>
        <xdr:cNvPr id="45" name="直線コネクタ 44"/>
        <xdr:cNvCxnSpPr/>
      </xdr:nvCxnSpPr>
      <xdr:spPr bwMode="auto">
        <a:xfrm flipV="1">
          <a:off x="5651500" y="2495982"/>
          <a:ext cx="0" cy="1079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70845</xdr:rowOff>
    </xdr:from>
    <xdr:ext cx="762000" cy="259045"/>
    <xdr:sp macro="" textlink="">
      <xdr:nvSpPr>
        <xdr:cNvPr id="46" name="人口1人当たり決算額の推移最小値テキスト130"/>
        <xdr:cNvSpPr txBox="1"/>
      </xdr:nvSpPr>
      <xdr:spPr>
        <a:xfrm>
          <a:off x="5740400" y="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98768</xdr:rowOff>
    </xdr:from>
    <xdr:to>
      <xdr:col>5</xdr:col>
      <xdr:colOff>73025</xdr:colOff>
      <xdr:row>20</xdr:row>
      <xdr:rowOff>98768</xdr:rowOff>
    </xdr:to>
    <xdr:cxnSp macro="">
      <xdr:nvCxnSpPr>
        <xdr:cNvPr id="47" name="直線コネクタ 46"/>
        <xdr:cNvCxnSpPr/>
      </xdr:nvCxnSpPr>
      <xdr:spPr bwMode="auto">
        <a:xfrm>
          <a:off x="5562600" y="3575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134434</xdr:rowOff>
    </xdr:from>
    <xdr:ext cx="762000" cy="259045"/>
    <xdr:sp macro="" textlink="">
      <xdr:nvSpPr>
        <xdr:cNvPr id="48" name="人口1人当たり決算額の推移最大値テキスト130"/>
        <xdr:cNvSpPr txBox="1"/>
      </xdr:nvSpPr>
      <xdr:spPr>
        <a:xfrm>
          <a:off x="5740400" y="223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14</xdr:row>
      <xdr:rowOff>48057</xdr:rowOff>
    </xdr:from>
    <xdr:to>
      <xdr:col>5</xdr:col>
      <xdr:colOff>73025</xdr:colOff>
      <xdr:row>14</xdr:row>
      <xdr:rowOff>48057</xdr:rowOff>
    </xdr:to>
    <xdr:cxnSp macro="">
      <xdr:nvCxnSpPr>
        <xdr:cNvPr id="49" name="直線コネクタ 48"/>
        <xdr:cNvCxnSpPr/>
      </xdr:nvCxnSpPr>
      <xdr:spPr bwMode="auto">
        <a:xfrm>
          <a:off x="5562600" y="2495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48057</xdr:rowOff>
    </xdr:from>
    <xdr:to>
      <xdr:col>4</xdr:col>
      <xdr:colOff>1117600</xdr:colOff>
      <xdr:row>14</xdr:row>
      <xdr:rowOff>51067</xdr:rowOff>
    </xdr:to>
    <xdr:cxnSp macro="">
      <xdr:nvCxnSpPr>
        <xdr:cNvPr id="50" name="直線コネクタ 49"/>
        <xdr:cNvCxnSpPr/>
      </xdr:nvCxnSpPr>
      <xdr:spPr bwMode="auto">
        <a:xfrm flipV="1">
          <a:off x="5003800" y="2495982"/>
          <a:ext cx="6477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157205</xdr:rowOff>
    </xdr:from>
    <xdr:ext cx="762000" cy="259045"/>
    <xdr:sp macro="" textlink="">
      <xdr:nvSpPr>
        <xdr:cNvPr id="51" name="人口1人当たり決算額の推移平均値テキスト130"/>
        <xdr:cNvSpPr txBox="1"/>
      </xdr:nvSpPr>
      <xdr:spPr>
        <a:xfrm>
          <a:off x="5740400" y="294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13678</xdr:rowOff>
    </xdr:from>
    <xdr:to>
      <xdr:col>5</xdr:col>
      <xdr:colOff>34925</xdr:colOff>
      <xdr:row>17</xdr:row>
      <xdr:rowOff>115278</xdr:rowOff>
    </xdr:to>
    <xdr:sp macro="" textlink="">
      <xdr:nvSpPr>
        <xdr:cNvPr id="52" name="フローチャート : 判断 51"/>
        <xdr:cNvSpPr/>
      </xdr:nvSpPr>
      <xdr:spPr bwMode="auto">
        <a:xfrm>
          <a:off x="5600700" y="297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51067</xdr:rowOff>
    </xdr:from>
    <xdr:to>
      <xdr:col>4</xdr:col>
      <xdr:colOff>469900</xdr:colOff>
      <xdr:row>14</xdr:row>
      <xdr:rowOff>90729</xdr:rowOff>
    </xdr:to>
    <xdr:cxnSp macro="">
      <xdr:nvCxnSpPr>
        <xdr:cNvPr id="53" name="直線コネクタ 52"/>
        <xdr:cNvCxnSpPr/>
      </xdr:nvCxnSpPr>
      <xdr:spPr bwMode="auto">
        <a:xfrm flipV="1">
          <a:off x="4305300" y="2498992"/>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26556</xdr:rowOff>
    </xdr:from>
    <xdr:to>
      <xdr:col>4</xdr:col>
      <xdr:colOff>520700</xdr:colOff>
      <xdr:row>17</xdr:row>
      <xdr:rowOff>128156</xdr:rowOff>
    </xdr:to>
    <xdr:sp macro="" textlink="">
      <xdr:nvSpPr>
        <xdr:cNvPr id="54" name="フローチャート : 判断 53"/>
        <xdr:cNvSpPr/>
      </xdr:nvSpPr>
      <xdr:spPr bwMode="auto">
        <a:xfrm>
          <a:off x="4953000" y="2988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112933</xdr:rowOff>
    </xdr:from>
    <xdr:ext cx="736600" cy="259045"/>
    <xdr:sp macro="" textlink="">
      <xdr:nvSpPr>
        <xdr:cNvPr id="55" name="テキスト ボックス 54"/>
        <xdr:cNvSpPr txBox="1"/>
      </xdr:nvSpPr>
      <xdr:spPr>
        <a:xfrm>
          <a:off x="4622800" y="307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129057</xdr:rowOff>
    </xdr:from>
    <xdr:to>
      <xdr:col>3</xdr:col>
      <xdr:colOff>904875</xdr:colOff>
      <xdr:row>14</xdr:row>
      <xdr:rowOff>90729</xdr:rowOff>
    </xdr:to>
    <xdr:cxnSp macro="">
      <xdr:nvCxnSpPr>
        <xdr:cNvPr id="56" name="直線コネクタ 55"/>
        <xdr:cNvCxnSpPr/>
      </xdr:nvCxnSpPr>
      <xdr:spPr bwMode="auto">
        <a:xfrm>
          <a:off x="3606800" y="2405532"/>
          <a:ext cx="698500" cy="133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70561</xdr:rowOff>
    </xdr:from>
    <xdr:to>
      <xdr:col>3</xdr:col>
      <xdr:colOff>955675</xdr:colOff>
      <xdr:row>18</xdr:row>
      <xdr:rowOff>711</xdr:rowOff>
    </xdr:to>
    <xdr:sp macro="" textlink="">
      <xdr:nvSpPr>
        <xdr:cNvPr id="57" name="フローチャート : 判断 56"/>
        <xdr:cNvSpPr/>
      </xdr:nvSpPr>
      <xdr:spPr bwMode="auto">
        <a:xfrm>
          <a:off x="4254500" y="3032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156938</xdr:rowOff>
    </xdr:from>
    <xdr:ext cx="762000" cy="259045"/>
    <xdr:sp macro="" textlink="">
      <xdr:nvSpPr>
        <xdr:cNvPr id="58" name="テキスト ボックス 57"/>
        <xdr:cNvSpPr txBox="1"/>
      </xdr:nvSpPr>
      <xdr:spPr>
        <a:xfrm>
          <a:off x="3924300" y="311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152375</xdr:rowOff>
    </xdr:from>
    <xdr:to>
      <xdr:col>3</xdr:col>
      <xdr:colOff>206375</xdr:colOff>
      <xdr:row>13</xdr:row>
      <xdr:rowOff>129057</xdr:rowOff>
    </xdr:to>
    <xdr:cxnSp macro="">
      <xdr:nvCxnSpPr>
        <xdr:cNvPr id="59" name="直線コネクタ 58"/>
        <xdr:cNvCxnSpPr/>
      </xdr:nvCxnSpPr>
      <xdr:spPr bwMode="auto">
        <a:xfrm>
          <a:off x="2908300" y="2257400"/>
          <a:ext cx="698500" cy="14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161544</xdr:rowOff>
    </xdr:from>
    <xdr:to>
      <xdr:col>3</xdr:col>
      <xdr:colOff>257175</xdr:colOff>
      <xdr:row>17</xdr:row>
      <xdr:rowOff>91694</xdr:rowOff>
    </xdr:to>
    <xdr:sp macro="" textlink="">
      <xdr:nvSpPr>
        <xdr:cNvPr id="60" name="フローチャート : 判断 59"/>
        <xdr:cNvSpPr/>
      </xdr:nvSpPr>
      <xdr:spPr bwMode="auto">
        <a:xfrm>
          <a:off x="3556000" y="2952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76471</xdr:rowOff>
    </xdr:from>
    <xdr:ext cx="762000" cy="259045"/>
    <xdr:sp macro="" textlink="">
      <xdr:nvSpPr>
        <xdr:cNvPr id="61" name="テキスト ボックス 60"/>
        <xdr:cNvSpPr txBox="1"/>
      </xdr:nvSpPr>
      <xdr:spPr>
        <a:xfrm>
          <a:off x="3225800" y="303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48273</xdr:rowOff>
    </xdr:from>
    <xdr:to>
      <xdr:col>2</xdr:col>
      <xdr:colOff>692150</xdr:colOff>
      <xdr:row>16</xdr:row>
      <xdr:rowOff>149873</xdr:rowOff>
    </xdr:to>
    <xdr:sp macro="" textlink="">
      <xdr:nvSpPr>
        <xdr:cNvPr id="62" name="フローチャート : 判断 61"/>
        <xdr:cNvSpPr/>
      </xdr:nvSpPr>
      <xdr:spPr bwMode="auto">
        <a:xfrm>
          <a:off x="2857500" y="283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134650</xdr:rowOff>
    </xdr:from>
    <xdr:ext cx="762000" cy="259045"/>
    <xdr:sp macro="" textlink="">
      <xdr:nvSpPr>
        <xdr:cNvPr id="63" name="テキスト ボックス 62"/>
        <xdr:cNvSpPr txBox="1"/>
      </xdr:nvSpPr>
      <xdr:spPr>
        <a:xfrm>
          <a:off x="2527300" y="292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168707</xdr:rowOff>
    </xdr:from>
    <xdr:to>
      <xdr:col>5</xdr:col>
      <xdr:colOff>34925</xdr:colOff>
      <xdr:row>14</xdr:row>
      <xdr:rowOff>98857</xdr:rowOff>
    </xdr:to>
    <xdr:sp macro="" textlink="">
      <xdr:nvSpPr>
        <xdr:cNvPr id="69" name="円/楕円 68"/>
        <xdr:cNvSpPr/>
      </xdr:nvSpPr>
      <xdr:spPr bwMode="auto">
        <a:xfrm>
          <a:off x="5600700" y="2445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115384</xdr:rowOff>
    </xdr:from>
    <xdr:ext cx="762000" cy="259045"/>
    <xdr:sp macro="" textlink="">
      <xdr:nvSpPr>
        <xdr:cNvPr id="70" name="人口1人当たり決算額の推移該当値テキスト130"/>
        <xdr:cNvSpPr txBox="1"/>
      </xdr:nvSpPr>
      <xdr:spPr>
        <a:xfrm>
          <a:off x="5740400" y="23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77,822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267</xdr:rowOff>
    </xdr:from>
    <xdr:to>
      <xdr:col>4</xdr:col>
      <xdr:colOff>520700</xdr:colOff>
      <xdr:row>14</xdr:row>
      <xdr:rowOff>101867</xdr:rowOff>
    </xdr:to>
    <xdr:sp macro="" textlink="">
      <xdr:nvSpPr>
        <xdr:cNvPr id="71" name="円/楕円 70"/>
        <xdr:cNvSpPr/>
      </xdr:nvSpPr>
      <xdr:spPr bwMode="auto">
        <a:xfrm>
          <a:off x="4953000" y="244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112044</xdr:rowOff>
    </xdr:from>
    <xdr:ext cx="736600" cy="259045"/>
    <xdr:sp macro="" textlink="">
      <xdr:nvSpPr>
        <xdr:cNvPr id="72" name="テキスト ボックス 71"/>
        <xdr:cNvSpPr txBox="1"/>
      </xdr:nvSpPr>
      <xdr:spPr>
        <a:xfrm>
          <a:off x="4622800" y="221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77,743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39929</xdr:rowOff>
    </xdr:from>
    <xdr:to>
      <xdr:col>3</xdr:col>
      <xdr:colOff>955675</xdr:colOff>
      <xdr:row>14</xdr:row>
      <xdr:rowOff>141529</xdr:rowOff>
    </xdr:to>
    <xdr:sp macro="" textlink="">
      <xdr:nvSpPr>
        <xdr:cNvPr id="73" name="円/楕円 72"/>
        <xdr:cNvSpPr/>
      </xdr:nvSpPr>
      <xdr:spPr bwMode="auto">
        <a:xfrm>
          <a:off x="4254500" y="248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151706</xdr:rowOff>
    </xdr:from>
    <xdr:ext cx="762000" cy="259045"/>
    <xdr:sp macro="" textlink="">
      <xdr:nvSpPr>
        <xdr:cNvPr id="74" name="テキスト ボックス 73"/>
        <xdr:cNvSpPr txBox="1"/>
      </xdr:nvSpPr>
      <xdr:spPr>
        <a:xfrm>
          <a:off x="3924300" y="225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76,702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78257</xdr:rowOff>
    </xdr:from>
    <xdr:to>
      <xdr:col>3</xdr:col>
      <xdr:colOff>257175</xdr:colOff>
      <xdr:row>14</xdr:row>
      <xdr:rowOff>8407</xdr:rowOff>
    </xdr:to>
    <xdr:sp macro="" textlink="">
      <xdr:nvSpPr>
        <xdr:cNvPr id="75" name="円/楕円 74"/>
        <xdr:cNvSpPr/>
      </xdr:nvSpPr>
      <xdr:spPr bwMode="auto">
        <a:xfrm>
          <a:off x="3556000" y="235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18584</xdr:rowOff>
    </xdr:from>
    <xdr:ext cx="762000" cy="259045"/>
    <xdr:sp macro="" textlink="">
      <xdr:nvSpPr>
        <xdr:cNvPr id="76" name="テキスト ボックス 75"/>
        <xdr:cNvSpPr txBox="1"/>
      </xdr:nvSpPr>
      <xdr:spPr>
        <a:xfrm>
          <a:off x="3225800" y="21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80,196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101575</xdr:rowOff>
    </xdr:from>
    <xdr:to>
      <xdr:col>2</xdr:col>
      <xdr:colOff>692150</xdr:colOff>
      <xdr:row>13</xdr:row>
      <xdr:rowOff>31725</xdr:rowOff>
    </xdr:to>
    <xdr:sp macro="" textlink="">
      <xdr:nvSpPr>
        <xdr:cNvPr id="77" name="円/楕円 76"/>
        <xdr:cNvSpPr/>
      </xdr:nvSpPr>
      <xdr:spPr bwMode="auto">
        <a:xfrm>
          <a:off x="2857500" y="220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41902</xdr:rowOff>
    </xdr:from>
    <xdr:ext cx="762000" cy="259045"/>
    <xdr:sp macro="" textlink="">
      <xdr:nvSpPr>
        <xdr:cNvPr id="78" name="テキスト ボックス 77"/>
        <xdr:cNvSpPr txBox="1"/>
      </xdr:nvSpPr>
      <xdr:spPr>
        <a:xfrm>
          <a:off x="2527300" y="197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7" name="直線コネクタ 106"/>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8"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9" name="直線コネクタ 108"/>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10"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11" name="直線コネクタ 110"/>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341084</xdr:rowOff>
    </xdr:from>
    <xdr:to>
      <xdr:col>4</xdr:col>
      <xdr:colOff>1117600</xdr:colOff>
      <xdr:row>34</xdr:row>
      <xdr:rowOff>86004</xdr:rowOff>
    </xdr:to>
    <xdr:cxnSp macro="">
      <xdr:nvCxnSpPr>
        <xdr:cNvPr id="112" name="直線コネクタ 111"/>
        <xdr:cNvCxnSpPr/>
      </xdr:nvCxnSpPr>
      <xdr:spPr bwMode="auto">
        <a:xfrm>
          <a:off x="5003800" y="6265634"/>
          <a:ext cx="647700" cy="87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78109</xdr:rowOff>
    </xdr:from>
    <xdr:ext cx="762000" cy="259045"/>
    <xdr:sp macro="" textlink="">
      <xdr:nvSpPr>
        <xdr:cNvPr id="113" name="人口1人当たり決算額の推移平均値テキスト445"/>
        <xdr:cNvSpPr txBox="1"/>
      </xdr:nvSpPr>
      <xdr:spPr>
        <a:xfrm>
          <a:off x="5740400" y="6688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4" name="フローチャート : 判断 113"/>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341084</xdr:rowOff>
    </xdr:from>
    <xdr:to>
      <xdr:col>4</xdr:col>
      <xdr:colOff>469900</xdr:colOff>
      <xdr:row>34</xdr:row>
      <xdr:rowOff>162166</xdr:rowOff>
    </xdr:to>
    <xdr:cxnSp macro="">
      <xdr:nvCxnSpPr>
        <xdr:cNvPr id="115" name="直線コネクタ 114"/>
        <xdr:cNvCxnSpPr/>
      </xdr:nvCxnSpPr>
      <xdr:spPr bwMode="auto">
        <a:xfrm flipV="1">
          <a:off x="4305300" y="6265634"/>
          <a:ext cx="698500" cy="16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6" name="フローチャート : 判断 115"/>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126878</xdr:rowOff>
    </xdr:from>
    <xdr:ext cx="736600" cy="259045"/>
    <xdr:sp macro="" textlink="">
      <xdr:nvSpPr>
        <xdr:cNvPr id="117" name="テキスト ボックス 116"/>
        <xdr:cNvSpPr txBox="1"/>
      </xdr:nvSpPr>
      <xdr:spPr>
        <a:xfrm>
          <a:off x="4622800" y="673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151346</xdr:rowOff>
    </xdr:from>
    <xdr:to>
      <xdr:col>3</xdr:col>
      <xdr:colOff>904875</xdr:colOff>
      <xdr:row>34</xdr:row>
      <xdr:rowOff>162166</xdr:rowOff>
    </xdr:to>
    <xdr:cxnSp macro="">
      <xdr:nvCxnSpPr>
        <xdr:cNvPr id="118" name="直線コネクタ 117"/>
        <xdr:cNvCxnSpPr/>
      </xdr:nvCxnSpPr>
      <xdr:spPr bwMode="auto">
        <a:xfrm>
          <a:off x="3606800" y="6418796"/>
          <a:ext cx="698500" cy="10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9" name="フローチャート : 判断 118"/>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142689</xdr:rowOff>
    </xdr:from>
    <xdr:ext cx="762000" cy="259045"/>
    <xdr:sp macro="" textlink="">
      <xdr:nvSpPr>
        <xdr:cNvPr id="120" name="テキスト ボックス 119"/>
        <xdr:cNvSpPr txBox="1"/>
      </xdr:nvSpPr>
      <xdr:spPr>
        <a:xfrm>
          <a:off x="3924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151346</xdr:rowOff>
    </xdr:from>
    <xdr:to>
      <xdr:col>3</xdr:col>
      <xdr:colOff>206375</xdr:colOff>
      <xdr:row>34</xdr:row>
      <xdr:rowOff>219392</xdr:rowOff>
    </xdr:to>
    <xdr:cxnSp macro="">
      <xdr:nvCxnSpPr>
        <xdr:cNvPr id="121" name="直線コネクタ 120"/>
        <xdr:cNvCxnSpPr/>
      </xdr:nvCxnSpPr>
      <xdr:spPr bwMode="auto">
        <a:xfrm flipV="1">
          <a:off x="2908300" y="6418796"/>
          <a:ext cx="698500" cy="68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2" name="フローチャート : 判断 121"/>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127754</xdr:rowOff>
    </xdr:from>
    <xdr:ext cx="762000" cy="259045"/>
    <xdr:sp macro="" textlink="">
      <xdr:nvSpPr>
        <xdr:cNvPr id="123" name="テキスト ボックス 122"/>
        <xdr:cNvSpPr txBox="1"/>
      </xdr:nvSpPr>
      <xdr:spPr>
        <a:xfrm>
          <a:off x="32258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4" name="フローチャート : 判断 123"/>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121276</xdr:rowOff>
    </xdr:from>
    <xdr:ext cx="762000" cy="259045"/>
    <xdr:sp macro="" textlink="">
      <xdr:nvSpPr>
        <xdr:cNvPr id="125" name="テキスト ボックス 124"/>
        <xdr:cNvSpPr txBox="1"/>
      </xdr:nvSpPr>
      <xdr:spPr>
        <a:xfrm>
          <a:off x="25273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35204</xdr:rowOff>
    </xdr:from>
    <xdr:to>
      <xdr:col>5</xdr:col>
      <xdr:colOff>34925</xdr:colOff>
      <xdr:row>34</xdr:row>
      <xdr:rowOff>136804</xdr:rowOff>
    </xdr:to>
    <xdr:sp macro="" textlink="">
      <xdr:nvSpPr>
        <xdr:cNvPr id="131" name="円/楕円 130"/>
        <xdr:cNvSpPr/>
      </xdr:nvSpPr>
      <xdr:spPr bwMode="auto">
        <a:xfrm>
          <a:off x="5600700" y="6302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286681</xdr:rowOff>
    </xdr:from>
    <xdr:ext cx="762000" cy="259045"/>
    <xdr:sp macro="" textlink="">
      <xdr:nvSpPr>
        <xdr:cNvPr id="132" name="人口1人当たり決算額の推移該当値テキスト445"/>
        <xdr:cNvSpPr txBox="1"/>
      </xdr:nvSpPr>
      <xdr:spPr>
        <a:xfrm>
          <a:off x="5740400" y="621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31,576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290284</xdr:rowOff>
    </xdr:from>
    <xdr:to>
      <xdr:col>4</xdr:col>
      <xdr:colOff>520700</xdr:colOff>
      <xdr:row>34</xdr:row>
      <xdr:rowOff>48984</xdr:rowOff>
    </xdr:to>
    <xdr:sp macro="" textlink="">
      <xdr:nvSpPr>
        <xdr:cNvPr id="133" name="円/楕円 132"/>
        <xdr:cNvSpPr/>
      </xdr:nvSpPr>
      <xdr:spPr bwMode="auto">
        <a:xfrm>
          <a:off x="4953000" y="6214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59161</xdr:rowOff>
    </xdr:from>
    <xdr:ext cx="736600" cy="259045"/>
    <xdr:sp macro="" textlink="">
      <xdr:nvSpPr>
        <xdr:cNvPr id="134" name="テキスト ボックス 133"/>
        <xdr:cNvSpPr txBox="1"/>
      </xdr:nvSpPr>
      <xdr:spPr>
        <a:xfrm>
          <a:off x="4622800" y="5983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111366</xdr:rowOff>
    </xdr:from>
    <xdr:to>
      <xdr:col>3</xdr:col>
      <xdr:colOff>955675</xdr:colOff>
      <xdr:row>34</xdr:row>
      <xdr:rowOff>212966</xdr:rowOff>
    </xdr:to>
    <xdr:sp macro="" textlink="">
      <xdr:nvSpPr>
        <xdr:cNvPr id="135" name="円/楕円 134"/>
        <xdr:cNvSpPr/>
      </xdr:nvSpPr>
      <xdr:spPr bwMode="auto">
        <a:xfrm>
          <a:off x="4254500" y="6378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223143</xdr:rowOff>
    </xdr:from>
    <xdr:ext cx="762000" cy="259045"/>
    <xdr:sp macro="" textlink="">
      <xdr:nvSpPr>
        <xdr:cNvPr id="136" name="テキスト ボックス 135"/>
        <xdr:cNvSpPr txBox="1"/>
      </xdr:nvSpPr>
      <xdr:spPr>
        <a:xfrm>
          <a:off x="3924300" y="614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29,577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100546</xdr:rowOff>
    </xdr:from>
    <xdr:to>
      <xdr:col>3</xdr:col>
      <xdr:colOff>257175</xdr:colOff>
      <xdr:row>34</xdr:row>
      <xdr:rowOff>202146</xdr:rowOff>
    </xdr:to>
    <xdr:sp macro="" textlink="">
      <xdr:nvSpPr>
        <xdr:cNvPr id="137" name="円/楕円 136"/>
        <xdr:cNvSpPr/>
      </xdr:nvSpPr>
      <xdr:spPr bwMode="auto">
        <a:xfrm>
          <a:off x="3556000" y="636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212323</xdr:rowOff>
    </xdr:from>
    <xdr:ext cx="762000" cy="259045"/>
    <xdr:sp macro="" textlink="">
      <xdr:nvSpPr>
        <xdr:cNvPr id="138" name="テキスト ボックス 137"/>
        <xdr:cNvSpPr txBox="1"/>
      </xdr:nvSpPr>
      <xdr:spPr>
        <a:xfrm>
          <a:off x="3225800" y="613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168592</xdr:rowOff>
    </xdr:from>
    <xdr:to>
      <xdr:col>2</xdr:col>
      <xdr:colOff>692150</xdr:colOff>
      <xdr:row>34</xdr:row>
      <xdr:rowOff>270193</xdr:rowOff>
    </xdr:to>
    <xdr:sp macro="" textlink="">
      <xdr:nvSpPr>
        <xdr:cNvPr id="139" name="円/楕円 138"/>
        <xdr:cNvSpPr/>
      </xdr:nvSpPr>
      <xdr:spPr bwMode="auto">
        <a:xfrm>
          <a:off x="2857500" y="643604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280369</xdr:rowOff>
    </xdr:from>
    <xdr:ext cx="762000" cy="259045"/>
    <xdr:sp macro="" textlink="">
      <xdr:nvSpPr>
        <xdr:cNvPr id="140" name="テキスト ボックス 139"/>
        <xdr:cNvSpPr txBox="1"/>
      </xdr:nvSpPr>
      <xdr:spPr>
        <a:xfrm>
          <a:off x="2527300" y="62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1,419,549
1,377,940
827.83
732,271,931
727,053,787
1,896,291
350,679,173
1,300,992,855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229.6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402771</xdr:colOff>
      <xdr:row>13</xdr:row>
      <xdr:rowOff>120650</xdr:rowOff>
    </xdr:to>
    <xdr:sp macro="" textlink="">
      <xdr:nvSpPr>
        <xdr:cNvPr id="17" name="正方形/長方形 16"/>
        <xdr:cNvSpPr/>
      </xdr:nvSpPr>
      <xdr:spPr>
        <a:xfrm>
          <a:off x="6512832" y="1632857"/>
          <a:ext cx="3197225"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168504</xdr:rowOff>
    </xdr:from>
    <xdr:to>
      <xdr:col>6</xdr:col>
      <xdr:colOff>510540</xdr:colOff>
      <xdr:row>39</xdr:row>
      <xdr:rowOff>62205</xdr:rowOff>
    </xdr:to>
    <xdr:cxnSp macro="">
      <xdr:nvCxnSpPr>
        <xdr:cNvPr id="56" name="直線コネクタ 55"/>
        <xdr:cNvCxnSpPr/>
      </xdr:nvCxnSpPr>
      <xdr:spPr>
        <a:xfrm flipV="1">
          <a:off x="4633595" y="5654904"/>
          <a:ext cx="1270" cy="109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66032</xdr:rowOff>
    </xdr:from>
    <xdr:ext cx="534377" cy="259045"/>
    <xdr:sp macro="" textlink="">
      <xdr:nvSpPr>
        <xdr:cNvPr id="57" name="人件費最小値テキスト"/>
        <xdr:cNvSpPr txBox="1"/>
      </xdr:nvSpPr>
      <xdr:spPr>
        <a:xfrm>
          <a:off x="4686300" y="67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39</xdr:row>
      <xdr:rowOff>62205</xdr:rowOff>
    </xdr:from>
    <xdr:to>
      <xdr:col>6</xdr:col>
      <xdr:colOff>600075</xdr:colOff>
      <xdr:row>39</xdr:row>
      <xdr:rowOff>62205</xdr:rowOff>
    </xdr:to>
    <xdr:cxnSp macro="">
      <xdr:nvCxnSpPr>
        <xdr:cNvPr id="58" name="直線コネクタ 57"/>
        <xdr:cNvCxnSpPr/>
      </xdr:nvCxnSpPr>
      <xdr:spPr>
        <a:xfrm>
          <a:off x="4546600" y="67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115181</xdr:rowOff>
    </xdr:from>
    <xdr:ext cx="534377" cy="259045"/>
    <xdr:sp macro="" textlink="">
      <xdr:nvSpPr>
        <xdr:cNvPr id="59" name="人件費最大値テキスト"/>
        <xdr:cNvSpPr txBox="1"/>
      </xdr:nvSpPr>
      <xdr:spPr>
        <a:xfrm>
          <a:off x="4686300" y="543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32</xdr:row>
      <xdr:rowOff>168504</xdr:rowOff>
    </xdr:from>
    <xdr:to>
      <xdr:col>6</xdr:col>
      <xdr:colOff>600075</xdr:colOff>
      <xdr:row>32</xdr:row>
      <xdr:rowOff>168504</xdr:rowOff>
    </xdr:to>
    <xdr:cxnSp macro="">
      <xdr:nvCxnSpPr>
        <xdr:cNvPr id="60" name="直線コネクタ 59"/>
        <xdr:cNvCxnSpPr/>
      </xdr:nvCxnSpPr>
      <xdr:spPr>
        <a:xfrm>
          <a:off x="4546600" y="56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168504</xdr:rowOff>
    </xdr:from>
    <xdr:to>
      <xdr:col>6</xdr:col>
      <xdr:colOff>511175</xdr:colOff>
      <xdr:row>33</xdr:row>
      <xdr:rowOff>7188</xdr:rowOff>
    </xdr:to>
    <xdr:cxnSp macro="">
      <xdr:nvCxnSpPr>
        <xdr:cNvPr id="61" name="直線コネクタ 60"/>
        <xdr:cNvCxnSpPr/>
      </xdr:nvCxnSpPr>
      <xdr:spPr>
        <a:xfrm flipV="1">
          <a:off x="3797300" y="5654904"/>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152976</xdr:rowOff>
    </xdr:from>
    <xdr:ext cx="534377" cy="259045"/>
    <xdr:sp macro="" textlink="">
      <xdr:nvSpPr>
        <xdr:cNvPr id="62" name="人件費平均値テキスト"/>
        <xdr:cNvSpPr txBox="1"/>
      </xdr:nvSpPr>
      <xdr:spPr>
        <a:xfrm>
          <a:off x="4686300" y="61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3099</xdr:rowOff>
    </xdr:from>
    <xdr:to>
      <xdr:col>6</xdr:col>
      <xdr:colOff>561975</xdr:colOff>
      <xdr:row>36</xdr:row>
      <xdr:rowOff>104699</xdr:rowOff>
    </xdr:to>
    <xdr:sp macro="" textlink="">
      <xdr:nvSpPr>
        <xdr:cNvPr id="63" name="フローチャート : 判断 62"/>
        <xdr:cNvSpPr/>
      </xdr:nvSpPr>
      <xdr:spPr>
        <a:xfrm>
          <a:off x="4584700" y="61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7188</xdr:rowOff>
    </xdr:from>
    <xdr:to>
      <xdr:col>5</xdr:col>
      <xdr:colOff>358775</xdr:colOff>
      <xdr:row>33</xdr:row>
      <xdr:rowOff>19190</xdr:rowOff>
    </xdr:to>
    <xdr:cxnSp macro="">
      <xdr:nvCxnSpPr>
        <xdr:cNvPr id="64" name="直線コネクタ 63"/>
        <xdr:cNvCxnSpPr/>
      </xdr:nvCxnSpPr>
      <xdr:spPr>
        <a:xfrm flipV="1">
          <a:off x="2908300" y="5665038"/>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8623</xdr:rowOff>
    </xdr:from>
    <xdr:to>
      <xdr:col>5</xdr:col>
      <xdr:colOff>409575</xdr:colOff>
      <xdr:row>36</xdr:row>
      <xdr:rowOff>110223</xdr:rowOff>
    </xdr:to>
    <xdr:sp macro="" textlink="">
      <xdr:nvSpPr>
        <xdr:cNvPr id="65" name="フローチャート : 判断 64"/>
        <xdr:cNvSpPr/>
      </xdr:nvSpPr>
      <xdr:spPr>
        <a:xfrm>
          <a:off x="3746500" y="618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101350</xdr:rowOff>
    </xdr:from>
    <xdr:ext cx="534377" cy="259045"/>
    <xdr:sp macro="" textlink="">
      <xdr:nvSpPr>
        <xdr:cNvPr id="66" name="テキスト ボックス 65"/>
        <xdr:cNvSpPr txBox="1"/>
      </xdr:nvSpPr>
      <xdr:spPr>
        <a:xfrm>
          <a:off x="3530111" y="62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27153</xdr:rowOff>
    </xdr:from>
    <xdr:to>
      <xdr:col>4</xdr:col>
      <xdr:colOff>155575</xdr:colOff>
      <xdr:row>33</xdr:row>
      <xdr:rowOff>19190</xdr:rowOff>
    </xdr:to>
    <xdr:cxnSp macro="">
      <xdr:nvCxnSpPr>
        <xdr:cNvPr id="67" name="直線コネクタ 66"/>
        <xdr:cNvCxnSpPr/>
      </xdr:nvCxnSpPr>
      <xdr:spPr>
        <a:xfrm>
          <a:off x="2019300" y="5513553"/>
          <a:ext cx="889000" cy="1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35713</xdr:rowOff>
    </xdr:from>
    <xdr:to>
      <xdr:col>4</xdr:col>
      <xdr:colOff>206375</xdr:colOff>
      <xdr:row>36</xdr:row>
      <xdr:rowOff>137313</xdr:rowOff>
    </xdr:to>
    <xdr:sp macro="" textlink="">
      <xdr:nvSpPr>
        <xdr:cNvPr id="68" name="フローチャート : 判断 67"/>
        <xdr:cNvSpPr/>
      </xdr:nvSpPr>
      <xdr:spPr>
        <a:xfrm>
          <a:off x="2857500" y="62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128440</xdr:rowOff>
    </xdr:from>
    <xdr:ext cx="534377" cy="259045"/>
    <xdr:sp macro="" textlink="">
      <xdr:nvSpPr>
        <xdr:cNvPr id="69" name="テキスト ボックス 68"/>
        <xdr:cNvSpPr txBox="1"/>
      </xdr:nvSpPr>
      <xdr:spPr>
        <a:xfrm>
          <a:off x="2641111" y="63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68529</xdr:rowOff>
    </xdr:from>
    <xdr:to>
      <xdr:col>2</xdr:col>
      <xdr:colOff>638175</xdr:colOff>
      <xdr:row>32</xdr:row>
      <xdr:rowOff>27153</xdr:rowOff>
    </xdr:to>
    <xdr:cxnSp macro="">
      <xdr:nvCxnSpPr>
        <xdr:cNvPr id="70" name="直線コネクタ 69"/>
        <xdr:cNvCxnSpPr/>
      </xdr:nvCxnSpPr>
      <xdr:spPr>
        <a:xfrm>
          <a:off x="1130300" y="5383479"/>
          <a:ext cx="8890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101702</xdr:rowOff>
    </xdr:from>
    <xdr:to>
      <xdr:col>3</xdr:col>
      <xdr:colOff>3175</xdr:colOff>
      <xdr:row>36</xdr:row>
      <xdr:rowOff>31852</xdr:rowOff>
    </xdr:to>
    <xdr:sp macro="" textlink="">
      <xdr:nvSpPr>
        <xdr:cNvPr id="71" name="フローチャート : 判断 70"/>
        <xdr:cNvSpPr/>
      </xdr:nvSpPr>
      <xdr:spPr>
        <a:xfrm>
          <a:off x="1968500" y="610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22979</xdr:rowOff>
    </xdr:from>
    <xdr:ext cx="534377" cy="259045"/>
    <xdr:sp macro="" textlink="">
      <xdr:nvSpPr>
        <xdr:cNvPr id="72" name="テキスト ボックス 71"/>
        <xdr:cNvSpPr txBox="1"/>
      </xdr:nvSpPr>
      <xdr:spPr>
        <a:xfrm>
          <a:off x="1752111" y="61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148908</xdr:rowOff>
    </xdr:from>
    <xdr:to>
      <xdr:col>1</xdr:col>
      <xdr:colOff>485775</xdr:colOff>
      <xdr:row>35</xdr:row>
      <xdr:rowOff>79058</xdr:rowOff>
    </xdr:to>
    <xdr:sp macro="" textlink="">
      <xdr:nvSpPr>
        <xdr:cNvPr id="73" name="フローチャート : 判断 72"/>
        <xdr:cNvSpPr/>
      </xdr:nvSpPr>
      <xdr:spPr>
        <a:xfrm>
          <a:off x="1079500" y="597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70185</xdr:rowOff>
    </xdr:from>
    <xdr:ext cx="534377" cy="259045"/>
    <xdr:sp macro="" textlink="">
      <xdr:nvSpPr>
        <xdr:cNvPr id="74" name="テキスト ボックス 73"/>
        <xdr:cNvSpPr txBox="1"/>
      </xdr:nvSpPr>
      <xdr:spPr>
        <a:xfrm>
          <a:off x="863111" y="60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117704</xdr:rowOff>
    </xdr:from>
    <xdr:to>
      <xdr:col>6</xdr:col>
      <xdr:colOff>561975</xdr:colOff>
      <xdr:row>33</xdr:row>
      <xdr:rowOff>47854</xdr:rowOff>
    </xdr:to>
    <xdr:sp macro="" textlink="">
      <xdr:nvSpPr>
        <xdr:cNvPr id="80" name="円/楕円 79"/>
        <xdr:cNvSpPr/>
      </xdr:nvSpPr>
      <xdr:spPr>
        <a:xfrm>
          <a:off x="4584700" y="560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70731</xdr:rowOff>
    </xdr:from>
    <xdr:ext cx="534377" cy="259045"/>
    <xdr:sp macro="" textlink="">
      <xdr:nvSpPr>
        <xdr:cNvPr id="81" name="人件費該当値テキスト"/>
        <xdr:cNvSpPr txBox="1"/>
      </xdr:nvSpPr>
      <xdr:spPr>
        <a:xfrm>
          <a:off x="4686300" y="55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78,244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127838</xdr:rowOff>
    </xdr:from>
    <xdr:to>
      <xdr:col>5</xdr:col>
      <xdr:colOff>409575</xdr:colOff>
      <xdr:row>33</xdr:row>
      <xdr:rowOff>57988</xdr:rowOff>
    </xdr:to>
    <xdr:sp macro="" textlink="">
      <xdr:nvSpPr>
        <xdr:cNvPr id="82" name="円/楕円 81"/>
        <xdr:cNvSpPr/>
      </xdr:nvSpPr>
      <xdr:spPr>
        <a:xfrm>
          <a:off x="3746500" y="56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74515</xdr:rowOff>
    </xdr:from>
    <xdr:ext cx="534377" cy="259045"/>
    <xdr:sp macro="" textlink="">
      <xdr:nvSpPr>
        <xdr:cNvPr id="83" name="テキスト ボックス 82"/>
        <xdr:cNvSpPr txBox="1"/>
      </xdr:nvSpPr>
      <xdr:spPr>
        <a:xfrm>
          <a:off x="3530111" y="53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77,978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139840</xdr:rowOff>
    </xdr:from>
    <xdr:to>
      <xdr:col>4</xdr:col>
      <xdr:colOff>206375</xdr:colOff>
      <xdr:row>33</xdr:row>
      <xdr:rowOff>69990</xdr:rowOff>
    </xdr:to>
    <xdr:sp macro="" textlink="">
      <xdr:nvSpPr>
        <xdr:cNvPr id="84" name="円/楕円 83"/>
        <xdr:cNvSpPr/>
      </xdr:nvSpPr>
      <xdr:spPr>
        <a:xfrm>
          <a:off x="2857500" y="562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86517</xdr:rowOff>
    </xdr:from>
    <xdr:ext cx="534377" cy="259045"/>
    <xdr:sp macro="" textlink="">
      <xdr:nvSpPr>
        <xdr:cNvPr id="85" name="テキスト ボックス 84"/>
        <xdr:cNvSpPr txBox="1"/>
      </xdr:nvSpPr>
      <xdr:spPr>
        <a:xfrm>
          <a:off x="2641111" y="540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77,663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147803</xdr:rowOff>
    </xdr:from>
    <xdr:to>
      <xdr:col>3</xdr:col>
      <xdr:colOff>3175</xdr:colOff>
      <xdr:row>32</xdr:row>
      <xdr:rowOff>77953</xdr:rowOff>
    </xdr:to>
    <xdr:sp macro="" textlink="">
      <xdr:nvSpPr>
        <xdr:cNvPr id="86" name="円/楕円 85"/>
        <xdr:cNvSpPr/>
      </xdr:nvSpPr>
      <xdr:spPr>
        <a:xfrm>
          <a:off x="1968500" y="546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94480</xdr:rowOff>
    </xdr:from>
    <xdr:ext cx="534377" cy="259045"/>
    <xdr:sp macro="" textlink="">
      <xdr:nvSpPr>
        <xdr:cNvPr id="87" name="テキスト ボックス 86"/>
        <xdr:cNvSpPr txBox="1"/>
      </xdr:nvSpPr>
      <xdr:spPr>
        <a:xfrm>
          <a:off x="1752111" y="523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17729</xdr:rowOff>
    </xdr:from>
    <xdr:to>
      <xdr:col>1</xdr:col>
      <xdr:colOff>485775</xdr:colOff>
      <xdr:row>31</xdr:row>
      <xdr:rowOff>119329</xdr:rowOff>
    </xdr:to>
    <xdr:sp macro="" textlink="">
      <xdr:nvSpPr>
        <xdr:cNvPr id="88" name="円/楕円 87"/>
        <xdr:cNvSpPr/>
      </xdr:nvSpPr>
      <xdr:spPr>
        <a:xfrm>
          <a:off x="1079500" y="53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135856</xdr:rowOff>
    </xdr:from>
    <xdr:ext cx="534377" cy="259045"/>
    <xdr:sp macro="" textlink="">
      <xdr:nvSpPr>
        <xdr:cNvPr id="89" name="テキスト ボックス 88"/>
        <xdr:cNvSpPr txBox="1"/>
      </xdr:nvSpPr>
      <xdr:spPr>
        <a:xfrm>
          <a:off x="863111" y="51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15479</xdr:rowOff>
    </xdr:from>
    <xdr:to>
      <xdr:col>6</xdr:col>
      <xdr:colOff>510540</xdr:colOff>
      <xdr:row>56</xdr:row>
      <xdr:rowOff>98141</xdr:rowOff>
    </xdr:to>
    <xdr:cxnSp macro="">
      <xdr:nvCxnSpPr>
        <xdr:cNvPr id="112" name="直線コネクタ 111"/>
        <xdr:cNvCxnSpPr/>
      </xdr:nvCxnSpPr>
      <xdr:spPr>
        <a:xfrm flipV="1">
          <a:off x="4633595" y="8759429"/>
          <a:ext cx="1270" cy="93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101968</xdr:rowOff>
    </xdr:from>
    <xdr:ext cx="534377" cy="259045"/>
    <xdr:sp macro="" textlink="">
      <xdr:nvSpPr>
        <xdr:cNvPr id="113" name="物件費最小値テキスト"/>
        <xdr:cNvSpPr txBox="1"/>
      </xdr:nvSpPr>
      <xdr:spPr>
        <a:xfrm>
          <a:off x="4686300" y="97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56</xdr:row>
      <xdr:rowOff>98141</xdr:rowOff>
    </xdr:from>
    <xdr:to>
      <xdr:col>6</xdr:col>
      <xdr:colOff>600075</xdr:colOff>
      <xdr:row>56</xdr:row>
      <xdr:rowOff>98141</xdr:rowOff>
    </xdr:to>
    <xdr:cxnSp macro="">
      <xdr:nvCxnSpPr>
        <xdr:cNvPr id="114" name="直線コネクタ 113"/>
        <xdr:cNvCxnSpPr/>
      </xdr:nvCxnSpPr>
      <xdr:spPr>
        <a:xfrm>
          <a:off x="4546600" y="969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133606</xdr:rowOff>
    </xdr:from>
    <xdr:ext cx="534377" cy="259045"/>
    <xdr:sp macro="" textlink="">
      <xdr:nvSpPr>
        <xdr:cNvPr id="115" name="物件費最大値テキスト"/>
        <xdr:cNvSpPr txBox="1"/>
      </xdr:nvSpPr>
      <xdr:spPr>
        <a:xfrm>
          <a:off x="4686300" y="85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15479</xdr:rowOff>
    </xdr:from>
    <xdr:to>
      <xdr:col>6</xdr:col>
      <xdr:colOff>600075</xdr:colOff>
      <xdr:row>51</xdr:row>
      <xdr:rowOff>15479</xdr:rowOff>
    </xdr:to>
    <xdr:cxnSp macro="">
      <xdr:nvCxnSpPr>
        <xdr:cNvPr id="116" name="直線コネクタ 115"/>
        <xdr:cNvCxnSpPr/>
      </xdr:nvCxnSpPr>
      <xdr:spPr>
        <a:xfrm>
          <a:off x="4546600" y="87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87122</xdr:rowOff>
    </xdr:from>
    <xdr:to>
      <xdr:col>6</xdr:col>
      <xdr:colOff>511175</xdr:colOff>
      <xdr:row>56</xdr:row>
      <xdr:rowOff>164663</xdr:rowOff>
    </xdr:to>
    <xdr:cxnSp macro="">
      <xdr:nvCxnSpPr>
        <xdr:cNvPr id="117" name="直線コネクタ 116"/>
        <xdr:cNvCxnSpPr/>
      </xdr:nvCxnSpPr>
      <xdr:spPr>
        <a:xfrm flipV="1">
          <a:off x="3797300" y="9688322"/>
          <a:ext cx="8382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74881</xdr:rowOff>
    </xdr:from>
    <xdr:ext cx="534377" cy="259045"/>
    <xdr:sp macro="" textlink="">
      <xdr:nvSpPr>
        <xdr:cNvPr id="118" name="物件費平均値テキスト"/>
        <xdr:cNvSpPr txBox="1"/>
      </xdr:nvSpPr>
      <xdr:spPr>
        <a:xfrm>
          <a:off x="4686300" y="91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52004</xdr:rowOff>
    </xdr:from>
    <xdr:to>
      <xdr:col>6</xdr:col>
      <xdr:colOff>561975</xdr:colOff>
      <xdr:row>54</xdr:row>
      <xdr:rowOff>153604</xdr:rowOff>
    </xdr:to>
    <xdr:sp macro="" textlink="">
      <xdr:nvSpPr>
        <xdr:cNvPr id="119" name="フローチャート : 判断 118"/>
        <xdr:cNvSpPr/>
      </xdr:nvSpPr>
      <xdr:spPr>
        <a:xfrm>
          <a:off x="45847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164663</xdr:rowOff>
    </xdr:from>
    <xdr:to>
      <xdr:col>5</xdr:col>
      <xdr:colOff>358775</xdr:colOff>
      <xdr:row>57</xdr:row>
      <xdr:rowOff>80996</xdr:rowOff>
    </xdr:to>
    <xdr:cxnSp macro="">
      <xdr:nvCxnSpPr>
        <xdr:cNvPr id="120" name="直線コネクタ 119"/>
        <xdr:cNvCxnSpPr/>
      </xdr:nvCxnSpPr>
      <xdr:spPr>
        <a:xfrm flipV="1">
          <a:off x="2908300" y="9765863"/>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75275</xdr:rowOff>
    </xdr:from>
    <xdr:to>
      <xdr:col>5</xdr:col>
      <xdr:colOff>409575</xdr:colOff>
      <xdr:row>55</xdr:row>
      <xdr:rowOff>5425</xdr:rowOff>
    </xdr:to>
    <xdr:sp macro="" textlink="">
      <xdr:nvSpPr>
        <xdr:cNvPr id="121" name="フローチャート : 判断 120"/>
        <xdr:cNvSpPr/>
      </xdr:nvSpPr>
      <xdr:spPr>
        <a:xfrm>
          <a:off x="3746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21952</xdr:rowOff>
    </xdr:from>
    <xdr:ext cx="534377" cy="259045"/>
    <xdr:sp macro="" textlink="">
      <xdr:nvSpPr>
        <xdr:cNvPr id="122" name="テキスト ボックス 121"/>
        <xdr:cNvSpPr txBox="1"/>
      </xdr:nvSpPr>
      <xdr:spPr>
        <a:xfrm>
          <a:off x="3530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77750</xdr:rowOff>
    </xdr:from>
    <xdr:to>
      <xdr:col>4</xdr:col>
      <xdr:colOff>155575</xdr:colOff>
      <xdr:row>57</xdr:row>
      <xdr:rowOff>80996</xdr:rowOff>
    </xdr:to>
    <xdr:cxnSp macro="">
      <xdr:nvCxnSpPr>
        <xdr:cNvPr id="123" name="直線コネクタ 122"/>
        <xdr:cNvCxnSpPr/>
      </xdr:nvCxnSpPr>
      <xdr:spPr>
        <a:xfrm>
          <a:off x="2019300" y="9850400"/>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5873</xdr:rowOff>
    </xdr:from>
    <xdr:to>
      <xdr:col>4</xdr:col>
      <xdr:colOff>206375</xdr:colOff>
      <xdr:row>55</xdr:row>
      <xdr:rowOff>107473</xdr:rowOff>
    </xdr:to>
    <xdr:sp macro="" textlink="">
      <xdr:nvSpPr>
        <xdr:cNvPr id="124" name="フローチャート : 判断 123"/>
        <xdr:cNvSpPr/>
      </xdr:nvSpPr>
      <xdr:spPr>
        <a:xfrm>
          <a:off x="2857500" y="943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124000</xdr:rowOff>
    </xdr:from>
    <xdr:ext cx="534377" cy="259045"/>
    <xdr:sp macro="" textlink="">
      <xdr:nvSpPr>
        <xdr:cNvPr id="125" name="テキスト ボックス 124"/>
        <xdr:cNvSpPr txBox="1"/>
      </xdr:nvSpPr>
      <xdr:spPr>
        <a:xfrm>
          <a:off x="2641111" y="92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118394</xdr:rowOff>
    </xdr:from>
    <xdr:to>
      <xdr:col>2</xdr:col>
      <xdr:colOff>638175</xdr:colOff>
      <xdr:row>57</xdr:row>
      <xdr:rowOff>77750</xdr:rowOff>
    </xdr:to>
    <xdr:cxnSp macro="">
      <xdr:nvCxnSpPr>
        <xdr:cNvPr id="126" name="直線コネクタ 125"/>
        <xdr:cNvCxnSpPr/>
      </xdr:nvCxnSpPr>
      <xdr:spPr>
        <a:xfrm>
          <a:off x="1130300" y="9719594"/>
          <a:ext cx="889000" cy="1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7610</xdr:rowOff>
    </xdr:from>
    <xdr:to>
      <xdr:col>3</xdr:col>
      <xdr:colOff>3175</xdr:colOff>
      <xdr:row>55</xdr:row>
      <xdr:rowOff>109210</xdr:rowOff>
    </xdr:to>
    <xdr:sp macro="" textlink="">
      <xdr:nvSpPr>
        <xdr:cNvPr id="127" name="フローチャート : 判断 126"/>
        <xdr:cNvSpPr/>
      </xdr:nvSpPr>
      <xdr:spPr>
        <a:xfrm>
          <a:off x="1968500" y="943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125737</xdr:rowOff>
    </xdr:from>
    <xdr:ext cx="534377" cy="259045"/>
    <xdr:sp macro="" textlink="">
      <xdr:nvSpPr>
        <xdr:cNvPr id="128" name="テキスト ボックス 127"/>
        <xdr:cNvSpPr txBox="1"/>
      </xdr:nvSpPr>
      <xdr:spPr>
        <a:xfrm>
          <a:off x="1752111" y="921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110937</xdr:rowOff>
    </xdr:from>
    <xdr:to>
      <xdr:col>1</xdr:col>
      <xdr:colOff>485775</xdr:colOff>
      <xdr:row>55</xdr:row>
      <xdr:rowOff>41087</xdr:rowOff>
    </xdr:to>
    <xdr:sp macro="" textlink="">
      <xdr:nvSpPr>
        <xdr:cNvPr id="129" name="フローチャート : 判断 128"/>
        <xdr:cNvSpPr/>
      </xdr:nvSpPr>
      <xdr:spPr>
        <a:xfrm>
          <a:off x="1079500" y="9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57614</xdr:rowOff>
    </xdr:from>
    <xdr:ext cx="534377" cy="259045"/>
    <xdr:sp macro="" textlink="">
      <xdr:nvSpPr>
        <xdr:cNvPr id="130" name="テキスト ボックス 129"/>
        <xdr:cNvSpPr txBox="1"/>
      </xdr:nvSpPr>
      <xdr:spPr>
        <a:xfrm>
          <a:off x="863111" y="914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36322</xdr:rowOff>
    </xdr:from>
    <xdr:to>
      <xdr:col>6</xdr:col>
      <xdr:colOff>561975</xdr:colOff>
      <xdr:row>56</xdr:row>
      <xdr:rowOff>137922</xdr:rowOff>
    </xdr:to>
    <xdr:sp macro="" textlink="">
      <xdr:nvSpPr>
        <xdr:cNvPr id="136" name="円/楕円 135"/>
        <xdr:cNvSpPr/>
      </xdr:nvSpPr>
      <xdr:spPr>
        <a:xfrm>
          <a:off x="4584700" y="96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122699</xdr:rowOff>
    </xdr:from>
    <xdr:ext cx="534377" cy="259045"/>
    <xdr:sp macro="" textlink="">
      <xdr:nvSpPr>
        <xdr:cNvPr id="137" name="物件費該当値テキスト"/>
        <xdr:cNvSpPr txBox="1"/>
      </xdr:nvSpPr>
      <xdr:spPr>
        <a:xfrm>
          <a:off x="4686300" y="955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113863</xdr:rowOff>
    </xdr:from>
    <xdr:to>
      <xdr:col>5</xdr:col>
      <xdr:colOff>409575</xdr:colOff>
      <xdr:row>57</xdr:row>
      <xdr:rowOff>44013</xdr:rowOff>
    </xdr:to>
    <xdr:sp macro="" textlink="">
      <xdr:nvSpPr>
        <xdr:cNvPr id="138" name="円/楕円 137"/>
        <xdr:cNvSpPr/>
      </xdr:nvSpPr>
      <xdr:spPr>
        <a:xfrm>
          <a:off x="3746500" y="97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35140</xdr:rowOff>
    </xdr:from>
    <xdr:ext cx="534377" cy="259045"/>
    <xdr:sp macro="" textlink="">
      <xdr:nvSpPr>
        <xdr:cNvPr id="139" name="テキスト ボックス 138"/>
        <xdr:cNvSpPr txBox="1"/>
      </xdr:nvSpPr>
      <xdr:spPr>
        <a:xfrm>
          <a:off x="3530111" y="980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30196</xdr:rowOff>
    </xdr:from>
    <xdr:to>
      <xdr:col>4</xdr:col>
      <xdr:colOff>206375</xdr:colOff>
      <xdr:row>57</xdr:row>
      <xdr:rowOff>131796</xdr:rowOff>
    </xdr:to>
    <xdr:sp macro="" textlink="">
      <xdr:nvSpPr>
        <xdr:cNvPr id="140" name="円/楕円 139"/>
        <xdr:cNvSpPr/>
      </xdr:nvSpPr>
      <xdr:spPr>
        <a:xfrm>
          <a:off x="2857500" y="98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122923</xdr:rowOff>
    </xdr:from>
    <xdr:ext cx="534377" cy="259045"/>
    <xdr:sp macro="" textlink="">
      <xdr:nvSpPr>
        <xdr:cNvPr id="141" name="テキスト ボックス 140"/>
        <xdr:cNvSpPr txBox="1"/>
      </xdr:nvSpPr>
      <xdr:spPr>
        <a:xfrm>
          <a:off x="2641111" y="989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26950</xdr:rowOff>
    </xdr:from>
    <xdr:to>
      <xdr:col>3</xdr:col>
      <xdr:colOff>3175</xdr:colOff>
      <xdr:row>57</xdr:row>
      <xdr:rowOff>128550</xdr:rowOff>
    </xdr:to>
    <xdr:sp macro="" textlink="">
      <xdr:nvSpPr>
        <xdr:cNvPr id="142" name="円/楕円 141"/>
        <xdr:cNvSpPr/>
      </xdr:nvSpPr>
      <xdr:spPr>
        <a:xfrm>
          <a:off x="19685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119677</xdr:rowOff>
    </xdr:from>
    <xdr:ext cx="534377" cy="259045"/>
    <xdr:sp macro="" textlink="">
      <xdr:nvSpPr>
        <xdr:cNvPr id="143" name="テキスト ボックス 142"/>
        <xdr:cNvSpPr txBox="1"/>
      </xdr:nvSpPr>
      <xdr:spPr>
        <a:xfrm>
          <a:off x="1752111" y="98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67594</xdr:rowOff>
    </xdr:from>
    <xdr:to>
      <xdr:col>1</xdr:col>
      <xdr:colOff>485775</xdr:colOff>
      <xdr:row>56</xdr:row>
      <xdr:rowOff>169194</xdr:rowOff>
    </xdr:to>
    <xdr:sp macro="" textlink="">
      <xdr:nvSpPr>
        <xdr:cNvPr id="144" name="円/楕円 143"/>
        <xdr:cNvSpPr/>
      </xdr:nvSpPr>
      <xdr:spPr>
        <a:xfrm>
          <a:off x="1079500" y="9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160321</xdr:rowOff>
    </xdr:from>
    <xdr:ext cx="534377" cy="259045"/>
    <xdr:sp macro="" textlink="">
      <xdr:nvSpPr>
        <xdr:cNvPr id="145" name="テキスト ボックス 144"/>
        <xdr:cNvSpPr txBox="1"/>
      </xdr:nvSpPr>
      <xdr:spPr>
        <a:xfrm>
          <a:off x="863111" y="976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71" name="直線コネクタ 170"/>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72"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73" name="直線コネクタ 172"/>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4"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5" name="直線コネクタ 174"/>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127835</xdr:rowOff>
    </xdr:from>
    <xdr:to>
      <xdr:col>6</xdr:col>
      <xdr:colOff>511175</xdr:colOff>
      <xdr:row>75</xdr:row>
      <xdr:rowOff>156029</xdr:rowOff>
    </xdr:to>
    <xdr:cxnSp macro="">
      <xdr:nvCxnSpPr>
        <xdr:cNvPr id="176" name="直線コネクタ 175"/>
        <xdr:cNvCxnSpPr/>
      </xdr:nvCxnSpPr>
      <xdr:spPr>
        <a:xfrm>
          <a:off x="3797300" y="12986585"/>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7"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8" name="フローチャート : 判断 177"/>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127835</xdr:rowOff>
    </xdr:from>
    <xdr:to>
      <xdr:col>5</xdr:col>
      <xdr:colOff>358775</xdr:colOff>
      <xdr:row>75</xdr:row>
      <xdr:rowOff>151022</xdr:rowOff>
    </xdr:to>
    <xdr:cxnSp macro="">
      <xdr:nvCxnSpPr>
        <xdr:cNvPr id="179" name="直線コネクタ 178"/>
        <xdr:cNvCxnSpPr/>
      </xdr:nvCxnSpPr>
      <xdr:spPr>
        <a:xfrm flipV="1">
          <a:off x="2908300" y="12986585"/>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80" name="フローチャート : 判断 179"/>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137141</xdr:rowOff>
    </xdr:from>
    <xdr:ext cx="469744" cy="259045"/>
    <xdr:sp macro="" textlink="">
      <xdr:nvSpPr>
        <xdr:cNvPr id="181" name="テキスト ボックス 180"/>
        <xdr:cNvSpPr txBox="1"/>
      </xdr:nvSpPr>
      <xdr:spPr>
        <a:xfrm>
          <a:off x="3562427"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143728</xdr:rowOff>
    </xdr:from>
    <xdr:to>
      <xdr:col>4</xdr:col>
      <xdr:colOff>155575</xdr:colOff>
      <xdr:row>75</xdr:row>
      <xdr:rowOff>151022</xdr:rowOff>
    </xdr:to>
    <xdr:cxnSp macro="">
      <xdr:nvCxnSpPr>
        <xdr:cNvPr id="182" name="直線コネクタ 181"/>
        <xdr:cNvCxnSpPr/>
      </xdr:nvCxnSpPr>
      <xdr:spPr>
        <a:xfrm>
          <a:off x="2019300" y="13002478"/>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83" name="フローチャート : 判断 182"/>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157170</xdr:rowOff>
    </xdr:from>
    <xdr:ext cx="469744" cy="259045"/>
    <xdr:sp macro="" textlink="">
      <xdr:nvSpPr>
        <xdr:cNvPr id="184" name="テキスト ボックス 183"/>
        <xdr:cNvSpPr txBox="1"/>
      </xdr:nvSpPr>
      <xdr:spPr>
        <a:xfrm>
          <a:off x="2673427" y="126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125004</xdr:rowOff>
    </xdr:from>
    <xdr:to>
      <xdr:col>2</xdr:col>
      <xdr:colOff>638175</xdr:colOff>
      <xdr:row>75</xdr:row>
      <xdr:rowOff>143728</xdr:rowOff>
    </xdr:to>
    <xdr:cxnSp macro="">
      <xdr:nvCxnSpPr>
        <xdr:cNvPr id="185" name="直線コネクタ 184"/>
        <xdr:cNvCxnSpPr/>
      </xdr:nvCxnSpPr>
      <xdr:spPr>
        <a:xfrm>
          <a:off x="1130300" y="12983754"/>
          <a:ext cx="889000" cy="1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6" name="フローチャート : 判断 185"/>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7" name="テキスト ボックス 186"/>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8" name="フローチャート : 判断 187"/>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161089</xdr:rowOff>
    </xdr:from>
    <xdr:ext cx="469744" cy="259045"/>
    <xdr:sp macro="" textlink="">
      <xdr:nvSpPr>
        <xdr:cNvPr id="189" name="テキスト ボックス 188"/>
        <xdr:cNvSpPr txBox="1"/>
      </xdr:nvSpPr>
      <xdr:spPr>
        <a:xfrm>
          <a:off x="895427" y="126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105228</xdr:rowOff>
    </xdr:from>
    <xdr:to>
      <xdr:col>6</xdr:col>
      <xdr:colOff>561975</xdr:colOff>
      <xdr:row>76</xdr:row>
      <xdr:rowOff>35378</xdr:rowOff>
    </xdr:to>
    <xdr:sp macro="" textlink="">
      <xdr:nvSpPr>
        <xdr:cNvPr id="195" name="円/楕円 194"/>
        <xdr:cNvSpPr/>
      </xdr:nvSpPr>
      <xdr:spPr>
        <a:xfrm>
          <a:off x="4584700" y="129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83655</xdr:rowOff>
    </xdr:from>
    <xdr:ext cx="469744" cy="259045"/>
    <xdr:sp macro="" textlink="">
      <xdr:nvSpPr>
        <xdr:cNvPr id="196" name="維持補修費該当値テキスト"/>
        <xdr:cNvSpPr txBox="1"/>
      </xdr:nvSpPr>
      <xdr:spPr>
        <a:xfrm>
          <a:off x="4686300" y="1294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77035</xdr:rowOff>
    </xdr:from>
    <xdr:to>
      <xdr:col>5</xdr:col>
      <xdr:colOff>409575</xdr:colOff>
      <xdr:row>76</xdr:row>
      <xdr:rowOff>7184</xdr:rowOff>
    </xdr:to>
    <xdr:sp macro="" textlink="">
      <xdr:nvSpPr>
        <xdr:cNvPr id="197" name="円/楕円 196"/>
        <xdr:cNvSpPr/>
      </xdr:nvSpPr>
      <xdr:spPr>
        <a:xfrm>
          <a:off x="3746500" y="12935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169761</xdr:rowOff>
    </xdr:from>
    <xdr:ext cx="469744" cy="259045"/>
    <xdr:sp macro="" textlink="">
      <xdr:nvSpPr>
        <xdr:cNvPr id="198" name="テキスト ボックス 197"/>
        <xdr:cNvSpPr txBox="1"/>
      </xdr:nvSpPr>
      <xdr:spPr>
        <a:xfrm>
          <a:off x="3562427" y="1302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100221</xdr:rowOff>
    </xdr:from>
    <xdr:to>
      <xdr:col>4</xdr:col>
      <xdr:colOff>206375</xdr:colOff>
      <xdr:row>76</xdr:row>
      <xdr:rowOff>30370</xdr:rowOff>
    </xdr:to>
    <xdr:sp macro="" textlink="">
      <xdr:nvSpPr>
        <xdr:cNvPr id="199" name="円/楕円 198"/>
        <xdr:cNvSpPr/>
      </xdr:nvSpPr>
      <xdr:spPr>
        <a:xfrm>
          <a:off x="2857500" y="12958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21499</xdr:rowOff>
    </xdr:from>
    <xdr:ext cx="469744" cy="259045"/>
    <xdr:sp macro="" textlink="">
      <xdr:nvSpPr>
        <xdr:cNvPr id="200" name="テキスト ボックス 199"/>
        <xdr:cNvSpPr txBox="1"/>
      </xdr:nvSpPr>
      <xdr:spPr>
        <a:xfrm>
          <a:off x="2673427" y="1305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92928</xdr:rowOff>
    </xdr:from>
    <xdr:to>
      <xdr:col>3</xdr:col>
      <xdr:colOff>3175</xdr:colOff>
      <xdr:row>76</xdr:row>
      <xdr:rowOff>23078</xdr:rowOff>
    </xdr:to>
    <xdr:sp macro="" textlink="">
      <xdr:nvSpPr>
        <xdr:cNvPr id="201" name="円/楕円 200"/>
        <xdr:cNvSpPr/>
      </xdr:nvSpPr>
      <xdr:spPr>
        <a:xfrm>
          <a:off x="1968500" y="129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14205</xdr:rowOff>
    </xdr:from>
    <xdr:ext cx="469744" cy="259045"/>
    <xdr:sp macro="" textlink="">
      <xdr:nvSpPr>
        <xdr:cNvPr id="202" name="テキスト ボックス 201"/>
        <xdr:cNvSpPr txBox="1"/>
      </xdr:nvSpPr>
      <xdr:spPr>
        <a:xfrm>
          <a:off x="1784427" y="130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74204</xdr:rowOff>
    </xdr:from>
    <xdr:to>
      <xdr:col>1</xdr:col>
      <xdr:colOff>485775</xdr:colOff>
      <xdr:row>76</xdr:row>
      <xdr:rowOff>4353</xdr:rowOff>
    </xdr:to>
    <xdr:sp macro="" textlink="">
      <xdr:nvSpPr>
        <xdr:cNvPr id="203" name="円/楕円 202"/>
        <xdr:cNvSpPr/>
      </xdr:nvSpPr>
      <xdr:spPr>
        <a:xfrm>
          <a:off x="1079500" y="129329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166932</xdr:rowOff>
    </xdr:from>
    <xdr:ext cx="469744" cy="259045"/>
    <xdr:sp macro="" textlink="">
      <xdr:nvSpPr>
        <xdr:cNvPr id="204" name="テキスト ボックス 203"/>
        <xdr:cNvSpPr txBox="1"/>
      </xdr:nvSpPr>
      <xdr:spPr>
        <a:xfrm>
          <a:off x="895427" y="1302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31" name="直線コネクタ 230"/>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32"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33" name="直線コネクタ 232"/>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4"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5" name="直線コネクタ 234"/>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85184</xdr:rowOff>
    </xdr:from>
    <xdr:to>
      <xdr:col>6</xdr:col>
      <xdr:colOff>511175</xdr:colOff>
      <xdr:row>94</xdr:row>
      <xdr:rowOff>115567</xdr:rowOff>
    </xdr:to>
    <xdr:cxnSp macro="">
      <xdr:nvCxnSpPr>
        <xdr:cNvPr id="236" name="直線コネクタ 235"/>
        <xdr:cNvCxnSpPr/>
      </xdr:nvCxnSpPr>
      <xdr:spPr>
        <a:xfrm flipV="1">
          <a:off x="3797300" y="16201484"/>
          <a:ext cx="838200" cy="3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21172</xdr:rowOff>
    </xdr:from>
    <xdr:ext cx="599010" cy="259045"/>
    <xdr:sp macro="" textlink="">
      <xdr:nvSpPr>
        <xdr:cNvPr id="237" name="扶助費平均値テキスト"/>
        <xdr:cNvSpPr txBox="1"/>
      </xdr:nvSpPr>
      <xdr:spPr>
        <a:xfrm>
          <a:off x="4686300" y="16308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8" name="フローチャート : 判断 237"/>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115567</xdr:rowOff>
    </xdr:from>
    <xdr:to>
      <xdr:col>5</xdr:col>
      <xdr:colOff>358775</xdr:colOff>
      <xdr:row>95</xdr:row>
      <xdr:rowOff>9975</xdr:rowOff>
    </xdr:to>
    <xdr:cxnSp macro="">
      <xdr:nvCxnSpPr>
        <xdr:cNvPr id="239" name="直線コネクタ 238"/>
        <xdr:cNvCxnSpPr/>
      </xdr:nvCxnSpPr>
      <xdr:spPr>
        <a:xfrm flipV="1">
          <a:off x="2908300" y="16231867"/>
          <a:ext cx="889000" cy="6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40" name="フローチャート : 判断 239"/>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5159</xdr:rowOff>
    </xdr:from>
    <xdr:ext cx="599010" cy="259045"/>
    <xdr:sp macro="" textlink="">
      <xdr:nvSpPr>
        <xdr:cNvPr id="241" name="テキスト ボックス 240"/>
        <xdr:cNvSpPr txBox="1"/>
      </xdr:nvSpPr>
      <xdr:spPr>
        <a:xfrm>
          <a:off x="3497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9975</xdr:rowOff>
    </xdr:from>
    <xdr:to>
      <xdr:col>4</xdr:col>
      <xdr:colOff>155575</xdr:colOff>
      <xdr:row>95</xdr:row>
      <xdr:rowOff>20176</xdr:rowOff>
    </xdr:to>
    <xdr:cxnSp macro="">
      <xdr:nvCxnSpPr>
        <xdr:cNvPr id="242" name="直線コネクタ 241"/>
        <xdr:cNvCxnSpPr/>
      </xdr:nvCxnSpPr>
      <xdr:spPr>
        <a:xfrm flipV="1">
          <a:off x="2019300" y="16297725"/>
          <a:ext cx="8890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43" name="フローチャート : 判断 242"/>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70473</xdr:rowOff>
    </xdr:from>
    <xdr:ext cx="599010" cy="259045"/>
    <xdr:sp macro="" textlink="">
      <xdr:nvSpPr>
        <xdr:cNvPr id="244" name="テキスト ボックス 243"/>
        <xdr:cNvSpPr txBox="1"/>
      </xdr:nvSpPr>
      <xdr:spPr>
        <a:xfrm>
          <a:off x="2608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14700</xdr:rowOff>
    </xdr:from>
    <xdr:to>
      <xdr:col>2</xdr:col>
      <xdr:colOff>638175</xdr:colOff>
      <xdr:row>95</xdr:row>
      <xdr:rowOff>20176</xdr:rowOff>
    </xdr:to>
    <xdr:cxnSp macro="">
      <xdr:nvCxnSpPr>
        <xdr:cNvPr id="245" name="直線コネクタ 244"/>
        <xdr:cNvCxnSpPr/>
      </xdr:nvCxnSpPr>
      <xdr:spPr>
        <a:xfrm>
          <a:off x="1130300" y="16302450"/>
          <a:ext cx="8890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6" name="フローチャート : 判断 245"/>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90557</xdr:rowOff>
    </xdr:from>
    <xdr:ext cx="599010" cy="259045"/>
    <xdr:sp macro="" textlink="">
      <xdr:nvSpPr>
        <xdr:cNvPr id="247" name="テキスト ボックス 246"/>
        <xdr:cNvSpPr txBox="1"/>
      </xdr:nvSpPr>
      <xdr:spPr>
        <a:xfrm>
          <a:off x="1719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8" name="フローチャート : 判断 247"/>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83689</xdr:rowOff>
    </xdr:from>
    <xdr:ext cx="599010" cy="259045"/>
    <xdr:sp macro="" textlink="">
      <xdr:nvSpPr>
        <xdr:cNvPr id="249" name="テキスト ボックス 248"/>
        <xdr:cNvSpPr txBox="1"/>
      </xdr:nvSpPr>
      <xdr:spPr>
        <a:xfrm>
          <a:off x="830794" y="165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34384</xdr:rowOff>
    </xdr:from>
    <xdr:to>
      <xdr:col>6</xdr:col>
      <xdr:colOff>561975</xdr:colOff>
      <xdr:row>94</xdr:row>
      <xdr:rowOff>135984</xdr:rowOff>
    </xdr:to>
    <xdr:sp macro="" textlink="">
      <xdr:nvSpPr>
        <xdr:cNvPr id="255" name="円/楕円 254"/>
        <xdr:cNvSpPr/>
      </xdr:nvSpPr>
      <xdr:spPr>
        <a:xfrm>
          <a:off x="4584700" y="161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57261</xdr:rowOff>
    </xdr:from>
    <xdr:ext cx="599010" cy="259045"/>
    <xdr:sp macro="" textlink="">
      <xdr:nvSpPr>
        <xdr:cNvPr id="256" name="扶助費該当値テキスト"/>
        <xdr:cNvSpPr txBox="1"/>
      </xdr:nvSpPr>
      <xdr:spPr>
        <a:xfrm>
          <a:off x="4686300" y="1600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140,008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64767</xdr:rowOff>
    </xdr:from>
    <xdr:to>
      <xdr:col>5</xdr:col>
      <xdr:colOff>409575</xdr:colOff>
      <xdr:row>94</xdr:row>
      <xdr:rowOff>166367</xdr:rowOff>
    </xdr:to>
    <xdr:sp macro="" textlink="">
      <xdr:nvSpPr>
        <xdr:cNvPr id="257" name="円/楕円 256"/>
        <xdr:cNvSpPr/>
      </xdr:nvSpPr>
      <xdr:spPr>
        <a:xfrm>
          <a:off x="3746500" y="1618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11444</xdr:rowOff>
    </xdr:from>
    <xdr:ext cx="599010" cy="259045"/>
    <xdr:sp macro="" textlink="">
      <xdr:nvSpPr>
        <xdr:cNvPr id="258" name="テキスト ボックス 257"/>
        <xdr:cNvSpPr txBox="1"/>
      </xdr:nvSpPr>
      <xdr:spPr>
        <a:xfrm>
          <a:off x="3497794" y="1595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137,217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130625</xdr:rowOff>
    </xdr:from>
    <xdr:to>
      <xdr:col>4</xdr:col>
      <xdr:colOff>206375</xdr:colOff>
      <xdr:row>95</xdr:row>
      <xdr:rowOff>60775</xdr:rowOff>
    </xdr:to>
    <xdr:sp macro="" textlink="">
      <xdr:nvSpPr>
        <xdr:cNvPr id="259" name="円/楕円 258"/>
        <xdr:cNvSpPr/>
      </xdr:nvSpPr>
      <xdr:spPr>
        <a:xfrm>
          <a:off x="2857500" y="162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77302</xdr:rowOff>
    </xdr:from>
    <xdr:ext cx="599010" cy="259045"/>
    <xdr:sp macro="" textlink="">
      <xdr:nvSpPr>
        <xdr:cNvPr id="260" name="テキスト ボックス 259"/>
        <xdr:cNvSpPr txBox="1"/>
      </xdr:nvSpPr>
      <xdr:spPr>
        <a:xfrm>
          <a:off x="2608794" y="1602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131,167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140826</xdr:rowOff>
    </xdr:from>
    <xdr:to>
      <xdr:col>3</xdr:col>
      <xdr:colOff>3175</xdr:colOff>
      <xdr:row>95</xdr:row>
      <xdr:rowOff>70976</xdr:rowOff>
    </xdr:to>
    <xdr:sp macro="" textlink="">
      <xdr:nvSpPr>
        <xdr:cNvPr id="261" name="円/楕円 260"/>
        <xdr:cNvSpPr/>
      </xdr:nvSpPr>
      <xdr:spPr>
        <a:xfrm>
          <a:off x="1968500" y="162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87503</xdr:rowOff>
    </xdr:from>
    <xdr:ext cx="599010" cy="259045"/>
    <xdr:sp macro="" textlink="">
      <xdr:nvSpPr>
        <xdr:cNvPr id="262" name="テキスト ボックス 261"/>
        <xdr:cNvSpPr txBox="1"/>
      </xdr:nvSpPr>
      <xdr:spPr>
        <a:xfrm>
          <a:off x="1719794" y="160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130,230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135350</xdr:rowOff>
    </xdr:from>
    <xdr:to>
      <xdr:col>1</xdr:col>
      <xdr:colOff>485775</xdr:colOff>
      <xdr:row>95</xdr:row>
      <xdr:rowOff>65500</xdr:rowOff>
    </xdr:to>
    <xdr:sp macro="" textlink="">
      <xdr:nvSpPr>
        <xdr:cNvPr id="263" name="円/楕円 262"/>
        <xdr:cNvSpPr/>
      </xdr:nvSpPr>
      <xdr:spPr>
        <a:xfrm>
          <a:off x="1079500" y="162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82027</xdr:rowOff>
    </xdr:from>
    <xdr:ext cx="599010" cy="259045"/>
    <xdr:sp macro="" textlink="">
      <xdr:nvSpPr>
        <xdr:cNvPr id="264" name="テキスト ボックス 263"/>
        <xdr:cNvSpPr txBox="1"/>
      </xdr:nvSpPr>
      <xdr:spPr>
        <a:xfrm>
          <a:off x="830794" y="1602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7" name="直線コネクタ 286"/>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8"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9" name="直線コネクタ 288"/>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90"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91" name="直線コネクタ 290"/>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123881</xdr:rowOff>
    </xdr:from>
    <xdr:to>
      <xdr:col>15</xdr:col>
      <xdr:colOff>180975</xdr:colOff>
      <xdr:row>33</xdr:row>
      <xdr:rowOff>132659</xdr:rowOff>
    </xdr:to>
    <xdr:cxnSp macro="">
      <xdr:nvCxnSpPr>
        <xdr:cNvPr id="292" name="直線コネクタ 291"/>
        <xdr:cNvCxnSpPr/>
      </xdr:nvCxnSpPr>
      <xdr:spPr>
        <a:xfrm>
          <a:off x="9639300" y="5781731"/>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26910</xdr:rowOff>
    </xdr:from>
    <xdr:ext cx="534377" cy="259045"/>
    <xdr:sp macro="" textlink="">
      <xdr:nvSpPr>
        <xdr:cNvPr id="293" name="補助費等平均値テキスト"/>
        <xdr:cNvSpPr txBox="1"/>
      </xdr:nvSpPr>
      <xdr:spPr>
        <a:xfrm>
          <a:off x="10528300" y="585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4" name="フローチャート : 判断 293"/>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123881</xdr:rowOff>
    </xdr:from>
    <xdr:to>
      <xdr:col>14</xdr:col>
      <xdr:colOff>28575</xdr:colOff>
      <xdr:row>34</xdr:row>
      <xdr:rowOff>10724</xdr:rowOff>
    </xdr:to>
    <xdr:cxnSp macro="">
      <xdr:nvCxnSpPr>
        <xdr:cNvPr id="295" name="直線コネクタ 294"/>
        <xdr:cNvCxnSpPr/>
      </xdr:nvCxnSpPr>
      <xdr:spPr>
        <a:xfrm flipV="1">
          <a:off x="8750300" y="5781731"/>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6" name="フローチャート : 判断 295"/>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2359</xdr:rowOff>
    </xdr:from>
    <xdr:ext cx="534377" cy="259045"/>
    <xdr:sp macro="" textlink="">
      <xdr:nvSpPr>
        <xdr:cNvPr id="297" name="テキスト ボックス 296"/>
        <xdr:cNvSpPr txBox="1"/>
      </xdr:nvSpPr>
      <xdr:spPr>
        <a:xfrm>
          <a:off x="9372111" y="600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123744</xdr:rowOff>
    </xdr:from>
    <xdr:to>
      <xdr:col>12</xdr:col>
      <xdr:colOff>511175</xdr:colOff>
      <xdr:row>34</xdr:row>
      <xdr:rowOff>10724</xdr:rowOff>
    </xdr:to>
    <xdr:cxnSp macro="">
      <xdr:nvCxnSpPr>
        <xdr:cNvPr id="298" name="直線コネクタ 297"/>
        <xdr:cNvCxnSpPr/>
      </xdr:nvCxnSpPr>
      <xdr:spPr>
        <a:xfrm>
          <a:off x="7861300" y="5781594"/>
          <a:ext cx="8890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9" name="フローチャート : 判断 298"/>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300" name="テキスト ボックス 299"/>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76607</xdr:rowOff>
    </xdr:from>
    <xdr:to>
      <xdr:col>11</xdr:col>
      <xdr:colOff>307975</xdr:colOff>
      <xdr:row>33</xdr:row>
      <xdr:rowOff>123744</xdr:rowOff>
    </xdr:to>
    <xdr:cxnSp macro="">
      <xdr:nvCxnSpPr>
        <xdr:cNvPr id="301" name="直線コネクタ 300"/>
        <xdr:cNvCxnSpPr/>
      </xdr:nvCxnSpPr>
      <xdr:spPr>
        <a:xfrm>
          <a:off x="6972300" y="5734457"/>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302" name="フローチャート : 判断 301"/>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84243</xdr:rowOff>
    </xdr:from>
    <xdr:ext cx="534377" cy="259045"/>
    <xdr:sp macro="" textlink="">
      <xdr:nvSpPr>
        <xdr:cNvPr id="303" name="テキスト ボックス 302"/>
        <xdr:cNvSpPr txBox="1"/>
      </xdr:nvSpPr>
      <xdr:spPr>
        <a:xfrm>
          <a:off x="7594111" y="591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4" name="フローチャート : 判断 303"/>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109846</xdr:rowOff>
    </xdr:from>
    <xdr:ext cx="534377" cy="259045"/>
    <xdr:sp macro="" textlink="">
      <xdr:nvSpPr>
        <xdr:cNvPr id="305" name="テキスト ボックス 304"/>
        <xdr:cNvSpPr txBox="1"/>
      </xdr:nvSpPr>
      <xdr:spPr>
        <a:xfrm>
          <a:off x="6705111" y="59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81859</xdr:rowOff>
    </xdr:from>
    <xdr:to>
      <xdr:col>15</xdr:col>
      <xdr:colOff>231775</xdr:colOff>
      <xdr:row>34</xdr:row>
      <xdr:rowOff>12009</xdr:rowOff>
    </xdr:to>
    <xdr:sp macro="" textlink="">
      <xdr:nvSpPr>
        <xdr:cNvPr id="311" name="円/楕円 310"/>
        <xdr:cNvSpPr/>
      </xdr:nvSpPr>
      <xdr:spPr>
        <a:xfrm>
          <a:off x="10426700" y="5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104736</xdr:rowOff>
    </xdr:from>
    <xdr:ext cx="534377" cy="259045"/>
    <xdr:sp macro="" textlink="">
      <xdr:nvSpPr>
        <xdr:cNvPr id="312" name="補助費等該当値テキスト"/>
        <xdr:cNvSpPr txBox="1"/>
      </xdr:nvSpPr>
      <xdr:spPr>
        <a:xfrm>
          <a:off x="10528300" y="55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38,904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73081</xdr:rowOff>
    </xdr:from>
    <xdr:to>
      <xdr:col>14</xdr:col>
      <xdr:colOff>79375</xdr:colOff>
      <xdr:row>34</xdr:row>
      <xdr:rowOff>3231</xdr:rowOff>
    </xdr:to>
    <xdr:sp macro="" textlink="">
      <xdr:nvSpPr>
        <xdr:cNvPr id="313" name="円/楕円 312"/>
        <xdr:cNvSpPr/>
      </xdr:nvSpPr>
      <xdr:spPr>
        <a:xfrm>
          <a:off x="9588500" y="57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19758</xdr:rowOff>
    </xdr:from>
    <xdr:ext cx="534377" cy="259045"/>
    <xdr:sp macro="" textlink="">
      <xdr:nvSpPr>
        <xdr:cNvPr id="314" name="テキスト ボックス 313"/>
        <xdr:cNvSpPr txBox="1"/>
      </xdr:nvSpPr>
      <xdr:spPr>
        <a:xfrm>
          <a:off x="9372111" y="55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131374</xdr:rowOff>
    </xdr:from>
    <xdr:to>
      <xdr:col>12</xdr:col>
      <xdr:colOff>561975</xdr:colOff>
      <xdr:row>34</xdr:row>
      <xdr:rowOff>61524</xdr:rowOff>
    </xdr:to>
    <xdr:sp macro="" textlink="">
      <xdr:nvSpPr>
        <xdr:cNvPr id="315" name="円/楕円 314"/>
        <xdr:cNvSpPr/>
      </xdr:nvSpPr>
      <xdr:spPr>
        <a:xfrm>
          <a:off x="8699500" y="57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52651</xdr:rowOff>
    </xdr:from>
    <xdr:ext cx="534377" cy="259045"/>
    <xdr:sp macro="" textlink="">
      <xdr:nvSpPr>
        <xdr:cNvPr id="316" name="テキスト ボックス 315"/>
        <xdr:cNvSpPr txBox="1"/>
      </xdr:nvSpPr>
      <xdr:spPr>
        <a:xfrm>
          <a:off x="8483111" y="58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72944</xdr:rowOff>
    </xdr:from>
    <xdr:to>
      <xdr:col>11</xdr:col>
      <xdr:colOff>358775</xdr:colOff>
      <xdr:row>34</xdr:row>
      <xdr:rowOff>3094</xdr:rowOff>
    </xdr:to>
    <xdr:sp macro="" textlink="">
      <xdr:nvSpPr>
        <xdr:cNvPr id="317" name="円/楕円 316"/>
        <xdr:cNvSpPr/>
      </xdr:nvSpPr>
      <xdr:spPr>
        <a:xfrm>
          <a:off x="7810500" y="57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19621</xdr:rowOff>
    </xdr:from>
    <xdr:ext cx="534377" cy="259045"/>
    <xdr:sp macro="" textlink="">
      <xdr:nvSpPr>
        <xdr:cNvPr id="318" name="テキスト ボックス 317"/>
        <xdr:cNvSpPr txBox="1"/>
      </xdr:nvSpPr>
      <xdr:spPr>
        <a:xfrm>
          <a:off x="7594111" y="55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25807</xdr:rowOff>
    </xdr:from>
    <xdr:to>
      <xdr:col>10</xdr:col>
      <xdr:colOff>155575</xdr:colOff>
      <xdr:row>33</xdr:row>
      <xdr:rowOff>127407</xdr:rowOff>
    </xdr:to>
    <xdr:sp macro="" textlink="">
      <xdr:nvSpPr>
        <xdr:cNvPr id="319" name="円/楕円 318"/>
        <xdr:cNvSpPr/>
      </xdr:nvSpPr>
      <xdr:spPr>
        <a:xfrm>
          <a:off x="6921500" y="56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143934</xdr:rowOff>
    </xdr:from>
    <xdr:ext cx="534377" cy="259045"/>
    <xdr:sp macro="" textlink="">
      <xdr:nvSpPr>
        <xdr:cNvPr id="320" name="テキスト ボックス 319"/>
        <xdr:cNvSpPr txBox="1"/>
      </xdr:nvSpPr>
      <xdr:spPr>
        <a:xfrm>
          <a:off x="6705111" y="545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5" name="直線コネクタ 344"/>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6"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7" name="直線コネクタ 346"/>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8"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9" name="直線コネクタ 348"/>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51174</xdr:rowOff>
    </xdr:from>
    <xdr:to>
      <xdr:col>15</xdr:col>
      <xdr:colOff>180975</xdr:colOff>
      <xdr:row>56</xdr:row>
      <xdr:rowOff>145091</xdr:rowOff>
    </xdr:to>
    <xdr:cxnSp macro="">
      <xdr:nvCxnSpPr>
        <xdr:cNvPr id="350" name="直線コネクタ 349"/>
        <xdr:cNvCxnSpPr/>
      </xdr:nvCxnSpPr>
      <xdr:spPr>
        <a:xfrm flipV="1">
          <a:off x="9639300" y="9652374"/>
          <a:ext cx="8382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94670</xdr:rowOff>
    </xdr:from>
    <xdr:ext cx="534377" cy="259045"/>
    <xdr:sp macro="" textlink="">
      <xdr:nvSpPr>
        <xdr:cNvPr id="351" name="普通建設事業費平均値テキスト"/>
        <xdr:cNvSpPr txBox="1"/>
      </xdr:nvSpPr>
      <xdr:spPr>
        <a:xfrm>
          <a:off x="10528300" y="9352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52" name="フローチャート : 判断 351"/>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145091</xdr:rowOff>
    </xdr:from>
    <xdr:to>
      <xdr:col>14</xdr:col>
      <xdr:colOff>28575</xdr:colOff>
      <xdr:row>57</xdr:row>
      <xdr:rowOff>85807</xdr:rowOff>
    </xdr:to>
    <xdr:cxnSp macro="">
      <xdr:nvCxnSpPr>
        <xdr:cNvPr id="353" name="直線コネクタ 352"/>
        <xdr:cNvCxnSpPr/>
      </xdr:nvCxnSpPr>
      <xdr:spPr>
        <a:xfrm flipV="1">
          <a:off x="8750300" y="9746291"/>
          <a:ext cx="889000" cy="1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4" name="フローチャート : 判断 353"/>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158031</xdr:rowOff>
    </xdr:from>
    <xdr:ext cx="534377" cy="259045"/>
    <xdr:sp macro="" textlink="">
      <xdr:nvSpPr>
        <xdr:cNvPr id="355" name="テキスト ボックス 354"/>
        <xdr:cNvSpPr txBox="1"/>
      </xdr:nvSpPr>
      <xdr:spPr>
        <a:xfrm>
          <a:off x="9372111" y="92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17608</xdr:rowOff>
    </xdr:from>
    <xdr:to>
      <xdr:col>12</xdr:col>
      <xdr:colOff>511175</xdr:colOff>
      <xdr:row>57</xdr:row>
      <xdr:rowOff>85807</xdr:rowOff>
    </xdr:to>
    <xdr:cxnSp macro="">
      <xdr:nvCxnSpPr>
        <xdr:cNvPr id="356" name="直線コネクタ 355"/>
        <xdr:cNvCxnSpPr/>
      </xdr:nvCxnSpPr>
      <xdr:spPr>
        <a:xfrm>
          <a:off x="7861300" y="9790258"/>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7" name="フローチャート : 判断 356"/>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38473</xdr:rowOff>
    </xdr:from>
    <xdr:ext cx="534377" cy="259045"/>
    <xdr:sp macro="" textlink="">
      <xdr:nvSpPr>
        <xdr:cNvPr id="358" name="テキスト ボックス 357"/>
        <xdr:cNvSpPr txBox="1"/>
      </xdr:nvSpPr>
      <xdr:spPr>
        <a:xfrm>
          <a:off x="8483111" y="92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52260</xdr:rowOff>
    </xdr:from>
    <xdr:to>
      <xdr:col>11</xdr:col>
      <xdr:colOff>307975</xdr:colOff>
      <xdr:row>57</xdr:row>
      <xdr:rowOff>17608</xdr:rowOff>
    </xdr:to>
    <xdr:cxnSp macro="">
      <xdr:nvCxnSpPr>
        <xdr:cNvPr id="359" name="直線コネクタ 358"/>
        <xdr:cNvCxnSpPr/>
      </xdr:nvCxnSpPr>
      <xdr:spPr>
        <a:xfrm>
          <a:off x="6972300" y="9653460"/>
          <a:ext cx="889000" cy="1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60" name="フローチャート : 判断 359"/>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109320</xdr:rowOff>
    </xdr:from>
    <xdr:ext cx="534377" cy="259045"/>
    <xdr:sp macro="" textlink="">
      <xdr:nvSpPr>
        <xdr:cNvPr id="361" name="テキスト ボックス 360"/>
        <xdr:cNvSpPr txBox="1"/>
      </xdr:nvSpPr>
      <xdr:spPr>
        <a:xfrm>
          <a:off x="7594111" y="93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62" name="フローチャート : 判断 361"/>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77602</xdr:rowOff>
    </xdr:from>
    <xdr:ext cx="534377" cy="259045"/>
    <xdr:sp macro="" textlink="">
      <xdr:nvSpPr>
        <xdr:cNvPr id="363" name="テキスト ボックス 362"/>
        <xdr:cNvSpPr txBox="1"/>
      </xdr:nvSpPr>
      <xdr:spPr>
        <a:xfrm>
          <a:off x="6705111" y="93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374</xdr:rowOff>
    </xdr:from>
    <xdr:to>
      <xdr:col>15</xdr:col>
      <xdr:colOff>231775</xdr:colOff>
      <xdr:row>56</xdr:row>
      <xdr:rowOff>101974</xdr:rowOff>
    </xdr:to>
    <xdr:sp macro="" textlink="">
      <xdr:nvSpPr>
        <xdr:cNvPr id="369" name="円/楕円 368"/>
        <xdr:cNvSpPr/>
      </xdr:nvSpPr>
      <xdr:spPr>
        <a:xfrm>
          <a:off x="10426700" y="96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150251</xdr:rowOff>
    </xdr:from>
    <xdr:ext cx="534377" cy="259045"/>
    <xdr:sp macro="" textlink="">
      <xdr:nvSpPr>
        <xdr:cNvPr id="370" name="普通建設事業費該当値テキスト"/>
        <xdr:cNvSpPr txBox="1"/>
      </xdr:nvSpPr>
      <xdr:spPr>
        <a:xfrm>
          <a:off x="10528300" y="958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46,647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94291</xdr:rowOff>
    </xdr:from>
    <xdr:to>
      <xdr:col>14</xdr:col>
      <xdr:colOff>79375</xdr:colOff>
      <xdr:row>57</xdr:row>
      <xdr:rowOff>24441</xdr:rowOff>
    </xdr:to>
    <xdr:sp macro="" textlink="">
      <xdr:nvSpPr>
        <xdr:cNvPr id="371" name="円/楕円 370"/>
        <xdr:cNvSpPr/>
      </xdr:nvSpPr>
      <xdr:spPr>
        <a:xfrm>
          <a:off x="9588500" y="96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15568</xdr:rowOff>
    </xdr:from>
    <xdr:ext cx="534377" cy="259045"/>
    <xdr:sp macro="" textlink="">
      <xdr:nvSpPr>
        <xdr:cNvPr id="372" name="テキスト ボックス 371"/>
        <xdr:cNvSpPr txBox="1"/>
      </xdr:nvSpPr>
      <xdr:spPr>
        <a:xfrm>
          <a:off x="9372111" y="97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35007</xdr:rowOff>
    </xdr:from>
    <xdr:to>
      <xdr:col>12</xdr:col>
      <xdr:colOff>561975</xdr:colOff>
      <xdr:row>57</xdr:row>
      <xdr:rowOff>136607</xdr:rowOff>
    </xdr:to>
    <xdr:sp macro="" textlink="">
      <xdr:nvSpPr>
        <xdr:cNvPr id="373" name="円/楕円 372"/>
        <xdr:cNvSpPr/>
      </xdr:nvSpPr>
      <xdr:spPr>
        <a:xfrm>
          <a:off x="8699500" y="98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127734</xdr:rowOff>
    </xdr:from>
    <xdr:ext cx="534377" cy="259045"/>
    <xdr:sp macro="" textlink="">
      <xdr:nvSpPr>
        <xdr:cNvPr id="374" name="テキスト ボックス 373"/>
        <xdr:cNvSpPr txBox="1"/>
      </xdr:nvSpPr>
      <xdr:spPr>
        <a:xfrm>
          <a:off x="8483111" y="990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138258</xdr:rowOff>
    </xdr:from>
    <xdr:to>
      <xdr:col>11</xdr:col>
      <xdr:colOff>358775</xdr:colOff>
      <xdr:row>57</xdr:row>
      <xdr:rowOff>68408</xdr:rowOff>
    </xdr:to>
    <xdr:sp macro="" textlink="">
      <xdr:nvSpPr>
        <xdr:cNvPr id="375" name="円/楕円 374"/>
        <xdr:cNvSpPr/>
      </xdr:nvSpPr>
      <xdr:spPr>
        <a:xfrm>
          <a:off x="7810500" y="97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59535</xdr:rowOff>
    </xdr:from>
    <xdr:ext cx="534377" cy="259045"/>
    <xdr:sp macro="" textlink="">
      <xdr:nvSpPr>
        <xdr:cNvPr id="376" name="テキスト ボックス 375"/>
        <xdr:cNvSpPr txBox="1"/>
      </xdr:nvSpPr>
      <xdr:spPr>
        <a:xfrm>
          <a:off x="7594111" y="983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1460</xdr:rowOff>
    </xdr:from>
    <xdr:to>
      <xdr:col>10</xdr:col>
      <xdr:colOff>155575</xdr:colOff>
      <xdr:row>56</xdr:row>
      <xdr:rowOff>103060</xdr:rowOff>
    </xdr:to>
    <xdr:sp macro="" textlink="">
      <xdr:nvSpPr>
        <xdr:cNvPr id="377" name="円/楕円 376"/>
        <xdr:cNvSpPr/>
      </xdr:nvSpPr>
      <xdr:spPr>
        <a:xfrm>
          <a:off x="6921500" y="96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94187</xdr:rowOff>
    </xdr:from>
    <xdr:ext cx="534377" cy="259045"/>
    <xdr:sp macro="" textlink="">
      <xdr:nvSpPr>
        <xdr:cNvPr id="378" name="テキスト ボックス 377"/>
        <xdr:cNvSpPr txBox="1"/>
      </xdr:nvSpPr>
      <xdr:spPr>
        <a:xfrm>
          <a:off x="6705111" y="969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400" name="直線コネクタ 399"/>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401"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402" name="直線コネクタ 401"/>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403"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4" name="直線コネクタ 403"/>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12302</xdr:rowOff>
    </xdr:from>
    <xdr:to>
      <xdr:col>15</xdr:col>
      <xdr:colOff>180975</xdr:colOff>
      <xdr:row>76</xdr:row>
      <xdr:rowOff>125457</xdr:rowOff>
    </xdr:to>
    <xdr:cxnSp macro="">
      <xdr:nvCxnSpPr>
        <xdr:cNvPr id="405" name="直線コネクタ 404"/>
        <xdr:cNvCxnSpPr/>
      </xdr:nvCxnSpPr>
      <xdr:spPr>
        <a:xfrm flipV="1">
          <a:off x="9639300" y="13042502"/>
          <a:ext cx="838200" cy="11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151073</xdr:rowOff>
    </xdr:from>
    <xdr:ext cx="534377" cy="259045"/>
    <xdr:sp macro="" textlink="">
      <xdr:nvSpPr>
        <xdr:cNvPr id="406" name="普通建設事業費 （ うち新規整備　）平均値テキスト"/>
        <xdr:cNvSpPr txBox="1"/>
      </xdr:nvSpPr>
      <xdr:spPr>
        <a:xfrm>
          <a:off x="10528300" y="1283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7" name="フローチャート : 判断 406"/>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8" name="フローチャート : 判断 407"/>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56151</xdr:rowOff>
    </xdr:from>
    <xdr:ext cx="534377" cy="259045"/>
    <xdr:sp macro="" textlink="">
      <xdr:nvSpPr>
        <xdr:cNvPr id="409" name="テキスト ボックス 408"/>
        <xdr:cNvSpPr txBox="1"/>
      </xdr:nvSpPr>
      <xdr:spPr>
        <a:xfrm>
          <a:off x="9372111" y="127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132952</xdr:rowOff>
    </xdr:from>
    <xdr:to>
      <xdr:col>15</xdr:col>
      <xdr:colOff>231775</xdr:colOff>
      <xdr:row>76</xdr:row>
      <xdr:rowOff>63102</xdr:rowOff>
    </xdr:to>
    <xdr:sp macro="" textlink="">
      <xdr:nvSpPr>
        <xdr:cNvPr id="415" name="円/楕円 414"/>
        <xdr:cNvSpPr/>
      </xdr:nvSpPr>
      <xdr:spPr>
        <a:xfrm>
          <a:off x="10426700" y="129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111379</xdr:rowOff>
    </xdr:from>
    <xdr:ext cx="534377" cy="259045"/>
    <xdr:sp macro="" textlink="">
      <xdr:nvSpPr>
        <xdr:cNvPr id="416" name="普通建設事業費 （ うち新規整備　）該当値テキスト"/>
        <xdr:cNvSpPr txBox="1"/>
      </xdr:nvSpPr>
      <xdr:spPr>
        <a:xfrm>
          <a:off x="10528300" y="1297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20,573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74657</xdr:rowOff>
    </xdr:from>
    <xdr:to>
      <xdr:col>14</xdr:col>
      <xdr:colOff>79375</xdr:colOff>
      <xdr:row>77</xdr:row>
      <xdr:rowOff>4807</xdr:rowOff>
    </xdr:to>
    <xdr:sp macro="" textlink="">
      <xdr:nvSpPr>
        <xdr:cNvPr id="417" name="円/楕円 416"/>
        <xdr:cNvSpPr/>
      </xdr:nvSpPr>
      <xdr:spPr>
        <a:xfrm>
          <a:off x="9588500" y="131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167384</xdr:rowOff>
    </xdr:from>
    <xdr:ext cx="534377" cy="259045"/>
    <xdr:sp macro="" textlink="">
      <xdr:nvSpPr>
        <xdr:cNvPr id="418" name="テキスト ボックス 417"/>
        <xdr:cNvSpPr txBox="1"/>
      </xdr:nvSpPr>
      <xdr:spPr>
        <a:xfrm>
          <a:off x="9372111" y="131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9" name="テキスト ボックス 428"/>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1" name="テキスト ボックス 43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43" name="直線コネクタ 442"/>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4"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5" name="直線コネクタ 444"/>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6"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7" name="直線コネクタ 446"/>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144957</xdr:rowOff>
    </xdr:from>
    <xdr:to>
      <xdr:col>15</xdr:col>
      <xdr:colOff>180975</xdr:colOff>
      <xdr:row>96</xdr:row>
      <xdr:rowOff>53366</xdr:rowOff>
    </xdr:to>
    <xdr:cxnSp macro="">
      <xdr:nvCxnSpPr>
        <xdr:cNvPr id="448" name="直線コネクタ 447"/>
        <xdr:cNvCxnSpPr/>
      </xdr:nvCxnSpPr>
      <xdr:spPr>
        <a:xfrm>
          <a:off x="9639300" y="16432707"/>
          <a:ext cx="838200" cy="7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46778</xdr:rowOff>
    </xdr:from>
    <xdr:ext cx="534377" cy="259045"/>
    <xdr:sp macro="" textlink="">
      <xdr:nvSpPr>
        <xdr:cNvPr id="449" name="普通建設事業費 （ うち更新整備　）平均値テキスト"/>
        <xdr:cNvSpPr txBox="1"/>
      </xdr:nvSpPr>
      <xdr:spPr>
        <a:xfrm>
          <a:off x="10528300" y="161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50" name="フローチャート : 判断 449"/>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51" name="フローチャート : 判断 450"/>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118863</xdr:rowOff>
    </xdr:from>
    <xdr:ext cx="534377" cy="259045"/>
    <xdr:sp macro="" textlink="">
      <xdr:nvSpPr>
        <xdr:cNvPr id="452" name="テキスト ボックス 451"/>
        <xdr:cNvSpPr txBox="1"/>
      </xdr:nvSpPr>
      <xdr:spPr>
        <a:xfrm>
          <a:off x="9372111" y="160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2566</xdr:rowOff>
    </xdr:from>
    <xdr:to>
      <xdr:col>15</xdr:col>
      <xdr:colOff>231775</xdr:colOff>
      <xdr:row>96</xdr:row>
      <xdr:rowOff>104166</xdr:rowOff>
    </xdr:to>
    <xdr:sp macro="" textlink="">
      <xdr:nvSpPr>
        <xdr:cNvPr id="458" name="円/楕円 457"/>
        <xdr:cNvSpPr/>
      </xdr:nvSpPr>
      <xdr:spPr>
        <a:xfrm>
          <a:off x="10426700" y="164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152443</xdr:rowOff>
    </xdr:from>
    <xdr:ext cx="534377" cy="259045"/>
    <xdr:sp macro="" textlink="">
      <xdr:nvSpPr>
        <xdr:cNvPr id="459" name="普通建設事業費 （ うち更新整備　）該当値テキスト"/>
        <xdr:cNvSpPr txBox="1"/>
      </xdr:nvSpPr>
      <xdr:spPr>
        <a:xfrm>
          <a:off x="10528300" y="164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16,633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94157</xdr:rowOff>
    </xdr:from>
    <xdr:to>
      <xdr:col>14</xdr:col>
      <xdr:colOff>79375</xdr:colOff>
      <xdr:row>96</xdr:row>
      <xdr:rowOff>24307</xdr:rowOff>
    </xdr:to>
    <xdr:sp macro="" textlink="">
      <xdr:nvSpPr>
        <xdr:cNvPr id="460" name="円/楕円 459"/>
        <xdr:cNvSpPr/>
      </xdr:nvSpPr>
      <xdr:spPr>
        <a:xfrm>
          <a:off x="9588500" y="163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15434</xdr:rowOff>
    </xdr:from>
    <xdr:ext cx="534377" cy="259045"/>
    <xdr:sp macro="" textlink="">
      <xdr:nvSpPr>
        <xdr:cNvPr id="461" name="テキスト ボックス 460"/>
        <xdr:cNvSpPr txBox="1"/>
      </xdr:nvSpPr>
      <xdr:spPr>
        <a:xfrm>
          <a:off x="9372111" y="164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5" name="テキスト ボックス 47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7" name="テキスト ボックス 47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9" name="テキスト ボックス 47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1" name="テキスト ボックス 48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83" name="直線コネクタ 482"/>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6"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7" name="直線コネクタ 486"/>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10084</xdr:rowOff>
    </xdr:from>
    <xdr:to>
      <xdr:col>23</xdr:col>
      <xdr:colOff>517525</xdr:colOff>
      <xdr:row>37</xdr:row>
      <xdr:rowOff>36601</xdr:rowOff>
    </xdr:to>
    <xdr:cxnSp macro="">
      <xdr:nvCxnSpPr>
        <xdr:cNvPr id="488" name="直線コネクタ 487"/>
        <xdr:cNvCxnSpPr/>
      </xdr:nvCxnSpPr>
      <xdr:spPr>
        <a:xfrm flipV="1">
          <a:off x="15481300" y="6353734"/>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104132</xdr:rowOff>
    </xdr:from>
    <xdr:ext cx="378565" cy="259045"/>
    <xdr:sp macro="" textlink="">
      <xdr:nvSpPr>
        <xdr:cNvPr id="489" name="災害復旧事業費平均値テキスト"/>
        <xdr:cNvSpPr txBox="1"/>
      </xdr:nvSpPr>
      <xdr:spPr>
        <a:xfrm>
          <a:off x="16370300" y="64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90" name="フローチャート : 判断 489"/>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36601</xdr:rowOff>
    </xdr:from>
    <xdr:to>
      <xdr:col>22</xdr:col>
      <xdr:colOff>365125</xdr:colOff>
      <xdr:row>37</xdr:row>
      <xdr:rowOff>91465</xdr:rowOff>
    </xdr:to>
    <xdr:cxnSp macro="">
      <xdr:nvCxnSpPr>
        <xdr:cNvPr id="491" name="直線コネクタ 490"/>
        <xdr:cNvCxnSpPr/>
      </xdr:nvCxnSpPr>
      <xdr:spPr>
        <a:xfrm flipV="1">
          <a:off x="14592300" y="638025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92" name="フローチャート : 判断 491"/>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21607</xdr:rowOff>
    </xdr:from>
    <xdr:ext cx="378565" cy="259045"/>
    <xdr:sp macro="" textlink="">
      <xdr:nvSpPr>
        <xdr:cNvPr id="493" name="テキスト ボックス 492"/>
        <xdr:cNvSpPr txBox="1"/>
      </xdr:nvSpPr>
      <xdr:spPr>
        <a:xfrm>
          <a:off x="15292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91465</xdr:rowOff>
    </xdr:from>
    <xdr:to>
      <xdr:col>21</xdr:col>
      <xdr:colOff>161925</xdr:colOff>
      <xdr:row>38</xdr:row>
      <xdr:rowOff>73634</xdr:rowOff>
    </xdr:to>
    <xdr:cxnSp macro="">
      <xdr:nvCxnSpPr>
        <xdr:cNvPr id="494" name="直線コネクタ 493"/>
        <xdr:cNvCxnSpPr/>
      </xdr:nvCxnSpPr>
      <xdr:spPr>
        <a:xfrm flipV="1">
          <a:off x="13703300" y="6435115"/>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5" name="フローチャート : 判断 494"/>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6" name="テキスト ボックス 495"/>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73634</xdr:rowOff>
    </xdr:from>
    <xdr:to>
      <xdr:col>19</xdr:col>
      <xdr:colOff>644525</xdr:colOff>
      <xdr:row>38</xdr:row>
      <xdr:rowOff>78207</xdr:rowOff>
    </xdr:to>
    <xdr:cxnSp macro="">
      <xdr:nvCxnSpPr>
        <xdr:cNvPr id="497" name="直線コネクタ 496"/>
        <xdr:cNvCxnSpPr/>
      </xdr:nvCxnSpPr>
      <xdr:spPr>
        <a:xfrm flipV="1">
          <a:off x="12814300" y="6588734"/>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8" name="フローチャート : 判断 497"/>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9" name="テキスト ボックス 498"/>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500" name="フローチャート : 判断 499"/>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501" name="テキスト ボックス 500"/>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130734</xdr:rowOff>
    </xdr:from>
    <xdr:to>
      <xdr:col>23</xdr:col>
      <xdr:colOff>568325</xdr:colOff>
      <xdr:row>37</xdr:row>
      <xdr:rowOff>60884</xdr:rowOff>
    </xdr:to>
    <xdr:sp macro="" textlink="">
      <xdr:nvSpPr>
        <xdr:cNvPr id="507" name="円/楕円 506"/>
        <xdr:cNvSpPr/>
      </xdr:nvSpPr>
      <xdr:spPr>
        <a:xfrm>
          <a:off x="16268700" y="63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153611</xdr:rowOff>
    </xdr:from>
    <xdr:ext cx="469744" cy="259045"/>
    <xdr:sp macro="" textlink="">
      <xdr:nvSpPr>
        <xdr:cNvPr id="508" name="災害復旧事業費該当値テキスト"/>
        <xdr:cNvSpPr txBox="1"/>
      </xdr:nvSpPr>
      <xdr:spPr>
        <a:xfrm>
          <a:off x="16370300" y="61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157251</xdr:rowOff>
    </xdr:from>
    <xdr:to>
      <xdr:col>22</xdr:col>
      <xdr:colOff>415925</xdr:colOff>
      <xdr:row>37</xdr:row>
      <xdr:rowOff>87401</xdr:rowOff>
    </xdr:to>
    <xdr:sp macro="" textlink="">
      <xdr:nvSpPr>
        <xdr:cNvPr id="509" name="円/楕円 508"/>
        <xdr:cNvSpPr/>
      </xdr:nvSpPr>
      <xdr:spPr>
        <a:xfrm>
          <a:off x="15430500" y="63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103928</xdr:rowOff>
    </xdr:from>
    <xdr:ext cx="469744" cy="259045"/>
    <xdr:sp macro="" textlink="">
      <xdr:nvSpPr>
        <xdr:cNvPr id="510" name="テキスト ボックス 509"/>
        <xdr:cNvSpPr txBox="1"/>
      </xdr:nvSpPr>
      <xdr:spPr>
        <a:xfrm>
          <a:off x="15246427" y="61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40665</xdr:rowOff>
    </xdr:from>
    <xdr:to>
      <xdr:col>21</xdr:col>
      <xdr:colOff>212725</xdr:colOff>
      <xdr:row>37</xdr:row>
      <xdr:rowOff>142265</xdr:rowOff>
    </xdr:to>
    <xdr:sp macro="" textlink="">
      <xdr:nvSpPr>
        <xdr:cNvPr id="511" name="円/楕円 510"/>
        <xdr:cNvSpPr/>
      </xdr:nvSpPr>
      <xdr:spPr>
        <a:xfrm>
          <a:off x="14541500" y="6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133393</xdr:rowOff>
    </xdr:from>
    <xdr:ext cx="378565" cy="259045"/>
    <xdr:sp macro="" textlink="">
      <xdr:nvSpPr>
        <xdr:cNvPr id="512" name="テキスト ボックス 511"/>
        <xdr:cNvSpPr txBox="1"/>
      </xdr:nvSpPr>
      <xdr:spPr>
        <a:xfrm>
          <a:off x="14403017" y="647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22834</xdr:rowOff>
    </xdr:from>
    <xdr:to>
      <xdr:col>20</xdr:col>
      <xdr:colOff>9525</xdr:colOff>
      <xdr:row>38</xdr:row>
      <xdr:rowOff>124434</xdr:rowOff>
    </xdr:to>
    <xdr:sp macro="" textlink="">
      <xdr:nvSpPr>
        <xdr:cNvPr id="513" name="円/楕円 512"/>
        <xdr:cNvSpPr/>
      </xdr:nvSpPr>
      <xdr:spPr>
        <a:xfrm>
          <a:off x="13652500" y="65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115561</xdr:rowOff>
    </xdr:from>
    <xdr:ext cx="378565" cy="259045"/>
    <xdr:sp macro="" textlink="">
      <xdr:nvSpPr>
        <xdr:cNvPr id="514" name="テキスト ボックス 513"/>
        <xdr:cNvSpPr txBox="1"/>
      </xdr:nvSpPr>
      <xdr:spPr>
        <a:xfrm>
          <a:off x="13514017" y="6630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27407</xdr:rowOff>
    </xdr:from>
    <xdr:to>
      <xdr:col>18</xdr:col>
      <xdr:colOff>492125</xdr:colOff>
      <xdr:row>38</xdr:row>
      <xdr:rowOff>129007</xdr:rowOff>
    </xdr:to>
    <xdr:sp macro="" textlink="">
      <xdr:nvSpPr>
        <xdr:cNvPr id="515" name="円/楕円 514"/>
        <xdr:cNvSpPr/>
      </xdr:nvSpPr>
      <xdr:spPr>
        <a:xfrm>
          <a:off x="12763500" y="65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120134</xdr:rowOff>
    </xdr:from>
    <xdr:ext cx="378565" cy="259045"/>
    <xdr:sp macro="" textlink="">
      <xdr:nvSpPr>
        <xdr:cNvPr id="516" name="テキスト ボックス 515"/>
        <xdr:cNvSpPr txBox="1"/>
      </xdr:nvSpPr>
      <xdr:spPr>
        <a:xfrm>
          <a:off x="12625017" y="66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6" name="テキスト ボックス 57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8" name="テキスト ボックス 57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6" name="テキスト ボックス 58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90" name="直線コネクタ 589"/>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91"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92" name="直線コネクタ 591"/>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93"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4" name="直線コネクタ 593"/>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120574</xdr:rowOff>
    </xdr:from>
    <xdr:to>
      <xdr:col>23</xdr:col>
      <xdr:colOff>517525</xdr:colOff>
      <xdr:row>74</xdr:row>
      <xdr:rowOff>128746</xdr:rowOff>
    </xdr:to>
    <xdr:cxnSp macro="">
      <xdr:nvCxnSpPr>
        <xdr:cNvPr id="595" name="直線コネクタ 594"/>
        <xdr:cNvCxnSpPr/>
      </xdr:nvCxnSpPr>
      <xdr:spPr>
        <a:xfrm flipV="1">
          <a:off x="15481300" y="12807874"/>
          <a:ext cx="8382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82891</xdr:rowOff>
    </xdr:from>
    <xdr:ext cx="534377" cy="259045"/>
    <xdr:sp macro="" textlink="">
      <xdr:nvSpPr>
        <xdr:cNvPr id="596" name="公債費平均値テキスト"/>
        <xdr:cNvSpPr txBox="1"/>
      </xdr:nvSpPr>
      <xdr:spPr>
        <a:xfrm>
          <a:off x="16370300" y="1277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7" name="フローチャート : 判断 596"/>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85846</xdr:rowOff>
    </xdr:from>
    <xdr:to>
      <xdr:col>22</xdr:col>
      <xdr:colOff>365125</xdr:colOff>
      <xdr:row>74</xdr:row>
      <xdr:rowOff>128746</xdr:rowOff>
    </xdr:to>
    <xdr:cxnSp macro="">
      <xdr:nvCxnSpPr>
        <xdr:cNvPr id="598" name="直線コネクタ 597"/>
        <xdr:cNvCxnSpPr/>
      </xdr:nvCxnSpPr>
      <xdr:spPr>
        <a:xfrm>
          <a:off x="14592300" y="12773146"/>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9" name="フローチャート : 判断 598"/>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32275</xdr:rowOff>
    </xdr:from>
    <xdr:ext cx="534377" cy="259045"/>
    <xdr:sp macro="" textlink="">
      <xdr:nvSpPr>
        <xdr:cNvPr id="600" name="テキスト ボックス 599"/>
        <xdr:cNvSpPr txBox="1"/>
      </xdr:nvSpPr>
      <xdr:spPr>
        <a:xfrm>
          <a:off x="15214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85846</xdr:rowOff>
    </xdr:from>
    <xdr:to>
      <xdr:col>21</xdr:col>
      <xdr:colOff>161925</xdr:colOff>
      <xdr:row>74</xdr:row>
      <xdr:rowOff>148634</xdr:rowOff>
    </xdr:to>
    <xdr:cxnSp macro="">
      <xdr:nvCxnSpPr>
        <xdr:cNvPr id="601" name="直線コネクタ 600"/>
        <xdr:cNvCxnSpPr/>
      </xdr:nvCxnSpPr>
      <xdr:spPr>
        <a:xfrm flipV="1">
          <a:off x="13703300" y="12773146"/>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602" name="フローチャート : 判断 601"/>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13320</xdr:rowOff>
    </xdr:from>
    <xdr:ext cx="534377" cy="259045"/>
    <xdr:sp macro="" textlink="">
      <xdr:nvSpPr>
        <xdr:cNvPr id="603" name="テキスト ボックス 602"/>
        <xdr:cNvSpPr txBox="1"/>
      </xdr:nvSpPr>
      <xdr:spPr>
        <a:xfrm>
          <a:off x="14325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116269</xdr:rowOff>
    </xdr:from>
    <xdr:to>
      <xdr:col>19</xdr:col>
      <xdr:colOff>644525</xdr:colOff>
      <xdr:row>74</xdr:row>
      <xdr:rowOff>148634</xdr:rowOff>
    </xdr:to>
    <xdr:cxnSp macro="">
      <xdr:nvCxnSpPr>
        <xdr:cNvPr id="604" name="直線コネクタ 603"/>
        <xdr:cNvCxnSpPr/>
      </xdr:nvCxnSpPr>
      <xdr:spPr>
        <a:xfrm>
          <a:off x="12814300" y="12803569"/>
          <a:ext cx="8890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5" name="フローチャート : 判断 604"/>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32542</xdr:rowOff>
    </xdr:from>
    <xdr:ext cx="534377" cy="259045"/>
    <xdr:sp macro="" textlink="">
      <xdr:nvSpPr>
        <xdr:cNvPr id="606" name="テキスト ボックス 605"/>
        <xdr:cNvSpPr txBox="1"/>
      </xdr:nvSpPr>
      <xdr:spPr>
        <a:xfrm>
          <a:off x="13436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7" name="フローチャート : 判断 606"/>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168101</xdr:rowOff>
    </xdr:from>
    <xdr:ext cx="534377" cy="259045"/>
    <xdr:sp macro="" textlink="">
      <xdr:nvSpPr>
        <xdr:cNvPr id="608" name="テキスト ボックス 607"/>
        <xdr:cNvSpPr txBox="1"/>
      </xdr:nvSpPr>
      <xdr:spPr>
        <a:xfrm>
          <a:off x="12547111" y="128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69774</xdr:rowOff>
    </xdr:from>
    <xdr:to>
      <xdr:col>23</xdr:col>
      <xdr:colOff>568325</xdr:colOff>
      <xdr:row>74</xdr:row>
      <xdr:rowOff>171374</xdr:rowOff>
    </xdr:to>
    <xdr:sp macro="" textlink="">
      <xdr:nvSpPr>
        <xdr:cNvPr id="614" name="円/楕円 613"/>
        <xdr:cNvSpPr/>
      </xdr:nvSpPr>
      <xdr:spPr>
        <a:xfrm>
          <a:off x="16268700" y="127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92651</xdr:rowOff>
    </xdr:from>
    <xdr:ext cx="534377" cy="259045"/>
    <xdr:sp macro="" textlink="">
      <xdr:nvSpPr>
        <xdr:cNvPr id="615" name="公債費該当値テキスト"/>
        <xdr:cNvSpPr txBox="1"/>
      </xdr:nvSpPr>
      <xdr:spPr>
        <a:xfrm>
          <a:off x="16370300" y="126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61,004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77946</xdr:rowOff>
    </xdr:from>
    <xdr:to>
      <xdr:col>22</xdr:col>
      <xdr:colOff>415925</xdr:colOff>
      <xdr:row>75</xdr:row>
      <xdr:rowOff>8096</xdr:rowOff>
    </xdr:to>
    <xdr:sp macro="" textlink="">
      <xdr:nvSpPr>
        <xdr:cNvPr id="616" name="円/楕円 615"/>
        <xdr:cNvSpPr/>
      </xdr:nvSpPr>
      <xdr:spPr>
        <a:xfrm>
          <a:off x="15430500" y="12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24623</xdr:rowOff>
    </xdr:from>
    <xdr:ext cx="534377" cy="259045"/>
    <xdr:sp macro="" textlink="">
      <xdr:nvSpPr>
        <xdr:cNvPr id="617" name="テキスト ボックス 616"/>
        <xdr:cNvSpPr txBox="1"/>
      </xdr:nvSpPr>
      <xdr:spPr>
        <a:xfrm>
          <a:off x="15214111" y="125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35046</xdr:rowOff>
    </xdr:from>
    <xdr:to>
      <xdr:col>21</xdr:col>
      <xdr:colOff>212725</xdr:colOff>
      <xdr:row>74</xdr:row>
      <xdr:rowOff>136646</xdr:rowOff>
    </xdr:to>
    <xdr:sp macro="" textlink="">
      <xdr:nvSpPr>
        <xdr:cNvPr id="618" name="円/楕円 617"/>
        <xdr:cNvSpPr/>
      </xdr:nvSpPr>
      <xdr:spPr>
        <a:xfrm>
          <a:off x="14541500" y="127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153173</xdr:rowOff>
    </xdr:from>
    <xdr:ext cx="534377" cy="259045"/>
    <xdr:sp macro="" textlink="">
      <xdr:nvSpPr>
        <xdr:cNvPr id="619" name="テキスト ボックス 618"/>
        <xdr:cNvSpPr txBox="1"/>
      </xdr:nvSpPr>
      <xdr:spPr>
        <a:xfrm>
          <a:off x="14325111" y="124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97834</xdr:rowOff>
    </xdr:from>
    <xdr:to>
      <xdr:col>20</xdr:col>
      <xdr:colOff>9525</xdr:colOff>
      <xdr:row>75</xdr:row>
      <xdr:rowOff>27984</xdr:rowOff>
    </xdr:to>
    <xdr:sp macro="" textlink="">
      <xdr:nvSpPr>
        <xdr:cNvPr id="620" name="円/楕円 619"/>
        <xdr:cNvSpPr/>
      </xdr:nvSpPr>
      <xdr:spPr>
        <a:xfrm>
          <a:off x="13652500" y="127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44511</xdr:rowOff>
    </xdr:from>
    <xdr:ext cx="534377" cy="259045"/>
    <xdr:sp macro="" textlink="">
      <xdr:nvSpPr>
        <xdr:cNvPr id="621" name="テキスト ボックス 620"/>
        <xdr:cNvSpPr txBox="1"/>
      </xdr:nvSpPr>
      <xdr:spPr>
        <a:xfrm>
          <a:off x="13436111" y="1256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59,531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65469</xdr:rowOff>
    </xdr:from>
    <xdr:to>
      <xdr:col>18</xdr:col>
      <xdr:colOff>492125</xdr:colOff>
      <xdr:row>74</xdr:row>
      <xdr:rowOff>167069</xdr:rowOff>
    </xdr:to>
    <xdr:sp macro="" textlink="">
      <xdr:nvSpPr>
        <xdr:cNvPr id="622" name="円/楕円 621"/>
        <xdr:cNvSpPr/>
      </xdr:nvSpPr>
      <xdr:spPr>
        <a:xfrm>
          <a:off x="12763500" y="1275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12146</xdr:rowOff>
    </xdr:from>
    <xdr:ext cx="534377" cy="259045"/>
    <xdr:sp macro="" textlink="">
      <xdr:nvSpPr>
        <xdr:cNvPr id="623" name="テキスト ボックス 622"/>
        <xdr:cNvSpPr txBox="1"/>
      </xdr:nvSpPr>
      <xdr:spPr>
        <a:xfrm>
          <a:off x="12547111" y="125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4" name="直線コネクタ 63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5" name="テキスト ボックス 63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6" name="直線コネクタ 63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7" name="テキスト ボックス 63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8" name="直線コネクタ 63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9" name="テキスト ボックス 63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0" name="直線コネクタ 63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1" name="テキスト ボックス 64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3" name="テキスト ボックス 64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5" name="直線コネクタ 644"/>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6"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7" name="直線コネクタ 646"/>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8"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9" name="直線コネクタ 648"/>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102575</xdr:rowOff>
    </xdr:from>
    <xdr:to>
      <xdr:col>23</xdr:col>
      <xdr:colOff>517525</xdr:colOff>
      <xdr:row>98</xdr:row>
      <xdr:rowOff>74595</xdr:rowOff>
    </xdr:to>
    <xdr:cxnSp macro="">
      <xdr:nvCxnSpPr>
        <xdr:cNvPr id="650" name="直線コネクタ 649"/>
        <xdr:cNvCxnSpPr/>
      </xdr:nvCxnSpPr>
      <xdr:spPr>
        <a:xfrm flipV="1">
          <a:off x="15481300" y="16733225"/>
          <a:ext cx="838200" cy="14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51"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52" name="フローチャート : 判断 651"/>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116154</xdr:rowOff>
    </xdr:from>
    <xdr:to>
      <xdr:col>22</xdr:col>
      <xdr:colOff>365125</xdr:colOff>
      <xdr:row>98</xdr:row>
      <xdr:rowOff>74595</xdr:rowOff>
    </xdr:to>
    <xdr:cxnSp macro="">
      <xdr:nvCxnSpPr>
        <xdr:cNvPr id="653" name="直線コネクタ 652"/>
        <xdr:cNvCxnSpPr/>
      </xdr:nvCxnSpPr>
      <xdr:spPr>
        <a:xfrm>
          <a:off x="14592300" y="16746804"/>
          <a:ext cx="889000" cy="1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4" name="フローチャート : 判断 653"/>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55" name="テキスト ボックス 654"/>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117663</xdr:rowOff>
    </xdr:from>
    <xdr:to>
      <xdr:col>21</xdr:col>
      <xdr:colOff>161925</xdr:colOff>
      <xdr:row>97</xdr:row>
      <xdr:rowOff>116154</xdr:rowOff>
    </xdr:to>
    <xdr:cxnSp macro="">
      <xdr:nvCxnSpPr>
        <xdr:cNvPr id="656" name="直線コネクタ 655"/>
        <xdr:cNvCxnSpPr/>
      </xdr:nvCxnSpPr>
      <xdr:spPr>
        <a:xfrm>
          <a:off x="13703300" y="16576863"/>
          <a:ext cx="889000" cy="16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7" name="フローチャート : 判断 656"/>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8" name="テキスト ボックス 657"/>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117663</xdr:rowOff>
    </xdr:from>
    <xdr:to>
      <xdr:col>19</xdr:col>
      <xdr:colOff>644525</xdr:colOff>
      <xdr:row>98</xdr:row>
      <xdr:rowOff>11959</xdr:rowOff>
    </xdr:to>
    <xdr:cxnSp macro="">
      <xdr:nvCxnSpPr>
        <xdr:cNvPr id="659" name="直線コネクタ 658"/>
        <xdr:cNvCxnSpPr/>
      </xdr:nvCxnSpPr>
      <xdr:spPr>
        <a:xfrm flipV="1">
          <a:off x="12814300" y="16576863"/>
          <a:ext cx="889000" cy="2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60" name="フローチャート : 判断 659"/>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61" name="テキスト ボックス 660"/>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62" name="フローチャート : 判断 661"/>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63" name="テキスト ボックス 662"/>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51775</xdr:rowOff>
    </xdr:from>
    <xdr:to>
      <xdr:col>23</xdr:col>
      <xdr:colOff>568325</xdr:colOff>
      <xdr:row>97</xdr:row>
      <xdr:rowOff>153375</xdr:rowOff>
    </xdr:to>
    <xdr:sp macro="" textlink="">
      <xdr:nvSpPr>
        <xdr:cNvPr id="669" name="円/楕円 668"/>
        <xdr:cNvSpPr/>
      </xdr:nvSpPr>
      <xdr:spPr>
        <a:xfrm>
          <a:off x="16268700" y="166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30202</xdr:rowOff>
    </xdr:from>
    <xdr:ext cx="469744" cy="259045"/>
    <xdr:sp macro="" textlink="">
      <xdr:nvSpPr>
        <xdr:cNvPr id="670" name="積立金該当値テキスト"/>
        <xdr:cNvSpPr txBox="1"/>
      </xdr:nvSpPr>
      <xdr:spPr>
        <a:xfrm>
          <a:off x="16370300" y="1666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23795</xdr:rowOff>
    </xdr:from>
    <xdr:to>
      <xdr:col>22</xdr:col>
      <xdr:colOff>415925</xdr:colOff>
      <xdr:row>98</xdr:row>
      <xdr:rowOff>125395</xdr:rowOff>
    </xdr:to>
    <xdr:sp macro="" textlink="">
      <xdr:nvSpPr>
        <xdr:cNvPr id="671" name="円/楕円 670"/>
        <xdr:cNvSpPr/>
      </xdr:nvSpPr>
      <xdr:spPr>
        <a:xfrm>
          <a:off x="15430500" y="168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116522</xdr:rowOff>
    </xdr:from>
    <xdr:ext cx="469744" cy="259045"/>
    <xdr:sp macro="" textlink="">
      <xdr:nvSpPr>
        <xdr:cNvPr id="672" name="テキスト ボックス 671"/>
        <xdr:cNvSpPr txBox="1"/>
      </xdr:nvSpPr>
      <xdr:spPr>
        <a:xfrm>
          <a:off x="15246427" y="169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65354</xdr:rowOff>
    </xdr:from>
    <xdr:to>
      <xdr:col>21</xdr:col>
      <xdr:colOff>212725</xdr:colOff>
      <xdr:row>97</xdr:row>
      <xdr:rowOff>166954</xdr:rowOff>
    </xdr:to>
    <xdr:sp macro="" textlink="">
      <xdr:nvSpPr>
        <xdr:cNvPr id="673" name="円/楕円 672"/>
        <xdr:cNvSpPr/>
      </xdr:nvSpPr>
      <xdr:spPr>
        <a:xfrm>
          <a:off x="14541500" y="166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158081</xdr:rowOff>
    </xdr:from>
    <xdr:ext cx="469744" cy="259045"/>
    <xdr:sp macro="" textlink="">
      <xdr:nvSpPr>
        <xdr:cNvPr id="674" name="テキスト ボックス 673"/>
        <xdr:cNvSpPr txBox="1"/>
      </xdr:nvSpPr>
      <xdr:spPr>
        <a:xfrm>
          <a:off x="14357427" y="1678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66863</xdr:rowOff>
    </xdr:from>
    <xdr:to>
      <xdr:col>20</xdr:col>
      <xdr:colOff>9525</xdr:colOff>
      <xdr:row>96</xdr:row>
      <xdr:rowOff>168463</xdr:rowOff>
    </xdr:to>
    <xdr:sp macro="" textlink="">
      <xdr:nvSpPr>
        <xdr:cNvPr id="675" name="円/楕円 674"/>
        <xdr:cNvSpPr/>
      </xdr:nvSpPr>
      <xdr:spPr>
        <a:xfrm>
          <a:off x="13652500" y="1652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159590</xdr:rowOff>
    </xdr:from>
    <xdr:ext cx="469744" cy="259045"/>
    <xdr:sp macro="" textlink="">
      <xdr:nvSpPr>
        <xdr:cNvPr id="676" name="テキスト ボックス 675"/>
        <xdr:cNvSpPr txBox="1"/>
      </xdr:nvSpPr>
      <xdr:spPr>
        <a:xfrm>
          <a:off x="13468427" y="1661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132609</xdr:rowOff>
    </xdr:from>
    <xdr:to>
      <xdr:col>18</xdr:col>
      <xdr:colOff>492125</xdr:colOff>
      <xdr:row>98</xdr:row>
      <xdr:rowOff>62759</xdr:rowOff>
    </xdr:to>
    <xdr:sp macro="" textlink="">
      <xdr:nvSpPr>
        <xdr:cNvPr id="677" name="円/楕円 676"/>
        <xdr:cNvSpPr/>
      </xdr:nvSpPr>
      <xdr:spPr>
        <a:xfrm>
          <a:off x="12763500" y="167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53886</xdr:rowOff>
    </xdr:from>
    <xdr:ext cx="469744" cy="259045"/>
    <xdr:sp macro="" textlink="">
      <xdr:nvSpPr>
        <xdr:cNvPr id="678" name="テキスト ボックス 677"/>
        <xdr:cNvSpPr txBox="1"/>
      </xdr:nvSpPr>
      <xdr:spPr>
        <a:xfrm>
          <a:off x="12579427" y="1685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9" name="直線コネクタ 68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0" name="テキスト ボックス 68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1" name="直線コネクタ 69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2" name="テキスト ボックス 69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3" name="直線コネクタ 69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4" name="テキスト ボックス 69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5" name="直線コネクタ 69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6" name="テキスト ボックス 69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7" name="直線コネクタ 69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8" name="テキスト ボックス 69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9" name="直線コネクタ 69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0" name="テキスト ボックス 69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4" name="直線コネクタ 703"/>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5"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6" name="直線コネクタ 705"/>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7"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8" name="直線コネクタ 707"/>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3520</xdr:rowOff>
    </xdr:from>
    <xdr:to>
      <xdr:col>32</xdr:col>
      <xdr:colOff>187325</xdr:colOff>
      <xdr:row>31</xdr:row>
      <xdr:rowOff>112921</xdr:rowOff>
    </xdr:to>
    <xdr:cxnSp macro="">
      <xdr:nvCxnSpPr>
        <xdr:cNvPr id="709" name="直線コネクタ 708"/>
        <xdr:cNvCxnSpPr/>
      </xdr:nvCxnSpPr>
      <xdr:spPr>
        <a:xfrm flipV="1">
          <a:off x="21323300" y="5318470"/>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78104</xdr:rowOff>
    </xdr:from>
    <xdr:ext cx="469744" cy="259045"/>
    <xdr:sp macro="" textlink="">
      <xdr:nvSpPr>
        <xdr:cNvPr id="710" name="投資及び出資金平均値テキスト"/>
        <xdr:cNvSpPr txBox="1"/>
      </xdr:nvSpPr>
      <xdr:spPr>
        <a:xfrm>
          <a:off x="22212300" y="625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11" name="フローチャート : 判断 710"/>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112921</xdr:rowOff>
    </xdr:from>
    <xdr:to>
      <xdr:col>31</xdr:col>
      <xdr:colOff>34925</xdr:colOff>
      <xdr:row>33</xdr:row>
      <xdr:rowOff>22951</xdr:rowOff>
    </xdr:to>
    <xdr:cxnSp macro="">
      <xdr:nvCxnSpPr>
        <xdr:cNvPr id="712" name="直線コネクタ 711"/>
        <xdr:cNvCxnSpPr/>
      </xdr:nvCxnSpPr>
      <xdr:spPr>
        <a:xfrm flipV="1">
          <a:off x="20434300" y="5427871"/>
          <a:ext cx="889000" cy="25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13" name="フローチャート : 判断 712"/>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57040</xdr:rowOff>
    </xdr:from>
    <xdr:ext cx="469744" cy="259045"/>
    <xdr:sp macro="" textlink="">
      <xdr:nvSpPr>
        <xdr:cNvPr id="714" name="テキスト ボックス 713"/>
        <xdr:cNvSpPr txBox="1"/>
      </xdr:nvSpPr>
      <xdr:spPr>
        <a:xfrm>
          <a:off x="21088427" y="62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154069</xdr:rowOff>
    </xdr:from>
    <xdr:to>
      <xdr:col>29</xdr:col>
      <xdr:colOff>517525</xdr:colOff>
      <xdr:row>33</xdr:row>
      <xdr:rowOff>22951</xdr:rowOff>
    </xdr:to>
    <xdr:cxnSp macro="">
      <xdr:nvCxnSpPr>
        <xdr:cNvPr id="715" name="直線コネクタ 714"/>
        <xdr:cNvCxnSpPr/>
      </xdr:nvCxnSpPr>
      <xdr:spPr>
        <a:xfrm>
          <a:off x="19545300" y="5469019"/>
          <a:ext cx="889000" cy="2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6" name="フローチャート : 判断 715"/>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170197</xdr:rowOff>
    </xdr:from>
    <xdr:ext cx="469744" cy="259045"/>
    <xdr:sp macro="" textlink="">
      <xdr:nvSpPr>
        <xdr:cNvPr id="717" name="テキスト ボックス 716"/>
        <xdr:cNvSpPr txBox="1"/>
      </xdr:nvSpPr>
      <xdr:spPr>
        <a:xfrm>
          <a:off x="20199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49240</xdr:rowOff>
    </xdr:from>
    <xdr:to>
      <xdr:col>28</xdr:col>
      <xdr:colOff>314325</xdr:colOff>
      <xdr:row>31</xdr:row>
      <xdr:rowOff>154069</xdr:rowOff>
    </xdr:to>
    <xdr:cxnSp macro="">
      <xdr:nvCxnSpPr>
        <xdr:cNvPr id="718" name="直線コネクタ 717"/>
        <xdr:cNvCxnSpPr/>
      </xdr:nvCxnSpPr>
      <xdr:spPr>
        <a:xfrm>
          <a:off x="18656300" y="5364190"/>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9" name="フローチャート : 判断 718"/>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122191</xdr:rowOff>
    </xdr:from>
    <xdr:ext cx="469744" cy="259045"/>
    <xdr:sp macro="" textlink="">
      <xdr:nvSpPr>
        <xdr:cNvPr id="720" name="テキスト ボックス 719"/>
        <xdr:cNvSpPr txBox="1"/>
      </xdr:nvSpPr>
      <xdr:spPr>
        <a:xfrm>
          <a:off x="19310427"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21" name="フローチャート : 判断 720"/>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9034</xdr:rowOff>
    </xdr:from>
    <xdr:ext cx="469744" cy="259045"/>
    <xdr:sp macro="" textlink="">
      <xdr:nvSpPr>
        <xdr:cNvPr id="722" name="テキスト ボックス 721"/>
        <xdr:cNvSpPr txBox="1"/>
      </xdr:nvSpPr>
      <xdr:spPr>
        <a:xfrm>
          <a:off x="18421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124170</xdr:rowOff>
    </xdr:from>
    <xdr:to>
      <xdr:col>32</xdr:col>
      <xdr:colOff>238125</xdr:colOff>
      <xdr:row>31</xdr:row>
      <xdr:rowOff>54320</xdr:rowOff>
    </xdr:to>
    <xdr:sp macro="" textlink="">
      <xdr:nvSpPr>
        <xdr:cNvPr id="728" name="円/楕円 727"/>
        <xdr:cNvSpPr/>
      </xdr:nvSpPr>
      <xdr:spPr>
        <a:xfrm>
          <a:off x="22110700" y="52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77197</xdr:rowOff>
    </xdr:from>
    <xdr:ext cx="469744" cy="259045"/>
    <xdr:sp macro="" textlink="">
      <xdr:nvSpPr>
        <xdr:cNvPr id="729" name="投資及び出資金該当値テキスト"/>
        <xdr:cNvSpPr txBox="1"/>
      </xdr:nvSpPr>
      <xdr:spPr>
        <a:xfrm>
          <a:off x="22212300" y="52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8,984</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62121</xdr:rowOff>
    </xdr:from>
    <xdr:to>
      <xdr:col>31</xdr:col>
      <xdr:colOff>85725</xdr:colOff>
      <xdr:row>31</xdr:row>
      <xdr:rowOff>163721</xdr:rowOff>
    </xdr:to>
    <xdr:sp macro="" textlink="">
      <xdr:nvSpPr>
        <xdr:cNvPr id="730" name="円/楕円 729"/>
        <xdr:cNvSpPr/>
      </xdr:nvSpPr>
      <xdr:spPr>
        <a:xfrm>
          <a:off x="21272500" y="53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8798</xdr:rowOff>
    </xdr:from>
    <xdr:ext cx="469744" cy="259045"/>
    <xdr:sp macro="" textlink="">
      <xdr:nvSpPr>
        <xdr:cNvPr id="731" name="テキスト ボックス 730"/>
        <xdr:cNvSpPr txBox="1"/>
      </xdr:nvSpPr>
      <xdr:spPr>
        <a:xfrm>
          <a:off x="21088427" y="515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143601</xdr:rowOff>
    </xdr:from>
    <xdr:to>
      <xdr:col>29</xdr:col>
      <xdr:colOff>568325</xdr:colOff>
      <xdr:row>33</xdr:row>
      <xdr:rowOff>73751</xdr:rowOff>
    </xdr:to>
    <xdr:sp macro="" textlink="">
      <xdr:nvSpPr>
        <xdr:cNvPr id="732" name="円/楕円 731"/>
        <xdr:cNvSpPr/>
      </xdr:nvSpPr>
      <xdr:spPr>
        <a:xfrm>
          <a:off x="20383500" y="56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90278</xdr:rowOff>
    </xdr:from>
    <xdr:ext cx="469744" cy="259045"/>
    <xdr:sp macro="" textlink="">
      <xdr:nvSpPr>
        <xdr:cNvPr id="733" name="テキスト ボックス 732"/>
        <xdr:cNvSpPr txBox="1"/>
      </xdr:nvSpPr>
      <xdr:spPr>
        <a:xfrm>
          <a:off x="20199427" y="540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6,765</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103269</xdr:rowOff>
    </xdr:from>
    <xdr:to>
      <xdr:col>28</xdr:col>
      <xdr:colOff>365125</xdr:colOff>
      <xdr:row>32</xdr:row>
      <xdr:rowOff>33419</xdr:rowOff>
    </xdr:to>
    <xdr:sp macro="" textlink="">
      <xdr:nvSpPr>
        <xdr:cNvPr id="734" name="円/楕円 733"/>
        <xdr:cNvSpPr/>
      </xdr:nvSpPr>
      <xdr:spPr>
        <a:xfrm>
          <a:off x="19494500" y="54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49946</xdr:rowOff>
    </xdr:from>
    <xdr:ext cx="469744" cy="259045"/>
    <xdr:sp macro="" textlink="">
      <xdr:nvSpPr>
        <xdr:cNvPr id="735" name="テキスト ボックス 734"/>
        <xdr:cNvSpPr txBox="1"/>
      </xdr:nvSpPr>
      <xdr:spPr>
        <a:xfrm>
          <a:off x="19310427" y="51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8,062</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169890</xdr:rowOff>
    </xdr:from>
    <xdr:to>
      <xdr:col>27</xdr:col>
      <xdr:colOff>161925</xdr:colOff>
      <xdr:row>31</xdr:row>
      <xdr:rowOff>100040</xdr:rowOff>
    </xdr:to>
    <xdr:sp macro="" textlink="">
      <xdr:nvSpPr>
        <xdr:cNvPr id="736" name="円/楕円 735"/>
        <xdr:cNvSpPr/>
      </xdr:nvSpPr>
      <xdr:spPr>
        <a:xfrm>
          <a:off x="18605500" y="53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116567</xdr:rowOff>
    </xdr:from>
    <xdr:ext cx="469744" cy="259045"/>
    <xdr:sp macro="" textlink="">
      <xdr:nvSpPr>
        <xdr:cNvPr id="737" name="テキスト ボックス 736"/>
        <xdr:cNvSpPr txBox="1"/>
      </xdr:nvSpPr>
      <xdr:spPr>
        <a:xfrm>
          <a:off x="18421427" y="50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8" name="直線コネクタ 74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9" name="テキスト ボックス 74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0" name="直線コネクタ 74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1" name="テキスト ボックス 75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2" name="直線コネクタ 75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3" name="テキスト ボックス 75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4" name="直線コネクタ 75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5" name="テキスト ボックス 75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6" name="直線コネクタ 75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7" name="テキスト ボックス 75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8" name="直線コネクタ 75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59" name="テキスト ボックス 758"/>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1" name="テキスト ボックス 76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130148</xdr:rowOff>
    </xdr:from>
    <xdr:to>
      <xdr:col>32</xdr:col>
      <xdr:colOff>186689</xdr:colOff>
      <xdr:row>59</xdr:row>
      <xdr:rowOff>92837</xdr:rowOff>
    </xdr:to>
    <xdr:cxnSp macro="">
      <xdr:nvCxnSpPr>
        <xdr:cNvPr id="763" name="直線コネクタ 762"/>
        <xdr:cNvCxnSpPr/>
      </xdr:nvCxnSpPr>
      <xdr:spPr>
        <a:xfrm flipV="1">
          <a:off x="22159595" y="9045548"/>
          <a:ext cx="1269" cy="116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96664</xdr:rowOff>
    </xdr:from>
    <xdr:ext cx="378565" cy="259045"/>
    <xdr:sp macro="" textlink="">
      <xdr:nvSpPr>
        <xdr:cNvPr id="764" name="貸付金最小値テキスト"/>
        <xdr:cNvSpPr txBox="1"/>
      </xdr:nvSpPr>
      <xdr:spPr>
        <a:xfrm>
          <a:off x="22212300" y="10212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92837</xdr:rowOff>
    </xdr:from>
    <xdr:to>
      <xdr:col>32</xdr:col>
      <xdr:colOff>276225</xdr:colOff>
      <xdr:row>59</xdr:row>
      <xdr:rowOff>92837</xdr:rowOff>
    </xdr:to>
    <xdr:cxnSp macro="">
      <xdr:nvCxnSpPr>
        <xdr:cNvPr id="765" name="直線コネクタ 764"/>
        <xdr:cNvCxnSpPr/>
      </xdr:nvCxnSpPr>
      <xdr:spPr>
        <a:xfrm>
          <a:off x="22072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76825</xdr:rowOff>
    </xdr:from>
    <xdr:ext cx="534377" cy="259045"/>
    <xdr:sp macro="" textlink="">
      <xdr:nvSpPr>
        <xdr:cNvPr id="766" name="貸付金最大値テキスト"/>
        <xdr:cNvSpPr txBox="1"/>
      </xdr:nvSpPr>
      <xdr:spPr>
        <a:xfrm>
          <a:off x="22212300" y="88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52</xdr:row>
      <xdr:rowOff>130148</xdr:rowOff>
    </xdr:from>
    <xdr:to>
      <xdr:col>32</xdr:col>
      <xdr:colOff>276225</xdr:colOff>
      <xdr:row>52</xdr:row>
      <xdr:rowOff>130148</xdr:rowOff>
    </xdr:to>
    <xdr:cxnSp macro="">
      <xdr:nvCxnSpPr>
        <xdr:cNvPr id="767" name="直線コネクタ 766"/>
        <xdr:cNvCxnSpPr/>
      </xdr:nvCxnSpPr>
      <xdr:spPr>
        <a:xfrm>
          <a:off x="22072600" y="90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36340</xdr:rowOff>
    </xdr:from>
    <xdr:to>
      <xdr:col>32</xdr:col>
      <xdr:colOff>187325</xdr:colOff>
      <xdr:row>55</xdr:row>
      <xdr:rowOff>4777</xdr:rowOff>
    </xdr:to>
    <xdr:cxnSp macro="">
      <xdr:nvCxnSpPr>
        <xdr:cNvPr id="768" name="直線コネクタ 767"/>
        <xdr:cNvCxnSpPr/>
      </xdr:nvCxnSpPr>
      <xdr:spPr>
        <a:xfrm>
          <a:off x="21323300" y="9294640"/>
          <a:ext cx="838200" cy="13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114925</xdr:rowOff>
    </xdr:from>
    <xdr:ext cx="534377" cy="259045"/>
    <xdr:sp macro="" textlink="">
      <xdr:nvSpPr>
        <xdr:cNvPr id="769" name="貸付金平均値テキスト"/>
        <xdr:cNvSpPr txBox="1"/>
      </xdr:nvSpPr>
      <xdr:spPr>
        <a:xfrm>
          <a:off x="22212300" y="9716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136498</xdr:rowOff>
    </xdr:from>
    <xdr:to>
      <xdr:col>32</xdr:col>
      <xdr:colOff>238125</xdr:colOff>
      <xdr:row>57</xdr:row>
      <xdr:rowOff>66648</xdr:rowOff>
    </xdr:to>
    <xdr:sp macro="" textlink="">
      <xdr:nvSpPr>
        <xdr:cNvPr id="770" name="フローチャート : 判断 769"/>
        <xdr:cNvSpPr/>
      </xdr:nvSpPr>
      <xdr:spPr>
        <a:xfrm>
          <a:off x="22110700" y="97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44945</xdr:rowOff>
    </xdr:from>
    <xdr:to>
      <xdr:col>31</xdr:col>
      <xdr:colOff>34925</xdr:colOff>
      <xdr:row>54</xdr:row>
      <xdr:rowOff>36340</xdr:rowOff>
    </xdr:to>
    <xdr:cxnSp macro="">
      <xdr:nvCxnSpPr>
        <xdr:cNvPr id="771" name="直線コネクタ 770"/>
        <xdr:cNvCxnSpPr/>
      </xdr:nvCxnSpPr>
      <xdr:spPr>
        <a:xfrm>
          <a:off x="20434300" y="9131795"/>
          <a:ext cx="889000" cy="16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93097</xdr:rowOff>
    </xdr:from>
    <xdr:to>
      <xdr:col>31</xdr:col>
      <xdr:colOff>85725</xdr:colOff>
      <xdr:row>57</xdr:row>
      <xdr:rowOff>23247</xdr:rowOff>
    </xdr:to>
    <xdr:sp macro="" textlink="">
      <xdr:nvSpPr>
        <xdr:cNvPr id="772" name="フローチャート : 判断 771"/>
        <xdr:cNvSpPr/>
      </xdr:nvSpPr>
      <xdr:spPr>
        <a:xfrm>
          <a:off x="21272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14374</xdr:rowOff>
    </xdr:from>
    <xdr:ext cx="534377" cy="259045"/>
    <xdr:sp macro="" textlink="">
      <xdr:nvSpPr>
        <xdr:cNvPr id="773" name="テキスト ボックス 772"/>
        <xdr:cNvSpPr txBox="1"/>
      </xdr:nvSpPr>
      <xdr:spPr>
        <a:xfrm>
          <a:off x="21056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169042</xdr:rowOff>
    </xdr:from>
    <xdr:to>
      <xdr:col>29</xdr:col>
      <xdr:colOff>517525</xdr:colOff>
      <xdr:row>53</xdr:row>
      <xdr:rowOff>44945</xdr:rowOff>
    </xdr:to>
    <xdr:cxnSp macro="">
      <xdr:nvCxnSpPr>
        <xdr:cNvPr id="774" name="直線コネクタ 773"/>
        <xdr:cNvCxnSpPr/>
      </xdr:nvCxnSpPr>
      <xdr:spPr>
        <a:xfrm>
          <a:off x="19545300" y="8912992"/>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52830</xdr:rowOff>
    </xdr:from>
    <xdr:to>
      <xdr:col>29</xdr:col>
      <xdr:colOff>568325</xdr:colOff>
      <xdr:row>56</xdr:row>
      <xdr:rowOff>154430</xdr:rowOff>
    </xdr:to>
    <xdr:sp macro="" textlink="">
      <xdr:nvSpPr>
        <xdr:cNvPr id="775" name="フローチャート : 判断 774"/>
        <xdr:cNvSpPr/>
      </xdr:nvSpPr>
      <xdr:spPr>
        <a:xfrm>
          <a:off x="20383500" y="9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145557</xdr:rowOff>
    </xdr:from>
    <xdr:ext cx="534377" cy="259045"/>
    <xdr:sp macro="" textlink="">
      <xdr:nvSpPr>
        <xdr:cNvPr id="776" name="テキスト ボックス 775"/>
        <xdr:cNvSpPr txBox="1"/>
      </xdr:nvSpPr>
      <xdr:spPr>
        <a:xfrm>
          <a:off x="20167111" y="974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101263</xdr:rowOff>
    </xdr:from>
    <xdr:to>
      <xdr:col>28</xdr:col>
      <xdr:colOff>314325</xdr:colOff>
      <xdr:row>51</xdr:row>
      <xdr:rowOff>169042</xdr:rowOff>
    </xdr:to>
    <xdr:cxnSp macro="">
      <xdr:nvCxnSpPr>
        <xdr:cNvPr id="777" name="直線コネクタ 776"/>
        <xdr:cNvCxnSpPr/>
      </xdr:nvCxnSpPr>
      <xdr:spPr>
        <a:xfrm>
          <a:off x="18656300" y="8673763"/>
          <a:ext cx="889000" cy="23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156092</xdr:rowOff>
    </xdr:from>
    <xdr:to>
      <xdr:col>28</xdr:col>
      <xdr:colOff>365125</xdr:colOff>
      <xdr:row>56</xdr:row>
      <xdr:rowOff>86242</xdr:rowOff>
    </xdr:to>
    <xdr:sp macro="" textlink="">
      <xdr:nvSpPr>
        <xdr:cNvPr id="778" name="フローチャート : 判断 777"/>
        <xdr:cNvSpPr/>
      </xdr:nvSpPr>
      <xdr:spPr>
        <a:xfrm>
          <a:off x="19494500" y="958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77369</xdr:rowOff>
    </xdr:from>
    <xdr:ext cx="534377" cy="259045"/>
    <xdr:sp macro="" textlink="">
      <xdr:nvSpPr>
        <xdr:cNvPr id="779" name="テキスト ボックス 778"/>
        <xdr:cNvSpPr txBox="1"/>
      </xdr:nvSpPr>
      <xdr:spPr>
        <a:xfrm>
          <a:off x="19278111" y="96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57027</xdr:rowOff>
    </xdr:from>
    <xdr:to>
      <xdr:col>27</xdr:col>
      <xdr:colOff>161925</xdr:colOff>
      <xdr:row>55</xdr:row>
      <xdr:rowOff>158627</xdr:rowOff>
    </xdr:to>
    <xdr:sp macro="" textlink="">
      <xdr:nvSpPr>
        <xdr:cNvPr id="780" name="フローチャート : 判断 779"/>
        <xdr:cNvSpPr/>
      </xdr:nvSpPr>
      <xdr:spPr>
        <a:xfrm>
          <a:off x="18605500" y="948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149754</xdr:rowOff>
    </xdr:from>
    <xdr:ext cx="534377" cy="259045"/>
    <xdr:sp macro="" textlink="">
      <xdr:nvSpPr>
        <xdr:cNvPr id="781" name="テキスト ボックス 780"/>
        <xdr:cNvSpPr txBox="1"/>
      </xdr:nvSpPr>
      <xdr:spPr>
        <a:xfrm>
          <a:off x="18389111" y="957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125427</xdr:rowOff>
    </xdr:from>
    <xdr:to>
      <xdr:col>32</xdr:col>
      <xdr:colOff>238125</xdr:colOff>
      <xdr:row>55</xdr:row>
      <xdr:rowOff>55577</xdr:rowOff>
    </xdr:to>
    <xdr:sp macro="" textlink="">
      <xdr:nvSpPr>
        <xdr:cNvPr id="787" name="円/楕円 786"/>
        <xdr:cNvSpPr/>
      </xdr:nvSpPr>
      <xdr:spPr>
        <a:xfrm>
          <a:off x="22110700" y="9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148304</xdr:rowOff>
    </xdr:from>
    <xdr:ext cx="534377" cy="259045"/>
    <xdr:sp macro="" textlink="">
      <xdr:nvSpPr>
        <xdr:cNvPr id="788" name="貸付金該当値テキスト"/>
        <xdr:cNvSpPr txBox="1"/>
      </xdr:nvSpPr>
      <xdr:spPr>
        <a:xfrm>
          <a:off x="22212300" y="92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47,763</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156990</xdr:rowOff>
    </xdr:from>
    <xdr:to>
      <xdr:col>31</xdr:col>
      <xdr:colOff>85725</xdr:colOff>
      <xdr:row>54</xdr:row>
      <xdr:rowOff>87140</xdr:rowOff>
    </xdr:to>
    <xdr:sp macro="" textlink="">
      <xdr:nvSpPr>
        <xdr:cNvPr id="789" name="円/楕円 788"/>
        <xdr:cNvSpPr/>
      </xdr:nvSpPr>
      <xdr:spPr>
        <a:xfrm>
          <a:off x="21272500" y="92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103667</xdr:rowOff>
    </xdr:from>
    <xdr:ext cx="534377" cy="259045"/>
    <xdr:sp macro="" textlink="">
      <xdr:nvSpPr>
        <xdr:cNvPr id="790" name="テキスト ボックス 789"/>
        <xdr:cNvSpPr txBox="1"/>
      </xdr:nvSpPr>
      <xdr:spPr>
        <a:xfrm>
          <a:off x="21056111" y="90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56,330</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165595</xdr:rowOff>
    </xdr:from>
    <xdr:to>
      <xdr:col>29</xdr:col>
      <xdr:colOff>568325</xdr:colOff>
      <xdr:row>53</xdr:row>
      <xdr:rowOff>95745</xdr:rowOff>
    </xdr:to>
    <xdr:sp macro="" textlink="">
      <xdr:nvSpPr>
        <xdr:cNvPr id="791" name="円/楕円 790"/>
        <xdr:cNvSpPr/>
      </xdr:nvSpPr>
      <xdr:spPr>
        <a:xfrm>
          <a:off x="20383500" y="90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112272</xdr:rowOff>
    </xdr:from>
    <xdr:ext cx="534377" cy="259045"/>
    <xdr:sp macro="" textlink="">
      <xdr:nvSpPr>
        <xdr:cNvPr id="792" name="テキスト ボックス 791"/>
        <xdr:cNvSpPr txBox="1"/>
      </xdr:nvSpPr>
      <xdr:spPr>
        <a:xfrm>
          <a:off x="20167111" y="885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66,303</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118242</xdr:rowOff>
    </xdr:from>
    <xdr:to>
      <xdr:col>28</xdr:col>
      <xdr:colOff>365125</xdr:colOff>
      <xdr:row>52</xdr:row>
      <xdr:rowOff>48392</xdr:rowOff>
    </xdr:to>
    <xdr:sp macro="" textlink="">
      <xdr:nvSpPr>
        <xdr:cNvPr id="793" name="円/楕円 792"/>
        <xdr:cNvSpPr/>
      </xdr:nvSpPr>
      <xdr:spPr>
        <a:xfrm>
          <a:off x="19494500" y="88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64919</xdr:rowOff>
    </xdr:from>
    <xdr:ext cx="534377" cy="259045"/>
    <xdr:sp macro="" textlink="">
      <xdr:nvSpPr>
        <xdr:cNvPr id="794" name="テキスト ボックス 793"/>
        <xdr:cNvSpPr txBox="1"/>
      </xdr:nvSpPr>
      <xdr:spPr>
        <a:xfrm>
          <a:off x="19278111" y="863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79,703</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50463</xdr:rowOff>
    </xdr:from>
    <xdr:to>
      <xdr:col>27</xdr:col>
      <xdr:colOff>161925</xdr:colOff>
      <xdr:row>50</xdr:row>
      <xdr:rowOff>152063</xdr:rowOff>
    </xdr:to>
    <xdr:sp macro="" textlink="">
      <xdr:nvSpPr>
        <xdr:cNvPr id="795" name="円/楕円 794"/>
        <xdr:cNvSpPr/>
      </xdr:nvSpPr>
      <xdr:spPr>
        <a:xfrm>
          <a:off x="18605500" y="86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168590</xdr:rowOff>
    </xdr:from>
    <xdr:ext cx="534377" cy="259045"/>
    <xdr:sp macro="" textlink="">
      <xdr:nvSpPr>
        <xdr:cNvPr id="796" name="テキスト ボックス 795"/>
        <xdr:cNvSpPr txBox="1"/>
      </xdr:nvSpPr>
      <xdr:spPr>
        <a:xfrm>
          <a:off x="18389111" y="839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94,354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5" name="テキスト ボックス 81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21" name="直線コネクタ 820"/>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22"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23" name="直線コネクタ 822"/>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24"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25" name="直線コネクタ 824"/>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369</xdr:rowOff>
    </xdr:from>
    <xdr:to>
      <xdr:col>32</xdr:col>
      <xdr:colOff>187325</xdr:colOff>
      <xdr:row>77</xdr:row>
      <xdr:rowOff>38069</xdr:rowOff>
    </xdr:to>
    <xdr:cxnSp macro="">
      <xdr:nvCxnSpPr>
        <xdr:cNvPr id="826" name="直線コネクタ 825"/>
        <xdr:cNvCxnSpPr/>
      </xdr:nvCxnSpPr>
      <xdr:spPr>
        <a:xfrm flipV="1">
          <a:off x="21323300" y="13202019"/>
          <a:ext cx="8382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157320</xdr:rowOff>
    </xdr:from>
    <xdr:ext cx="534377" cy="259045"/>
    <xdr:sp macro="" textlink="">
      <xdr:nvSpPr>
        <xdr:cNvPr id="827" name="繰出金平均値テキスト"/>
        <xdr:cNvSpPr txBox="1"/>
      </xdr:nvSpPr>
      <xdr:spPr>
        <a:xfrm>
          <a:off x="22212300" y="13187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8" name="フローチャート : 判断 827"/>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38069</xdr:rowOff>
    </xdr:from>
    <xdr:to>
      <xdr:col>31</xdr:col>
      <xdr:colOff>34925</xdr:colOff>
      <xdr:row>77</xdr:row>
      <xdr:rowOff>60643</xdr:rowOff>
    </xdr:to>
    <xdr:cxnSp macro="">
      <xdr:nvCxnSpPr>
        <xdr:cNvPr id="829" name="直線コネクタ 828"/>
        <xdr:cNvCxnSpPr/>
      </xdr:nvCxnSpPr>
      <xdr:spPr>
        <a:xfrm flipV="1">
          <a:off x="20434300" y="13239719"/>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30" name="フローチャート : 判断 829"/>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6120</xdr:rowOff>
    </xdr:from>
    <xdr:ext cx="534377" cy="259045"/>
    <xdr:sp macro="" textlink="">
      <xdr:nvSpPr>
        <xdr:cNvPr id="831" name="テキスト ボックス 830"/>
        <xdr:cNvSpPr txBox="1"/>
      </xdr:nvSpPr>
      <xdr:spPr>
        <a:xfrm>
          <a:off x="21056111" y="133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60643</xdr:rowOff>
    </xdr:from>
    <xdr:to>
      <xdr:col>29</xdr:col>
      <xdr:colOff>517525</xdr:colOff>
      <xdr:row>77</xdr:row>
      <xdr:rowOff>88512</xdr:rowOff>
    </xdr:to>
    <xdr:cxnSp macro="">
      <xdr:nvCxnSpPr>
        <xdr:cNvPr id="832" name="直線コネクタ 831"/>
        <xdr:cNvCxnSpPr/>
      </xdr:nvCxnSpPr>
      <xdr:spPr>
        <a:xfrm flipV="1">
          <a:off x="19545300" y="13262293"/>
          <a:ext cx="889000" cy="2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33" name="フローチャート : 判断 832"/>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30656</xdr:rowOff>
    </xdr:from>
    <xdr:ext cx="534377" cy="259045"/>
    <xdr:sp macro="" textlink="">
      <xdr:nvSpPr>
        <xdr:cNvPr id="834" name="テキスト ボックス 833"/>
        <xdr:cNvSpPr txBox="1"/>
      </xdr:nvSpPr>
      <xdr:spPr>
        <a:xfrm>
          <a:off x="20167111" y="134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88512</xdr:rowOff>
    </xdr:from>
    <xdr:to>
      <xdr:col>28</xdr:col>
      <xdr:colOff>314325</xdr:colOff>
      <xdr:row>77</xdr:row>
      <xdr:rowOff>95580</xdr:rowOff>
    </xdr:to>
    <xdr:cxnSp macro="">
      <xdr:nvCxnSpPr>
        <xdr:cNvPr id="835" name="直線コネクタ 834"/>
        <xdr:cNvCxnSpPr/>
      </xdr:nvCxnSpPr>
      <xdr:spPr>
        <a:xfrm flipV="1">
          <a:off x="18656300" y="13290162"/>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6" name="フローチャート : 判断 835"/>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39591</xdr:rowOff>
    </xdr:from>
    <xdr:ext cx="534377" cy="259045"/>
    <xdr:sp macro="" textlink="">
      <xdr:nvSpPr>
        <xdr:cNvPr id="837" name="テキスト ボックス 836"/>
        <xdr:cNvSpPr txBox="1"/>
      </xdr:nvSpPr>
      <xdr:spPr>
        <a:xfrm>
          <a:off x="19278111" y="134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8" name="フローチャート : 判断 837"/>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53534</xdr:rowOff>
    </xdr:from>
    <xdr:ext cx="534377" cy="259045"/>
    <xdr:sp macro="" textlink="">
      <xdr:nvSpPr>
        <xdr:cNvPr id="839" name="テキスト ボックス 838"/>
        <xdr:cNvSpPr txBox="1"/>
      </xdr:nvSpPr>
      <xdr:spPr>
        <a:xfrm>
          <a:off x="18389111" y="134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121019</xdr:rowOff>
    </xdr:from>
    <xdr:to>
      <xdr:col>32</xdr:col>
      <xdr:colOff>238125</xdr:colOff>
      <xdr:row>77</xdr:row>
      <xdr:rowOff>51169</xdr:rowOff>
    </xdr:to>
    <xdr:sp macro="" textlink="">
      <xdr:nvSpPr>
        <xdr:cNvPr id="845" name="円/楕円 844"/>
        <xdr:cNvSpPr/>
      </xdr:nvSpPr>
      <xdr:spPr>
        <a:xfrm>
          <a:off x="22110700" y="131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143896</xdr:rowOff>
    </xdr:from>
    <xdr:ext cx="534377" cy="259045"/>
    <xdr:sp macro="" textlink="">
      <xdr:nvSpPr>
        <xdr:cNvPr id="846" name="繰出金該当値テキスト"/>
        <xdr:cNvSpPr txBox="1"/>
      </xdr:nvSpPr>
      <xdr:spPr>
        <a:xfrm>
          <a:off x="22212300" y="130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40,314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158719</xdr:rowOff>
    </xdr:from>
    <xdr:to>
      <xdr:col>31</xdr:col>
      <xdr:colOff>85725</xdr:colOff>
      <xdr:row>77</xdr:row>
      <xdr:rowOff>88869</xdr:rowOff>
    </xdr:to>
    <xdr:sp macro="" textlink="">
      <xdr:nvSpPr>
        <xdr:cNvPr id="847" name="円/楕円 846"/>
        <xdr:cNvSpPr/>
      </xdr:nvSpPr>
      <xdr:spPr>
        <a:xfrm>
          <a:off x="21272500" y="131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105395</xdr:rowOff>
    </xdr:from>
    <xdr:ext cx="534377" cy="259045"/>
    <xdr:sp macro="" textlink="">
      <xdr:nvSpPr>
        <xdr:cNvPr id="848" name="テキスト ボックス 847"/>
        <xdr:cNvSpPr txBox="1"/>
      </xdr:nvSpPr>
      <xdr:spPr>
        <a:xfrm>
          <a:off x="21056111" y="1296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9843</xdr:rowOff>
    </xdr:from>
    <xdr:to>
      <xdr:col>29</xdr:col>
      <xdr:colOff>568325</xdr:colOff>
      <xdr:row>77</xdr:row>
      <xdr:rowOff>111443</xdr:rowOff>
    </xdr:to>
    <xdr:sp macro="" textlink="">
      <xdr:nvSpPr>
        <xdr:cNvPr id="849" name="円/楕円 848"/>
        <xdr:cNvSpPr/>
      </xdr:nvSpPr>
      <xdr:spPr>
        <a:xfrm>
          <a:off x="20383500" y="132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127970</xdr:rowOff>
    </xdr:from>
    <xdr:ext cx="534377" cy="259045"/>
    <xdr:sp macro="" textlink="">
      <xdr:nvSpPr>
        <xdr:cNvPr id="850" name="テキスト ボックス 849"/>
        <xdr:cNvSpPr txBox="1"/>
      </xdr:nvSpPr>
      <xdr:spPr>
        <a:xfrm>
          <a:off x="20167111" y="1298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37712</xdr:rowOff>
    </xdr:from>
    <xdr:to>
      <xdr:col>28</xdr:col>
      <xdr:colOff>365125</xdr:colOff>
      <xdr:row>77</xdr:row>
      <xdr:rowOff>139312</xdr:rowOff>
    </xdr:to>
    <xdr:sp macro="" textlink="">
      <xdr:nvSpPr>
        <xdr:cNvPr id="851" name="円/楕円 850"/>
        <xdr:cNvSpPr/>
      </xdr:nvSpPr>
      <xdr:spPr>
        <a:xfrm>
          <a:off x="19494500" y="1323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155839</xdr:rowOff>
    </xdr:from>
    <xdr:ext cx="534377" cy="259045"/>
    <xdr:sp macro="" textlink="">
      <xdr:nvSpPr>
        <xdr:cNvPr id="852" name="テキスト ボックス 851"/>
        <xdr:cNvSpPr txBox="1"/>
      </xdr:nvSpPr>
      <xdr:spPr>
        <a:xfrm>
          <a:off x="19278111" y="130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44780</xdr:rowOff>
    </xdr:from>
    <xdr:to>
      <xdr:col>27</xdr:col>
      <xdr:colOff>161925</xdr:colOff>
      <xdr:row>77</xdr:row>
      <xdr:rowOff>146380</xdr:rowOff>
    </xdr:to>
    <xdr:sp macro="" textlink="">
      <xdr:nvSpPr>
        <xdr:cNvPr id="853" name="円/楕円 852"/>
        <xdr:cNvSpPr/>
      </xdr:nvSpPr>
      <xdr:spPr>
        <a:xfrm>
          <a:off x="186055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162907</xdr:rowOff>
    </xdr:from>
    <xdr:ext cx="534377" cy="259045"/>
    <xdr:sp macro="" textlink="">
      <xdr:nvSpPr>
        <xdr:cNvPr id="854" name="テキスト ボックス 853"/>
        <xdr:cNvSpPr txBox="1"/>
      </xdr:nvSpPr>
      <xdr:spPr>
        <a:xfrm>
          <a:off x="18389111" y="1302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65" name="直線コネクタ 86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6" name="テキスト ボックス 865"/>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8" name="テキスト ボックス 86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72" name="直線コネクタ 871"/>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73"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4" name="直線コネクタ 873"/>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75"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6" name="直線コネクタ 875"/>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7" name="直線コネクタ 876"/>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8"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9" name="フローチャート : 判断 878"/>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80" name="直線コネクタ 879"/>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81" name="フローチャート : 判断 880"/>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82" name="テキスト ボックス 881"/>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83" name="直線コネクタ 882"/>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84" name="フローチャート : 判断 883"/>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85" name="テキスト ボックス 884"/>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6" name="直線コネクタ 885"/>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7" name="フローチャート : 判断 886"/>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8" name="テキスト ボックス 887"/>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9" name="フローチャート : 判断 888"/>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90" name="テキスト ボックス 889"/>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6" name="円/楕円 895"/>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7"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8" name="円/楕円 897"/>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9" name="テキスト ボックス 898"/>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900" name="円/楕円 899"/>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901" name="テキスト ボックス 900"/>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902" name="円/楕円 901"/>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903" name="テキスト ボックス 902"/>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904" name="円/楕円 903"/>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905" name="テキスト ボックス 904"/>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kumimoji="1" lang="ja-JP" altLang="en-US" sz="1050">
              <a:solidFill>
                <a:schemeClr val="dk1"/>
              </a:solidFill>
              <a:effectLst/>
              <a:latin typeface="+mn-lt"/>
              <a:ea typeface="+mn-ea"/>
              <a:cs typeface="+mn-cs"/>
            </a:rPr>
            <a:t>　性質別に見た住民一人当たりコストについては，類似団体と比較した場合，「人件費」（</a:t>
          </a:r>
          <a:r>
            <a:rPr kumimoji="1" lang="en-US" altLang="ja-JP" sz="1050">
              <a:solidFill>
                <a:schemeClr val="dk1"/>
              </a:solidFill>
              <a:effectLst/>
              <a:latin typeface="+mn-lt"/>
              <a:ea typeface="+mn-ea"/>
              <a:cs typeface="+mn-cs"/>
            </a:rPr>
            <a:t>1</a:t>
          </a:r>
          <a:r>
            <a:rPr kumimoji="1" lang="ja-JP" altLang="en-US" sz="1050">
              <a:solidFill>
                <a:schemeClr val="dk1"/>
              </a:solidFill>
              <a:effectLst/>
              <a:latin typeface="+mn-lt"/>
              <a:ea typeface="+mn-ea"/>
              <a:cs typeface="+mn-cs"/>
            </a:rPr>
            <a:t>位），「扶助費」（</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位），「投資及び出資金」（</a:t>
          </a:r>
          <a:r>
            <a:rPr kumimoji="1" lang="en-US" altLang="ja-JP" sz="1050">
              <a:solidFill>
                <a:schemeClr val="dk1"/>
              </a:solidFill>
              <a:effectLst/>
              <a:latin typeface="+mn-lt"/>
              <a:ea typeface="+mn-ea"/>
              <a:cs typeface="+mn-cs"/>
            </a:rPr>
            <a:t>1</a:t>
          </a:r>
          <a:r>
            <a:rPr kumimoji="1" lang="ja-JP" altLang="en-US" sz="1050">
              <a:solidFill>
                <a:schemeClr val="dk1"/>
              </a:solidFill>
              <a:effectLst/>
              <a:latin typeface="+mn-lt"/>
              <a:ea typeface="+mn-ea"/>
              <a:cs typeface="+mn-cs"/>
            </a:rPr>
            <a:t>位），「貸付金」（</a:t>
          </a:r>
          <a:r>
            <a:rPr kumimoji="1" lang="en-US" altLang="ja-JP" sz="1050">
              <a:solidFill>
                <a:schemeClr val="dk1"/>
              </a:solidFill>
              <a:effectLst/>
              <a:latin typeface="+mn-lt"/>
              <a:ea typeface="+mn-ea"/>
              <a:cs typeface="+mn-cs"/>
            </a:rPr>
            <a:t>1</a:t>
          </a:r>
          <a:r>
            <a:rPr kumimoji="1" lang="ja-JP" altLang="en-US" sz="1050">
              <a:solidFill>
                <a:schemeClr val="dk1"/>
              </a:solidFill>
              <a:effectLst/>
              <a:latin typeface="+mn-lt"/>
              <a:ea typeface="+mn-ea"/>
              <a:cs typeface="+mn-cs"/>
            </a:rPr>
            <a:t>位）が特に高く，逆に「物件費」（</a:t>
          </a:r>
          <a:r>
            <a:rPr kumimoji="1" lang="en-US" altLang="ja-JP" sz="1050">
              <a:solidFill>
                <a:schemeClr val="dk1"/>
              </a:solidFill>
              <a:effectLst/>
              <a:latin typeface="+mn-lt"/>
              <a:ea typeface="+mn-ea"/>
              <a:cs typeface="+mn-cs"/>
            </a:rPr>
            <a:t>20</a:t>
          </a:r>
          <a:r>
            <a:rPr kumimoji="1" lang="ja-JP" altLang="en-US" sz="1050">
              <a:solidFill>
                <a:schemeClr val="dk1"/>
              </a:solidFill>
              <a:effectLst/>
              <a:latin typeface="+mn-lt"/>
              <a:ea typeface="+mn-ea"/>
              <a:cs typeface="+mn-cs"/>
            </a:rPr>
            <a:t>位），「普通建設事業費」（</a:t>
          </a:r>
          <a:r>
            <a:rPr kumimoji="1" lang="en-US" altLang="ja-JP" sz="1050">
              <a:solidFill>
                <a:schemeClr val="dk1"/>
              </a:solidFill>
              <a:effectLst/>
              <a:latin typeface="+mn-lt"/>
              <a:ea typeface="+mn-ea"/>
              <a:cs typeface="+mn-cs"/>
            </a:rPr>
            <a:t>15</a:t>
          </a:r>
          <a:r>
            <a:rPr kumimoji="1" lang="ja-JP" altLang="en-US" sz="1050">
              <a:solidFill>
                <a:schemeClr val="dk1"/>
              </a:solidFill>
              <a:effectLst/>
              <a:latin typeface="+mn-lt"/>
              <a:ea typeface="+mn-ea"/>
              <a:cs typeface="+mn-cs"/>
            </a:rPr>
            <a:t>位）が低くなっていることが特徴として挙げられる。これらの項目の主な理由は以下のとおり。</a:t>
          </a:r>
        </a:p>
        <a:p>
          <a:pPr>
            <a:lnSpc>
              <a:spcPts val="1100"/>
            </a:lnSpc>
          </a:pPr>
          <a:r>
            <a:rPr kumimoji="1" lang="ja-JP" altLang="en-US" sz="1050">
              <a:solidFill>
                <a:schemeClr val="dk1"/>
              </a:solidFill>
              <a:effectLst/>
              <a:latin typeface="+mn-lt"/>
              <a:ea typeface="+mn-ea"/>
              <a:cs typeface="+mn-cs"/>
            </a:rPr>
            <a:t>＜高いもの＞　</a:t>
          </a:r>
        </a:p>
        <a:p>
          <a:pPr>
            <a:lnSpc>
              <a:spcPts val="1100"/>
            </a:lnSpc>
          </a:pPr>
          <a:r>
            <a:rPr kumimoji="1" lang="ja-JP" altLang="en-US" sz="1050">
              <a:solidFill>
                <a:schemeClr val="dk1"/>
              </a:solidFill>
              <a:effectLst/>
              <a:latin typeface="+mn-lt"/>
              <a:ea typeface="+mn-ea"/>
              <a:cs typeface="+mn-cs"/>
            </a:rPr>
            <a:t>　◆人件費</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市域が広大であることや文化財・木造家屋が多いといった都市特性から，教育（文化），消防等の分野において職員の配置を充実させていることによる</a:t>
          </a:r>
        </a:p>
        <a:p>
          <a:pPr>
            <a:lnSpc>
              <a:spcPts val="1100"/>
            </a:lnSpc>
          </a:pPr>
          <a:r>
            <a:rPr kumimoji="1" lang="ja-JP" altLang="en-US" sz="1050">
              <a:solidFill>
                <a:schemeClr val="dk1"/>
              </a:solidFill>
              <a:effectLst/>
              <a:latin typeface="+mn-lt"/>
              <a:ea typeface="+mn-ea"/>
              <a:cs typeface="+mn-cs"/>
            </a:rPr>
            <a:t>　◆扶助費</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総合的な障害者施策の推進や切れ目のないきめ細やかな子育て支援の充実に取り組んでいることによる（特に保育所は全体に占める民営保育所の割合が高いことも主な要因）</a:t>
          </a:r>
        </a:p>
        <a:p>
          <a:pPr>
            <a:lnSpc>
              <a:spcPts val="1100"/>
            </a:lnSpc>
          </a:pPr>
          <a:r>
            <a:rPr kumimoji="1" lang="ja-JP" altLang="en-US" sz="1050">
              <a:solidFill>
                <a:schemeClr val="dk1"/>
              </a:solidFill>
              <a:effectLst/>
              <a:latin typeface="+mn-lt"/>
              <a:ea typeface="+mn-ea"/>
              <a:cs typeface="+mn-cs"/>
            </a:rPr>
            <a:t>　◆投資及び出資金</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地下鉄事業に対して経営健全化計画に基づき，多額の健全化出資金を繰り出していることによる</a:t>
          </a:r>
        </a:p>
        <a:p>
          <a:pPr>
            <a:lnSpc>
              <a:spcPts val="1100"/>
            </a:lnSpc>
          </a:pPr>
          <a:r>
            <a:rPr kumimoji="1" lang="ja-JP" altLang="en-US" sz="1050">
              <a:solidFill>
                <a:schemeClr val="dk1"/>
              </a:solidFill>
              <a:effectLst/>
              <a:latin typeface="+mn-lt"/>
              <a:ea typeface="+mn-ea"/>
              <a:cs typeface="+mn-cs"/>
            </a:rPr>
            <a:t>　◆貸付金</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中小企業への金融支援において，預託金という形式をとっていることによる（近年は景気の回復基調にあることから減少傾向）</a:t>
          </a:r>
        </a:p>
        <a:p>
          <a:pPr>
            <a:lnSpc>
              <a:spcPts val="1100"/>
            </a:lnSpc>
          </a:pPr>
          <a:r>
            <a:rPr kumimoji="1" lang="ja-JP" altLang="en-US" sz="1050">
              <a:solidFill>
                <a:schemeClr val="dk1"/>
              </a:solidFill>
              <a:effectLst/>
              <a:latin typeface="+mn-lt"/>
              <a:ea typeface="+mn-ea"/>
              <a:cs typeface="+mn-cs"/>
            </a:rPr>
            <a:t>＜低いもの＞</a:t>
          </a:r>
        </a:p>
        <a:p>
          <a:pPr>
            <a:lnSpc>
              <a:spcPts val="1100"/>
            </a:lnSpc>
          </a:pPr>
          <a:r>
            <a:rPr kumimoji="1" lang="ja-JP" altLang="en-US" sz="1050">
              <a:solidFill>
                <a:schemeClr val="dk1"/>
              </a:solidFill>
              <a:effectLst/>
              <a:latin typeface="+mn-lt"/>
              <a:ea typeface="+mn-ea"/>
              <a:cs typeface="+mn-cs"/>
            </a:rPr>
            <a:t>　◆物件費</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保育所に占める民営保育所の割合が高いことや，公設施設の民営化を進めていることなどによる</a:t>
          </a:r>
        </a:p>
        <a:p>
          <a:pPr>
            <a:lnSpc>
              <a:spcPts val="1100"/>
            </a:lnSpc>
          </a:pPr>
          <a:r>
            <a:rPr kumimoji="1" lang="ja-JP" altLang="en-US" sz="1050">
              <a:solidFill>
                <a:schemeClr val="dk1"/>
              </a:solidFill>
              <a:effectLst/>
              <a:latin typeface="+mn-lt"/>
              <a:ea typeface="+mn-ea"/>
              <a:cs typeface="+mn-cs"/>
            </a:rPr>
            <a:t>　◆普通建設事業費</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市債残高の縮減に向けて投資的経費の規模を的確にコントロールしていることによる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1,419,549
1,377,940
827.83
732,271,931
727,053,787
1,896,291
350,679,173
1,300,992,855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229.6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435428</xdr:colOff>
      <xdr:row>13</xdr:row>
      <xdr:rowOff>120650</xdr:rowOff>
    </xdr:to>
    <xdr:sp macro="" textlink="">
      <xdr:nvSpPr>
        <xdr:cNvPr id="17" name="正方形/長方形 16"/>
        <xdr:cNvSpPr/>
      </xdr:nvSpPr>
      <xdr:spPr>
        <a:xfrm>
          <a:off x="6512832" y="1632857"/>
          <a:ext cx="3229882"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54610</xdr:rowOff>
    </xdr:from>
    <xdr:to>
      <xdr:col>6</xdr:col>
      <xdr:colOff>511175</xdr:colOff>
      <xdr:row>32</xdr:row>
      <xdr:rowOff>123190</xdr:rowOff>
    </xdr:to>
    <xdr:cxnSp macro="">
      <xdr:nvCxnSpPr>
        <xdr:cNvPr id="61" name="直線コネクタ 60"/>
        <xdr:cNvCxnSpPr/>
      </xdr:nvCxnSpPr>
      <xdr:spPr>
        <a:xfrm flipV="1">
          <a:off x="3797300" y="55410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35577</xdr:rowOff>
    </xdr:from>
    <xdr:ext cx="469744" cy="259045"/>
    <xdr:sp macro="" textlink="">
      <xdr:nvSpPr>
        <xdr:cNvPr id="62" name="議会費平均値テキスト"/>
        <xdr:cNvSpPr txBox="1"/>
      </xdr:nvSpPr>
      <xdr:spPr>
        <a:xfrm>
          <a:off x="4686300" y="58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123190</xdr:rowOff>
    </xdr:from>
    <xdr:to>
      <xdr:col>5</xdr:col>
      <xdr:colOff>358775</xdr:colOff>
      <xdr:row>32</xdr:row>
      <xdr:rowOff>147320</xdr:rowOff>
    </xdr:to>
    <xdr:cxnSp macro="">
      <xdr:nvCxnSpPr>
        <xdr:cNvPr id="64" name="直線コネクタ 63"/>
        <xdr:cNvCxnSpPr/>
      </xdr:nvCxnSpPr>
      <xdr:spPr>
        <a:xfrm flipV="1">
          <a:off x="2908300" y="56095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21607</xdr:rowOff>
    </xdr:from>
    <xdr:ext cx="469744" cy="259045"/>
    <xdr:sp macro="" textlink="">
      <xdr:nvSpPr>
        <xdr:cNvPr id="66" name="テキスト ボックス 65"/>
        <xdr:cNvSpPr txBox="1"/>
      </xdr:nvSpPr>
      <xdr:spPr>
        <a:xfrm>
          <a:off x="3562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93980</xdr:rowOff>
    </xdr:from>
    <xdr:to>
      <xdr:col>4</xdr:col>
      <xdr:colOff>155575</xdr:colOff>
      <xdr:row>32</xdr:row>
      <xdr:rowOff>147320</xdr:rowOff>
    </xdr:to>
    <xdr:cxnSp macro="">
      <xdr:nvCxnSpPr>
        <xdr:cNvPr id="67" name="直線コネクタ 66"/>
        <xdr:cNvCxnSpPr/>
      </xdr:nvCxnSpPr>
      <xdr:spPr>
        <a:xfrm>
          <a:off x="2019300" y="5580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43197</xdr:rowOff>
    </xdr:from>
    <xdr:ext cx="469744" cy="259045"/>
    <xdr:sp macro="" textlink="">
      <xdr:nvSpPr>
        <xdr:cNvPr id="69" name="テキスト ボックス 68"/>
        <xdr:cNvSpPr txBox="1"/>
      </xdr:nvSpPr>
      <xdr:spPr>
        <a:xfrm>
          <a:off x="2673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74930</xdr:rowOff>
    </xdr:from>
    <xdr:to>
      <xdr:col>2</xdr:col>
      <xdr:colOff>638175</xdr:colOff>
      <xdr:row>32</xdr:row>
      <xdr:rowOff>93980</xdr:rowOff>
    </xdr:to>
    <xdr:cxnSp macro="">
      <xdr:nvCxnSpPr>
        <xdr:cNvPr id="70" name="直線コネクタ 69"/>
        <xdr:cNvCxnSpPr/>
      </xdr:nvCxnSpPr>
      <xdr:spPr>
        <a:xfrm>
          <a:off x="1130300" y="5389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160037</xdr:rowOff>
    </xdr:from>
    <xdr:ext cx="469744" cy="259045"/>
    <xdr:sp macro="" textlink="">
      <xdr:nvSpPr>
        <xdr:cNvPr id="72" name="テキスト ボックス 71"/>
        <xdr:cNvSpPr txBox="1"/>
      </xdr:nvSpPr>
      <xdr:spPr>
        <a:xfrm>
          <a:off x="1784427"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1287</xdr:rowOff>
    </xdr:from>
    <xdr:ext cx="469744" cy="259045"/>
    <xdr:sp macro="" textlink="">
      <xdr:nvSpPr>
        <xdr:cNvPr id="74" name="テキスト ボックス 73"/>
        <xdr:cNvSpPr txBox="1"/>
      </xdr:nvSpPr>
      <xdr:spPr>
        <a:xfrm>
          <a:off x="895427"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3810</xdr:rowOff>
    </xdr:from>
    <xdr:to>
      <xdr:col>6</xdr:col>
      <xdr:colOff>561975</xdr:colOff>
      <xdr:row>32</xdr:row>
      <xdr:rowOff>105410</xdr:rowOff>
    </xdr:to>
    <xdr:sp macro="" textlink="">
      <xdr:nvSpPr>
        <xdr:cNvPr id="80" name="円/楕円 79"/>
        <xdr:cNvSpPr/>
      </xdr:nvSpPr>
      <xdr:spPr>
        <a:xfrm>
          <a:off x="4584700" y="54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26687</xdr:rowOff>
    </xdr:from>
    <xdr:ext cx="469744" cy="259045"/>
    <xdr:sp macro="" textlink="">
      <xdr:nvSpPr>
        <xdr:cNvPr id="81" name="議会費該当値テキスト"/>
        <xdr:cNvSpPr txBox="1"/>
      </xdr:nvSpPr>
      <xdr:spPr>
        <a:xfrm>
          <a:off x="4686300" y="534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72390</xdr:rowOff>
    </xdr:from>
    <xdr:to>
      <xdr:col>5</xdr:col>
      <xdr:colOff>409575</xdr:colOff>
      <xdr:row>33</xdr:row>
      <xdr:rowOff>2540</xdr:rowOff>
    </xdr:to>
    <xdr:sp macro="" textlink="">
      <xdr:nvSpPr>
        <xdr:cNvPr id="82" name="円/楕円 81"/>
        <xdr:cNvSpPr/>
      </xdr:nvSpPr>
      <xdr:spPr>
        <a:xfrm>
          <a:off x="3746500" y="55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19067</xdr:rowOff>
    </xdr:from>
    <xdr:ext cx="469744" cy="259045"/>
    <xdr:sp macro="" textlink="">
      <xdr:nvSpPr>
        <xdr:cNvPr id="83" name="テキスト ボックス 82"/>
        <xdr:cNvSpPr txBox="1"/>
      </xdr:nvSpPr>
      <xdr:spPr>
        <a:xfrm>
          <a:off x="3562427"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96520</xdr:rowOff>
    </xdr:from>
    <xdr:to>
      <xdr:col>4</xdr:col>
      <xdr:colOff>206375</xdr:colOff>
      <xdr:row>33</xdr:row>
      <xdr:rowOff>26670</xdr:rowOff>
    </xdr:to>
    <xdr:sp macro="" textlink="">
      <xdr:nvSpPr>
        <xdr:cNvPr id="84" name="円/楕円 83"/>
        <xdr:cNvSpPr/>
      </xdr:nvSpPr>
      <xdr:spPr>
        <a:xfrm>
          <a:off x="2857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43197</xdr:rowOff>
    </xdr:from>
    <xdr:ext cx="469744" cy="259045"/>
    <xdr:sp macro="" textlink="">
      <xdr:nvSpPr>
        <xdr:cNvPr id="85" name="テキスト ボックス 84"/>
        <xdr:cNvSpPr txBox="1"/>
      </xdr:nvSpPr>
      <xdr:spPr>
        <a:xfrm>
          <a:off x="2673427"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43180</xdr:rowOff>
    </xdr:from>
    <xdr:to>
      <xdr:col>3</xdr:col>
      <xdr:colOff>3175</xdr:colOff>
      <xdr:row>32</xdr:row>
      <xdr:rowOff>144780</xdr:rowOff>
    </xdr:to>
    <xdr:sp macro="" textlink="">
      <xdr:nvSpPr>
        <xdr:cNvPr id="86" name="円/楕円 85"/>
        <xdr:cNvSpPr/>
      </xdr:nvSpPr>
      <xdr:spPr>
        <a:xfrm>
          <a:off x="1968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161307</xdr:rowOff>
    </xdr:from>
    <xdr:ext cx="469744" cy="259045"/>
    <xdr:sp macro="" textlink="">
      <xdr:nvSpPr>
        <xdr:cNvPr id="87" name="テキスト ボックス 86"/>
        <xdr:cNvSpPr txBox="1"/>
      </xdr:nvSpPr>
      <xdr:spPr>
        <a:xfrm>
          <a:off x="1784427"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24130</xdr:rowOff>
    </xdr:from>
    <xdr:to>
      <xdr:col>1</xdr:col>
      <xdr:colOff>485775</xdr:colOff>
      <xdr:row>31</xdr:row>
      <xdr:rowOff>125730</xdr:rowOff>
    </xdr:to>
    <xdr:sp macro="" textlink="">
      <xdr:nvSpPr>
        <xdr:cNvPr id="88" name="円/楕円 87"/>
        <xdr:cNvSpPr/>
      </xdr:nvSpPr>
      <xdr:spPr>
        <a:xfrm>
          <a:off x="1079500" y="53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142257</xdr:rowOff>
    </xdr:from>
    <xdr:ext cx="469744" cy="259045"/>
    <xdr:sp macro="" textlink="">
      <xdr:nvSpPr>
        <xdr:cNvPr id="89" name="テキスト ボックス 88"/>
        <xdr:cNvSpPr txBox="1"/>
      </xdr:nvSpPr>
      <xdr:spPr>
        <a:xfrm>
          <a:off x="895427" y="51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168999</xdr:rowOff>
    </xdr:from>
    <xdr:to>
      <xdr:col>6</xdr:col>
      <xdr:colOff>511175</xdr:colOff>
      <xdr:row>56</xdr:row>
      <xdr:rowOff>131166</xdr:rowOff>
    </xdr:to>
    <xdr:cxnSp macro="">
      <xdr:nvCxnSpPr>
        <xdr:cNvPr id="119" name="直線コネクタ 118"/>
        <xdr:cNvCxnSpPr/>
      </xdr:nvCxnSpPr>
      <xdr:spPr>
        <a:xfrm flipV="1">
          <a:off x="3797300" y="9598749"/>
          <a:ext cx="838200" cy="13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1833</xdr:rowOff>
    </xdr:from>
    <xdr:ext cx="534377" cy="259045"/>
    <xdr:sp macro="" textlink="">
      <xdr:nvSpPr>
        <xdr:cNvPr id="120" name="総務費平均値テキスト"/>
        <xdr:cNvSpPr txBox="1"/>
      </xdr:nvSpPr>
      <xdr:spPr>
        <a:xfrm>
          <a:off x="4686300" y="9603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110554</xdr:rowOff>
    </xdr:from>
    <xdr:to>
      <xdr:col>5</xdr:col>
      <xdr:colOff>358775</xdr:colOff>
      <xdr:row>56</xdr:row>
      <xdr:rowOff>131166</xdr:rowOff>
    </xdr:to>
    <xdr:cxnSp macro="">
      <xdr:nvCxnSpPr>
        <xdr:cNvPr id="122" name="直線コネクタ 121"/>
        <xdr:cNvCxnSpPr/>
      </xdr:nvCxnSpPr>
      <xdr:spPr>
        <a:xfrm>
          <a:off x="2908300" y="9711754"/>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167670</xdr:rowOff>
    </xdr:from>
    <xdr:ext cx="534377" cy="259045"/>
    <xdr:sp macro="" textlink="">
      <xdr:nvSpPr>
        <xdr:cNvPr id="124" name="テキスト ボックス 123"/>
        <xdr:cNvSpPr txBox="1"/>
      </xdr:nvSpPr>
      <xdr:spPr>
        <a:xfrm>
          <a:off x="3530111" y="94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46012</xdr:rowOff>
    </xdr:from>
    <xdr:to>
      <xdr:col>4</xdr:col>
      <xdr:colOff>155575</xdr:colOff>
      <xdr:row>56</xdr:row>
      <xdr:rowOff>110554</xdr:rowOff>
    </xdr:to>
    <xdr:cxnSp macro="">
      <xdr:nvCxnSpPr>
        <xdr:cNvPr id="125" name="直線コネクタ 124"/>
        <xdr:cNvCxnSpPr/>
      </xdr:nvCxnSpPr>
      <xdr:spPr>
        <a:xfrm>
          <a:off x="2019300" y="9647212"/>
          <a:ext cx="8890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7" name="テキスト ボックス 126"/>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46012</xdr:rowOff>
    </xdr:from>
    <xdr:to>
      <xdr:col>2</xdr:col>
      <xdr:colOff>638175</xdr:colOff>
      <xdr:row>56</xdr:row>
      <xdr:rowOff>67614</xdr:rowOff>
    </xdr:to>
    <xdr:cxnSp macro="">
      <xdr:nvCxnSpPr>
        <xdr:cNvPr id="128" name="直線コネクタ 127"/>
        <xdr:cNvCxnSpPr/>
      </xdr:nvCxnSpPr>
      <xdr:spPr>
        <a:xfrm flipV="1">
          <a:off x="1130300" y="9647212"/>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118199</xdr:rowOff>
    </xdr:from>
    <xdr:to>
      <xdr:col>6</xdr:col>
      <xdr:colOff>561975</xdr:colOff>
      <xdr:row>56</xdr:row>
      <xdr:rowOff>48349</xdr:rowOff>
    </xdr:to>
    <xdr:sp macro="" textlink="">
      <xdr:nvSpPr>
        <xdr:cNvPr id="138" name="円/楕円 137"/>
        <xdr:cNvSpPr/>
      </xdr:nvSpPr>
      <xdr:spPr>
        <a:xfrm>
          <a:off x="4584700" y="95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141076</xdr:rowOff>
    </xdr:from>
    <xdr:ext cx="534377" cy="259045"/>
    <xdr:sp macro="" textlink="">
      <xdr:nvSpPr>
        <xdr:cNvPr id="139" name="総務費該当値テキスト"/>
        <xdr:cNvSpPr txBox="1"/>
      </xdr:nvSpPr>
      <xdr:spPr>
        <a:xfrm>
          <a:off x="4686300" y="939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34,731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80366</xdr:rowOff>
    </xdr:from>
    <xdr:to>
      <xdr:col>5</xdr:col>
      <xdr:colOff>409575</xdr:colOff>
      <xdr:row>57</xdr:row>
      <xdr:rowOff>10516</xdr:rowOff>
    </xdr:to>
    <xdr:sp macro="" textlink="">
      <xdr:nvSpPr>
        <xdr:cNvPr id="140" name="円/楕円 139"/>
        <xdr:cNvSpPr/>
      </xdr:nvSpPr>
      <xdr:spPr>
        <a:xfrm>
          <a:off x="3746500" y="96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1643</xdr:rowOff>
    </xdr:from>
    <xdr:ext cx="534377" cy="259045"/>
    <xdr:sp macro="" textlink="">
      <xdr:nvSpPr>
        <xdr:cNvPr id="141" name="テキスト ボックス 140"/>
        <xdr:cNvSpPr txBox="1"/>
      </xdr:nvSpPr>
      <xdr:spPr>
        <a:xfrm>
          <a:off x="3530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59754</xdr:rowOff>
    </xdr:from>
    <xdr:to>
      <xdr:col>4</xdr:col>
      <xdr:colOff>206375</xdr:colOff>
      <xdr:row>56</xdr:row>
      <xdr:rowOff>161354</xdr:rowOff>
    </xdr:to>
    <xdr:sp macro="" textlink="">
      <xdr:nvSpPr>
        <xdr:cNvPr id="142" name="円/楕円 141"/>
        <xdr:cNvSpPr/>
      </xdr:nvSpPr>
      <xdr:spPr>
        <a:xfrm>
          <a:off x="2857500" y="966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152481</xdr:rowOff>
    </xdr:from>
    <xdr:ext cx="534377" cy="259045"/>
    <xdr:sp macro="" textlink="">
      <xdr:nvSpPr>
        <xdr:cNvPr id="143" name="テキスト ボックス 142"/>
        <xdr:cNvSpPr txBox="1"/>
      </xdr:nvSpPr>
      <xdr:spPr>
        <a:xfrm>
          <a:off x="2641111" y="975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166662</xdr:rowOff>
    </xdr:from>
    <xdr:to>
      <xdr:col>3</xdr:col>
      <xdr:colOff>3175</xdr:colOff>
      <xdr:row>56</xdr:row>
      <xdr:rowOff>96812</xdr:rowOff>
    </xdr:to>
    <xdr:sp macro="" textlink="">
      <xdr:nvSpPr>
        <xdr:cNvPr id="144" name="円/楕円 143"/>
        <xdr:cNvSpPr/>
      </xdr:nvSpPr>
      <xdr:spPr>
        <a:xfrm>
          <a:off x="1968500" y="95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87939</xdr:rowOff>
    </xdr:from>
    <xdr:ext cx="534377" cy="259045"/>
    <xdr:sp macro="" textlink="">
      <xdr:nvSpPr>
        <xdr:cNvPr id="145" name="テキスト ボックス 144"/>
        <xdr:cNvSpPr txBox="1"/>
      </xdr:nvSpPr>
      <xdr:spPr>
        <a:xfrm>
          <a:off x="1752111" y="96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16814</xdr:rowOff>
    </xdr:from>
    <xdr:to>
      <xdr:col>1</xdr:col>
      <xdr:colOff>485775</xdr:colOff>
      <xdr:row>56</xdr:row>
      <xdr:rowOff>118414</xdr:rowOff>
    </xdr:to>
    <xdr:sp macro="" textlink="">
      <xdr:nvSpPr>
        <xdr:cNvPr id="146" name="円/楕円 145"/>
        <xdr:cNvSpPr/>
      </xdr:nvSpPr>
      <xdr:spPr>
        <a:xfrm>
          <a:off x="1079500" y="9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109541</xdr:rowOff>
    </xdr:from>
    <xdr:ext cx="534377" cy="259045"/>
    <xdr:sp macro="" textlink="">
      <xdr:nvSpPr>
        <xdr:cNvPr id="147" name="テキスト ボックス 146"/>
        <xdr:cNvSpPr txBox="1"/>
      </xdr:nvSpPr>
      <xdr:spPr>
        <a:xfrm>
          <a:off x="863111" y="971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11140</xdr:rowOff>
    </xdr:from>
    <xdr:to>
      <xdr:col>6</xdr:col>
      <xdr:colOff>511175</xdr:colOff>
      <xdr:row>74</xdr:row>
      <xdr:rowOff>58754</xdr:rowOff>
    </xdr:to>
    <xdr:cxnSp macro="">
      <xdr:nvCxnSpPr>
        <xdr:cNvPr id="179" name="直線コネクタ 178"/>
        <xdr:cNvCxnSpPr/>
      </xdr:nvCxnSpPr>
      <xdr:spPr>
        <a:xfrm flipV="1">
          <a:off x="3797300" y="12698440"/>
          <a:ext cx="8382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76188</xdr:rowOff>
    </xdr:from>
    <xdr:ext cx="599010" cy="259045"/>
    <xdr:sp macro="" textlink="">
      <xdr:nvSpPr>
        <xdr:cNvPr id="180" name="民生費平均値テキスト"/>
        <xdr:cNvSpPr txBox="1"/>
      </xdr:nvSpPr>
      <xdr:spPr>
        <a:xfrm>
          <a:off x="4686300" y="12934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58754</xdr:rowOff>
    </xdr:from>
    <xdr:to>
      <xdr:col>5</xdr:col>
      <xdr:colOff>358775</xdr:colOff>
      <xdr:row>74</xdr:row>
      <xdr:rowOff>162212</xdr:rowOff>
    </xdr:to>
    <xdr:cxnSp macro="">
      <xdr:nvCxnSpPr>
        <xdr:cNvPr id="182" name="直線コネクタ 181"/>
        <xdr:cNvCxnSpPr/>
      </xdr:nvCxnSpPr>
      <xdr:spPr>
        <a:xfrm flipV="1">
          <a:off x="2908300" y="12746054"/>
          <a:ext cx="889000" cy="10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68927</xdr:rowOff>
    </xdr:from>
    <xdr:ext cx="599010" cy="259045"/>
    <xdr:sp macro="" textlink="">
      <xdr:nvSpPr>
        <xdr:cNvPr id="184" name="テキスト ボックス 183"/>
        <xdr:cNvSpPr txBox="1"/>
      </xdr:nvSpPr>
      <xdr:spPr>
        <a:xfrm>
          <a:off x="3497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162212</xdr:rowOff>
    </xdr:from>
    <xdr:to>
      <xdr:col>4</xdr:col>
      <xdr:colOff>155575</xdr:colOff>
      <xdr:row>75</xdr:row>
      <xdr:rowOff>9747</xdr:rowOff>
    </xdr:to>
    <xdr:cxnSp macro="">
      <xdr:nvCxnSpPr>
        <xdr:cNvPr id="185" name="直線コネクタ 184"/>
        <xdr:cNvCxnSpPr/>
      </xdr:nvCxnSpPr>
      <xdr:spPr>
        <a:xfrm flipV="1">
          <a:off x="2019300" y="12849512"/>
          <a:ext cx="8890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167073</xdr:rowOff>
    </xdr:from>
    <xdr:ext cx="599010" cy="259045"/>
    <xdr:sp macro="" textlink="">
      <xdr:nvSpPr>
        <xdr:cNvPr id="187" name="テキスト ボックス 186"/>
        <xdr:cNvSpPr txBox="1"/>
      </xdr:nvSpPr>
      <xdr:spPr>
        <a:xfrm>
          <a:off x="2608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159654</xdr:rowOff>
    </xdr:from>
    <xdr:to>
      <xdr:col>2</xdr:col>
      <xdr:colOff>638175</xdr:colOff>
      <xdr:row>75</xdr:row>
      <xdr:rowOff>9747</xdr:rowOff>
    </xdr:to>
    <xdr:cxnSp macro="">
      <xdr:nvCxnSpPr>
        <xdr:cNvPr id="188" name="直線コネクタ 187"/>
        <xdr:cNvCxnSpPr/>
      </xdr:nvCxnSpPr>
      <xdr:spPr>
        <a:xfrm>
          <a:off x="1130300" y="12846954"/>
          <a:ext cx="8890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15326</xdr:rowOff>
    </xdr:from>
    <xdr:ext cx="599010" cy="259045"/>
    <xdr:sp macro="" textlink="">
      <xdr:nvSpPr>
        <xdr:cNvPr id="190" name="テキスト ボックス 189"/>
        <xdr:cNvSpPr txBox="1"/>
      </xdr:nvSpPr>
      <xdr:spPr>
        <a:xfrm>
          <a:off x="1719794" y="1321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151</xdr:rowOff>
    </xdr:from>
    <xdr:ext cx="599010" cy="259045"/>
    <xdr:sp macro="" textlink="">
      <xdr:nvSpPr>
        <xdr:cNvPr id="192" name="テキスト ボックス 191"/>
        <xdr:cNvSpPr txBox="1"/>
      </xdr:nvSpPr>
      <xdr:spPr>
        <a:xfrm>
          <a:off x="830794" y="132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131790</xdr:rowOff>
    </xdr:from>
    <xdr:to>
      <xdr:col>6</xdr:col>
      <xdr:colOff>561975</xdr:colOff>
      <xdr:row>74</xdr:row>
      <xdr:rowOff>61940</xdr:rowOff>
    </xdr:to>
    <xdr:sp macro="" textlink="">
      <xdr:nvSpPr>
        <xdr:cNvPr id="198" name="円/楕円 197"/>
        <xdr:cNvSpPr/>
      </xdr:nvSpPr>
      <xdr:spPr>
        <a:xfrm>
          <a:off x="4584700" y="126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154667</xdr:rowOff>
    </xdr:from>
    <xdr:ext cx="599010" cy="259045"/>
    <xdr:sp macro="" textlink="">
      <xdr:nvSpPr>
        <xdr:cNvPr id="199" name="民生費該当値テキスト"/>
        <xdr:cNvSpPr txBox="1"/>
      </xdr:nvSpPr>
      <xdr:spPr>
        <a:xfrm>
          <a:off x="4686300" y="124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206,810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7954</xdr:rowOff>
    </xdr:from>
    <xdr:to>
      <xdr:col>5</xdr:col>
      <xdr:colOff>409575</xdr:colOff>
      <xdr:row>74</xdr:row>
      <xdr:rowOff>109554</xdr:rowOff>
    </xdr:to>
    <xdr:sp macro="" textlink="">
      <xdr:nvSpPr>
        <xdr:cNvPr id="200" name="円/楕円 199"/>
        <xdr:cNvSpPr/>
      </xdr:nvSpPr>
      <xdr:spPr>
        <a:xfrm>
          <a:off x="3746500" y="126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126081</xdr:rowOff>
    </xdr:from>
    <xdr:ext cx="599010" cy="259045"/>
    <xdr:sp macro="" textlink="">
      <xdr:nvSpPr>
        <xdr:cNvPr id="201" name="テキスト ボックス 200"/>
        <xdr:cNvSpPr txBox="1"/>
      </xdr:nvSpPr>
      <xdr:spPr>
        <a:xfrm>
          <a:off x="3497794" y="1247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202,436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111412</xdr:rowOff>
    </xdr:from>
    <xdr:to>
      <xdr:col>4</xdr:col>
      <xdr:colOff>206375</xdr:colOff>
      <xdr:row>75</xdr:row>
      <xdr:rowOff>41562</xdr:rowOff>
    </xdr:to>
    <xdr:sp macro="" textlink="">
      <xdr:nvSpPr>
        <xdr:cNvPr id="202" name="円/楕円 201"/>
        <xdr:cNvSpPr/>
      </xdr:nvSpPr>
      <xdr:spPr>
        <a:xfrm>
          <a:off x="2857500" y="1279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58089</xdr:rowOff>
    </xdr:from>
    <xdr:ext cx="599010" cy="259045"/>
    <xdr:sp macro="" textlink="">
      <xdr:nvSpPr>
        <xdr:cNvPr id="203" name="テキスト ボックス 202"/>
        <xdr:cNvSpPr txBox="1"/>
      </xdr:nvSpPr>
      <xdr:spPr>
        <a:xfrm>
          <a:off x="2608794" y="1257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192,932</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130397</xdr:rowOff>
    </xdr:from>
    <xdr:to>
      <xdr:col>3</xdr:col>
      <xdr:colOff>3175</xdr:colOff>
      <xdr:row>75</xdr:row>
      <xdr:rowOff>60547</xdr:rowOff>
    </xdr:to>
    <xdr:sp macro="" textlink="">
      <xdr:nvSpPr>
        <xdr:cNvPr id="204" name="円/楕円 203"/>
        <xdr:cNvSpPr/>
      </xdr:nvSpPr>
      <xdr:spPr>
        <a:xfrm>
          <a:off x="1968500" y="128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77074</xdr:rowOff>
    </xdr:from>
    <xdr:ext cx="599010" cy="259045"/>
    <xdr:sp macro="" textlink="">
      <xdr:nvSpPr>
        <xdr:cNvPr id="205" name="テキスト ボックス 204"/>
        <xdr:cNvSpPr txBox="1"/>
      </xdr:nvSpPr>
      <xdr:spPr>
        <a:xfrm>
          <a:off x="1719794" y="1259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191,188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108854</xdr:rowOff>
    </xdr:from>
    <xdr:to>
      <xdr:col>1</xdr:col>
      <xdr:colOff>485775</xdr:colOff>
      <xdr:row>75</xdr:row>
      <xdr:rowOff>39004</xdr:rowOff>
    </xdr:to>
    <xdr:sp macro="" textlink="">
      <xdr:nvSpPr>
        <xdr:cNvPr id="206" name="円/楕円 205"/>
        <xdr:cNvSpPr/>
      </xdr:nvSpPr>
      <xdr:spPr>
        <a:xfrm>
          <a:off x="1079500" y="127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55531</xdr:rowOff>
    </xdr:from>
    <xdr:ext cx="599010" cy="259045"/>
    <xdr:sp macro="" textlink="">
      <xdr:nvSpPr>
        <xdr:cNvPr id="207" name="テキスト ボックス 206"/>
        <xdr:cNvSpPr txBox="1"/>
      </xdr:nvSpPr>
      <xdr:spPr>
        <a:xfrm>
          <a:off x="830794" y="1257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2" name="直線コネクタ 231"/>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3"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4" name="直線コネクタ 233"/>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5"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6" name="直線コネクタ 235"/>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12409</xdr:rowOff>
    </xdr:from>
    <xdr:to>
      <xdr:col>6</xdr:col>
      <xdr:colOff>511175</xdr:colOff>
      <xdr:row>97</xdr:row>
      <xdr:rowOff>28944</xdr:rowOff>
    </xdr:to>
    <xdr:cxnSp macro="">
      <xdr:nvCxnSpPr>
        <xdr:cNvPr id="237" name="直線コネクタ 236"/>
        <xdr:cNvCxnSpPr/>
      </xdr:nvCxnSpPr>
      <xdr:spPr>
        <a:xfrm>
          <a:off x="3797300" y="16643059"/>
          <a:ext cx="8382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51731</xdr:rowOff>
    </xdr:from>
    <xdr:ext cx="534377" cy="259045"/>
    <xdr:sp macro="" textlink="">
      <xdr:nvSpPr>
        <xdr:cNvPr id="238" name="衛生費平均値テキスト"/>
        <xdr:cNvSpPr txBox="1"/>
      </xdr:nvSpPr>
      <xdr:spPr>
        <a:xfrm>
          <a:off x="4686300" y="163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9" name="フローチャート : 判断 238"/>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12409</xdr:rowOff>
    </xdr:from>
    <xdr:to>
      <xdr:col>5</xdr:col>
      <xdr:colOff>358775</xdr:colOff>
      <xdr:row>97</xdr:row>
      <xdr:rowOff>78702</xdr:rowOff>
    </xdr:to>
    <xdr:cxnSp macro="">
      <xdr:nvCxnSpPr>
        <xdr:cNvPr id="240" name="直線コネクタ 239"/>
        <xdr:cNvCxnSpPr/>
      </xdr:nvCxnSpPr>
      <xdr:spPr>
        <a:xfrm flipV="1">
          <a:off x="2908300" y="16643059"/>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1" name="フローチャート : 判断 240"/>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114406</xdr:rowOff>
    </xdr:from>
    <xdr:ext cx="534377" cy="259045"/>
    <xdr:sp macro="" textlink="">
      <xdr:nvSpPr>
        <xdr:cNvPr id="242" name="テキスト ボックス 241"/>
        <xdr:cNvSpPr txBox="1"/>
      </xdr:nvSpPr>
      <xdr:spPr>
        <a:xfrm>
          <a:off x="3530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57365</xdr:rowOff>
    </xdr:from>
    <xdr:to>
      <xdr:col>4</xdr:col>
      <xdr:colOff>155575</xdr:colOff>
      <xdr:row>97</xdr:row>
      <xdr:rowOff>78702</xdr:rowOff>
    </xdr:to>
    <xdr:cxnSp macro="">
      <xdr:nvCxnSpPr>
        <xdr:cNvPr id="243" name="直線コネクタ 242"/>
        <xdr:cNvCxnSpPr/>
      </xdr:nvCxnSpPr>
      <xdr:spPr>
        <a:xfrm>
          <a:off x="2019300" y="16688015"/>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4" name="フローチャート : 判断 243"/>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13098</xdr:rowOff>
    </xdr:from>
    <xdr:ext cx="534377" cy="259045"/>
    <xdr:sp macro="" textlink="">
      <xdr:nvSpPr>
        <xdr:cNvPr id="245" name="テキスト ボックス 244"/>
        <xdr:cNvSpPr txBox="1"/>
      </xdr:nvSpPr>
      <xdr:spPr>
        <a:xfrm>
          <a:off x="2641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144424</xdr:rowOff>
    </xdr:from>
    <xdr:to>
      <xdr:col>2</xdr:col>
      <xdr:colOff>638175</xdr:colOff>
      <xdr:row>97</xdr:row>
      <xdr:rowOff>57365</xdr:rowOff>
    </xdr:to>
    <xdr:cxnSp macro="">
      <xdr:nvCxnSpPr>
        <xdr:cNvPr id="246" name="直線コネクタ 245"/>
        <xdr:cNvCxnSpPr/>
      </xdr:nvCxnSpPr>
      <xdr:spPr>
        <a:xfrm>
          <a:off x="1130300" y="16603624"/>
          <a:ext cx="889000" cy="8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7" name="フローチャート : 判断 246"/>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6430</xdr:rowOff>
    </xdr:from>
    <xdr:ext cx="534377" cy="259045"/>
    <xdr:sp macro="" textlink="">
      <xdr:nvSpPr>
        <xdr:cNvPr id="248" name="テキスト ボックス 247"/>
        <xdr:cNvSpPr txBox="1"/>
      </xdr:nvSpPr>
      <xdr:spPr>
        <a:xfrm>
          <a:off x="1752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9" name="フローチャート : 判断 248"/>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57599</xdr:rowOff>
    </xdr:from>
    <xdr:ext cx="534377" cy="259045"/>
    <xdr:sp macro="" textlink="">
      <xdr:nvSpPr>
        <xdr:cNvPr id="250" name="テキスト ボックス 249"/>
        <xdr:cNvSpPr txBox="1"/>
      </xdr:nvSpPr>
      <xdr:spPr>
        <a:xfrm>
          <a:off x="863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149594</xdr:rowOff>
    </xdr:from>
    <xdr:to>
      <xdr:col>6</xdr:col>
      <xdr:colOff>561975</xdr:colOff>
      <xdr:row>97</xdr:row>
      <xdr:rowOff>79744</xdr:rowOff>
    </xdr:to>
    <xdr:sp macro="" textlink="">
      <xdr:nvSpPr>
        <xdr:cNvPr id="256" name="円/楕円 255"/>
        <xdr:cNvSpPr/>
      </xdr:nvSpPr>
      <xdr:spPr>
        <a:xfrm>
          <a:off x="4584700" y="166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128021</xdr:rowOff>
    </xdr:from>
    <xdr:ext cx="534377" cy="259045"/>
    <xdr:sp macro="" textlink="">
      <xdr:nvSpPr>
        <xdr:cNvPr id="257" name="衛生費該当値テキスト"/>
        <xdr:cNvSpPr txBox="1"/>
      </xdr:nvSpPr>
      <xdr:spPr>
        <a:xfrm>
          <a:off x="4686300"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29,407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133059</xdr:rowOff>
    </xdr:from>
    <xdr:to>
      <xdr:col>5</xdr:col>
      <xdr:colOff>409575</xdr:colOff>
      <xdr:row>97</xdr:row>
      <xdr:rowOff>63209</xdr:rowOff>
    </xdr:to>
    <xdr:sp macro="" textlink="">
      <xdr:nvSpPr>
        <xdr:cNvPr id="258" name="円/楕円 257"/>
        <xdr:cNvSpPr/>
      </xdr:nvSpPr>
      <xdr:spPr>
        <a:xfrm>
          <a:off x="3746500" y="165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54336</xdr:rowOff>
    </xdr:from>
    <xdr:ext cx="534377" cy="259045"/>
    <xdr:sp macro="" textlink="">
      <xdr:nvSpPr>
        <xdr:cNvPr id="259" name="テキスト ボックス 258"/>
        <xdr:cNvSpPr txBox="1"/>
      </xdr:nvSpPr>
      <xdr:spPr>
        <a:xfrm>
          <a:off x="3530111" y="1668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27902</xdr:rowOff>
    </xdr:from>
    <xdr:to>
      <xdr:col>4</xdr:col>
      <xdr:colOff>206375</xdr:colOff>
      <xdr:row>97</xdr:row>
      <xdr:rowOff>129502</xdr:rowOff>
    </xdr:to>
    <xdr:sp macro="" textlink="">
      <xdr:nvSpPr>
        <xdr:cNvPr id="260" name="円/楕円 259"/>
        <xdr:cNvSpPr/>
      </xdr:nvSpPr>
      <xdr:spPr>
        <a:xfrm>
          <a:off x="2857500" y="166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120629</xdr:rowOff>
    </xdr:from>
    <xdr:ext cx="534377" cy="259045"/>
    <xdr:sp macro="" textlink="">
      <xdr:nvSpPr>
        <xdr:cNvPr id="261" name="テキスト ボックス 260"/>
        <xdr:cNvSpPr txBox="1"/>
      </xdr:nvSpPr>
      <xdr:spPr>
        <a:xfrm>
          <a:off x="2641111" y="167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6565</xdr:rowOff>
    </xdr:from>
    <xdr:to>
      <xdr:col>3</xdr:col>
      <xdr:colOff>3175</xdr:colOff>
      <xdr:row>97</xdr:row>
      <xdr:rowOff>108165</xdr:rowOff>
    </xdr:to>
    <xdr:sp macro="" textlink="">
      <xdr:nvSpPr>
        <xdr:cNvPr id="262" name="円/楕円 261"/>
        <xdr:cNvSpPr/>
      </xdr:nvSpPr>
      <xdr:spPr>
        <a:xfrm>
          <a:off x="1968500" y="166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99292</xdr:rowOff>
    </xdr:from>
    <xdr:ext cx="534377" cy="259045"/>
    <xdr:sp macro="" textlink="">
      <xdr:nvSpPr>
        <xdr:cNvPr id="263" name="テキスト ボックス 262"/>
        <xdr:cNvSpPr txBox="1"/>
      </xdr:nvSpPr>
      <xdr:spPr>
        <a:xfrm>
          <a:off x="1752111" y="1672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93624</xdr:rowOff>
    </xdr:from>
    <xdr:to>
      <xdr:col>1</xdr:col>
      <xdr:colOff>485775</xdr:colOff>
      <xdr:row>97</xdr:row>
      <xdr:rowOff>23774</xdr:rowOff>
    </xdr:to>
    <xdr:sp macro="" textlink="">
      <xdr:nvSpPr>
        <xdr:cNvPr id="264" name="円/楕円 263"/>
        <xdr:cNvSpPr/>
      </xdr:nvSpPr>
      <xdr:spPr>
        <a:xfrm>
          <a:off x="1079500" y="165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14901</xdr:rowOff>
    </xdr:from>
    <xdr:ext cx="534377" cy="259045"/>
    <xdr:sp macro="" textlink="">
      <xdr:nvSpPr>
        <xdr:cNvPr id="265" name="テキスト ボックス 264"/>
        <xdr:cNvSpPr txBox="1"/>
      </xdr:nvSpPr>
      <xdr:spPr>
        <a:xfrm>
          <a:off x="863111" y="166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59690</xdr:rowOff>
    </xdr:from>
    <xdr:to>
      <xdr:col>15</xdr:col>
      <xdr:colOff>180340</xdr:colOff>
      <xdr:row>38</xdr:row>
      <xdr:rowOff>111811</xdr:rowOff>
    </xdr:to>
    <xdr:cxnSp macro="">
      <xdr:nvCxnSpPr>
        <xdr:cNvPr id="287" name="直線コネクタ 286"/>
        <xdr:cNvCxnSpPr/>
      </xdr:nvCxnSpPr>
      <xdr:spPr>
        <a:xfrm flipV="1">
          <a:off x="10475595" y="5888990"/>
          <a:ext cx="1270" cy="73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115638</xdr:rowOff>
    </xdr:from>
    <xdr:ext cx="313932" cy="259045"/>
    <xdr:sp macro="" textlink="">
      <xdr:nvSpPr>
        <xdr:cNvPr id="288" name="労働費最小値テキスト"/>
        <xdr:cNvSpPr txBox="1"/>
      </xdr:nvSpPr>
      <xdr:spPr>
        <a:xfrm>
          <a:off x="10528300" y="6630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111811</xdr:rowOff>
    </xdr:from>
    <xdr:to>
      <xdr:col>15</xdr:col>
      <xdr:colOff>269875</xdr:colOff>
      <xdr:row>38</xdr:row>
      <xdr:rowOff>111811</xdr:rowOff>
    </xdr:to>
    <xdr:cxnSp macro="">
      <xdr:nvCxnSpPr>
        <xdr:cNvPr id="289" name="直線コネクタ 288"/>
        <xdr:cNvCxnSpPr/>
      </xdr:nvCxnSpPr>
      <xdr:spPr>
        <a:xfrm>
          <a:off x="10388600" y="662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6367</xdr:rowOff>
    </xdr:from>
    <xdr:ext cx="469744" cy="259045"/>
    <xdr:sp macro="" textlink="">
      <xdr:nvSpPr>
        <xdr:cNvPr id="290" name="労働費最大値テキスト"/>
        <xdr:cNvSpPr txBox="1"/>
      </xdr:nvSpPr>
      <xdr:spPr>
        <a:xfrm>
          <a:off x="10528300" y="56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34</xdr:row>
      <xdr:rowOff>59690</xdr:rowOff>
    </xdr:from>
    <xdr:to>
      <xdr:col>15</xdr:col>
      <xdr:colOff>269875</xdr:colOff>
      <xdr:row>34</xdr:row>
      <xdr:rowOff>59690</xdr:rowOff>
    </xdr:to>
    <xdr:cxnSp macro="">
      <xdr:nvCxnSpPr>
        <xdr:cNvPr id="291" name="直線コネクタ 290"/>
        <xdr:cNvCxnSpPr/>
      </xdr:nvCxnSpPr>
      <xdr:spPr>
        <a:xfrm>
          <a:off x="10388600" y="588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149758</xdr:rowOff>
    </xdr:from>
    <xdr:to>
      <xdr:col>15</xdr:col>
      <xdr:colOff>180975</xdr:colOff>
      <xdr:row>37</xdr:row>
      <xdr:rowOff>124155</xdr:rowOff>
    </xdr:to>
    <xdr:cxnSp macro="">
      <xdr:nvCxnSpPr>
        <xdr:cNvPr id="292" name="直線コネクタ 291"/>
        <xdr:cNvCxnSpPr/>
      </xdr:nvCxnSpPr>
      <xdr:spPr>
        <a:xfrm>
          <a:off x="9639300" y="6321958"/>
          <a:ext cx="8382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44111</xdr:rowOff>
    </xdr:from>
    <xdr:ext cx="378565" cy="259045"/>
    <xdr:sp macro="" textlink="">
      <xdr:nvSpPr>
        <xdr:cNvPr id="293" name="労働費平均値テキスト"/>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21234</xdr:rowOff>
    </xdr:from>
    <xdr:to>
      <xdr:col>15</xdr:col>
      <xdr:colOff>231775</xdr:colOff>
      <xdr:row>37</xdr:row>
      <xdr:rowOff>122834</xdr:rowOff>
    </xdr:to>
    <xdr:sp macro="" textlink="">
      <xdr:nvSpPr>
        <xdr:cNvPr id="294" name="フローチャート : 判断 293"/>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95352</xdr:rowOff>
    </xdr:from>
    <xdr:to>
      <xdr:col>14</xdr:col>
      <xdr:colOff>28575</xdr:colOff>
      <xdr:row>36</xdr:row>
      <xdr:rowOff>149758</xdr:rowOff>
    </xdr:to>
    <xdr:cxnSp macro="">
      <xdr:nvCxnSpPr>
        <xdr:cNvPr id="295" name="直線コネクタ 294"/>
        <xdr:cNvCxnSpPr/>
      </xdr:nvCxnSpPr>
      <xdr:spPr>
        <a:xfrm>
          <a:off x="8750300" y="6267552"/>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66497</xdr:rowOff>
    </xdr:from>
    <xdr:to>
      <xdr:col>14</xdr:col>
      <xdr:colOff>79375</xdr:colOff>
      <xdr:row>36</xdr:row>
      <xdr:rowOff>168097</xdr:rowOff>
    </xdr:to>
    <xdr:sp macro="" textlink="">
      <xdr:nvSpPr>
        <xdr:cNvPr id="296" name="フローチャート : 判断 295"/>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13174</xdr:rowOff>
    </xdr:from>
    <xdr:ext cx="378565" cy="259045"/>
    <xdr:sp macro="" textlink="">
      <xdr:nvSpPr>
        <xdr:cNvPr id="297" name="テキスト ボックス 296"/>
        <xdr:cNvSpPr txBox="1"/>
      </xdr:nvSpPr>
      <xdr:spPr>
        <a:xfrm>
          <a:off x="9450017" y="6013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93066</xdr:rowOff>
    </xdr:from>
    <xdr:to>
      <xdr:col>12</xdr:col>
      <xdr:colOff>511175</xdr:colOff>
      <xdr:row>36</xdr:row>
      <xdr:rowOff>95352</xdr:rowOff>
    </xdr:to>
    <xdr:cxnSp macro="">
      <xdr:nvCxnSpPr>
        <xdr:cNvPr id="298" name="直線コネクタ 297"/>
        <xdr:cNvCxnSpPr/>
      </xdr:nvCxnSpPr>
      <xdr:spPr>
        <a:xfrm>
          <a:off x="7861300" y="609381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39522</xdr:rowOff>
    </xdr:from>
    <xdr:to>
      <xdr:col>12</xdr:col>
      <xdr:colOff>561975</xdr:colOff>
      <xdr:row>36</xdr:row>
      <xdr:rowOff>141122</xdr:rowOff>
    </xdr:to>
    <xdr:sp macro="" textlink="">
      <xdr:nvSpPr>
        <xdr:cNvPr id="299" name="フローチャート : 判断 298"/>
        <xdr:cNvSpPr/>
      </xdr:nvSpPr>
      <xdr:spPr>
        <a:xfrm>
          <a:off x="8699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157649</xdr:rowOff>
    </xdr:from>
    <xdr:ext cx="378565" cy="259045"/>
    <xdr:sp macro="" textlink="">
      <xdr:nvSpPr>
        <xdr:cNvPr id="300" name="テキスト ボックス 299"/>
        <xdr:cNvSpPr txBox="1"/>
      </xdr:nvSpPr>
      <xdr:spPr>
        <a:xfrm>
          <a:off x="8561017" y="5986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85751</xdr:rowOff>
    </xdr:from>
    <xdr:to>
      <xdr:col>11</xdr:col>
      <xdr:colOff>307975</xdr:colOff>
      <xdr:row>35</xdr:row>
      <xdr:rowOff>93066</xdr:rowOff>
    </xdr:to>
    <xdr:cxnSp macro="">
      <xdr:nvCxnSpPr>
        <xdr:cNvPr id="301" name="直線コネクタ 300"/>
        <xdr:cNvCxnSpPr/>
      </xdr:nvCxnSpPr>
      <xdr:spPr>
        <a:xfrm>
          <a:off x="6972300" y="5572151"/>
          <a:ext cx="889000" cy="5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105359</xdr:rowOff>
    </xdr:from>
    <xdr:to>
      <xdr:col>11</xdr:col>
      <xdr:colOff>358775</xdr:colOff>
      <xdr:row>35</xdr:row>
      <xdr:rowOff>35509</xdr:rowOff>
    </xdr:to>
    <xdr:sp macro="" textlink="">
      <xdr:nvSpPr>
        <xdr:cNvPr id="302" name="フローチャート : 判断 301"/>
        <xdr:cNvSpPr/>
      </xdr:nvSpPr>
      <xdr:spPr>
        <a:xfrm>
          <a:off x="7810500" y="59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52036</xdr:rowOff>
    </xdr:from>
    <xdr:ext cx="469744" cy="259045"/>
    <xdr:sp macro="" textlink="">
      <xdr:nvSpPr>
        <xdr:cNvPr id="303" name="テキスト ボックス 302"/>
        <xdr:cNvSpPr txBox="1"/>
      </xdr:nvSpPr>
      <xdr:spPr>
        <a:xfrm>
          <a:off x="7626427" y="570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31750</xdr:rowOff>
    </xdr:from>
    <xdr:to>
      <xdr:col>10</xdr:col>
      <xdr:colOff>155575</xdr:colOff>
      <xdr:row>34</xdr:row>
      <xdr:rowOff>133350</xdr:rowOff>
    </xdr:to>
    <xdr:sp macro="" textlink="">
      <xdr:nvSpPr>
        <xdr:cNvPr id="304" name="フローチャート : 判断 303"/>
        <xdr:cNvSpPr/>
      </xdr:nvSpPr>
      <xdr:spPr>
        <a:xfrm>
          <a:off x="6921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124477</xdr:rowOff>
    </xdr:from>
    <xdr:ext cx="469744" cy="259045"/>
    <xdr:sp macro="" textlink="">
      <xdr:nvSpPr>
        <xdr:cNvPr id="305" name="テキスト ボックス 304"/>
        <xdr:cNvSpPr txBox="1"/>
      </xdr:nvSpPr>
      <xdr:spPr>
        <a:xfrm>
          <a:off x="67374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73355</xdr:rowOff>
    </xdr:from>
    <xdr:to>
      <xdr:col>15</xdr:col>
      <xdr:colOff>231775</xdr:colOff>
      <xdr:row>38</xdr:row>
      <xdr:rowOff>3505</xdr:rowOff>
    </xdr:to>
    <xdr:sp macro="" textlink="">
      <xdr:nvSpPr>
        <xdr:cNvPr id="311" name="円/楕円 310"/>
        <xdr:cNvSpPr/>
      </xdr:nvSpPr>
      <xdr:spPr>
        <a:xfrm>
          <a:off x="104267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51782</xdr:rowOff>
    </xdr:from>
    <xdr:ext cx="378565" cy="259045"/>
    <xdr:sp macro="" textlink="">
      <xdr:nvSpPr>
        <xdr:cNvPr id="312" name="労働費該当値テキスト"/>
        <xdr:cNvSpPr txBox="1"/>
      </xdr:nvSpPr>
      <xdr:spPr>
        <a:xfrm>
          <a:off x="10528300" y="639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98958</xdr:rowOff>
    </xdr:from>
    <xdr:to>
      <xdr:col>14</xdr:col>
      <xdr:colOff>79375</xdr:colOff>
      <xdr:row>37</xdr:row>
      <xdr:rowOff>29108</xdr:rowOff>
    </xdr:to>
    <xdr:sp macro="" textlink="">
      <xdr:nvSpPr>
        <xdr:cNvPr id="313" name="円/楕円 312"/>
        <xdr:cNvSpPr/>
      </xdr:nvSpPr>
      <xdr:spPr>
        <a:xfrm>
          <a:off x="9588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20235</xdr:rowOff>
    </xdr:from>
    <xdr:ext cx="378565" cy="259045"/>
    <xdr:sp macro="" textlink="">
      <xdr:nvSpPr>
        <xdr:cNvPr id="314" name="テキスト ボックス 313"/>
        <xdr:cNvSpPr txBox="1"/>
      </xdr:nvSpPr>
      <xdr:spPr>
        <a:xfrm>
          <a:off x="9450017" y="636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44552</xdr:rowOff>
    </xdr:from>
    <xdr:to>
      <xdr:col>12</xdr:col>
      <xdr:colOff>561975</xdr:colOff>
      <xdr:row>36</xdr:row>
      <xdr:rowOff>146152</xdr:rowOff>
    </xdr:to>
    <xdr:sp macro="" textlink="">
      <xdr:nvSpPr>
        <xdr:cNvPr id="315" name="円/楕円 314"/>
        <xdr:cNvSpPr/>
      </xdr:nvSpPr>
      <xdr:spPr>
        <a:xfrm>
          <a:off x="8699500" y="62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137279</xdr:rowOff>
    </xdr:from>
    <xdr:ext cx="378565" cy="259045"/>
    <xdr:sp macro="" textlink="">
      <xdr:nvSpPr>
        <xdr:cNvPr id="316" name="テキスト ボックス 315"/>
        <xdr:cNvSpPr txBox="1"/>
      </xdr:nvSpPr>
      <xdr:spPr>
        <a:xfrm>
          <a:off x="8561017" y="63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42266</xdr:rowOff>
    </xdr:from>
    <xdr:to>
      <xdr:col>11</xdr:col>
      <xdr:colOff>358775</xdr:colOff>
      <xdr:row>35</xdr:row>
      <xdr:rowOff>143866</xdr:rowOff>
    </xdr:to>
    <xdr:sp macro="" textlink="">
      <xdr:nvSpPr>
        <xdr:cNvPr id="317" name="円/楕円 316"/>
        <xdr:cNvSpPr/>
      </xdr:nvSpPr>
      <xdr:spPr>
        <a:xfrm>
          <a:off x="7810500" y="60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134993</xdr:rowOff>
    </xdr:from>
    <xdr:ext cx="469744" cy="259045"/>
    <xdr:sp macro="" textlink="">
      <xdr:nvSpPr>
        <xdr:cNvPr id="318" name="テキスト ボックス 317"/>
        <xdr:cNvSpPr txBox="1"/>
      </xdr:nvSpPr>
      <xdr:spPr>
        <a:xfrm>
          <a:off x="7626427" y="61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34951</xdr:rowOff>
    </xdr:from>
    <xdr:to>
      <xdr:col>10</xdr:col>
      <xdr:colOff>155575</xdr:colOff>
      <xdr:row>32</xdr:row>
      <xdr:rowOff>136551</xdr:rowOff>
    </xdr:to>
    <xdr:sp macro="" textlink="">
      <xdr:nvSpPr>
        <xdr:cNvPr id="319" name="円/楕円 318"/>
        <xdr:cNvSpPr/>
      </xdr:nvSpPr>
      <xdr:spPr>
        <a:xfrm>
          <a:off x="6921500" y="55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153078</xdr:rowOff>
    </xdr:from>
    <xdr:ext cx="469744" cy="259045"/>
    <xdr:sp macro="" textlink="">
      <xdr:nvSpPr>
        <xdr:cNvPr id="320" name="テキスト ボックス 319"/>
        <xdr:cNvSpPr txBox="1"/>
      </xdr:nvSpPr>
      <xdr:spPr>
        <a:xfrm>
          <a:off x="6737427" y="52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0" name="テキスト ボックス 339"/>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6" name="直線コネクタ 345"/>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7"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8" name="直線コネクタ 347"/>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49"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0" name="直線コネクタ 349"/>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23767</xdr:rowOff>
    </xdr:from>
    <xdr:to>
      <xdr:col>15</xdr:col>
      <xdr:colOff>180975</xdr:colOff>
      <xdr:row>58</xdr:row>
      <xdr:rowOff>62466</xdr:rowOff>
    </xdr:to>
    <xdr:cxnSp macro="">
      <xdr:nvCxnSpPr>
        <xdr:cNvPr id="351" name="直線コネクタ 350"/>
        <xdr:cNvCxnSpPr/>
      </xdr:nvCxnSpPr>
      <xdr:spPr>
        <a:xfrm flipV="1">
          <a:off x="9639300" y="9967867"/>
          <a:ext cx="8382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58219</xdr:rowOff>
    </xdr:from>
    <xdr:ext cx="469744" cy="259045"/>
    <xdr:sp macro="" textlink="">
      <xdr:nvSpPr>
        <xdr:cNvPr id="352" name="農林水産業費平均値テキスト"/>
        <xdr:cNvSpPr txBox="1"/>
      </xdr:nvSpPr>
      <xdr:spPr>
        <a:xfrm>
          <a:off x="10528300" y="9659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3" name="フローチャート : 判断 352"/>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62466</xdr:rowOff>
    </xdr:from>
    <xdr:to>
      <xdr:col>14</xdr:col>
      <xdr:colOff>28575</xdr:colOff>
      <xdr:row>58</xdr:row>
      <xdr:rowOff>77325</xdr:rowOff>
    </xdr:to>
    <xdr:cxnSp macro="">
      <xdr:nvCxnSpPr>
        <xdr:cNvPr id="354" name="直線コネクタ 353"/>
        <xdr:cNvCxnSpPr/>
      </xdr:nvCxnSpPr>
      <xdr:spPr>
        <a:xfrm flipV="1">
          <a:off x="8750300" y="1000656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5" name="フローチャート : 判断 354"/>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132079</xdr:rowOff>
    </xdr:from>
    <xdr:ext cx="469744" cy="259045"/>
    <xdr:sp macro="" textlink="">
      <xdr:nvSpPr>
        <xdr:cNvPr id="356" name="テキスト ボックス 355"/>
        <xdr:cNvSpPr txBox="1"/>
      </xdr:nvSpPr>
      <xdr:spPr>
        <a:xfrm>
          <a:off x="9404427"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63446</xdr:rowOff>
    </xdr:from>
    <xdr:to>
      <xdr:col>12</xdr:col>
      <xdr:colOff>511175</xdr:colOff>
      <xdr:row>58</xdr:row>
      <xdr:rowOff>77325</xdr:rowOff>
    </xdr:to>
    <xdr:cxnSp macro="">
      <xdr:nvCxnSpPr>
        <xdr:cNvPr id="357" name="直線コネクタ 356"/>
        <xdr:cNvCxnSpPr/>
      </xdr:nvCxnSpPr>
      <xdr:spPr>
        <a:xfrm>
          <a:off x="7861300" y="10007546"/>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58" name="フローチャート : 判断 357"/>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59" name="テキスト ボックス 358"/>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41892</xdr:rowOff>
    </xdr:from>
    <xdr:to>
      <xdr:col>11</xdr:col>
      <xdr:colOff>307975</xdr:colOff>
      <xdr:row>58</xdr:row>
      <xdr:rowOff>63446</xdr:rowOff>
    </xdr:to>
    <xdr:cxnSp macro="">
      <xdr:nvCxnSpPr>
        <xdr:cNvPr id="360" name="直線コネクタ 359"/>
        <xdr:cNvCxnSpPr/>
      </xdr:nvCxnSpPr>
      <xdr:spPr>
        <a:xfrm>
          <a:off x="6972300" y="9985992"/>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1" name="フローチャート : 判断 360"/>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2" name="テキスト ボックス 361"/>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3" name="フローチャート : 判断 362"/>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4" name="テキスト ボックス 363"/>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144417</xdr:rowOff>
    </xdr:from>
    <xdr:to>
      <xdr:col>15</xdr:col>
      <xdr:colOff>231775</xdr:colOff>
      <xdr:row>58</xdr:row>
      <xdr:rowOff>74567</xdr:rowOff>
    </xdr:to>
    <xdr:sp macro="" textlink="">
      <xdr:nvSpPr>
        <xdr:cNvPr id="370" name="円/楕円 369"/>
        <xdr:cNvSpPr/>
      </xdr:nvSpPr>
      <xdr:spPr>
        <a:xfrm>
          <a:off x="10426700" y="99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122844</xdr:rowOff>
    </xdr:from>
    <xdr:ext cx="469744" cy="259045"/>
    <xdr:sp macro="" textlink="">
      <xdr:nvSpPr>
        <xdr:cNvPr id="371" name="農林水産業費該当値テキスト"/>
        <xdr:cNvSpPr txBox="1"/>
      </xdr:nvSpPr>
      <xdr:spPr>
        <a:xfrm>
          <a:off x="10528300" y="9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11666</xdr:rowOff>
    </xdr:from>
    <xdr:to>
      <xdr:col>14</xdr:col>
      <xdr:colOff>79375</xdr:colOff>
      <xdr:row>58</xdr:row>
      <xdr:rowOff>113266</xdr:rowOff>
    </xdr:to>
    <xdr:sp macro="" textlink="">
      <xdr:nvSpPr>
        <xdr:cNvPr id="372" name="円/楕円 371"/>
        <xdr:cNvSpPr/>
      </xdr:nvSpPr>
      <xdr:spPr>
        <a:xfrm>
          <a:off x="9588500" y="99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104393</xdr:rowOff>
    </xdr:from>
    <xdr:ext cx="469744" cy="259045"/>
    <xdr:sp macro="" textlink="">
      <xdr:nvSpPr>
        <xdr:cNvPr id="373" name="テキスト ボックス 372"/>
        <xdr:cNvSpPr txBox="1"/>
      </xdr:nvSpPr>
      <xdr:spPr>
        <a:xfrm>
          <a:off x="9404427" y="100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26525</xdr:rowOff>
    </xdr:from>
    <xdr:to>
      <xdr:col>12</xdr:col>
      <xdr:colOff>561975</xdr:colOff>
      <xdr:row>58</xdr:row>
      <xdr:rowOff>128125</xdr:rowOff>
    </xdr:to>
    <xdr:sp macro="" textlink="">
      <xdr:nvSpPr>
        <xdr:cNvPr id="374" name="円/楕円 373"/>
        <xdr:cNvSpPr/>
      </xdr:nvSpPr>
      <xdr:spPr>
        <a:xfrm>
          <a:off x="8699500" y="99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119252</xdr:rowOff>
    </xdr:from>
    <xdr:ext cx="469744" cy="259045"/>
    <xdr:sp macro="" textlink="">
      <xdr:nvSpPr>
        <xdr:cNvPr id="375" name="テキスト ボックス 374"/>
        <xdr:cNvSpPr txBox="1"/>
      </xdr:nvSpPr>
      <xdr:spPr>
        <a:xfrm>
          <a:off x="8515427" y="100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12646</xdr:rowOff>
    </xdr:from>
    <xdr:to>
      <xdr:col>11</xdr:col>
      <xdr:colOff>358775</xdr:colOff>
      <xdr:row>58</xdr:row>
      <xdr:rowOff>114246</xdr:rowOff>
    </xdr:to>
    <xdr:sp macro="" textlink="">
      <xdr:nvSpPr>
        <xdr:cNvPr id="376" name="円/楕円 375"/>
        <xdr:cNvSpPr/>
      </xdr:nvSpPr>
      <xdr:spPr>
        <a:xfrm>
          <a:off x="7810500" y="99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105373</xdr:rowOff>
    </xdr:from>
    <xdr:ext cx="469744" cy="259045"/>
    <xdr:sp macro="" textlink="">
      <xdr:nvSpPr>
        <xdr:cNvPr id="377" name="テキスト ボックス 376"/>
        <xdr:cNvSpPr txBox="1"/>
      </xdr:nvSpPr>
      <xdr:spPr>
        <a:xfrm>
          <a:off x="7626427" y="1004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162542</xdr:rowOff>
    </xdr:from>
    <xdr:to>
      <xdr:col>10</xdr:col>
      <xdr:colOff>155575</xdr:colOff>
      <xdr:row>58</xdr:row>
      <xdr:rowOff>92692</xdr:rowOff>
    </xdr:to>
    <xdr:sp macro="" textlink="">
      <xdr:nvSpPr>
        <xdr:cNvPr id="378" name="円/楕円 377"/>
        <xdr:cNvSpPr/>
      </xdr:nvSpPr>
      <xdr:spPr>
        <a:xfrm>
          <a:off x="6921500" y="99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83819</xdr:rowOff>
    </xdr:from>
    <xdr:ext cx="469744" cy="259045"/>
    <xdr:sp macro="" textlink="">
      <xdr:nvSpPr>
        <xdr:cNvPr id="379" name="テキスト ボックス 378"/>
        <xdr:cNvSpPr txBox="1"/>
      </xdr:nvSpPr>
      <xdr:spPr>
        <a:xfrm>
          <a:off x="6737427" y="100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11488</xdr:rowOff>
    </xdr:from>
    <xdr:to>
      <xdr:col>15</xdr:col>
      <xdr:colOff>180340</xdr:colOff>
      <xdr:row>79</xdr:row>
      <xdr:rowOff>44324</xdr:rowOff>
    </xdr:to>
    <xdr:cxnSp macro="">
      <xdr:nvCxnSpPr>
        <xdr:cNvPr id="405" name="直線コネクタ 404"/>
        <xdr:cNvCxnSpPr/>
      </xdr:nvCxnSpPr>
      <xdr:spPr>
        <a:xfrm flipV="1">
          <a:off x="10475595" y="12527338"/>
          <a:ext cx="1270" cy="106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48151</xdr:rowOff>
    </xdr:from>
    <xdr:ext cx="469744" cy="259045"/>
    <xdr:sp macro="" textlink="">
      <xdr:nvSpPr>
        <xdr:cNvPr id="406" name="商工費最小値テキスト"/>
        <xdr:cNvSpPr txBox="1"/>
      </xdr:nvSpPr>
      <xdr:spPr>
        <a:xfrm>
          <a:off x="10528300" y="135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79</xdr:row>
      <xdr:rowOff>44324</xdr:rowOff>
    </xdr:from>
    <xdr:to>
      <xdr:col>15</xdr:col>
      <xdr:colOff>269875</xdr:colOff>
      <xdr:row>79</xdr:row>
      <xdr:rowOff>44324</xdr:rowOff>
    </xdr:to>
    <xdr:cxnSp macro="">
      <xdr:nvCxnSpPr>
        <xdr:cNvPr id="407" name="直線コネクタ 406"/>
        <xdr:cNvCxnSpPr/>
      </xdr:nvCxnSpPr>
      <xdr:spPr>
        <a:xfrm>
          <a:off x="10388600" y="1358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129615</xdr:rowOff>
    </xdr:from>
    <xdr:ext cx="534377" cy="259045"/>
    <xdr:sp macro="" textlink="">
      <xdr:nvSpPr>
        <xdr:cNvPr id="408" name="商工費最大値テキスト"/>
        <xdr:cNvSpPr txBox="1"/>
      </xdr:nvSpPr>
      <xdr:spPr>
        <a:xfrm>
          <a:off x="10528300" y="1230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73</xdr:row>
      <xdr:rowOff>11488</xdr:rowOff>
    </xdr:from>
    <xdr:to>
      <xdr:col>15</xdr:col>
      <xdr:colOff>269875</xdr:colOff>
      <xdr:row>73</xdr:row>
      <xdr:rowOff>11488</xdr:rowOff>
    </xdr:to>
    <xdr:cxnSp macro="">
      <xdr:nvCxnSpPr>
        <xdr:cNvPr id="409" name="直線コネクタ 408"/>
        <xdr:cNvCxnSpPr/>
      </xdr:nvCxnSpPr>
      <xdr:spPr>
        <a:xfrm>
          <a:off x="10388600" y="1252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172</xdr:rowOff>
    </xdr:from>
    <xdr:to>
      <xdr:col>15</xdr:col>
      <xdr:colOff>180975</xdr:colOff>
      <xdr:row>74</xdr:row>
      <xdr:rowOff>116480</xdr:rowOff>
    </xdr:to>
    <xdr:cxnSp macro="">
      <xdr:nvCxnSpPr>
        <xdr:cNvPr id="410" name="直線コネクタ 409"/>
        <xdr:cNvCxnSpPr/>
      </xdr:nvCxnSpPr>
      <xdr:spPr>
        <a:xfrm>
          <a:off x="9639300" y="12687472"/>
          <a:ext cx="838200" cy="1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90743</xdr:rowOff>
    </xdr:from>
    <xdr:ext cx="534377" cy="259045"/>
    <xdr:sp macro="" textlink="">
      <xdr:nvSpPr>
        <xdr:cNvPr id="411" name="商工費平均値テキスト"/>
        <xdr:cNvSpPr txBox="1"/>
      </xdr:nvSpPr>
      <xdr:spPr>
        <a:xfrm>
          <a:off x="10528300" y="13120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112316</xdr:rowOff>
    </xdr:from>
    <xdr:to>
      <xdr:col>15</xdr:col>
      <xdr:colOff>231775</xdr:colOff>
      <xdr:row>77</xdr:row>
      <xdr:rowOff>42466</xdr:rowOff>
    </xdr:to>
    <xdr:sp macro="" textlink="">
      <xdr:nvSpPr>
        <xdr:cNvPr id="412" name="フローチャート : 判断 411"/>
        <xdr:cNvSpPr/>
      </xdr:nvSpPr>
      <xdr:spPr>
        <a:xfrm>
          <a:off x="10426700" y="131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14639</xdr:rowOff>
    </xdr:from>
    <xdr:to>
      <xdr:col>14</xdr:col>
      <xdr:colOff>28575</xdr:colOff>
      <xdr:row>74</xdr:row>
      <xdr:rowOff>172</xdr:rowOff>
    </xdr:to>
    <xdr:cxnSp macro="">
      <xdr:nvCxnSpPr>
        <xdr:cNvPr id="413" name="直線コネクタ 412"/>
        <xdr:cNvCxnSpPr/>
      </xdr:nvCxnSpPr>
      <xdr:spPr>
        <a:xfrm>
          <a:off x="8750300" y="12530489"/>
          <a:ext cx="889000" cy="15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95072</xdr:rowOff>
    </xdr:from>
    <xdr:to>
      <xdr:col>14</xdr:col>
      <xdr:colOff>79375</xdr:colOff>
      <xdr:row>77</xdr:row>
      <xdr:rowOff>25222</xdr:rowOff>
    </xdr:to>
    <xdr:sp macro="" textlink="">
      <xdr:nvSpPr>
        <xdr:cNvPr id="414" name="フローチャート : 判断 413"/>
        <xdr:cNvSpPr/>
      </xdr:nvSpPr>
      <xdr:spPr>
        <a:xfrm>
          <a:off x="9588500" y="131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16349</xdr:rowOff>
    </xdr:from>
    <xdr:ext cx="534377" cy="259045"/>
    <xdr:sp macro="" textlink="">
      <xdr:nvSpPr>
        <xdr:cNvPr id="415" name="テキスト ボックス 414"/>
        <xdr:cNvSpPr txBox="1"/>
      </xdr:nvSpPr>
      <xdr:spPr>
        <a:xfrm>
          <a:off x="9372111" y="1321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147603</xdr:rowOff>
    </xdr:from>
    <xdr:to>
      <xdr:col>12</xdr:col>
      <xdr:colOff>511175</xdr:colOff>
      <xdr:row>73</xdr:row>
      <xdr:rowOff>14639</xdr:rowOff>
    </xdr:to>
    <xdr:cxnSp macro="">
      <xdr:nvCxnSpPr>
        <xdr:cNvPr id="416" name="直線コネクタ 415"/>
        <xdr:cNvCxnSpPr/>
      </xdr:nvCxnSpPr>
      <xdr:spPr>
        <a:xfrm>
          <a:off x="7861300" y="12320553"/>
          <a:ext cx="889000" cy="20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45972</xdr:rowOff>
    </xdr:from>
    <xdr:to>
      <xdr:col>12</xdr:col>
      <xdr:colOff>561975</xdr:colOff>
      <xdr:row>76</xdr:row>
      <xdr:rowOff>147572</xdr:rowOff>
    </xdr:to>
    <xdr:sp macro="" textlink="">
      <xdr:nvSpPr>
        <xdr:cNvPr id="417" name="フローチャート : 判断 416"/>
        <xdr:cNvSpPr/>
      </xdr:nvSpPr>
      <xdr:spPr>
        <a:xfrm>
          <a:off x="8699500" y="1307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138699</xdr:rowOff>
    </xdr:from>
    <xdr:ext cx="534377" cy="259045"/>
    <xdr:sp macro="" textlink="">
      <xdr:nvSpPr>
        <xdr:cNvPr id="418" name="テキスト ボックス 417"/>
        <xdr:cNvSpPr txBox="1"/>
      </xdr:nvSpPr>
      <xdr:spPr>
        <a:xfrm>
          <a:off x="8483111" y="1316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82779</xdr:rowOff>
    </xdr:from>
    <xdr:to>
      <xdr:col>11</xdr:col>
      <xdr:colOff>307975</xdr:colOff>
      <xdr:row>71</xdr:row>
      <xdr:rowOff>147603</xdr:rowOff>
    </xdr:to>
    <xdr:cxnSp macro="">
      <xdr:nvCxnSpPr>
        <xdr:cNvPr id="419" name="直線コネクタ 418"/>
        <xdr:cNvCxnSpPr/>
      </xdr:nvCxnSpPr>
      <xdr:spPr>
        <a:xfrm>
          <a:off x="6972300" y="12084279"/>
          <a:ext cx="889000" cy="23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164681</xdr:rowOff>
    </xdr:from>
    <xdr:to>
      <xdr:col>11</xdr:col>
      <xdr:colOff>358775</xdr:colOff>
      <xdr:row>76</xdr:row>
      <xdr:rowOff>94831</xdr:rowOff>
    </xdr:to>
    <xdr:sp macro="" textlink="">
      <xdr:nvSpPr>
        <xdr:cNvPr id="420" name="フローチャート : 判断 419"/>
        <xdr:cNvSpPr/>
      </xdr:nvSpPr>
      <xdr:spPr>
        <a:xfrm>
          <a:off x="7810500" y="130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85958</xdr:rowOff>
    </xdr:from>
    <xdr:ext cx="534377" cy="259045"/>
    <xdr:sp macro="" textlink="">
      <xdr:nvSpPr>
        <xdr:cNvPr id="421" name="テキスト ボックス 420"/>
        <xdr:cNvSpPr txBox="1"/>
      </xdr:nvSpPr>
      <xdr:spPr>
        <a:xfrm>
          <a:off x="7594111" y="131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99954</xdr:rowOff>
    </xdr:from>
    <xdr:to>
      <xdr:col>10</xdr:col>
      <xdr:colOff>155575</xdr:colOff>
      <xdr:row>76</xdr:row>
      <xdr:rowOff>30104</xdr:rowOff>
    </xdr:to>
    <xdr:sp macro="" textlink="">
      <xdr:nvSpPr>
        <xdr:cNvPr id="422" name="フローチャート : 判断 421"/>
        <xdr:cNvSpPr/>
      </xdr:nvSpPr>
      <xdr:spPr>
        <a:xfrm>
          <a:off x="6921500" y="129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21232</xdr:rowOff>
    </xdr:from>
    <xdr:ext cx="534377" cy="259045"/>
    <xdr:sp macro="" textlink="">
      <xdr:nvSpPr>
        <xdr:cNvPr id="423" name="テキスト ボックス 422"/>
        <xdr:cNvSpPr txBox="1"/>
      </xdr:nvSpPr>
      <xdr:spPr>
        <a:xfrm>
          <a:off x="6705111" y="1305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65680</xdr:rowOff>
    </xdr:from>
    <xdr:to>
      <xdr:col>15</xdr:col>
      <xdr:colOff>231775</xdr:colOff>
      <xdr:row>74</xdr:row>
      <xdr:rowOff>167280</xdr:rowOff>
    </xdr:to>
    <xdr:sp macro="" textlink="">
      <xdr:nvSpPr>
        <xdr:cNvPr id="429" name="円/楕円 428"/>
        <xdr:cNvSpPr/>
      </xdr:nvSpPr>
      <xdr:spPr>
        <a:xfrm>
          <a:off x="10426700" y="1275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88557</xdr:rowOff>
    </xdr:from>
    <xdr:ext cx="534377" cy="259045"/>
    <xdr:sp macro="" textlink="">
      <xdr:nvSpPr>
        <xdr:cNvPr id="430" name="商工費該当値テキスト"/>
        <xdr:cNvSpPr txBox="1"/>
      </xdr:nvSpPr>
      <xdr:spPr>
        <a:xfrm>
          <a:off x="10528300" y="126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51,422</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120822</xdr:rowOff>
    </xdr:from>
    <xdr:to>
      <xdr:col>14</xdr:col>
      <xdr:colOff>79375</xdr:colOff>
      <xdr:row>74</xdr:row>
      <xdr:rowOff>50972</xdr:rowOff>
    </xdr:to>
    <xdr:sp macro="" textlink="">
      <xdr:nvSpPr>
        <xdr:cNvPr id="431" name="円/楕円 430"/>
        <xdr:cNvSpPr/>
      </xdr:nvSpPr>
      <xdr:spPr>
        <a:xfrm>
          <a:off x="9588500" y="126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67499</xdr:rowOff>
    </xdr:from>
    <xdr:ext cx="534377" cy="259045"/>
    <xdr:sp macro="" textlink="">
      <xdr:nvSpPr>
        <xdr:cNvPr id="432" name="テキスト ボックス 431"/>
        <xdr:cNvSpPr txBox="1"/>
      </xdr:nvSpPr>
      <xdr:spPr>
        <a:xfrm>
          <a:off x="9372111" y="1241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58,545</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135289</xdr:rowOff>
    </xdr:from>
    <xdr:to>
      <xdr:col>12</xdr:col>
      <xdr:colOff>561975</xdr:colOff>
      <xdr:row>73</xdr:row>
      <xdr:rowOff>65439</xdr:rowOff>
    </xdr:to>
    <xdr:sp macro="" textlink="">
      <xdr:nvSpPr>
        <xdr:cNvPr id="433" name="円/楕円 432"/>
        <xdr:cNvSpPr/>
      </xdr:nvSpPr>
      <xdr:spPr>
        <a:xfrm>
          <a:off x="8699500" y="124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81966</xdr:rowOff>
    </xdr:from>
    <xdr:ext cx="534377" cy="259045"/>
    <xdr:sp macro="" textlink="">
      <xdr:nvSpPr>
        <xdr:cNvPr id="434" name="テキスト ボックス 433"/>
        <xdr:cNvSpPr txBox="1"/>
      </xdr:nvSpPr>
      <xdr:spPr>
        <a:xfrm>
          <a:off x="8483111" y="1225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68,159</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96803</xdr:rowOff>
    </xdr:from>
    <xdr:to>
      <xdr:col>11</xdr:col>
      <xdr:colOff>358775</xdr:colOff>
      <xdr:row>72</xdr:row>
      <xdr:rowOff>26953</xdr:rowOff>
    </xdr:to>
    <xdr:sp macro="" textlink="">
      <xdr:nvSpPr>
        <xdr:cNvPr id="435" name="円/楕円 434"/>
        <xdr:cNvSpPr/>
      </xdr:nvSpPr>
      <xdr:spPr>
        <a:xfrm>
          <a:off x="7810500" y="122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43480</xdr:rowOff>
    </xdr:from>
    <xdr:ext cx="534377" cy="259045"/>
    <xdr:sp macro="" textlink="">
      <xdr:nvSpPr>
        <xdr:cNvPr id="436" name="テキスト ボックス 435"/>
        <xdr:cNvSpPr txBox="1"/>
      </xdr:nvSpPr>
      <xdr:spPr>
        <a:xfrm>
          <a:off x="7594111" y="120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81,016</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31979</xdr:rowOff>
    </xdr:from>
    <xdr:to>
      <xdr:col>10</xdr:col>
      <xdr:colOff>155575</xdr:colOff>
      <xdr:row>70</xdr:row>
      <xdr:rowOff>133579</xdr:rowOff>
    </xdr:to>
    <xdr:sp macro="" textlink="">
      <xdr:nvSpPr>
        <xdr:cNvPr id="437" name="円/楕円 436"/>
        <xdr:cNvSpPr/>
      </xdr:nvSpPr>
      <xdr:spPr>
        <a:xfrm>
          <a:off x="6921500" y="120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68</xdr:row>
      <xdr:rowOff>150106</xdr:rowOff>
    </xdr:from>
    <xdr:ext cx="534377" cy="259045"/>
    <xdr:sp macro="" textlink="">
      <xdr:nvSpPr>
        <xdr:cNvPr id="438" name="テキスト ボックス 437"/>
        <xdr:cNvSpPr txBox="1"/>
      </xdr:nvSpPr>
      <xdr:spPr>
        <a:xfrm>
          <a:off x="6705111" y="118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3" name="直線コネクタ 462"/>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4"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5" name="直線コネクタ 464"/>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6"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7" name="直線コネクタ 466"/>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160198</xdr:rowOff>
    </xdr:from>
    <xdr:to>
      <xdr:col>15</xdr:col>
      <xdr:colOff>180975</xdr:colOff>
      <xdr:row>98</xdr:row>
      <xdr:rowOff>18466</xdr:rowOff>
    </xdr:to>
    <xdr:cxnSp macro="">
      <xdr:nvCxnSpPr>
        <xdr:cNvPr id="468" name="直線コネクタ 467"/>
        <xdr:cNvCxnSpPr/>
      </xdr:nvCxnSpPr>
      <xdr:spPr>
        <a:xfrm flipV="1">
          <a:off x="9639300" y="1679084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61865</xdr:rowOff>
    </xdr:from>
    <xdr:ext cx="534377" cy="259045"/>
    <xdr:sp macro="" textlink="">
      <xdr:nvSpPr>
        <xdr:cNvPr id="469" name="土木費平均値テキスト"/>
        <xdr:cNvSpPr txBox="1"/>
      </xdr:nvSpPr>
      <xdr:spPr>
        <a:xfrm>
          <a:off x="10528300" y="16349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0" name="フローチャート : 判断 469"/>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18466</xdr:rowOff>
    </xdr:from>
    <xdr:to>
      <xdr:col>14</xdr:col>
      <xdr:colOff>28575</xdr:colOff>
      <xdr:row>98</xdr:row>
      <xdr:rowOff>27381</xdr:rowOff>
    </xdr:to>
    <xdr:cxnSp macro="">
      <xdr:nvCxnSpPr>
        <xdr:cNvPr id="471" name="直線コネクタ 470"/>
        <xdr:cNvCxnSpPr/>
      </xdr:nvCxnSpPr>
      <xdr:spPr>
        <a:xfrm flipV="1">
          <a:off x="8750300" y="1682056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2" name="フローチャート : 判断 471"/>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73" name="テキスト ボックス 472"/>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100609</xdr:rowOff>
    </xdr:from>
    <xdr:to>
      <xdr:col>12</xdr:col>
      <xdr:colOff>511175</xdr:colOff>
      <xdr:row>98</xdr:row>
      <xdr:rowOff>27381</xdr:rowOff>
    </xdr:to>
    <xdr:cxnSp macro="">
      <xdr:nvCxnSpPr>
        <xdr:cNvPr id="474" name="直線コネクタ 473"/>
        <xdr:cNvCxnSpPr/>
      </xdr:nvCxnSpPr>
      <xdr:spPr>
        <a:xfrm>
          <a:off x="7861300" y="16731259"/>
          <a:ext cx="8890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5" name="フローチャート : 判断 474"/>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137513</xdr:rowOff>
    </xdr:from>
    <xdr:ext cx="534377" cy="259045"/>
    <xdr:sp macro="" textlink="">
      <xdr:nvSpPr>
        <xdr:cNvPr id="476" name="テキスト ボックス 475"/>
        <xdr:cNvSpPr txBox="1"/>
      </xdr:nvSpPr>
      <xdr:spPr>
        <a:xfrm>
          <a:off x="8483111" y="162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146044</xdr:rowOff>
    </xdr:from>
    <xdr:to>
      <xdr:col>11</xdr:col>
      <xdr:colOff>307975</xdr:colOff>
      <xdr:row>97</xdr:row>
      <xdr:rowOff>100609</xdr:rowOff>
    </xdr:to>
    <xdr:cxnSp macro="">
      <xdr:nvCxnSpPr>
        <xdr:cNvPr id="477" name="直線コネクタ 476"/>
        <xdr:cNvCxnSpPr/>
      </xdr:nvCxnSpPr>
      <xdr:spPr>
        <a:xfrm>
          <a:off x="6972300" y="16605244"/>
          <a:ext cx="889000" cy="1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8" name="フローチャート : 判断 477"/>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79" name="テキスト ボックス 478"/>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0" name="フローチャート : 判断 479"/>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138085</xdr:rowOff>
    </xdr:from>
    <xdr:ext cx="534377" cy="259045"/>
    <xdr:sp macro="" textlink="">
      <xdr:nvSpPr>
        <xdr:cNvPr id="481" name="テキスト ボックス 480"/>
        <xdr:cNvSpPr txBox="1"/>
      </xdr:nvSpPr>
      <xdr:spPr>
        <a:xfrm>
          <a:off x="6705111" y="162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109398</xdr:rowOff>
    </xdr:from>
    <xdr:to>
      <xdr:col>15</xdr:col>
      <xdr:colOff>231775</xdr:colOff>
      <xdr:row>98</xdr:row>
      <xdr:rowOff>39548</xdr:rowOff>
    </xdr:to>
    <xdr:sp macro="" textlink="">
      <xdr:nvSpPr>
        <xdr:cNvPr id="487" name="円/楕円 486"/>
        <xdr:cNvSpPr/>
      </xdr:nvSpPr>
      <xdr:spPr>
        <a:xfrm>
          <a:off x="10426700" y="167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87825</xdr:rowOff>
    </xdr:from>
    <xdr:ext cx="534377" cy="259045"/>
    <xdr:sp macro="" textlink="">
      <xdr:nvSpPr>
        <xdr:cNvPr id="488" name="土木費該当値テキスト"/>
        <xdr:cNvSpPr txBox="1"/>
      </xdr:nvSpPr>
      <xdr:spPr>
        <a:xfrm>
          <a:off x="10528300" y="167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139116</xdr:rowOff>
    </xdr:from>
    <xdr:to>
      <xdr:col>14</xdr:col>
      <xdr:colOff>79375</xdr:colOff>
      <xdr:row>98</xdr:row>
      <xdr:rowOff>69266</xdr:rowOff>
    </xdr:to>
    <xdr:sp macro="" textlink="">
      <xdr:nvSpPr>
        <xdr:cNvPr id="489" name="円/楕円 488"/>
        <xdr:cNvSpPr/>
      </xdr:nvSpPr>
      <xdr:spPr>
        <a:xfrm>
          <a:off x="9588500" y="167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60393</xdr:rowOff>
    </xdr:from>
    <xdr:ext cx="534377" cy="259045"/>
    <xdr:sp macro="" textlink="">
      <xdr:nvSpPr>
        <xdr:cNvPr id="490" name="テキスト ボックス 489"/>
        <xdr:cNvSpPr txBox="1"/>
      </xdr:nvSpPr>
      <xdr:spPr>
        <a:xfrm>
          <a:off x="9372111" y="168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148031</xdr:rowOff>
    </xdr:from>
    <xdr:to>
      <xdr:col>12</xdr:col>
      <xdr:colOff>561975</xdr:colOff>
      <xdr:row>98</xdr:row>
      <xdr:rowOff>78181</xdr:rowOff>
    </xdr:to>
    <xdr:sp macro="" textlink="">
      <xdr:nvSpPr>
        <xdr:cNvPr id="491" name="円/楕円 490"/>
        <xdr:cNvSpPr/>
      </xdr:nvSpPr>
      <xdr:spPr>
        <a:xfrm>
          <a:off x="8699500" y="167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69308</xdr:rowOff>
    </xdr:from>
    <xdr:ext cx="534377" cy="259045"/>
    <xdr:sp macro="" textlink="">
      <xdr:nvSpPr>
        <xdr:cNvPr id="492" name="テキスト ボックス 491"/>
        <xdr:cNvSpPr txBox="1"/>
      </xdr:nvSpPr>
      <xdr:spPr>
        <a:xfrm>
          <a:off x="8483111" y="168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49809</xdr:rowOff>
    </xdr:from>
    <xdr:to>
      <xdr:col>11</xdr:col>
      <xdr:colOff>358775</xdr:colOff>
      <xdr:row>97</xdr:row>
      <xdr:rowOff>151409</xdr:rowOff>
    </xdr:to>
    <xdr:sp macro="" textlink="">
      <xdr:nvSpPr>
        <xdr:cNvPr id="493" name="円/楕円 492"/>
        <xdr:cNvSpPr/>
      </xdr:nvSpPr>
      <xdr:spPr>
        <a:xfrm>
          <a:off x="7810500" y="166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142536</xdr:rowOff>
    </xdr:from>
    <xdr:ext cx="534377" cy="259045"/>
    <xdr:sp macro="" textlink="">
      <xdr:nvSpPr>
        <xdr:cNvPr id="494" name="テキスト ボックス 493"/>
        <xdr:cNvSpPr txBox="1"/>
      </xdr:nvSpPr>
      <xdr:spPr>
        <a:xfrm>
          <a:off x="7594111" y="1677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95244</xdr:rowOff>
    </xdr:from>
    <xdr:to>
      <xdr:col>10</xdr:col>
      <xdr:colOff>155575</xdr:colOff>
      <xdr:row>97</xdr:row>
      <xdr:rowOff>25394</xdr:rowOff>
    </xdr:to>
    <xdr:sp macro="" textlink="">
      <xdr:nvSpPr>
        <xdr:cNvPr id="495" name="円/楕円 494"/>
        <xdr:cNvSpPr/>
      </xdr:nvSpPr>
      <xdr:spPr>
        <a:xfrm>
          <a:off x="6921500" y="165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16521</xdr:rowOff>
    </xdr:from>
    <xdr:ext cx="534377" cy="259045"/>
    <xdr:sp macro="" textlink="">
      <xdr:nvSpPr>
        <xdr:cNvPr id="496" name="テキスト ボックス 495"/>
        <xdr:cNvSpPr txBox="1"/>
      </xdr:nvSpPr>
      <xdr:spPr>
        <a:xfrm>
          <a:off x="6705111" y="166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1" name="直線コネクタ 520"/>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2"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3" name="直線コネクタ 522"/>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4"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5" name="直線コネクタ 524"/>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117221</xdr:rowOff>
    </xdr:from>
    <xdr:to>
      <xdr:col>23</xdr:col>
      <xdr:colOff>517525</xdr:colOff>
      <xdr:row>35</xdr:row>
      <xdr:rowOff>49784</xdr:rowOff>
    </xdr:to>
    <xdr:cxnSp macro="">
      <xdr:nvCxnSpPr>
        <xdr:cNvPr id="526" name="直線コネクタ 525"/>
        <xdr:cNvCxnSpPr/>
      </xdr:nvCxnSpPr>
      <xdr:spPr>
        <a:xfrm>
          <a:off x="15481300" y="5946521"/>
          <a:ext cx="8382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152925</xdr:rowOff>
    </xdr:from>
    <xdr:ext cx="534377" cy="259045"/>
    <xdr:sp macro="" textlink="">
      <xdr:nvSpPr>
        <xdr:cNvPr id="527" name="消防費平均値テキスト"/>
        <xdr:cNvSpPr txBox="1"/>
      </xdr:nvSpPr>
      <xdr:spPr>
        <a:xfrm>
          <a:off x="16370300" y="61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8" name="フローチャート : 判断 527"/>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117221</xdr:rowOff>
    </xdr:from>
    <xdr:to>
      <xdr:col>22</xdr:col>
      <xdr:colOff>365125</xdr:colOff>
      <xdr:row>35</xdr:row>
      <xdr:rowOff>8636</xdr:rowOff>
    </xdr:to>
    <xdr:cxnSp macro="">
      <xdr:nvCxnSpPr>
        <xdr:cNvPr id="529" name="直線コネクタ 528"/>
        <xdr:cNvCxnSpPr/>
      </xdr:nvCxnSpPr>
      <xdr:spPr>
        <a:xfrm flipV="1">
          <a:off x="14592300" y="5946521"/>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0" name="フローチャート : 判断 529"/>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31" name="テキスト ボックス 530"/>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8636</xdr:rowOff>
    </xdr:from>
    <xdr:to>
      <xdr:col>21</xdr:col>
      <xdr:colOff>161925</xdr:colOff>
      <xdr:row>35</xdr:row>
      <xdr:rowOff>18288</xdr:rowOff>
    </xdr:to>
    <xdr:cxnSp macro="">
      <xdr:nvCxnSpPr>
        <xdr:cNvPr id="532" name="直線コネクタ 531"/>
        <xdr:cNvCxnSpPr/>
      </xdr:nvCxnSpPr>
      <xdr:spPr>
        <a:xfrm flipV="1">
          <a:off x="13703300" y="60093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3" name="フローチャート : 判断 532"/>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86758</xdr:rowOff>
    </xdr:from>
    <xdr:ext cx="534377" cy="259045"/>
    <xdr:sp macro="" textlink="">
      <xdr:nvSpPr>
        <xdr:cNvPr id="534" name="テキスト ボックス 533"/>
        <xdr:cNvSpPr txBox="1"/>
      </xdr:nvSpPr>
      <xdr:spPr>
        <a:xfrm>
          <a:off x="14325111" y="64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130175</xdr:rowOff>
    </xdr:from>
    <xdr:to>
      <xdr:col>19</xdr:col>
      <xdr:colOff>644525</xdr:colOff>
      <xdr:row>35</xdr:row>
      <xdr:rowOff>18288</xdr:rowOff>
    </xdr:to>
    <xdr:cxnSp macro="">
      <xdr:nvCxnSpPr>
        <xdr:cNvPr id="535" name="直線コネクタ 534"/>
        <xdr:cNvCxnSpPr/>
      </xdr:nvCxnSpPr>
      <xdr:spPr>
        <a:xfrm>
          <a:off x="12814300" y="5959475"/>
          <a:ext cx="889000" cy="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6" name="フローチャート : 判断 535"/>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80789</xdr:rowOff>
    </xdr:from>
    <xdr:ext cx="534377" cy="259045"/>
    <xdr:sp macro="" textlink="">
      <xdr:nvSpPr>
        <xdr:cNvPr id="537" name="テキスト ボックス 536"/>
        <xdr:cNvSpPr txBox="1"/>
      </xdr:nvSpPr>
      <xdr:spPr>
        <a:xfrm>
          <a:off x="13436111" y="64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8" name="フローチャート : 判断 537"/>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29354</xdr:rowOff>
    </xdr:from>
    <xdr:ext cx="534377" cy="259045"/>
    <xdr:sp macro="" textlink="">
      <xdr:nvSpPr>
        <xdr:cNvPr id="539" name="テキスト ボックス 538"/>
        <xdr:cNvSpPr txBox="1"/>
      </xdr:nvSpPr>
      <xdr:spPr>
        <a:xfrm>
          <a:off x="12547111" y="63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170434</xdr:rowOff>
    </xdr:from>
    <xdr:to>
      <xdr:col>23</xdr:col>
      <xdr:colOff>568325</xdr:colOff>
      <xdr:row>35</xdr:row>
      <xdr:rowOff>100584</xdr:rowOff>
    </xdr:to>
    <xdr:sp macro="" textlink="">
      <xdr:nvSpPr>
        <xdr:cNvPr id="545" name="円/楕円 544"/>
        <xdr:cNvSpPr/>
      </xdr:nvSpPr>
      <xdr:spPr>
        <a:xfrm>
          <a:off x="162687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21861</xdr:rowOff>
    </xdr:from>
    <xdr:ext cx="534377" cy="259045"/>
    <xdr:sp macro="" textlink="">
      <xdr:nvSpPr>
        <xdr:cNvPr id="546" name="消防費該当値テキスト"/>
        <xdr:cNvSpPr txBox="1"/>
      </xdr:nvSpPr>
      <xdr:spPr>
        <a:xfrm>
          <a:off x="16370300" y="585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14,358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66421</xdr:rowOff>
    </xdr:from>
    <xdr:to>
      <xdr:col>22</xdr:col>
      <xdr:colOff>415925</xdr:colOff>
      <xdr:row>34</xdr:row>
      <xdr:rowOff>168021</xdr:rowOff>
    </xdr:to>
    <xdr:sp macro="" textlink="">
      <xdr:nvSpPr>
        <xdr:cNvPr id="547" name="円/楕円 546"/>
        <xdr:cNvSpPr/>
      </xdr:nvSpPr>
      <xdr:spPr>
        <a:xfrm>
          <a:off x="15430500" y="5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13098</xdr:rowOff>
    </xdr:from>
    <xdr:ext cx="534377" cy="259045"/>
    <xdr:sp macro="" textlink="">
      <xdr:nvSpPr>
        <xdr:cNvPr id="548" name="テキスト ボックス 547"/>
        <xdr:cNvSpPr txBox="1"/>
      </xdr:nvSpPr>
      <xdr:spPr>
        <a:xfrm>
          <a:off x="15214111" y="567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129286</xdr:rowOff>
    </xdr:from>
    <xdr:to>
      <xdr:col>21</xdr:col>
      <xdr:colOff>212725</xdr:colOff>
      <xdr:row>35</xdr:row>
      <xdr:rowOff>59436</xdr:rowOff>
    </xdr:to>
    <xdr:sp macro="" textlink="">
      <xdr:nvSpPr>
        <xdr:cNvPr id="549" name="円/楕円 548"/>
        <xdr:cNvSpPr/>
      </xdr:nvSpPr>
      <xdr:spPr>
        <a:xfrm>
          <a:off x="14541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75963</xdr:rowOff>
    </xdr:from>
    <xdr:ext cx="534377" cy="259045"/>
    <xdr:sp macro="" textlink="">
      <xdr:nvSpPr>
        <xdr:cNvPr id="550" name="テキスト ボックス 549"/>
        <xdr:cNvSpPr txBox="1"/>
      </xdr:nvSpPr>
      <xdr:spPr>
        <a:xfrm>
          <a:off x="14325111" y="57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14,682</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138938</xdr:rowOff>
    </xdr:from>
    <xdr:to>
      <xdr:col>20</xdr:col>
      <xdr:colOff>9525</xdr:colOff>
      <xdr:row>35</xdr:row>
      <xdr:rowOff>69088</xdr:rowOff>
    </xdr:to>
    <xdr:sp macro="" textlink="">
      <xdr:nvSpPr>
        <xdr:cNvPr id="551" name="円/楕円 550"/>
        <xdr:cNvSpPr/>
      </xdr:nvSpPr>
      <xdr:spPr>
        <a:xfrm>
          <a:off x="13652500" y="596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85615</xdr:rowOff>
    </xdr:from>
    <xdr:ext cx="534377" cy="259045"/>
    <xdr:sp macro="" textlink="">
      <xdr:nvSpPr>
        <xdr:cNvPr id="552" name="テキスト ボックス 551"/>
        <xdr:cNvSpPr txBox="1"/>
      </xdr:nvSpPr>
      <xdr:spPr>
        <a:xfrm>
          <a:off x="13436111" y="574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14,606</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79375</xdr:rowOff>
    </xdr:from>
    <xdr:to>
      <xdr:col>18</xdr:col>
      <xdr:colOff>492125</xdr:colOff>
      <xdr:row>35</xdr:row>
      <xdr:rowOff>9525</xdr:rowOff>
    </xdr:to>
    <xdr:sp macro="" textlink="">
      <xdr:nvSpPr>
        <xdr:cNvPr id="553" name="円/楕円 552"/>
        <xdr:cNvSpPr/>
      </xdr:nvSpPr>
      <xdr:spPr>
        <a:xfrm>
          <a:off x="12763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26052</xdr:rowOff>
    </xdr:from>
    <xdr:ext cx="534377" cy="259045"/>
    <xdr:sp macro="" textlink="">
      <xdr:nvSpPr>
        <xdr:cNvPr id="554" name="テキスト ボックス 553"/>
        <xdr:cNvSpPr txBox="1"/>
      </xdr:nvSpPr>
      <xdr:spPr>
        <a:xfrm>
          <a:off x="12547111" y="568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0" name="直線コネクタ 56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1" name="テキスト ボックス 570"/>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5" name="直線コネクタ 574"/>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6"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7" name="直線コネクタ 576"/>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78"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9" name="直線コネクタ 578"/>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51174</xdr:rowOff>
    </xdr:from>
    <xdr:to>
      <xdr:col>23</xdr:col>
      <xdr:colOff>517525</xdr:colOff>
      <xdr:row>53</xdr:row>
      <xdr:rowOff>158903</xdr:rowOff>
    </xdr:to>
    <xdr:cxnSp macro="">
      <xdr:nvCxnSpPr>
        <xdr:cNvPr id="580" name="直線コネクタ 579"/>
        <xdr:cNvCxnSpPr/>
      </xdr:nvCxnSpPr>
      <xdr:spPr>
        <a:xfrm flipV="1">
          <a:off x="15481300" y="8966574"/>
          <a:ext cx="838200" cy="27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64812</xdr:rowOff>
    </xdr:from>
    <xdr:ext cx="534377" cy="259045"/>
    <xdr:sp macro="" textlink="">
      <xdr:nvSpPr>
        <xdr:cNvPr id="581" name="教育費平均値テキスト"/>
        <xdr:cNvSpPr txBox="1"/>
      </xdr:nvSpPr>
      <xdr:spPr>
        <a:xfrm>
          <a:off x="16370300" y="9323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2" name="フローチャート : 判断 581"/>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158903</xdr:rowOff>
    </xdr:from>
    <xdr:to>
      <xdr:col>22</xdr:col>
      <xdr:colOff>365125</xdr:colOff>
      <xdr:row>54</xdr:row>
      <xdr:rowOff>165989</xdr:rowOff>
    </xdr:to>
    <xdr:cxnSp macro="">
      <xdr:nvCxnSpPr>
        <xdr:cNvPr id="583" name="直線コネクタ 582"/>
        <xdr:cNvCxnSpPr/>
      </xdr:nvCxnSpPr>
      <xdr:spPr>
        <a:xfrm flipV="1">
          <a:off x="14592300" y="9245753"/>
          <a:ext cx="889000" cy="1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4" name="フローチャート : 判断 583"/>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37323</xdr:rowOff>
    </xdr:from>
    <xdr:ext cx="534377" cy="259045"/>
    <xdr:sp macro="" textlink="">
      <xdr:nvSpPr>
        <xdr:cNvPr id="585" name="テキスト ボックス 584"/>
        <xdr:cNvSpPr txBox="1"/>
      </xdr:nvSpPr>
      <xdr:spPr>
        <a:xfrm>
          <a:off x="15214111" y="94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118726</xdr:rowOff>
    </xdr:from>
    <xdr:to>
      <xdr:col>21</xdr:col>
      <xdr:colOff>161925</xdr:colOff>
      <xdr:row>54</xdr:row>
      <xdr:rowOff>165989</xdr:rowOff>
    </xdr:to>
    <xdr:cxnSp macro="">
      <xdr:nvCxnSpPr>
        <xdr:cNvPr id="586" name="直線コネクタ 585"/>
        <xdr:cNvCxnSpPr/>
      </xdr:nvCxnSpPr>
      <xdr:spPr>
        <a:xfrm>
          <a:off x="13703300" y="9205576"/>
          <a:ext cx="889000" cy="2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7" name="フローチャート : 判断 586"/>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94016</xdr:rowOff>
    </xdr:from>
    <xdr:ext cx="534377" cy="259045"/>
    <xdr:sp macro="" textlink="">
      <xdr:nvSpPr>
        <xdr:cNvPr id="588" name="テキスト ボックス 587"/>
        <xdr:cNvSpPr txBox="1"/>
      </xdr:nvSpPr>
      <xdr:spPr>
        <a:xfrm>
          <a:off x="14325111" y="95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118726</xdr:rowOff>
    </xdr:from>
    <xdr:to>
      <xdr:col>19</xdr:col>
      <xdr:colOff>644525</xdr:colOff>
      <xdr:row>54</xdr:row>
      <xdr:rowOff>62891</xdr:rowOff>
    </xdr:to>
    <xdr:cxnSp macro="">
      <xdr:nvCxnSpPr>
        <xdr:cNvPr id="589" name="直線コネクタ 588"/>
        <xdr:cNvCxnSpPr/>
      </xdr:nvCxnSpPr>
      <xdr:spPr>
        <a:xfrm flipV="1">
          <a:off x="12814300" y="9205576"/>
          <a:ext cx="889000" cy="11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0" name="フローチャート : 判断 589"/>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103560</xdr:rowOff>
    </xdr:from>
    <xdr:ext cx="534377" cy="259045"/>
    <xdr:sp macro="" textlink="">
      <xdr:nvSpPr>
        <xdr:cNvPr id="591" name="テキスト ボックス 590"/>
        <xdr:cNvSpPr txBox="1"/>
      </xdr:nvSpPr>
      <xdr:spPr>
        <a:xfrm>
          <a:off x="13436111" y="95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2" name="フローチャート : 判断 591"/>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126706</xdr:rowOff>
    </xdr:from>
    <xdr:ext cx="534377" cy="259045"/>
    <xdr:sp macro="" textlink="">
      <xdr:nvSpPr>
        <xdr:cNvPr id="593" name="テキスト ボックス 592"/>
        <xdr:cNvSpPr txBox="1"/>
      </xdr:nvSpPr>
      <xdr:spPr>
        <a:xfrm>
          <a:off x="12547111" y="95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374</xdr:rowOff>
    </xdr:from>
    <xdr:to>
      <xdr:col>23</xdr:col>
      <xdr:colOff>568325</xdr:colOff>
      <xdr:row>52</xdr:row>
      <xdr:rowOff>101974</xdr:rowOff>
    </xdr:to>
    <xdr:sp macro="" textlink="">
      <xdr:nvSpPr>
        <xdr:cNvPr id="599" name="円/楕円 598"/>
        <xdr:cNvSpPr/>
      </xdr:nvSpPr>
      <xdr:spPr>
        <a:xfrm>
          <a:off x="16268700" y="89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23251</xdr:rowOff>
    </xdr:from>
    <xdr:ext cx="534377" cy="259045"/>
    <xdr:sp macro="" textlink="">
      <xdr:nvSpPr>
        <xdr:cNvPr id="600" name="教育費該当値テキスト"/>
        <xdr:cNvSpPr txBox="1"/>
      </xdr:nvSpPr>
      <xdr:spPr>
        <a:xfrm>
          <a:off x="16370300" y="876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47,549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108103</xdr:rowOff>
    </xdr:from>
    <xdr:to>
      <xdr:col>22</xdr:col>
      <xdr:colOff>415925</xdr:colOff>
      <xdr:row>54</xdr:row>
      <xdr:rowOff>38253</xdr:rowOff>
    </xdr:to>
    <xdr:sp macro="" textlink="">
      <xdr:nvSpPr>
        <xdr:cNvPr id="601" name="円/楕円 600"/>
        <xdr:cNvSpPr/>
      </xdr:nvSpPr>
      <xdr:spPr>
        <a:xfrm>
          <a:off x="15430500" y="919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54780</xdr:rowOff>
    </xdr:from>
    <xdr:ext cx="534377" cy="259045"/>
    <xdr:sp macro="" textlink="">
      <xdr:nvSpPr>
        <xdr:cNvPr id="602" name="テキスト ボックス 601"/>
        <xdr:cNvSpPr txBox="1"/>
      </xdr:nvSpPr>
      <xdr:spPr>
        <a:xfrm>
          <a:off x="15214111" y="897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115189</xdr:rowOff>
    </xdr:from>
    <xdr:to>
      <xdr:col>21</xdr:col>
      <xdr:colOff>212725</xdr:colOff>
      <xdr:row>55</xdr:row>
      <xdr:rowOff>45339</xdr:rowOff>
    </xdr:to>
    <xdr:sp macro="" textlink="">
      <xdr:nvSpPr>
        <xdr:cNvPr id="603" name="円/楕円 602"/>
        <xdr:cNvSpPr/>
      </xdr:nvSpPr>
      <xdr:spPr>
        <a:xfrm>
          <a:off x="14541500" y="9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61866</xdr:rowOff>
    </xdr:from>
    <xdr:ext cx="534377" cy="259045"/>
    <xdr:sp macro="" textlink="">
      <xdr:nvSpPr>
        <xdr:cNvPr id="604" name="テキスト ボックス 603"/>
        <xdr:cNvSpPr txBox="1"/>
      </xdr:nvSpPr>
      <xdr:spPr>
        <a:xfrm>
          <a:off x="14325111" y="914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67926</xdr:rowOff>
    </xdr:from>
    <xdr:to>
      <xdr:col>20</xdr:col>
      <xdr:colOff>9525</xdr:colOff>
      <xdr:row>53</xdr:row>
      <xdr:rowOff>169526</xdr:rowOff>
    </xdr:to>
    <xdr:sp macro="" textlink="">
      <xdr:nvSpPr>
        <xdr:cNvPr id="605" name="円/楕円 604"/>
        <xdr:cNvSpPr/>
      </xdr:nvSpPr>
      <xdr:spPr>
        <a:xfrm>
          <a:off x="13652500" y="91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14603</xdr:rowOff>
    </xdr:from>
    <xdr:ext cx="534377" cy="259045"/>
    <xdr:sp macro="" textlink="">
      <xdr:nvSpPr>
        <xdr:cNvPr id="606" name="テキスト ボックス 605"/>
        <xdr:cNvSpPr txBox="1"/>
      </xdr:nvSpPr>
      <xdr:spPr>
        <a:xfrm>
          <a:off x="13436111" y="89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12091</xdr:rowOff>
    </xdr:from>
    <xdr:to>
      <xdr:col>18</xdr:col>
      <xdr:colOff>492125</xdr:colOff>
      <xdr:row>54</xdr:row>
      <xdr:rowOff>113691</xdr:rowOff>
    </xdr:to>
    <xdr:sp macro="" textlink="">
      <xdr:nvSpPr>
        <xdr:cNvPr id="607" name="円/楕円 606"/>
        <xdr:cNvSpPr/>
      </xdr:nvSpPr>
      <xdr:spPr>
        <a:xfrm>
          <a:off x="12763500" y="927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130218</xdr:rowOff>
    </xdr:from>
    <xdr:ext cx="534377" cy="259045"/>
    <xdr:sp macro="" textlink="">
      <xdr:nvSpPr>
        <xdr:cNvPr id="608" name="テキスト ボックス 607"/>
        <xdr:cNvSpPr txBox="1"/>
      </xdr:nvSpPr>
      <xdr:spPr>
        <a:xfrm>
          <a:off x="12547111" y="904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0" name="直線コネクタ 629"/>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3"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4" name="直線コネクタ 633"/>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10083</xdr:rowOff>
    </xdr:from>
    <xdr:to>
      <xdr:col>23</xdr:col>
      <xdr:colOff>517525</xdr:colOff>
      <xdr:row>77</xdr:row>
      <xdr:rowOff>36601</xdr:rowOff>
    </xdr:to>
    <xdr:cxnSp macro="">
      <xdr:nvCxnSpPr>
        <xdr:cNvPr id="635" name="直線コネクタ 634"/>
        <xdr:cNvCxnSpPr/>
      </xdr:nvCxnSpPr>
      <xdr:spPr>
        <a:xfrm flipV="1">
          <a:off x="15481300" y="13211733"/>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104131</xdr:rowOff>
    </xdr:from>
    <xdr:ext cx="378565" cy="259045"/>
    <xdr:sp macro="" textlink="">
      <xdr:nvSpPr>
        <xdr:cNvPr id="636" name="災害復旧費平均値テキスト"/>
        <xdr:cNvSpPr txBox="1"/>
      </xdr:nvSpPr>
      <xdr:spPr>
        <a:xfrm>
          <a:off x="16370300" y="13305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7" name="フローチャート : 判断 636"/>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36601</xdr:rowOff>
    </xdr:from>
    <xdr:to>
      <xdr:col>22</xdr:col>
      <xdr:colOff>365125</xdr:colOff>
      <xdr:row>77</xdr:row>
      <xdr:rowOff>91466</xdr:rowOff>
    </xdr:to>
    <xdr:cxnSp macro="">
      <xdr:nvCxnSpPr>
        <xdr:cNvPr id="638" name="直線コネクタ 637"/>
        <xdr:cNvCxnSpPr/>
      </xdr:nvCxnSpPr>
      <xdr:spPr>
        <a:xfrm flipV="1">
          <a:off x="14592300" y="13238251"/>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9" name="フローチャート : 判断 638"/>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7205</xdr:rowOff>
    </xdr:from>
    <xdr:ext cx="378565" cy="259045"/>
    <xdr:sp macro="" textlink="">
      <xdr:nvSpPr>
        <xdr:cNvPr id="640" name="テキスト ボックス 639"/>
        <xdr:cNvSpPr txBox="1"/>
      </xdr:nvSpPr>
      <xdr:spPr>
        <a:xfrm>
          <a:off x="15292017" y="13380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91466</xdr:rowOff>
    </xdr:from>
    <xdr:to>
      <xdr:col>21</xdr:col>
      <xdr:colOff>161925</xdr:colOff>
      <xdr:row>78</xdr:row>
      <xdr:rowOff>73634</xdr:rowOff>
    </xdr:to>
    <xdr:cxnSp macro="">
      <xdr:nvCxnSpPr>
        <xdr:cNvPr id="641" name="直線コネクタ 640"/>
        <xdr:cNvCxnSpPr/>
      </xdr:nvCxnSpPr>
      <xdr:spPr>
        <a:xfrm flipV="1">
          <a:off x="13703300" y="13293116"/>
          <a:ext cx="889000" cy="1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2" name="フローチャート : 判断 641"/>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3" name="テキスト ボックス 642"/>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73634</xdr:rowOff>
    </xdr:from>
    <xdr:to>
      <xdr:col>19</xdr:col>
      <xdr:colOff>644525</xdr:colOff>
      <xdr:row>78</xdr:row>
      <xdr:rowOff>78206</xdr:rowOff>
    </xdr:to>
    <xdr:cxnSp macro="">
      <xdr:nvCxnSpPr>
        <xdr:cNvPr id="644" name="直線コネクタ 643"/>
        <xdr:cNvCxnSpPr/>
      </xdr:nvCxnSpPr>
      <xdr:spPr>
        <a:xfrm flipV="1">
          <a:off x="12814300" y="134467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5" name="フローチャート : 判断 644"/>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6" name="テキスト ボックス 645"/>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7" name="フローチャート : 判断 646"/>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8" name="テキスト ボックス 647"/>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130733</xdr:rowOff>
    </xdr:from>
    <xdr:to>
      <xdr:col>23</xdr:col>
      <xdr:colOff>568325</xdr:colOff>
      <xdr:row>77</xdr:row>
      <xdr:rowOff>60883</xdr:rowOff>
    </xdr:to>
    <xdr:sp macro="" textlink="">
      <xdr:nvSpPr>
        <xdr:cNvPr id="654" name="円/楕円 653"/>
        <xdr:cNvSpPr/>
      </xdr:nvSpPr>
      <xdr:spPr>
        <a:xfrm>
          <a:off x="16268700" y="131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153610</xdr:rowOff>
    </xdr:from>
    <xdr:ext cx="469744" cy="259045"/>
    <xdr:sp macro="" textlink="">
      <xdr:nvSpPr>
        <xdr:cNvPr id="655" name="災害復旧費該当値テキスト"/>
        <xdr:cNvSpPr txBox="1"/>
      </xdr:nvSpPr>
      <xdr:spPr>
        <a:xfrm>
          <a:off x="16370300" y="1301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157251</xdr:rowOff>
    </xdr:from>
    <xdr:to>
      <xdr:col>22</xdr:col>
      <xdr:colOff>415925</xdr:colOff>
      <xdr:row>77</xdr:row>
      <xdr:rowOff>87401</xdr:rowOff>
    </xdr:to>
    <xdr:sp macro="" textlink="">
      <xdr:nvSpPr>
        <xdr:cNvPr id="656" name="円/楕円 655"/>
        <xdr:cNvSpPr/>
      </xdr:nvSpPr>
      <xdr:spPr>
        <a:xfrm>
          <a:off x="15430500" y="131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103929</xdr:rowOff>
    </xdr:from>
    <xdr:ext cx="469744" cy="259045"/>
    <xdr:sp macro="" textlink="">
      <xdr:nvSpPr>
        <xdr:cNvPr id="657" name="テキスト ボックス 656"/>
        <xdr:cNvSpPr txBox="1"/>
      </xdr:nvSpPr>
      <xdr:spPr>
        <a:xfrm>
          <a:off x="15246427" y="1296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40666</xdr:rowOff>
    </xdr:from>
    <xdr:to>
      <xdr:col>21</xdr:col>
      <xdr:colOff>212725</xdr:colOff>
      <xdr:row>77</xdr:row>
      <xdr:rowOff>142266</xdr:rowOff>
    </xdr:to>
    <xdr:sp macro="" textlink="">
      <xdr:nvSpPr>
        <xdr:cNvPr id="658" name="円/楕円 657"/>
        <xdr:cNvSpPr/>
      </xdr:nvSpPr>
      <xdr:spPr>
        <a:xfrm>
          <a:off x="14541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133393</xdr:rowOff>
    </xdr:from>
    <xdr:ext cx="378565" cy="259045"/>
    <xdr:sp macro="" textlink="">
      <xdr:nvSpPr>
        <xdr:cNvPr id="659" name="テキスト ボックス 658"/>
        <xdr:cNvSpPr txBox="1"/>
      </xdr:nvSpPr>
      <xdr:spPr>
        <a:xfrm>
          <a:off x="14403017" y="13335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22834</xdr:rowOff>
    </xdr:from>
    <xdr:to>
      <xdr:col>20</xdr:col>
      <xdr:colOff>9525</xdr:colOff>
      <xdr:row>78</xdr:row>
      <xdr:rowOff>124434</xdr:rowOff>
    </xdr:to>
    <xdr:sp macro="" textlink="">
      <xdr:nvSpPr>
        <xdr:cNvPr id="660" name="円/楕円 659"/>
        <xdr:cNvSpPr/>
      </xdr:nvSpPr>
      <xdr:spPr>
        <a:xfrm>
          <a:off x="13652500" y="133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115561</xdr:rowOff>
    </xdr:from>
    <xdr:ext cx="378565" cy="259045"/>
    <xdr:sp macro="" textlink="">
      <xdr:nvSpPr>
        <xdr:cNvPr id="661" name="テキスト ボックス 660"/>
        <xdr:cNvSpPr txBox="1"/>
      </xdr:nvSpPr>
      <xdr:spPr>
        <a:xfrm>
          <a:off x="13514017" y="1348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27406</xdr:rowOff>
    </xdr:from>
    <xdr:to>
      <xdr:col>18</xdr:col>
      <xdr:colOff>492125</xdr:colOff>
      <xdr:row>78</xdr:row>
      <xdr:rowOff>129006</xdr:rowOff>
    </xdr:to>
    <xdr:sp macro="" textlink="">
      <xdr:nvSpPr>
        <xdr:cNvPr id="662" name="円/楕円 661"/>
        <xdr:cNvSpPr/>
      </xdr:nvSpPr>
      <xdr:spPr>
        <a:xfrm>
          <a:off x="12763500" y="134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120133</xdr:rowOff>
    </xdr:from>
    <xdr:ext cx="378565" cy="259045"/>
    <xdr:sp macro="" textlink="">
      <xdr:nvSpPr>
        <xdr:cNvPr id="663" name="テキスト ボックス 662"/>
        <xdr:cNvSpPr txBox="1"/>
      </xdr:nvSpPr>
      <xdr:spPr>
        <a:xfrm>
          <a:off x="12625017" y="13493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8" name="直線コネクタ 687"/>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9"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0" name="直線コネクタ 689"/>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1"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2" name="直線コネクタ 691"/>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112992</xdr:rowOff>
    </xdr:from>
    <xdr:to>
      <xdr:col>23</xdr:col>
      <xdr:colOff>517525</xdr:colOff>
      <xdr:row>94</xdr:row>
      <xdr:rowOff>120898</xdr:rowOff>
    </xdr:to>
    <xdr:cxnSp macro="">
      <xdr:nvCxnSpPr>
        <xdr:cNvPr id="693" name="直線コネクタ 692"/>
        <xdr:cNvCxnSpPr/>
      </xdr:nvCxnSpPr>
      <xdr:spPr>
        <a:xfrm flipV="1">
          <a:off x="15481300" y="16229292"/>
          <a:ext cx="8382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78909</xdr:rowOff>
    </xdr:from>
    <xdr:ext cx="534377" cy="259045"/>
    <xdr:sp macro="" textlink="">
      <xdr:nvSpPr>
        <xdr:cNvPr id="694" name="公債費平均値テキスト"/>
        <xdr:cNvSpPr txBox="1"/>
      </xdr:nvSpPr>
      <xdr:spPr>
        <a:xfrm>
          <a:off x="16370300" y="161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5" name="フローチャート : 判断 694"/>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78036</xdr:rowOff>
    </xdr:from>
    <xdr:to>
      <xdr:col>22</xdr:col>
      <xdr:colOff>365125</xdr:colOff>
      <xdr:row>94</xdr:row>
      <xdr:rowOff>120898</xdr:rowOff>
    </xdr:to>
    <xdr:cxnSp macro="">
      <xdr:nvCxnSpPr>
        <xdr:cNvPr id="696" name="直線コネクタ 695"/>
        <xdr:cNvCxnSpPr/>
      </xdr:nvCxnSpPr>
      <xdr:spPr>
        <a:xfrm>
          <a:off x="14592300" y="16194336"/>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7" name="フローチャート : 判断 696"/>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28370</xdr:rowOff>
    </xdr:from>
    <xdr:ext cx="534377" cy="259045"/>
    <xdr:sp macro="" textlink="">
      <xdr:nvSpPr>
        <xdr:cNvPr id="698" name="テキスト ボックス 697"/>
        <xdr:cNvSpPr txBox="1"/>
      </xdr:nvSpPr>
      <xdr:spPr>
        <a:xfrm>
          <a:off x="15214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78036</xdr:rowOff>
    </xdr:from>
    <xdr:to>
      <xdr:col>21</xdr:col>
      <xdr:colOff>161925</xdr:colOff>
      <xdr:row>94</xdr:row>
      <xdr:rowOff>141567</xdr:rowOff>
    </xdr:to>
    <xdr:cxnSp macro="">
      <xdr:nvCxnSpPr>
        <xdr:cNvPr id="699" name="直線コネクタ 698"/>
        <xdr:cNvCxnSpPr/>
      </xdr:nvCxnSpPr>
      <xdr:spPr>
        <a:xfrm flipV="1">
          <a:off x="13703300" y="16194336"/>
          <a:ext cx="889000" cy="6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0" name="フローチャート : 判断 699"/>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9548</xdr:rowOff>
    </xdr:from>
    <xdr:ext cx="534377" cy="259045"/>
    <xdr:sp macro="" textlink="">
      <xdr:nvSpPr>
        <xdr:cNvPr id="701" name="テキスト ボックス 700"/>
        <xdr:cNvSpPr txBox="1"/>
      </xdr:nvSpPr>
      <xdr:spPr>
        <a:xfrm>
          <a:off x="14325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109429</xdr:rowOff>
    </xdr:from>
    <xdr:to>
      <xdr:col>19</xdr:col>
      <xdr:colOff>644525</xdr:colOff>
      <xdr:row>94</xdr:row>
      <xdr:rowOff>141567</xdr:rowOff>
    </xdr:to>
    <xdr:cxnSp macro="">
      <xdr:nvCxnSpPr>
        <xdr:cNvPr id="702" name="直線コネクタ 701"/>
        <xdr:cNvCxnSpPr/>
      </xdr:nvCxnSpPr>
      <xdr:spPr>
        <a:xfrm>
          <a:off x="12814300" y="16225729"/>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3" name="フローチャート : 判断 702"/>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29055</xdr:rowOff>
    </xdr:from>
    <xdr:ext cx="534377" cy="259045"/>
    <xdr:sp macro="" textlink="">
      <xdr:nvSpPr>
        <xdr:cNvPr id="704" name="テキスト ボックス 703"/>
        <xdr:cNvSpPr txBox="1"/>
      </xdr:nvSpPr>
      <xdr:spPr>
        <a:xfrm>
          <a:off x="13436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5" name="フローチャート : 判断 704"/>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164025</xdr:rowOff>
    </xdr:from>
    <xdr:ext cx="534377" cy="259045"/>
    <xdr:sp macro="" textlink="">
      <xdr:nvSpPr>
        <xdr:cNvPr id="706" name="テキスト ボックス 705"/>
        <xdr:cNvSpPr txBox="1"/>
      </xdr:nvSpPr>
      <xdr:spPr>
        <a:xfrm>
          <a:off x="12547111" y="162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62192</xdr:rowOff>
    </xdr:from>
    <xdr:to>
      <xdr:col>23</xdr:col>
      <xdr:colOff>568325</xdr:colOff>
      <xdr:row>94</xdr:row>
      <xdr:rowOff>163792</xdr:rowOff>
    </xdr:to>
    <xdr:sp macro="" textlink="">
      <xdr:nvSpPr>
        <xdr:cNvPr id="712" name="円/楕円 711"/>
        <xdr:cNvSpPr/>
      </xdr:nvSpPr>
      <xdr:spPr>
        <a:xfrm>
          <a:off x="16268700" y="161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85069</xdr:rowOff>
    </xdr:from>
    <xdr:ext cx="534377" cy="259045"/>
    <xdr:sp macro="" textlink="">
      <xdr:nvSpPr>
        <xdr:cNvPr id="713" name="公債費該当値テキスト"/>
        <xdr:cNvSpPr txBox="1"/>
      </xdr:nvSpPr>
      <xdr:spPr>
        <a:xfrm>
          <a:off x="16370300" y="1602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61,402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70098</xdr:rowOff>
    </xdr:from>
    <xdr:to>
      <xdr:col>22</xdr:col>
      <xdr:colOff>415925</xdr:colOff>
      <xdr:row>95</xdr:row>
      <xdr:rowOff>248</xdr:rowOff>
    </xdr:to>
    <xdr:sp macro="" textlink="">
      <xdr:nvSpPr>
        <xdr:cNvPr id="714" name="円/楕円 713"/>
        <xdr:cNvSpPr/>
      </xdr:nvSpPr>
      <xdr:spPr>
        <a:xfrm>
          <a:off x="15430500" y="161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16775</xdr:rowOff>
    </xdr:from>
    <xdr:ext cx="534377" cy="259045"/>
    <xdr:sp macro="" textlink="">
      <xdr:nvSpPr>
        <xdr:cNvPr id="715" name="テキスト ボックス 714"/>
        <xdr:cNvSpPr txBox="1"/>
      </xdr:nvSpPr>
      <xdr:spPr>
        <a:xfrm>
          <a:off x="15214111" y="159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27236</xdr:rowOff>
    </xdr:from>
    <xdr:to>
      <xdr:col>21</xdr:col>
      <xdr:colOff>212725</xdr:colOff>
      <xdr:row>94</xdr:row>
      <xdr:rowOff>128836</xdr:rowOff>
    </xdr:to>
    <xdr:sp macro="" textlink="">
      <xdr:nvSpPr>
        <xdr:cNvPr id="716" name="円/楕円 715"/>
        <xdr:cNvSpPr/>
      </xdr:nvSpPr>
      <xdr:spPr>
        <a:xfrm>
          <a:off x="14541500" y="161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145363</xdr:rowOff>
    </xdr:from>
    <xdr:ext cx="534377" cy="259045"/>
    <xdr:sp macro="" textlink="">
      <xdr:nvSpPr>
        <xdr:cNvPr id="717" name="テキスト ボックス 716"/>
        <xdr:cNvSpPr txBox="1"/>
      </xdr:nvSpPr>
      <xdr:spPr>
        <a:xfrm>
          <a:off x="14325111" y="159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90767</xdr:rowOff>
    </xdr:from>
    <xdr:to>
      <xdr:col>20</xdr:col>
      <xdr:colOff>9525</xdr:colOff>
      <xdr:row>95</xdr:row>
      <xdr:rowOff>20917</xdr:rowOff>
    </xdr:to>
    <xdr:sp macro="" textlink="">
      <xdr:nvSpPr>
        <xdr:cNvPr id="718" name="円/楕円 717"/>
        <xdr:cNvSpPr/>
      </xdr:nvSpPr>
      <xdr:spPr>
        <a:xfrm>
          <a:off x="13652500" y="162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37444</xdr:rowOff>
    </xdr:from>
    <xdr:ext cx="534377" cy="259045"/>
    <xdr:sp macro="" textlink="">
      <xdr:nvSpPr>
        <xdr:cNvPr id="719" name="テキスト ボックス 718"/>
        <xdr:cNvSpPr txBox="1"/>
      </xdr:nvSpPr>
      <xdr:spPr>
        <a:xfrm>
          <a:off x="13436111" y="159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58629</xdr:rowOff>
    </xdr:from>
    <xdr:to>
      <xdr:col>18</xdr:col>
      <xdr:colOff>492125</xdr:colOff>
      <xdr:row>94</xdr:row>
      <xdr:rowOff>160229</xdr:rowOff>
    </xdr:to>
    <xdr:sp macro="" textlink="">
      <xdr:nvSpPr>
        <xdr:cNvPr id="720" name="円/楕円 719"/>
        <xdr:cNvSpPr/>
      </xdr:nvSpPr>
      <xdr:spPr>
        <a:xfrm>
          <a:off x="12763500" y="161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5306</xdr:rowOff>
    </xdr:from>
    <xdr:ext cx="534377" cy="259045"/>
    <xdr:sp macro="" textlink="">
      <xdr:nvSpPr>
        <xdr:cNvPr id="721" name="テキスト ボックス 720"/>
        <xdr:cNvSpPr txBox="1"/>
      </xdr:nvSpPr>
      <xdr:spPr>
        <a:xfrm>
          <a:off x="12547111" y="159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5" name="直線コネクタ 744"/>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8"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9" name="直線コネクタ 748"/>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155168</xdr:rowOff>
    </xdr:from>
    <xdr:to>
      <xdr:col>32</xdr:col>
      <xdr:colOff>187325</xdr:colOff>
      <xdr:row>35</xdr:row>
      <xdr:rowOff>25248</xdr:rowOff>
    </xdr:to>
    <xdr:cxnSp macro="">
      <xdr:nvCxnSpPr>
        <xdr:cNvPr id="750" name="直線コネクタ 749"/>
        <xdr:cNvCxnSpPr/>
      </xdr:nvCxnSpPr>
      <xdr:spPr>
        <a:xfrm flipV="1">
          <a:off x="21323300" y="5984468"/>
          <a:ext cx="8382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141470</xdr:rowOff>
    </xdr:from>
    <xdr:ext cx="469744" cy="259045"/>
    <xdr:sp macro="" textlink="">
      <xdr:nvSpPr>
        <xdr:cNvPr id="751" name="諸支出金平均値テキスト"/>
        <xdr:cNvSpPr txBox="1"/>
      </xdr:nvSpPr>
      <xdr:spPr>
        <a:xfrm>
          <a:off x="22212300" y="6313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2" name="フローチャート : 判断 751"/>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25248</xdr:rowOff>
    </xdr:from>
    <xdr:to>
      <xdr:col>31</xdr:col>
      <xdr:colOff>34925</xdr:colOff>
      <xdr:row>35</xdr:row>
      <xdr:rowOff>56794</xdr:rowOff>
    </xdr:to>
    <xdr:cxnSp macro="">
      <xdr:nvCxnSpPr>
        <xdr:cNvPr id="753" name="直線コネクタ 752"/>
        <xdr:cNvCxnSpPr/>
      </xdr:nvCxnSpPr>
      <xdr:spPr>
        <a:xfrm flipV="1">
          <a:off x="20434300" y="6025998"/>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4" name="フローチャート : 判断 753"/>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169283</xdr:rowOff>
    </xdr:from>
    <xdr:ext cx="469744" cy="259045"/>
    <xdr:sp macro="" textlink="">
      <xdr:nvSpPr>
        <xdr:cNvPr id="755" name="テキスト ボックス 754"/>
        <xdr:cNvSpPr txBox="1"/>
      </xdr:nvSpPr>
      <xdr:spPr>
        <a:xfrm>
          <a:off x="21088427" y="63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33020</xdr:rowOff>
    </xdr:from>
    <xdr:to>
      <xdr:col>29</xdr:col>
      <xdr:colOff>517525</xdr:colOff>
      <xdr:row>35</xdr:row>
      <xdr:rowOff>56794</xdr:rowOff>
    </xdr:to>
    <xdr:cxnSp macro="">
      <xdr:nvCxnSpPr>
        <xdr:cNvPr id="756" name="直線コネクタ 755"/>
        <xdr:cNvCxnSpPr/>
      </xdr:nvCxnSpPr>
      <xdr:spPr>
        <a:xfrm>
          <a:off x="19545300" y="5862320"/>
          <a:ext cx="889000" cy="19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7" name="フローチャート : 判断 756"/>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66870</xdr:rowOff>
    </xdr:from>
    <xdr:ext cx="469744" cy="259045"/>
    <xdr:sp macro="" textlink="">
      <xdr:nvSpPr>
        <xdr:cNvPr id="758" name="テキスト ボックス 757"/>
        <xdr:cNvSpPr txBox="1"/>
      </xdr:nvSpPr>
      <xdr:spPr>
        <a:xfrm>
          <a:off x="20199427" y="64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8179</xdr:rowOff>
    </xdr:from>
    <xdr:to>
      <xdr:col>28</xdr:col>
      <xdr:colOff>314325</xdr:colOff>
      <xdr:row>34</xdr:row>
      <xdr:rowOff>33020</xdr:rowOff>
    </xdr:to>
    <xdr:cxnSp macro="">
      <xdr:nvCxnSpPr>
        <xdr:cNvPr id="759" name="直線コネクタ 758"/>
        <xdr:cNvCxnSpPr/>
      </xdr:nvCxnSpPr>
      <xdr:spPr>
        <a:xfrm>
          <a:off x="18656300" y="5837479"/>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0" name="フローチャート : 判断 759"/>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5300</xdr:rowOff>
    </xdr:from>
    <xdr:ext cx="469744" cy="259045"/>
    <xdr:sp macro="" textlink="">
      <xdr:nvSpPr>
        <xdr:cNvPr id="761" name="テキスト ボックス 760"/>
        <xdr:cNvSpPr txBox="1"/>
      </xdr:nvSpPr>
      <xdr:spPr>
        <a:xfrm>
          <a:off x="19310427" y="634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2" name="フローチャート : 判断 761"/>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140784</xdr:rowOff>
    </xdr:from>
    <xdr:ext cx="469744" cy="259045"/>
    <xdr:sp macro="" textlink="">
      <xdr:nvSpPr>
        <xdr:cNvPr id="763" name="テキスト ボックス 762"/>
        <xdr:cNvSpPr txBox="1"/>
      </xdr:nvSpPr>
      <xdr:spPr>
        <a:xfrm>
          <a:off x="18421427" y="63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104368</xdr:rowOff>
    </xdr:from>
    <xdr:to>
      <xdr:col>32</xdr:col>
      <xdr:colOff>238125</xdr:colOff>
      <xdr:row>35</xdr:row>
      <xdr:rowOff>34518</xdr:rowOff>
    </xdr:to>
    <xdr:sp macro="" textlink="">
      <xdr:nvSpPr>
        <xdr:cNvPr id="769" name="円/楕円 768"/>
        <xdr:cNvSpPr/>
      </xdr:nvSpPr>
      <xdr:spPr>
        <a:xfrm>
          <a:off x="22110700" y="59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127245</xdr:rowOff>
    </xdr:from>
    <xdr:ext cx="469744" cy="259045"/>
    <xdr:sp macro="" textlink="">
      <xdr:nvSpPr>
        <xdr:cNvPr id="770" name="諸支出金該当値テキスト"/>
        <xdr:cNvSpPr txBox="1"/>
      </xdr:nvSpPr>
      <xdr:spPr>
        <a:xfrm>
          <a:off x="22212300" y="578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9,797</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145898</xdr:rowOff>
    </xdr:from>
    <xdr:to>
      <xdr:col>31</xdr:col>
      <xdr:colOff>85725</xdr:colOff>
      <xdr:row>35</xdr:row>
      <xdr:rowOff>76048</xdr:rowOff>
    </xdr:to>
    <xdr:sp macro="" textlink="">
      <xdr:nvSpPr>
        <xdr:cNvPr id="771" name="円/楕円 770"/>
        <xdr:cNvSpPr/>
      </xdr:nvSpPr>
      <xdr:spPr>
        <a:xfrm>
          <a:off x="21272500" y="59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92575</xdr:rowOff>
    </xdr:from>
    <xdr:ext cx="469744" cy="259045"/>
    <xdr:sp macro="" textlink="">
      <xdr:nvSpPr>
        <xdr:cNvPr id="772" name="テキスト ボックス 771"/>
        <xdr:cNvSpPr txBox="1"/>
      </xdr:nvSpPr>
      <xdr:spPr>
        <a:xfrm>
          <a:off x="21088427" y="575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9,252</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5994</xdr:rowOff>
    </xdr:from>
    <xdr:to>
      <xdr:col>29</xdr:col>
      <xdr:colOff>568325</xdr:colOff>
      <xdr:row>35</xdr:row>
      <xdr:rowOff>107594</xdr:rowOff>
    </xdr:to>
    <xdr:sp macro="" textlink="">
      <xdr:nvSpPr>
        <xdr:cNvPr id="773" name="円/楕円 772"/>
        <xdr:cNvSpPr/>
      </xdr:nvSpPr>
      <xdr:spPr>
        <a:xfrm>
          <a:off x="20383500" y="60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124121</xdr:rowOff>
    </xdr:from>
    <xdr:ext cx="469744" cy="259045"/>
    <xdr:sp macro="" textlink="">
      <xdr:nvSpPr>
        <xdr:cNvPr id="774" name="テキスト ボックス 773"/>
        <xdr:cNvSpPr txBox="1"/>
      </xdr:nvSpPr>
      <xdr:spPr>
        <a:xfrm>
          <a:off x="20199427" y="57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8,838</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153670</xdr:rowOff>
    </xdr:from>
    <xdr:to>
      <xdr:col>28</xdr:col>
      <xdr:colOff>365125</xdr:colOff>
      <xdr:row>34</xdr:row>
      <xdr:rowOff>83820</xdr:rowOff>
    </xdr:to>
    <xdr:sp macro="" textlink="">
      <xdr:nvSpPr>
        <xdr:cNvPr id="775" name="円/楕円 774"/>
        <xdr:cNvSpPr/>
      </xdr:nvSpPr>
      <xdr:spPr>
        <a:xfrm>
          <a:off x="19494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100347</xdr:rowOff>
    </xdr:from>
    <xdr:ext cx="534377" cy="259045"/>
    <xdr:sp macro="" textlink="">
      <xdr:nvSpPr>
        <xdr:cNvPr id="776" name="テキスト ボックス 775"/>
        <xdr:cNvSpPr txBox="1"/>
      </xdr:nvSpPr>
      <xdr:spPr>
        <a:xfrm>
          <a:off x="19278111" y="558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11,400</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128829</xdr:rowOff>
    </xdr:from>
    <xdr:to>
      <xdr:col>27</xdr:col>
      <xdr:colOff>161925</xdr:colOff>
      <xdr:row>34</xdr:row>
      <xdr:rowOff>58979</xdr:rowOff>
    </xdr:to>
    <xdr:sp macro="" textlink="">
      <xdr:nvSpPr>
        <xdr:cNvPr id="777" name="円/楕円 776"/>
        <xdr:cNvSpPr/>
      </xdr:nvSpPr>
      <xdr:spPr>
        <a:xfrm>
          <a:off x="18605500" y="57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32</xdr:row>
      <xdr:rowOff>75506</xdr:rowOff>
    </xdr:from>
    <xdr:ext cx="534377" cy="259045"/>
    <xdr:sp macro="" textlink="">
      <xdr:nvSpPr>
        <xdr:cNvPr id="778" name="テキスト ボックス 777"/>
        <xdr:cNvSpPr txBox="1"/>
      </xdr:nvSpPr>
      <xdr:spPr>
        <a:xfrm>
          <a:off x="18389111" y="556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0" name="テキスト ボックス 78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2" name="テキスト ボックス 79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6" name="直線コネクタ 795"/>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7"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9"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1" name="直線コネクタ 800"/>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2"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3" name="フローチャート : 判断 802"/>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4" name="直線コネクタ 803"/>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5" name="フローチャート :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6" name="テキスト ボックス 805"/>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7" name="直線コネクタ 806"/>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8" name="フローチャート : 判断 80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9" name="テキスト ボックス 808"/>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0" name="直線コネクタ 809"/>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1" name="フローチャート : 判断 810"/>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2" name="テキスト ボックス 811"/>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3" name="フローチャート : 判断 812"/>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4" name="テキスト ボックス 813"/>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0" name="円/楕円 819"/>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1"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2" name="円/楕円 821"/>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3" name="テキスト ボックス 822"/>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4" name="円/楕円 823"/>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5" name="テキスト ボックス 824"/>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6" name="円/楕円 825"/>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7" name="テキスト ボックス 826"/>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8" name="円/楕円 827"/>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9" name="テキスト ボックス 828"/>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en-US" sz="1100">
              <a:solidFill>
                <a:schemeClr val="dk1"/>
              </a:solidFill>
              <a:effectLst/>
              <a:latin typeface="+mn-lt"/>
              <a:ea typeface="+mn-ea"/>
              <a:cs typeface="+mn-cs"/>
            </a:rPr>
            <a:t>　目的別に見た住民一人当たりコストについては，類似団体と比較した場合，「民生費」（</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位），「商工費」（</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位），「教育費」（</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位），「諸支出金」（</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位）が特に高く，逆に「土木費」（</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位）が低くなっていることが特徴として挙げられる。これらの項目の主な理由は以下のとおり。</a:t>
          </a:r>
        </a:p>
        <a:p>
          <a:pPr>
            <a:lnSpc>
              <a:spcPts val="1200"/>
            </a:lnSpc>
          </a:pPr>
          <a:r>
            <a:rPr kumimoji="1" lang="ja-JP" altLang="en-US" sz="1100">
              <a:solidFill>
                <a:schemeClr val="dk1"/>
              </a:solidFill>
              <a:effectLst/>
              <a:latin typeface="+mn-lt"/>
              <a:ea typeface="+mn-ea"/>
              <a:cs typeface="+mn-cs"/>
            </a:rPr>
            <a:t>＜高いもの＞　</a:t>
          </a:r>
        </a:p>
        <a:p>
          <a:pPr>
            <a:lnSpc>
              <a:spcPts val="1200"/>
            </a:lnSpc>
          </a:pPr>
          <a:r>
            <a:rPr kumimoji="1" lang="ja-JP" altLang="en-US" sz="1100">
              <a:solidFill>
                <a:schemeClr val="dk1"/>
              </a:solidFill>
              <a:effectLst/>
              <a:latin typeface="+mn-lt"/>
              <a:ea typeface="+mn-ea"/>
              <a:cs typeface="+mn-cs"/>
            </a:rPr>
            <a:t>　◆民生費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障害者福祉や保育サービスの充実に取り組んでいることによる</a:t>
          </a:r>
        </a:p>
        <a:p>
          <a:pPr>
            <a:lnSpc>
              <a:spcPts val="1200"/>
            </a:lnSpc>
          </a:pPr>
          <a:r>
            <a:rPr kumimoji="1" lang="ja-JP" altLang="en-US" sz="1100">
              <a:solidFill>
                <a:schemeClr val="dk1"/>
              </a:solidFill>
              <a:effectLst/>
              <a:latin typeface="+mn-lt"/>
              <a:ea typeface="+mn-ea"/>
              <a:cs typeface="+mn-cs"/>
            </a:rPr>
            <a:t>　◆商工費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中小企業への金融支援（中小企業金融対策預託金）を充実させていることによる（近年は景気の回復基調にあることから減少傾向）</a:t>
          </a:r>
        </a:p>
        <a:p>
          <a:pPr>
            <a:lnSpc>
              <a:spcPts val="1200"/>
            </a:lnSpc>
          </a:pPr>
          <a:r>
            <a:rPr kumimoji="1" lang="ja-JP" altLang="en-US" sz="1100">
              <a:solidFill>
                <a:schemeClr val="dk1"/>
              </a:solidFill>
              <a:effectLst/>
              <a:latin typeface="+mn-lt"/>
              <a:ea typeface="+mn-ea"/>
              <a:cs typeface="+mn-cs"/>
            </a:rPr>
            <a:t>　◆教育費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学力向上や教育環境の充実に取り組んでいるほか，市立芸術大学を運営していることなどによる</a:t>
          </a:r>
        </a:p>
        <a:p>
          <a:pPr>
            <a:lnSpc>
              <a:spcPts val="1200"/>
            </a:lnSpc>
          </a:pPr>
          <a:r>
            <a:rPr kumimoji="1" lang="ja-JP" altLang="en-US" sz="1100">
              <a:solidFill>
                <a:schemeClr val="dk1"/>
              </a:solidFill>
              <a:effectLst/>
              <a:latin typeface="+mn-lt"/>
              <a:ea typeface="+mn-ea"/>
              <a:cs typeface="+mn-cs"/>
            </a:rPr>
            <a:t>　◆諸支出金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地下鉄事業に対して経営健全化計画に基づき，多額の健全化出資金を繰り出していることによる</a:t>
          </a:r>
        </a:p>
        <a:p>
          <a:pPr>
            <a:lnSpc>
              <a:spcPts val="1200"/>
            </a:lnSpc>
          </a:pPr>
          <a:r>
            <a:rPr kumimoji="1" lang="ja-JP" altLang="en-US" sz="1100">
              <a:solidFill>
                <a:schemeClr val="dk1"/>
              </a:solidFill>
              <a:effectLst/>
              <a:latin typeface="+mn-lt"/>
              <a:ea typeface="+mn-ea"/>
              <a:cs typeface="+mn-cs"/>
            </a:rPr>
            <a:t>＜低いもの＞</a:t>
          </a:r>
        </a:p>
        <a:p>
          <a:pPr>
            <a:lnSpc>
              <a:spcPts val="1200"/>
            </a:lnSpc>
          </a:pPr>
          <a:r>
            <a:rPr kumimoji="1" lang="ja-JP" altLang="en-US" sz="1100">
              <a:solidFill>
                <a:schemeClr val="dk1"/>
              </a:solidFill>
              <a:effectLst/>
              <a:latin typeface="+mn-lt"/>
              <a:ea typeface="+mn-ea"/>
              <a:cs typeface="+mn-cs"/>
            </a:rPr>
            <a:t>　◆土木費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市債残高の縮減に向けて投資的経費の規模を的確にコントロールしていることによる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リーマンショックによる景気後退の影響を受け，平成</a:t>
          </a:r>
          <a:r>
            <a:rPr kumimoji="1" lang="en-US" altLang="ja-JP" sz="1000">
              <a:solidFill>
                <a:schemeClr val="dk1"/>
              </a:solidFill>
              <a:effectLst/>
              <a:latin typeface="+mn-lt"/>
              <a:ea typeface="+mn-ea"/>
              <a:cs typeface="+mn-cs"/>
            </a:rPr>
            <a:t>20</a:t>
          </a:r>
          <a:r>
            <a:rPr kumimoji="1" lang="ja-JP" altLang="en-US" sz="1000">
              <a:solidFill>
                <a:schemeClr val="dk1"/>
              </a:solidFill>
              <a:effectLst/>
              <a:latin typeface="+mn-lt"/>
              <a:ea typeface="+mn-ea"/>
              <a:cs typeface="+mn-cs"/>
            </a:rPr>
            <a:t>年度決算において約</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億円の実質赤字となったが，徹底した行財政改革により，着実に赤字を解消し，</a:t>
          </a:r>
          <a:r>
            <a:rPr kumimoji="1" lang="en-US" altLang="ja-JP" sz="1000">
              <a:solidFill>
                <a:schemeClr val="dk1"/>
              </a:solidFill>
              <a:effectLst/>
              <a:latin typeface="+mn-lt"/>
              <a:ea typeface="+mn-ea"/>
              <a:cs typeface="+mn-cs"/>
            </a:rPr>
            <a:t>22</a:t>
          </a:r>
          <a:r>
            <a:rPr kumimoji="1" lang="ja-JP" altLang="en-US" sz="1000">
              <a:solidFill>
                <a:schemeClr val="dk1"/>
              </a:solidFill>
              <a:effectLst/>
              <a:latin typeface="+mn-lt"/>
              <a:ea typeface="+mn-ea"/>
              <a:cs typeface="+mn-cs"/>
            </a:rPr>
            <a:t>年度決算で実質黒字へと転換した。以降も実質収支については黒字を確保している。</a:t>
          </a:r>
        </a:p>
        <a:p>
          <a:r>
            <a:rPr kumimoji="1" lang="ja-JP" altLang="en-US" sz="1000">
              <a:solidFill>
                <a:schemeClr val="dk1"/>
              </a:solidFill>
              <a:effectLst/>
              <a:latin typeface="+mn-lt"/>
              <a:ea typeface="+mn-ea"/>
              <a:cs typeface="+mn-cs"/>
            </a:rPr>
            <a:t>　財政調整基金については，豪雨災害による追加財政需要等に伴い，</a:t>
          </a:r>
          <a:r>
            <a:rPr kumimoji="1" lang="en-US" altLang="ja-JP" sz="1000">
              <a:solidFill>
                <a:schemeClr val="dk1"/>
              </a:solidFill>
              <a:effectLst/>
              <a:latin typeface="+mn-lt"/>
              <a:ea typeface="+mn-ea"/>
              <a:cs typeface="+mn-cs"/>
            </a:rPr>
            <a:t>26</a:t>
          </a:r>
          <a:r>
            <a:rPr kumimoji="1" lang="ja-JP" altLang="en-US" sz="1000">
              <a:solidFill>
                <a:schemeClr val="dk1"/>
              </a:solidFill>
              <a:effectLst/>
              <a:latin typeface="+mn-lt"/>
              <a:ea typeface="+mn-ea"/>
              <a:cs typeface="+mn-cs"/>
            </a:rPr>
            <a:t>年度は一時的に減少したものの，</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年度は災害等の特殊要因がなかったことから，再び基金残高は増加に転じている。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徹底した行財政改革の取組により一般会計の実質収支が改善していること及び自動車運送事業特別会計及び高速鉄道事業特別会計（表・グラフでは「その他会計（赤字）」と記載）における経営健全化の取組などにより，連結実質収支は年々黒字幅を拡大している。</a:t>
          </a:r>
        </a:p>
        <a:p>
          <a:r>
            <a:rPr lang="ja-JP" altLang="en-US" sz="1100" b="0" i="0" baseline="0">
              <a:solidFill>
                <a:schemeClr val="dk1"/>
              </a:solidFill>
              <a:effectLst/>
              <a:latin typeface="+mn-lt"/>
              <a:ea typeface="+mn-ea"/>
              <a:cs typeface="+mn-cs"/>
            </a:rPr>
            <a:t>　特に赤字比率の高かった高速鉄道事業特別会計（表・グラフでは「その他会計（赤字）」と記載）は，増客の取組や観光振興や公共交通優先のまちづくりの取組が浸透したことなどにより，一般会計から補助金を繰り入れたうえではある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年度に開業年度以来の経常損益の黒字を確保し，財政健全化法に定める資金不足（赤字）は解消された。</a:t>
          </a:r>
        </a:p>
        <a:p>
          <a:r>
            <a:rPr lang="ja-JP" altLang="en-US" sz="1100" b="0" i="0" baseline="0">
              <a:solidFill>
                <a:schemeClr val="dk1"/>
              </a:solidFill>
              <a:effectLst/>
              <a:latin typeface="+mn-lt"/>
              <a:ea typeface="+mn-ea"/>
              <a:cs typeface="+mn-cs"/>
            </a:rPr>
            <a:t>　今後も，引き続き，連結ベースでの財政健全化に向けた取組を進めていく。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地下鉄事業への経営健全化出資債，退職手当債，行政改革推進債などの交付税措置のない市債を発行してきたことなどが元利償還金等に影響し，実質公債費比率を押し上げる要因となっている。</a:t>
          </a:r>
        </a:p>
        <a:p>
          <a:r>
            <a:rPr lang="ja-JP" altLang="en-US" sz="1100">
              <a:solidFill>
                <a:schemeClr val="dk1"/>
              </a:solidFill>
              <a:effectLst/>
              <a:latin typeface="+mn-lt"/>
              <a:ea typeface="+mn-ea"/>
              <a:cs typeface="+mn-cs"/>
            </a:rPr>
            <a:t>　「はばたけ未来へ</a:t>
          </a:r>
          <a:r>
            <a:rPr lang="ja-JP" altLang="en-US" sz="1100" i="1">
              <a:solidFill>
                <a:schemeClr val="dk1"/>
              </a:solidFill>
              <a:effectLst/>
              <a:latin typeface="+mn-lt"/>
              <a:ea typeface="+mn-ea"/>
              <a:cs typeface="+mn-cs"/>
            </a:rPr>
            <a:t>！</a:t>
          </a:r>
          <a:r>
            <a:rPr lang="ja-JP" altLang="en-US" sz="1100">
              <a:solidFill>
                <a:schemeClr val="dk1"/>
              </a:solidFill>
              <a:effectLst/>
              <a:latin typeface="+mn-lt"/>
              <a:ea typeface="+mn-ea"/>
              <a:cs typeface="+mn-cs"/>
            </a:rPr>
            <a:t>　京プラン」後期実施計画（</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en-US" sz="1100">
              <a:solidFill>
                <a:schemeClr val="dk1"/>
              </a:solidFill>
              <a:effectLst/>
              <a:latin typeface="+mn-lt"/>
              <a:ea typeface="+mn-ea"/>
              <a:cs typeface="+mn-cs"/>
            </a:rPr>
            <a:t>年度）で掲げる市債残高の適切なコントロールに取り組み，引き続き比率の改善に努めていく。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職員数の削減や退職手当支給率の引き下げによる退職手当負担見込額の減少などの改善要素はあるものの，一般会計等に係る地方債の現在高が増加しており，とりわけ地下鉄事業への経営健全化出資債，退職手当債，行政改革推進債などの交付税措置のない市債残高が増加傾向にあることが，将来負担比率を押し上げる要因となっている。</a:t>
          </a:r>
        </a:p>
        <a:p>
          <a:r>
            <a:rPr lang="ja-JP" altLang="en-US" sz="1100">
              <a:solidFill>
                <a:schemeClr val="dk1"/>
              </a:solidFill>
              <a:effectLst/>
              <a:latin typeface="+mn-lt"/>
              <a:ea typeface="+mn-ea"/>
              <a:cs typeface="+mn-cs"/>
            </a:rPr>
            <a:t>　「はばたけ未来へ！　京プラン」後期実施計画（</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en-US" sz="1100">
              <a:solidFill>
                <a:schemeClr val="dk1"/>
              </a:solidFill>
              <a:effectLst/>
              <a:latin typeface="+mn-lt"/>
              <a:ea typeface="+mn-ea"/>
              <a:cs typeface="+mn-cs"/>
            </a:rPr>
            <a:t>年度）に基づき，市債残高の適切なコントロールや職員数の更なる適正化などに取り組んでおり，引き続き比率の改善に努めていく。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1,419,549
1,377,940
827.83
732,271,931
727,053,787
1,896,291
350,679,173
1,300,992,855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229.6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542924</xdr:colOff>
      <xdr:row>6</xdr:row>
      <xdr:rowOff>9525</xdr:rowOff>
    </xdr:from>
    <xdr:to>
      <xdr:col>8</xdr:col>
      <xdr:colOff>121919</xdr:colOff>
      <xdr:row>9</xdr:row>
      <xdr:rowOff>130175</xdr:rowOff>
    </xdr:to>
    <xdr:sp macro="" textlink="">
      <xdr:nvSpPr>
        <xdr:cNvPr id="19" name="正方形/長方形 18"/>
        <xdr:cNvSpPr/>
      </xdr:nvSpPr>
      <xdr:spPr>
        <a:xfrm>
          <a:off x="6257924" y="1708785"/>
          <a:ext cx="330517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1,419,549
1,377,940
827.83
732,271,931
727,053,787
1,896,291
350,679,173
1,300,992,855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229.6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1,419,549
1,377,940
827.83
732,271,931
727,053,787
1,896,291
350,679,173
1,300,992,855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229.6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205739</xdr:colOff>
      <xdr:row>13</xdr:row>
      <xdr:rowOff>120650</xdr:rowOff>
    </xdr:to>
    <xdr:sp macro="" textlink="">
      <xdr:nvSpPr>
        <xdr:cNvPr id="17" name="正方形/長方形 16"/>
        <xdr:cNvSpPr/>
      </xdr:nvSpPr>
      <xdr:spPr>
        <a:xfrm>
          <a:off x="6487794" y="1676400"/>
          <a:ext cx="298386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732271931</v>
      </c>
      <c r="BO4" s="409"/>
      <c r="BP4" s="409"/>
      <c r="BQ4" s="409"/>
      <c r="BR4" s="409"/>
      <c r="BS4" s="409"/>
      <c r="BT4" s="409"/>
      <c r="BU4" s="410"/>
      <c r="BV4" s="408">
        <v>726716715</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0.5</v>
      </c>
      <c r="CU4" s="586"/>
      <c r="CV4" s="586"/>
      <c r="CW4" s="586"/>
      <c r="CX4" s="586"/>
      <c r="CY4" s="586"/>
      <c r="CZ4" s="586"/>
      <c r="DA4" s="587"/>
      <c r="DB4" s="585">
        <v>0.6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727053787</v>
      </c>
      <c r="BO5" s="414"/>
      <c r="BP5" s="414"/>
      <c r="BQ5" s="414"/>
      <c r="BR5" s="414"/>
      <c r="BS5" s="414"/>
      <c r="BT5" s="414"/>
      <c r="BU5" s="415"/>
      <c r="BV5" s="413">
        <v>717083021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99</v>
      </c>
      <c r="CU5" s="384"/>
      <c r="CV5" s="384"/>
      <c r="CW5" s="384"/>
      <c r="CX5" s="384"/>
      <c r="CY5" s="384"/>
      <c r="CZ5" s="384"/>
      <c r="DA5" s="385"/>
      <c r="DB5" s="383">
        <v>99.8</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5218144</v>
      </c>
      <c r="BO6" s="414"/>
      <c r="BP6" s="414"/>
      <c r="BQ6" s="414"/>
      <c r="BR6" s="414"/>
      <c r="BS6" s="414"/>
      <c r="BT6" s="414"/>
      <c r="BU6" s="415"/>
      <c r="BV6" s="413">
        <v>9633694</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110.9</v>
      </c>
      <c r="CU6" s="560"/>
      <c r="CV6" s="560"/>
      <c r="CW6" s="560"/>
      <c r="CX6" s="560"/>
      <c r="CY6" s="560"/>
      <c r="CZ6" s="560"/>
      <c r="DA6" s="561"/>
      <c r="DB6" s="559">
        <v>114.2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3321853</v>
      </c>
      <c r="BO7" s="414"/>
      <c r="BP7" s="414"/>
      <c r="BQ7" s="414"/>
      <c r="BR7" s="414"/>
      <c r="BS7" s="414"/>
      <c r="BT7" s="414"/>
      <c r="BU7" s="415"/>
      <c r="BV7" s="413">
        <v>7525711</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350679173</v>
      </c>
      <c r="CU7" s="414"/>
      <c r="CV7" s="414"/>
      <c r="CW7" s="414"/>
      <c r="CX7" s="414"/>
      <c r="CY7" s="414"/>
      <c r="CZ7" s="414"/>
      <c r="DA7" s="415"/>
      <c r="DB7" s="413">
        <v>348859404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1896291</v>
      </c>
      <c r="BO8" s="414"/>
      <c r="BP8" s="414"/>
      <c r="BQ8" s="414"/>
      <c r="BR8" s="414"/>
      <c r="BS8" s="414"/>
      <c r="BT8" s="414"/>
      <c r="BU8" s="415"/>
      <c r="BV8" s="413">
        <v>2107983</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0.79</v>
      </c>
      <c r="CU8" s="523"/>
      <c r="CV8" s="523"/>
      <c r="CW8" s="523"/>
      <c r="CX8" s="523"/>
      <c r="CY8" s="523"/>
      <c r="CZ8" s="523"/>
      <c r="DA8" s="524"/>
      <c r="DB8" s="522">
        <v>0.77</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1475183</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-211692</v>
      </c>
      <c r="BO9" s="414"/>
      <c r="BP9" s="414"/>
      <c r="BQ9" s="414"/>
      <c r="BR9" s="414"/>
      <c r="BS9" s="414"/>
      <c r="BT9" s="414"/>
      <c r="BU9" s="415"/>
      <c r="BV9" s="413">
        <v>116931</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19.899999999999999</v>
      </c>
      <c r="CU9" s="384"/>
      <c r="CV9" s="384"/>
      <c r="CW9" s="384"/>
      <c r="CX9" s="384"/>
      <c r="CY9" s="384"/>
      <c r="CZ9" s="384"/>
      <c r="DA9" s="385"/>
      <c r="DB9" s="383">
        <v>19.899999999999999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1474015</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92</v>
      </c>
      <c r="AV10" s="471"/>
      <c r="AW10" s="471"/>
      <c r="AX10" s="471"/>
      <c r="AY10" s="393" t="s">
        <v>103</v>
      </c>
      <c r="AZ10" s="394"/>
      <c r="BA10" s="394"/>
      <c r="BB10" s="394"/>
      <c r="BC10" s="394"/>
      <c r="BD10" s="394"/>
      <c r="BE10" s="394"/>
      <c r="BF10" s="394"/>
      <c r="BG10" s="394"/>
      <c r="BH10" s="394"/>
      <c r="BI10" s="394"/>
      <c r="BJ10" s="394"/>
      <c r="BK10" s="394"/>
      <c r="BL10" s="394"/>
      <c r="BM10" s="395"/>
      <c r="BN10" s="413">
        <v>2482</v>
      </c>
      <c r="BO10" s="414"/>
      <c r="BP10" s="414"/>
      <c r="BQ10" s="414"/>
      <c r="BR10" s="414"/>
      <c r="BS10" s="414"/>
      <c r="BT10" s="414"/>
      <c r="BU10" s="415"/>
      <c r="BV10" s="413">
        <v>4420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1419549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187000</v>
      </c>
      <c r="BO12" s="414"/>
      <c r="BP12" s="414"/>
      <c r="BQ12" s="414"/>
      <c r="BR12" s="414"/>
      <c r="BS12" s="414"/>
      <c r="BT12" s="414"/>
      <c r="BU12" s="415"/>
      <c r="BV12" s="413">
        <v>2590000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1377940</v>
      </c>
      <c r="S13" s="515"/>
      <c r="T13" s="515"/>
      <c r="U13" s="515"/>
      <c r="V13" s="516"/>
      <c r="W13" s="502" t="s">
        <v>121</v>
      </c>
      <c r="X13" s="426"/>
      <c r="Y13" s="426"/>
      <c r="Z13" s="426"/>
      <c r="AA13" s="426"/>
      <c r="AB13" s="427"/>
      <c r="AC13" s="389">
        <v>5229</v>
      </c>
      <c r="AD13" s="390"/>
      <c r="AE13" s="390"/>
      <c r="AF13" s="390"/>
      <c r="AG13" s="391"/>
      <c r="AH13" s="389">
        <v>5912</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-396210</v>
      </c>
      <c r="BO13" s="414"/>
      <c r="BP13" s="414"/>
      <c r="BQ13" s="414"/>
      <c r="BR13" s="414"/>
      <c r="BS13" s="414"/>
      <c r="BT13" s="414"/>
      <c r="BU13" s="415"/>
      <c r="BV13" s="413">
        <v>-2468649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15.2</v>
      </c>
      <c r="CU13" s="384"/>
      <c r="CV13" s="384"/>
      <c r="CW13" s="384"/>
      <c r="CX13" s="384"/>
      <c r="CY13" s="384"/>
      <c r="CZ13" s="384"/>
      <c r="DA13" s="385"/>
      <c r="DB13" s="383">
        <v>15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1419474</v>
      </c>
      <c r="S14" s="515"/>
      <c r="T14" s="515"/>
      <c r="U14" s="515"/>
      <c r="V14" s="516"/>
      <c r="W14" s="517"/>
      <c r="X14" s="429"/>
      <c r="Y14" s="429"/>
      <c r="Z14" s="429"/>
      <c r="AA14" s="429"/>
      <c r="AB14" s="430"/>
      <c r="AC14" s="507">
        <v>0.9</v>
      </c>
      <c r="AD14" s="508"/>
      <c r="AE14" s="508"/>
      <c r="AF14" s="508"/>
      <c r="AG14" s="509"/>
      <c r="AH14" s="507">
        <v>0.9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229.6</v>
      </c>
      <c r="CU14" s="486"/>
      <c r="CV14" s="486"/>
      <c r="CW14" s="486"/>
      <c r="CX14" s="486"/>
      <c r="CY14" s="486"/>
      <c r="CZ14" s="486"/>
      <c r="DA14" s="487"/>
      <c r="DB14" s="518">
        <v>228.9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1378909</v>
      </c>
      <c r="S15" s="515"/>
      <c r="T15" s="515"/>
      <c r="U15" s="515"/>
      <c r="V15" s="516"/>
      <c r="W15" s="502" t="s">
        <v>128</v>
      </c>
      <c r="X15" s="426"/>
      <c r="Y15" s="426"/>
      <c r="Z15" s="426"/>
      <c r="AA15" s="426"/>
      <c r="AB15" s="427"/>
      <c r="AC15" s="389">
        <v>131687</v>
      </c>
      <c r="AD15" s="390"/>
      <c r="AE15" s="390"/>
      <c r="AF15" s="390"/>
      <c r="AG15" s="391"/>
      <c r="AH15" s="389">
        <v>155460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203311787</v>
      </c>
      <c r="BO15" s="409"/>
      <c r="BP15" s="409"/>
      <c r="BQ15" s="409"/>
      <c r="BR15" s="409"/>
      <c r="BS15" s="409"/>
      <c r="BT15" s="409"/>
      <c r="BU15" s="410"/>
      <c r="BV15" s="408">
        <v>193171156</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21.7</v>
      </c>
      <c r="AD16" s="508"/>
      <c r="AE16" s="508"/>
      <c r="AF16" s="508"/>
      <c r="AG16" s="509"/>
      <c r="AH16" s="507">
        <v>22.6</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251425960</v>
      </c>
      <c r="BO16" s="414"/>
      <c r="BP16" s="414"/>
      <c r="BQ16" s="414"/>
      <c r="BR16" s="414"/>
      <c r="BS16" s="414"/>
      <c r="BT16" s="414"/>
      <c r="BU16" s="415"/>
      <c r="BV16" s="413">
        <v>244047011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471275</v>
      </c>
      <c r="AD17" s="390"/>
      <c r="AE17" s="390"/>
      <c r="AF17" s="390"/>
      <c r="AG17" s="391"/>
      <c r="AH17" s="389">
        <v>504066</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263468228</v>
      </c>
      <c r="BO17" s="414"/>
      <c r="BP17" s="414"/>
      <c r="BQ17" s="414"/>
      <c r="BR17" s="414"/>
      <c r="BS17" s="414"/>
      <c r="BT17" s="414"/>
      <c r="BU17" s="415"/>
      <c r="BV17" s="413">
        <v>252273148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827.83</v>
      </c>
      <c r="M18" s="478"/>
      <c r="N18" s="478"/>
      <c r="O18" s="478"/>
      <c r="P18" s="478"/>
      <c r="Q18" s="478"/>
      <c r="R18" s="479"/>
      <c r="S18" s="479"/>
      <c r="T18" s="479"/>
      <c r="U18" s="479"/>
      <c r="V18" s="480"/>
      <c r="W18" s="494"/>
      <c r="X18" s="495"/>
      <c r="Y18" s="495"/>
      <c r="Z18" s="495"/>
      <c r="AA18" s="495"/>
      <c r="AB18" s="503"/>
      <c r="AC18" s="377">
        <v>77.5</v>
      </c>
      <c r="AD18" s="378"/>
      <c r="AE18" s="378"/>
      <c r="AF18" s="378"/>
      <c r="AG18" s="481"/>
      <c r="AH18" s="377">
        <v>73.2</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359800234</v>
      </c>
      <c r="BO18" s="414"/>
      <c r="BP18" s="414"/>
      <c r="BQ18" s="414"/>
      <c r="BR18" s="414"/>
      <c r="BS18" s="414"/>
      <c r="BT18" s="414"/>
      <c r="BU18" s="415"/>
      <c r="BV18" s="413">
        <v>360016205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1782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405065256</v>
      </c>
      <c r="BO19" s="414"/>
      <c r="BP19" s="414"/>
      <c r="BQ19" s="414"/>
      <c r="BR19" s="414"/>
      <c r="BS19" s="414"/>
      <c r="BT19" s="414"/>
      <c r="BU19" s="415"/>
      <c r="BV19" s="413">
        <v>410299354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705874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1300992855</v>
      </c>
      <c r="BO23" s="414"/>
      <c r="BP23" s="414"/>
      <c r="BQ23" s="414"/>
      <c r="BR23" s="414"/>
      <c r="BS23" s="414"/>
      <c r="BT23" s="414"/>
      <c r="BU23" s="415"/>
      <c r="BV23" s="413">
        <v>1283784665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11120</v>
      </c>
      <c r="R24" s="390"/>
      <c r="S24" s="390"/>
      <c r="T24" s="390"/>
      <c r="U24" s="390"/>
      <c r="V24" s="391"/>
      <c r="W24" s="455"/>
      <c r="X24" s="446"/>
      <c r="Y24" s="447"/>
      <c r="Z24" s="386" t="s">
        <v>152</v>
      </c>
      <c r="AA24" s="387"/>
      <c r="AB24" s="387"/>
      <c r="AC24" s="387"/>
      <c r="AD24" s="387"/>
      <c r="AE24" s="387"/>
      <c r="AF24" s="387"/>
      <c r="AG24" s="388"/>
      <c r="AH24" s="389">
        <v>10161</v>
      </c>
      <c r="AI24" s="390"/>
      <c r="AJ24" s="390"/>
      <c r="AK24" s="390"/>
      <c r="AL24" s="391"/>
      <c r="AM24" s="389">
        <v>33805647</v>
      </c>
      <c r="AN24" s="390"/>
      <c r="AO24" s="390"/>
      <c r="AP24" s="390"/>
      <c r="AQ24" s="390"/>
      <c r="AR24" s="391"/>
      <c r="AS24" s="389">
        <v>3327</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185847347</v>
      </c>
      <c r="BO24" s="414"/>
      <c r="BP24" s="414"/>
      <c r="BQ24" s="414"/>
      <c r="BR24" s="414"/>
      <c r="BS24" s="414"/>
      <c r="BT24" s="414"/>
      <c r="BU24" s="415"/>
      <c r="BV24" s="413">
        <v>189877963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3</v>
      </c>
      <c r="M25" s="390"/>
      <c r="N25" s="390"/>
      <c r="O25" s="390"/>
      <c r="P25" s="391"/>
      <c r="Q25" s="389">
        <v>9680</v>
      </c>
      <c r="R25" s="390"/>
      <c r="S25" s="390"/>
      <c r="T25" s="390"/>
      <c r="U25" s="390"/>
      <c r="V25" s="391"/>
      <c r="W25" s="455"/>
      <c r="X25" s="446"/>
      <c r="Y25" s="447"/>
      <c r="Z25" s="386" t="s">
        <v>155</v>
      </c>
      <c r="AA25" s="387"/>
      <c r="AB25" s="387"/>
      <c r="AC25" s="387"/>
      <c r="AD25" s="387"/>
      <c r="AE25" s="387"/>
      <c r="AF25" s="387"/>
      <c r="AG25" s="388"/>
      <c r="AH25" s="389">
        <v>1768</v>
      </c>
      <c r="AI25" s="390"/>
      <c r="AJ25" s="390"/>
      <c r="AK25" s="390"/>
      <c r="AL25" s="391"/>
      <c r="AM25" s="389">
        <v>5719480</v>
      </c>
      <c r="AN25" s="390"/>
      <c r="AO25" s="390"/>
      <c r="AP25" s="390"/>
      <c r="AQ25" s="390"/>
      <c r="AR25" s="391"/>
      <c r="AS25" s="389">
        <v>3235</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152663019</v>
      </c>
      <c r="BO25" s="409"/>
      <c r="BP25" s="409"/>
      <c r="BQ25" s="409"/>
      <c r="BR25" s="409"/>
      <c r="BS25" s="409"/>
      <c r="BT25" s="409"/>
      <c r="BU25" s="410"/>
      <c r="BV25" s="408">
        <v>83084321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5800</v>
      </c>
      <c r="R26" s="390"/>
      <c r="S26" s="390"/>
      <c r="T26" s="390"/>
      <c r="U26" s="390"/>
      <c r="V26" s="391"/>
      <c r="W26" s="455"/>
      <c r="X26" s="446"/>
      <c r="Y26" s="447"/>
      <c r="Z26" s="386" t="s">
        <v>158</v>
      </c>
      <c r="AA26" s="468"/>
      <c r="AB26" s="468"/>
      <c r="AC26" s="468"/>
      <c r="AD26" s="468"/>
      <c r="AE26" s="468"/>
      <c r="AF26" s="468"/>
      <c r="AG26" s="469"/>
      <c r="AH26" s="389">
        <v>1260</v>
      </c>
      <c r="AI26" s="390"/>
      <c r="AJ26" s="390"/>
      <c r="AK26" s="390"/>
      <c r="AL26" s="391"/>
      <c r="AM26" s="389">
        <v>4268880</v>
      </c>
      <c r="AN26" s="390"/>
      <c r="AO26" s="390"/>
      <c r="AP26" s="390"/>
      <c r="AQ26" s="390"/>
      <c r="AR26" s="391"/>
      <c r="AS26" s="389">
        <v>3388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v>3460708</v>
      </c>
      <c r="BO26" s="414"/>
      <c r="BP26" s="414"/>
      <c r="BQ26" s="414"/>
      <c r="BR26" s="414"/>
      <c r="BS26" s="414"/>
      <c r="BT26" s="414"/>
      <c r="BU26" s="415"/>
      <c r="BV26" s="413">
        <v>3424487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10080</v>
      </c>
      <c r="R27" s="390"/>
      <c r="S27" s="390"/>
      <c r="T27" s="390"/>
      <c r="U27" s="390"/>
      <c r="V27" s="391"/>
      <c r="W27" s="455"/>
      <c r="X27" s="446"/>
      <c r="Y27" s="447"/>
      <c r="Z27" s="386" t="s">
        <v>161</v>
      </c>
      <c r="AA27" s="387"/>
      <c r="AB27" s="387"/>
      <c r="AC27" s="387"/>
      <c r="AD27" s="387"/>
      <c r="AE27" s="387"/>
      <c r="AF27" s="387"/>
      <c r="AG27" s="388"/>
      <c r="AH27" s="389">
        <v>680</v>
      </c>
      <c r="AI27" s="390"/>
      <c r="AJ27" s="390"/>
      <c r="AK27" s="390"/>
      <c r="AL27" s="391"/>
      <c r="AM27" s="389">
        <v>2672402</v>
      </c>
      <c r="AN27" s="390"/>
      <c r="AO27" s="390"/>
      <c r="AP27" s="390"/>
      <c r="AQ27" s="390"/>
      <c r="AR27" s="391"/>
      <c r="AS27" s="389">
        <v>3930</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14717449</v>
      </c>
      <c r="BO27" s="417"/>
      <c r="BP27" s="417"/>
      <c r="BQ27" s="417"/>
      <c r="BR27" s="417"/>
      <c r="BS27" s="417"/>
      <c r="BT27" s="417"/>
      <c r="BU27" s="418"/>
      <c r="BV27" s="416">
        <v>14714760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9270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1374314</v>
      </c>
      <c r="BO28" s="409"/>
      <c r="BP28" s="409"/>
      <c r="BQ28" s="409"/>
      <c r="BR28" s="409"/>
      <c r="BS28" s="409"/>
      <c r="BT28" s="409"/>
      <c r="BU28" s="410"/>
      <c r="BV28" s="408">
        <v>499832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65</v>
      </c>
      <c r="M29" s="390"/>
      <c r="N29" s="390"/>
      <c r="O29" s="390"/>
      <c r="P29" s="391"/>
      <c r="Q29" s="389">
        <v>8640</v>
      </c>
      <c r="R29" s="390"/>
      <c r="S29" s="390"/>
      <c r="T29" s="390"/>
      <c r="U29" s="390"/>
      <c r="V29" s="391"/>
      <c r="W29" s="456"/>
      <c r="X29" s="457"/>
      <c r="Y29" s="458"/>
      <c r="Z29" s="386" t="s">
        <v>168</v>
      </c>
      <c r="AA29" s="387"/>
      <c r="AB29" s="387"/>
      <c r="AC29" s="387"/>
      <c r="AD29" s="387"/>
      <c r="AE29" s="387"/>
      <c r="AF29" s="387"/>
      <c r="AG29" s="388"/>
      <c r="AH29" s="389">
        <v>10841</v>
      </c>
      <c r="AI29" s="390"/>
      <c r="AJ29" s="390"/>
      <c r="AK29" s="390"/>
      <c r="AL29" s="391"/>
      <c r="AM29" s="389">
        <v>36478049</v>
      </c>
      <c r="AN29" s="390"/>
      <c r="AO29" s="390"/>
      <c r="AP29" s="390"/>
      <c r="AQ29" s="390"/>
      <c r="AR29" s="391"/>
      <c r="AS29" s="389">
        <v>3365</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t="s">
        <v>119</v>
      </c>
      <c r="BO29" s="414"/>
      <c r="BP29" s="414"/>
      <c r="BQ29" s="414"/>
      <c r="BR29" s="414"/>
      <c r="BS29" s="414"/>
      <c r="BT29" s="414"/>
      <c r="BU29" s="415"/>
      <c r="BV29" s="413" t="s">
        <v>119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103.3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39348767</v>
      </c>
      <c r="BO30" s="417"/>
      <c r="BP30" s="417"/>
      <c r="BQ30" s="417"/>
      <c r="BR30" s="417"/>
      <c r="BS30" s="417"/>
      <c r="BT30" s="417"/>
      <c r="BU30" s="418"/>
      <c r="BV30" s="416">
        <v>37097974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7</v>
      </c>
      <c r="V34" s="373"/>
      <c r="W34" s="372" t="str">
        <f>IF('各会計、関係団体の財政状況及び健全化判断比率'!B28="","",'各会計、関係団体の財政状況及び健全化判断比率'!B28)</f>
        <v>京都市国民健康保険事業特別会計</v>
      </c>
      <c r="X34" s="372"/>
      <c r="Y34" s="372"/>
      <c r="Z34" s="372"/>
      <c r="AA34" s="372"/>
      <c r="AB34" s="372"/>
      <c r="AC34" s="372"/>
      <c r="AD34" s="372"/>
      <c r="AE34" s="372"/>
      <c r="AF34" s="372"/>
      <c r="AG34" s="372"/>
      <c r="AH34" s="372"/>
      <c r="AI34" s="372"/>
      <c r="AJ34" s="372"/>
      <c r="AK34" s="372"/>
      <c r="AL34" s="165"/>
      <c r="AM34" s="373">
        <f>IF(AO34="","",MAX(C34:D43,U34:V43)+1)</f>
        <v>11</v>
      </c>
      <c r="AN34" s="373"/>
      <c r="AO34" s="372" t="str">
        <f>IF('各会計、関係団体の財政状況及び健全化判断比率'!B32="","",'各会計、関係団体の財政状況及び健全化判断比率'!B32)</f>
        <v>京都市水道事業特別会計</v>
      </c>
      <c r="AP34" s="372"/>
      <c r="AQ34" s="372"/>
      <c r="AR34" s="372"/>
      <c r="AS34" s="372"/>
      <c r="AT34" s="372"/>
      <c r="AU34" s="372"/>
      <c r="AV34" s="372"/>
      <c r="AW34" s="372"/>
      <c r="AX34" s="372"/>
      <c r="AY34" s="372"/>
      <c r="AZ34" s="372"/>
      <c r="BA34" s="372"/>
      <c r="BB34" s="372"/>
      <c r="BC34" s="372"/>
      <c r="BD34" s="165"/>
      <c r="BE34" s="373">
        <f>IF(BG34="","",MAX(C34:D43,U34:V43,AM34:AN43)+1)</f>
        <v>15</v>
      </c>
      <c r="BF34" s="373"/>
      <c r="BG34" s="372" t="str">
        <f>IF('各会計、関係団体の財政状況及び健全化判断比率'!B36="","",'各会計、関係団体の財政状況及び健全化判断比率'!B36)</f>
        <v>京都市地域水道事業特別会計</v>
      </c>
      <c r="BH34" s="372"/>
      <c r="BI34" s="372"/>
      <c r="BJ34" s="372"/>
      <c r="BK34" s="372"/>
      <c r="BL34" s="372"/>
      <c r="BM34" s="372"/>
      <c r="BN34" s="372"/>
      <c r="BO34" s="372"/>
      <c r="BP34" s="372"/>
      <c r="BQ34" s="372"/>
      <c r="BR34" s="372"/>
      <c r="BS34" s="372"/>
      <c r="BT34" s="372"/>
      <c r="BU34" s="372"/>
      <c r="BV34" s="165"/>
      <c r="BW34" s="373">
        <f>IF(BY34="","",MAX(C34:D43,U34:V43,AM34:AN43,BE34:BF43)+1)</f>
        <v>22</v>
      </c>
      <c r="BX34" s="373"/>
      <c r="BY34" s="372" t="str">
        <f>IF('各会計、関係団体の財政状況及び健全化判断比率'!B68="","",'各会計、関係団体の財政状況及び健全化判断比率'!B68)</f>
        <v>澱川右岸水防事務組合</v>
      </c>
      <c r="BZ34" s="372"/>
      <c r="CA34" s="372"/>
      <c r="CB34" s="372"/>
      <c r="CC34" s="372"/>
      <c r="CD34" s="372"/>
      <c r="CE34" s="372"/>
      <c r="CF34" s="372"/>
      <c r="CG34" s="372"/>
      <c r="CH34" s="372"/>
      <c r="CI34" s="372"/>
      <c r="CJ34" s="372"/>
      <c r="CK34" s="372"/>
      <c r="CL34" s="372"/>
      <c r="CM34" s="372"/>
      <c r="CN34" s="165"/>
      <c r="CO34" s="373">
        <f>IF(CQ34="","",MAX(C34:D43,U34:V43,AM34:AN43,BE34:BF43,BW34:BX43)+1)</f>
        <v>27</v>
      </c>
      <c r="CP34" s="373"/>
      <c r="CQ34" s="372" t="str">
        <f>IF('各会計、関係団体の財政状況及び健全化判断比率'!BS7="","",'各会計、関係団体の財政状況及び健全化判断比率'!BS7)</f>
        <v>財団法人 京都市環境保全活動推進協会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京都市母子父子寡婦福祉資金貸付事業特別会計</v>
      </c>
      <c r="F35" s="372"/>
      <c r="G35" s="372"/>
      <c r="H35" s="372"/>
      <c r="I35" s="372"/>
      <c r="J35" s="372"/>
      <c r="K35" s="372"/>
      <c r="L35" s="372"/>
      <c r="M35" s="372"/>
      <c r="N35" s="372"/>
      <c r="O35" s="372"/>
      <c r="P35" s="372"/>
      <c r="Q35" s="372"/>
      <c r="R35" s="372"/>
      <c r="S35" s="372"/>
      <c r="T35" s="165"/>
      <c r="U35" s="373">
        <f>IF(W35="","",U34+1)</f>
        <v>8</v>
      </c>
      <c r="V35" s="373"/>
      <c r="W35" s="372" t="str">
        <f>IF('各会計、関係団体の財政状況及び健全化判断比率'!B29="","",'各会計、関係団体の財政状況及び健全化判断比率'!B29)</f>
        <v>京都市介護保険事業特別会計</v>
      </c>
      <c r="X35" s="372"/>
      <c r="Y35" s="372"/>
      <c r="Z35" s="372"/>
      <c r="AA35" s="372"/>
      <c r="AB35" s="372"/>
      <c r="AC35" s="372"/>
      <c r="AD35" s="372"/>
      <c r="AE35" s="372"/>
      <c r="AF35" s="372"/>
      <c r="AG35" s="372"/>
      <c r="AH35" s="372"/>
      <c r="AI35" s="372"/>
      <c r="AJ35" s="372"/>
      <c r="AK35" s="372"/>
      <c r="AL35" s="165"/>
      <c r="AM35" s="373">
        <f t="shared" ref="AM35:AM43" si="0">IF(AO35="","",AM34+1)</f>
        <v>12</v>
      </c>
      <c r="AN35" s="373"/>
      <c r="AO35" s="372" t="str">
        <f>IF('各会計、関係団体の財政状況及び健全化判断比率'!B33="","",'各会計、関係団体の財政状況及び健全化判断比率'!B33)</f>
        <v>京都市公共下水道事業特別会計</v>
      </c>
      <c r="AP35" s="372"/>
      <c r="AQ35" s="372"/>
      <c r="AR35" s="372"/>
      <c r="AS35" s="372"/>
      <c r="AT35" s="372"/>
      <c r="AU35" s="372"/>
      <c r="AV35" s="372"/>
      <c r="AW35" s="372"/>
      <c r="AX35" s="372"/>
      <c r="AY35" s="372"/>
      <c r="AZ35" s="372"/>
      <c r="BA35" s="372"/>
      <c r="BB35" s="372"/>
      <c r="BC35" s="372"/>
      <c r="BD35" s="165"/>
      <c r="BE35" s="373">
        <f t="shared" ref="BE35:BE43" si="1">IF(BG35="","",BE34+1)</f>
        <v>16</v>
      </c>
      <c r="BF35" s="373"/>
      <c r="BG35" s="372" t="str">
        <f>IF('各会計、関係団体の財政状況及び健全化判断比率'!B37="","",'各会計、関係団体の財政状況及び健全化判断比率'!B37)</f>
        <v>京都市京北地域水道事業特別会計</v>
      </c>
      <c r="BH35" s="372"/>
      <c r="BI35" s="372"/>
      <c r="BJ35" s="372"/>
      <c r="BK35" s="372"/>
      <c r="BL35" s="372"/>
      <c r="BM35" s="372"/>
      <c r="BN35" s="372"/>
      <c r="BO35" s="372"/>
      <c r="BP35" s="372"/>
      <c r="BQ35" s="372"/>
      <c r="BR35" s="372"/>
      <c r="BS35" s="372"/>
      <c r="BT35" s="372"/>
      <c r="BU35" s="372"/>
      <c r="BV35" s="165"/>
      <c r="BW35" s="373">
        <f t="shared" ref="BW35:BW43" si="2">IF(BY35="","",BW34+1)</f>
        <v>23</v>
      </c>
      <c r="BX35" s="373"/>
      <c r="BY35" s="372" t="str">
        <f>IF('各会計、関係団体の財政状況及び健全化判断比率'!B69="","",'各会計、関係団体の財政状況及び健全化判断比率'!B69)</f>
        <v>桂川・小畑川水防事務組合</v>
      </c>
      <c r="BZ35" s="372"/>
      <c r="CA35" s="372"/>
      <c r="CB35" s="372"/>
      <c r="CC35" s="372"/>
      <c r="CD35" s="372"/>
      <c r="CE35" s="372"/>
      <c r="CF35" s="372"/>
      <c r="CG35" s="372"/>
      <c r="CH35" s="372"/>
      <c r="CI35" s="372"/>
      <c r="CJ35" s="372"/>
      <c r="CK35" s="372"/>
      <c r="CL35" s="372"/>
      <c r="CM35" s="372"/>
      <c r="CN35" s="165"/>
      <c r="CO35" s="373">
        <f t="shared" ref="CO35:CO43" si="3">IF(CQ35="","",CO34+1)</f>
        <v>28</v>
      </c>
      <c r="CP35" s="373"/>
      <c r="CQ35" s="372" t="str">
        <f>IF('各会計、関係団体の財政状況及び健全化判断比率'!BS8="","",'各会計、関係団体の財政状況及び健全化判断比率'!BS8)</f>
        <v>京都市土地開発公社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京都市土地取得特別会計</v>
      </c>
      <c r="F36" s="372"/>
      <c r="G36" s="372"/>
      <c r="H36" s="372"/>
      <c r="I36" s="372"/>
      <c r="J36" s="372"/>
      <c r="K36" s="372"/>
      <c r="L36" s="372"/>
      <c r="M36" s="372"/>
      <c r="N36" s="372"/>
      <c r="O36" s="372"/>
      <c r="P36" s="372"/>
      <c r="Q36" s="372"/>
      <c r="R36" s="372"/>
      <c r="S36" s="372"/>
      <c r="T36" s="165"/>
      <c r="U36" s="373">
        <f t="shared" ref="U36:U43" si="4">IF(W36="","",U35+1)</f>
        <v>9</v>
      </c>
      <c r="V36" s="373"/>
      <c r="W36" s="372" t="str">
        <f>IF('各会計、関係団体の財政状況及び健全化判断比率'!B30="","",'各会計、関係団体の財政状況及び健全化判断比率'!B30)</f>
        <v>京都市後期高齢者医療特別会計</v>
      </c>
      <c r="X36" s="372"/>
      <c r="Y36" s="372"/>
      <c r="Z36" s="372"/>
      <c r="AA36" s="372"/>
      <c r="AB36" s="372"/>
      <c r="AC36" s="372"/>
      <c r="AD36" s="372"/>
      <c r="AE36" s="372"/>
      <c r="AF36" s="372"/>
      <c r="AG36" s="372"/>
      <c r="AH36" s="372"/>
      <c r="AI36" s="372"/>
      <c r="AJ36" s="372"/>
      <c r="AK36" s="372"/>
      <c r="AL36" s="165"/>
      <c r="AM36" s="373">
        <f t="shared" si="0"/>
        <v>13</v>
      </c>
      <c r="AN36" s="373"/>
      <c r="AO36" s="372" t="str">
        <f>IF('各会計、関係団体の財政状況及び健全化判断比率'!B34="","",'各会計、関係団体の財政状況及び健全化判断比率'!B34)</f>
        <v>京都市自動車運送事業特別会計</v>
      </c>
      <c r="AP36" s="372"/>
      <c r="AQ36" s="372"/>
      <c r="AR36" s="372"/>
      <c r="AS36" s="372"/>
      <c r="AT36" s="372"/>
      <c r="AU36" s="372"/>
      <c r="AV36" s="372"/>
      <c r="AW36" s="372"/>
      <c r="AX36" s="372"/>
      <c r="AY36" s="372"/>
      <c r="AZ36" s="372"/>
      <c r="BA36" s="372"/>
      <c r="BB36" s="372"/>
      <c r="BC36" s="372"/>
      <c r="BD36" s="165"/>
      <c r="BE36" s="373">
        <f t="shared" si="1"/>
        <v>17</v>
      </c>
      <c r="BF36" s="373"/>
      <c r="BG36" s="372" t="str">
        <f>IF('各会計、関係団体の財政状況及び健全化判断比率'!B38="","",'各会計、関係団体の財政状況及び健全化判断比率'!B38)</f>
        <v>京都市特定環境保全公共下水道事業特別会計</v>
      </c>
      <c r="BH36" s="372"/>
      <c r="BI36" s="372"/>
      <c r="BJ36" s="372"/>
      <c r="BK36" s="372"/>
      <c r="BL36" s="372"/>
      <c r="BM36" s="372"/>
      <c r="BN36" s="372"/>
      <c r="BO36" s="372"/>
      <c r="BP36" s="372"/>
      <c r="BQ36" s="372"/>
      <c r="BR36" s="372"/>
      <c r="BS36" s="372"/>
      <c r="BT36" s="372"/>
      <c r="BU36" s="372"/>
      <c r="BV36" s="165"/>
      <c r="BW36" s="373">
        <f t="shared" si="2"/>
        <v>24</v>
      </c>
      <c r="BX36" s="373"/>
      <c r="BY36" s="372" t="str">
        <f>IF('各会計、関係団体の財政状況及び健全化判断比率'!B70="","",'各会計、関係団体の財政状況及び健全化判断比率'!B70)</f>
        <v>淀川・木津川水防事務組合</v>
      </c>
      <c r="BZ36" s="372"/>
      <c r="CA36" s="372"/>
      <c r="CB36" s="372"/>
      <c r="CC36" s="372"/>
      <c r="CD36" s="372"/>
      <c r="CE36" s="372"/>
      <c r="CF36" s="372"/>
      <c r="CG36" s="372"/>
      <c r="CH36" s="372"/>
      <c r="CI36" s="372"/>
      <c r="CJ36" s="372"/>
      <c r="CK36" s="372"/>
      <c r="CL36" s="372"/>
      <c r="CM36" s="372"/>
      <c r="CN36" s="165"/>
      <c r="CO36" s="373">
        <f t="shared" si="3"/>
        <v>29</v>
      </c>
      <c r="CP36" s="373"/>
      <c r="CQ36" s="372" t="str">
        <f>IF('各会計、関係団体の財政状況及び健全化判断比率'!BS9="","",'各会計、関係団体の財政状況及び健全化判断比率'!BS9)</f>
        <v>公益財団法人 京都市国際交流協会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京都市市公債特別会計</v>
      </c>
      <c r="F37" s="372"/>
      <c r="G37" s="372"/>
      <c r="H37" s="372"/>
      <c r="I37" s="372"/>
      <c r="J37" s="372"/>
      <c r="K37" s="372"/>
      <c r="L37" s="372"/>
      <c r="M37" s="372"/>
      <c r="N37" s="372"/>
      <c r="O37" s="372"/>
      <c r="P37" s="372"/>
      <c r="Q37" s="372"/>
      <c r="R37" s="372"/>
      <c r="S37" s="372"/>
      <c r="T37" s="165"/>
      <c r="U37" s="373">
        <f t="shared" si="4"/>
        <v>10</v>
      </c>
      <c r="V37" s="373"/>
      <c r="W37" s="372" t="str">
        <f>IF('各会計、関係団体の財政状況及び健全化判断比率'!B31="","",'各会計、関係団体の財政状況及び健全化判断比率'!B31)</f>
        <v>京都市駐車場事業特別会計</v>
      </c>
      <c r="X37" s="372"/>
      <c r="Y37" s="372"/>
      <c r="Z37" s="372"/>
      <c r="AA37" s="372"/>
      <c r="AB37" s="372"/>
      <c r="AC37" s="372"/>
      <c r="AD37" s="372"/>
      <c r="AE37" s="372"/>
      <c r="AF37" s="372"/>
      <c r="AG37" s="372"/>
      <c r="AH37" s="372"/>
      <c r="AI37" s="372"/>
      <c r="AJ37" s="372"/>
      <c r="AK37" s="372"/>
      <c r="AL37" s="165"/>
      <c r="AM37" s="373">
        <f t="shared" si="0"/>
        <v>14</v>
      </c>
      <c r="AN37" s="373"/>
      <c r="AO37" s="372" t="str">
        <f>IF('各会計、関係団体の財政状況及び健全化判断比率'!B35="","",'各会計、関係団体の財政状況及び健全化判断比率'!B35)</f>
        <v>京都市高速鉄道事業特別会計</v>
      </c>
      <c r="AP37" s="372"/>
      <c r="AQ37" s="372"/>
      <c r="AR37" s="372"/>
      <c r="AS37" s="372"/>
      <c r="AT37" s="372"/>
      <c r="AU37" s="372"/>
      <c r="AV37" s="372"/>
      <c r="AW37" s="372"/>
      <c r="AX37" s="372"/>
      <c r="AY37" s="372"/>
      <c r="AZ37" s="372"/>
      <c r="BA37" s="372"/>
      <c r="BB37" s="372"/>
      <c r="BC37" s="372"/>
      <c r="BD37" s="165"/>
      <c r="BE37" s="373">
        <f t="shared" si="1"/>
        <v>18</v>
      </c>
      <c r="BF37" s="373"/>
      <c r="BG37" s="372" t="str">
        <f>IF('各会計、関係団体の財政状況及び健全化判断比率'!B39="","",'各会計、関係団体の財政状況及び健全化判断比率'!B39)</f>
        <v>京都市中央卸売市場第一市場特別会計</v>
      </c>
      <c r="BH37" s="372"/>
      <c r="BI37" s="372"/>
      <c r="BJ37" s="372"/>
      <c r="BK37" s="372"/>
      <c r="BL37" s="372"/>
      <c r="BM37" s="372"/>
      <c r="BN37" s="372"/>
      <c r="BO37" s="372"/>
      <c r="BP37" s="372"/>
      <c r="BQ37" s="372"/>
      <c r="BR37" s="372"/>
      <c r="BS37" s="372"/>
      <c r="BT37" s="372"/>
      <c r="BU37" s="372"/>
      <c r="BV37" s="165"/>
      <c r="BW37" s="373">
        <f t="shared" si="2"/>
        <v>25</v>
      </c>
      <c r="BX37" s="373"/>
      <c r="BY37" s="372" t="str">
        <f>IF('各会計、関係団体の財政状況及び健全化判断比率'!B71="","",'各会計、関係団体の財政状況及び健全化判断比率'!B71)</f>
        <v>京都府後期高齢者医療広域連合</v>
      </c>
      <c r="BZ37" s="372"/>
      <c r="CA37" s="372"/>
      <c r="CB37" s="372"/>
      <c r="CC37" s="372"/>
      <c r="CD37" s="372"/>
      <c r="CE37" s="372"/>
      <c r="CF37" s="372"/>
      <c r="CG37" s="372"/>
      <c r="CH37" s="372"/>
      <c r="CI37" s="372"/>
      <c r="CJ37" s="372"/>
      <c r="CK37" s="372"/>
      <c r="CL37" s="372"/>
      <c r="CM37" s="372"/>
      <c r="CN37" s="165"/>
      <c r="CO37" s="373">
        <f t="shared" si="3"/>
        <v>30</v>
      </c>
      <c r="CP37" s="373"/>
      <c r="CQ37" s="372" t="str">
        <f>IF('各会計、関係団体の財政状況及び健全化判断比率'!BS10="","",'各会計、関係団体の財政状況及び健全化判断比率'!BS10)</f>
        <v>公益財団法人 大学コンソーシアム京都</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京都市雇用対策事業特別会計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19</v>
      </c>
      <c r="BF38" s="373"/>
      <c r="BG38" s="372" t="str">
        <f>IF('各会計、関係団体の財政状況及び健全化判断比率'!B40="","",'各会計、関係団体の財政状況及び健全化判断比率'!B40)</f>
        <v>京都市中央卸売市場第二市場・と畜場特別会計</v>
      </c>
      <c r="BH38" s="372"/>
      <c r="BI38" s="372"/>
      <c r="BJ38" s="372"/>
      <c r="BK38" s="372"/>
      <c r="BL38" s="372"/>
      <c r="BM38" s="372"/>
      <c r="BN38" s="372"/>
      <c r="BO38" s="372"/>
      <c r="BP38" s="372"/>
      <c r="BQ38" s="372"/>
      <c r="BR38" s="372"/>
      <c r="BS38" s="372"/>
      <c r="BT38" s="372"/>
      <c r="BU38" s="372"/>
      <c r="BV38" s="165"/>
      <c r="BW38" s="373">
        <f t="shared" si="2"/>
        <v>26</v>
      </c>
      <c r="BX38" s="373"/>
      <c r="BY38" s="372" t="str">
        <f>IF('各会計、関係団体の財政状況及び健全化判断比率'!B72="","",'各会計、関係団体の財政状況及び健全化判断比率'!B72)</f>
        <v>関西広域連合</v>
      </c>
      <c r="BZ38" s="372"/>
      <c r="CA38" s="372"/>
      <c r="CB38" s="372"/>
      <c r="CC38" s="372"/>
      <c r="CD38" s="372"/>
      <c r="CE38" s="372"/>
      <c r="CF38" s="372"/>
      <c r="CG38" s="372"/>
      <c r="CH38" s="372"/>
      <c r="CI38" s="372"/>
      <c r="CJ38" s="372"/>
      <c r="CK38" s="372"/>
      <c r="CL38" s="372"/>
      <c r="CM38" s="372"/>
      <c r="CN38" s="165"/>
      <c r="CO38" s="373">
        <f t="shared" si="3"/>
        <v>31</v>
      </c>
      <c r="CP38" s="373"/>
      <c r="CQ38" s="372" t="str">
        <f>IF('各会計、関係団体の財政状況及び健全化判断比率'!BS11="","",'各会計、関係団体の財政状況及び健全化判断比率'!BS11)</f>
        <v>公益財団法人 京都市埋蔵文化財研究所</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f t="shared" si="5"/>
        <v>6</v>
      </c>
      <c r="D39" s="373"/>
      <c r="E39" s="372" t="str">
        <f>IF('各会計、関係団体の財政状況及び健全化判断比率'!B12="","",'各会計、関係団体の財政状況及び健全化判断比率'!B12)</f>
        <v>京都市立病院機構病院事業債特別会計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20</v>
      </c>
      <c r="BF39" s="373"/>
      <c r="BG39" s="372" t="str">
        <f>IF('各会計、関係団体の財政状況及び健全化判断比率'!B41="","",'各会計、関係団体の財政状況及び健全化判断比率'!B41)</f>
        <v>京都市農業集落排水事業特別会計</v>
      </c>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32</v>
      </c>
      <c r="CP39" s="373"/>
      <c r="CQ39" s="372" t="str">
        <f>IF('各会計、関係団体の財政状況及び健全化判断比率'!BS12="","",'各会計、関係団体の財政状況及び健全化判断比率'!BS12)</f>
        <v>公益財団法人 京都市ユースサービス協会</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21</v>
      </c>
      <c r="BF40" s="373"/>
      <c r="BG40" s="372" t="str">
        <f>IF('各会計、関係団体の財政状況及び健全化判断比率'!B42="","",'各会計、関係団体の財政状況及び健全化判断比率'!B42)</f>
        <v>京都市土地区画整理事業特別会計</v>
      </c>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33</v>
      </c>
      <c r="CP40" s="373"/>
      <c r="CQ40" s="372" t="str">
        <f>IF('各会計、関係団体の財政状況及び健全化判断比率'!BS13="","",'各会計、関係団体の財政状況及び健全化判断比率'!BS13)</f>
        <v>公益財団法人 京都市男女共同参画推進協会</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34</v>
      </c>
      <c r="CP41" s="373"/>
      <c r="CQ41" s="372" t="str">
        <f>IF('各会計、関係団体の財政状況及び健全化判断比率'!BS14="","",'各会計、関係団体の財政状況及び健全化判断比率'!BS14)</f>
        <v>財団法人 京都市立浴場運営財団</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35</v>
      </c>
      <c r="CP42" s="373"/>
      <c r="CQ42" s="372" t="str">
        <f>IF('各会計、関係団体の財政状況及び健全化判断比率'!BS15="","",'各会計、関係団体の財政状況及び健全化判断比率'!BS15)</f>
        <v>公益財団法人 京都市体育協会</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36</v>
      </c>
      <c r="CP43" s="373"/>
      <c r="CQ43" s="372" t="str">
        <f>IF('各会計、関係団体の財政状況及び健全化判断比率'!BS16="","",'各会計、関係団体の財政状況及び健全化判断比率'!BS16)</f>
        <v>公益財団法人 京都市音楽芸術文化振興財団</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252959966</v>
      </c>
      <c r="S5" s="669"/>
      <c r="T5" s="669"/>
      <c r="U5" s="669"/>
      <c r="V5" s="669"/>
      <c r="W5" s="669"/>
      <c r="X5" s="669"/>
      <c r="Y5" s="716"/>
      <c r="Z5" s="729">
        <v>34.5</v>
      </c>
      <c r="AA5" s="729"/>
      <c r="AB5" s="729"/>
      <c r="AC5" s="729"/>
      <c r="AD5" s="730">
        <v>227101210</v>
      </c>
      <c r="AE5" s="730"/>
      <c r="AF5" s="730"/>
      <c r="AG5" s="730"/>
      <c r="AH5" s="730"/>
      <c r="AI5" s="730"/>
      <c r="AJ5" s="730"/>
      <c r="AK5" s="730"/>
      <c r="AL5" s="717">
        <v>70</v>
      </c>
      <c r="AM5" s="686"/>
      <c r="AN5" s="686"/>
      <c r="AO5" s="718"/>
      <c r="AP5" s="705" t="s">
        <v>207</v>
      </c>
      <c r="AQ5" s="706"/>
      <c r="AR5" s="706"/>
      <c r="AS5" s="706"/>
      <c r="AT5" s="706"/>
      <c r="AU5" s="706"/>
      <c r="AV5" s="706"/>
      <c r="AW5" s="706"/>
      <c r="AX5" s="706"/>
      <c r="AY5" s="706"/>
      <c r="AZ5" s="706"/>
      <c r="BA5" s="706"/>
      <c r="BB5" s="706"/>
      <c r="BC5" s="706"/>
      <c r="BD5" s="706"/>
      <c r="BE5" s="706"/>
      <c r="BF5" s="707"/>
      <c r="BG5" s="618">
        <v>223307798</v>
      </c>
      <c r="BH5" s="619"/>
      <c r="BI5" s="619"/>
      <c r="BJ5" s="619"/>
      <c r="BK5" s="619"/>
      <c r="BL5" s="619"/>
      <c r="BM5" s="619"/>
      <c r="BN5" s="620"/>
      <c r="BO5" s="671">
        <v>88.3</v>
      </c>
      <c r="BP5" s="671"/>
      <c r="BQ5" s="671"/>
      <c r="BR5" s="671"/>
      <c r="BS5" s="672">
        <v>3400724</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3437129</v>
      </c>
      <c r="S6" s="619"/>
      <c r="T6" s="619"/>
      <c r="U6" s="619"/>
      <c r="V6" s="619"/>
      <c r="W6" s="619"/>
      <c r="X6" s="619"/>
      <c r="Y6" s="620"/>
      <c r="Z6" s="671">
        <v>0.5</v>
      </c>
      <c r="AA6" s="671"/>
      <c r="AB6" s="671"/>
      <c r="AC6" s="671"/>
      <c r="AD6" s="672">
        <v>3437129</v>
      </c>
      <c r="AE6" s="672"/>
      <c r="AF6" s="672"/>
      <c r="AG6" s="672"/>
      <c r="AH6" s="672"/>
      <c r="AI6" s="672"/>
      <c r="AJ6" s="672"/>
      <c r="AK6" s="672"/>
      <c r="AL6" s="641">
        <v>1.1000000000000001</v>
      </c>
      <c r="AM6" s="673"/>
      <c r="AN6" s="673"/>
      <c r="AO6" s="674"/>
      <c r="AP6" s="615" t="s">
        <v>212</v>
      </c>
      <c r="AQ6" s="616"/>
      <c r="AR6" s="616"/>
      <c r="AS6" s="616"/>
      <c r="AT6" s="616"/>
      <c r="AU6" s="616"/>
      <c r="AV6" s="616"/>
      <c r="AW6" s="616"/>
      <c r="AX6" s="616"/>
      <c r="AY6" s="616"/>
      <c r="AZ6" s="616"/>
      <c r="BA6" s="616"/>
      <c r="BB6" s="616"/>
      <c r="BC6" s="616"/>
      <c r="BD6" s="616"/>
      <c r="BE6" s="616"/>
      <c r="BF6" s="617"/>
      <c r="BG6" s="618">
        <v>223307798</v>
      </c>
      <c r="BH6" s="619"/>
      <c r="BI6" s="619"/>
      <c r="BJ6" s="619"/>
      <c r="BK6" s="619"/>
      <c r="BL6" s="619"/>
      <c r="BM6" s="619"/>
      <c r="BN6" s="620"/>
      <c r="BO6" s="671">
        <v>88.3</v>
      </c>
      <c r="BP6" s="671"/>
      <c r="BQ6" s="671"/>
      <c r="BR6" s="671"/>
      <c r="BS6" s="672">
        <v>3400724</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2181978</v>
      </c>
      <c r="CS6" s="619"/>
      <c r="CT6" s="619"/>
      <c r="CU6" s="619"/>
      <c r="CV6" s="619"/>
      <c r="CW6" s="619"/>
      <c r="CX6" s="619"/>
      <c r="CY6" s="620"/>
      <c r="CZ6" s="671">
        <v>0.3</v>
      </c>
      <c r="DA6" s="671"/>
      <c r="DB6" s="671"/>
      <c r="DC6" s="671"/>
      <c r="DD6" s="624">
        <v>29830</v>
      </c>
      <c r="DE6" s="619"/>
      <c r="DF6" s="619"/>
      <c r="DG6" s="619"/>
      <c r="DH6" s="619"/>
      <c r="DI6" s="619"/>
      <c r="DJ6" s="619"/>
      <c r="DK6" s="619"/>
      <c r="DL6" s="619"/>
      <c r="DM6" s="619"/>
      <c r="DN6" s="619"/>
      <c r="DO6" s="619"/>
      <c r="DP6" s="620"/>
      <c r="DQ6" s="624">
        <v>2181965</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553388</v>
      </c>
      <c r="S7" s="619"/>
      <c r="T7" s="619"/>
      <c r="U7" s="619"/>
      <c r="V7" s="619"/>
      <c r="W7" s="619"/>
      <c r="X7" s="619"/>
      <c r="Y7" s="620"/>
      <c r="Z7" s="671">
        <v>0.1</v>
      </c>
      <c r="AA7" s="671"/>
      <c r="AB7" s="671"/>
      <c r="AC7" s="671"/>
      <c r="AD7" s="672">
        <v>553388</v>
      </c>
      <c r="AE7" s="672"/>
      <c r="AF7" s="672"/>
      <c r="AG7" s="672"/>
      <c r="AH7" s="672"/>
      <c r="AI7" s="672"/>
      <c r="AJ7" s="672"/>
      <c r="AK7" s="672"/>
      <c r="AL7" s="641">
        <v>0.2</v>
      </c>
      <c r="AM7" s="673"/>
      <c r="AN7" s="673"/>
      <c r="AO7" s="674"/>
      <c r="AP7" s="615" t="s">
        <v>215</v>
      </c>
      <c r="AQ7" s="616"/>
      <c r="AR7" s="616"/>
      <c r="AS7" s="616"/>
      <c r="AT7" s="616"/>
      <c r="AU7" s="616"/>
      <c r="AV7" s="616"/>
      <c r="AW7" s="616"/>
      <c r="AX7" s="616"/>
      <c r="AY7" s="616"/>
      <c r="AZ7" s="616"/>
      <c r="BA7" s="616"/>
      <c r="BB7" s="616"/>
      <c r="BC7" s="616"/>
      <c r="BD7" s="616"/>
      <c r="BE7" s="616"/>
      <c r="BF7" s="617"/>
      <c r="BG7" s="618">
        <v>110487190</v>
      </c>
      <c r="BH7" s="619"/>
      <c r="BI7" s="619"/>
      <c r="BJ7" s="619"/>
      <c r="BK7" s="619"/>
      <c r="BL7" s="619"/>
      <c r="BM7" s="619"/>
      <c r="BN7" s="620"/>
      <c r="BO7" s="671">
        <v>43.7</v>
      </c>
      <c r="BP7" s="671"/>
      <c r="BQ7" s="671"/>
      <c r="BR7" s="671"/>
      <c r="BS7" s="672">
        <v>3400724</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49303039</v>
      </c>
      <c r="CS7" s="619"/>
      <c r="CT7" s="619"/>
      <c r="CU7" s="619"/>
      <c r="CV7" s="619"/>
      <c r="CW7" s="619"/>
      <c r="CX7" s="619"/>
      <c r="CY7" s="620"/>
      <c r="CZ7" s="671">
        <v>6.8</v>
      </c>
      <c r="DA7" s="671"/>
      <c r="DB7" s="671"/>
      <c r="DC7" s="671"/>
      <c r="DD7" s="624">
        <v>3012939</v>
      </c>
      <c r="DE7" s="619"/>
      <c r="DF7" s="619"/>
      <c r="DG7" s="619"/>
      <c r="DH7" s="619"/>
      <c r="DI7" s="619"/>
      <c r="DJ7" s="619"/>
      <c r="DK7" s="619"/>
      <c r="DL7" s="619"/>
      <c r="DM7" s="619"/>
      <c r="DN7" s="619"/>
      <c r="DO7" s="619"/>
      <c r="DP7" s="620"/>
      <c r="DQ7" s="624">
        <v>35458082</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1649572</v>
      </c>
      <c r="S8" s="619"/>
      <c r="T8" s="619"/>
      <c r="U8" s="619"/>
      <c r="V8" s="619"/>
      <c r="W8" s="619"/>
      <c r="X8" s="619"/>
      <c r="Y8" s="620"/>
      <c r="Z8" s="671">
        <v>0.2</v>
      </c>
      <c r="AA8" s="671"/>
      <c r="AB8" s="671"/>
      <c r="AC8" s="671"/>
      <c r="AD8" s="672">
        <v>1649572</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2079651</v>
      </c>
      <c r="BH8" s="619"/>
      <c r="BI8" s="619"/>
      <c r="BJ8" s="619"/>
      <c r="BK8" s="619"/>
      <c r="BL8" s="619"/>
      <c r="BM8" s="619"/>
      <c r="BN8" s="620"/>
      <c r="BO8" s="671">
        <v>0.8</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293576270</v>
      </c>
      <c r="CS8" s="619"/>
      <c r="CT8" s="619"/>
      <c r="CU8" s="619"/>
      <c r="CV8" s="619"/>
      <c r="CW8" s="619"/>
      <c r="CX8" s="619"/>
      <c r="CY8" s="620"/>
      <c r="CZ8" s="671">
        <v>40.4</v>
      </c>
      <c r="DA8" s="671"/>
      <c r="DB8" s="671"/>
      <c r="DC8" s="671"/>
      <c r="DD8" s="624">
        <v>4189619</v>
      </c>
      <c r="DE8" s="619"/>
      <c r="DF8" s="619"/>
      <c r="DG8" s="619"/>
      <c r="DH8" s="619"/>
      <c r="DI8" s="619"/>
      <c r="DJ8" s="619"/>
      <c r="DK8" s="619"/>
      <c r="DL8" s="619"/>
      <c r="DM8" s="619"/>
      <c r="DN8" s="619"/>
      <c r="DO8" s="619"/>
      <c r="DP8" s="620"/>
      <c r="DQ8" s="624">
        <v>137410698</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1603093</v>
      </c>
      <c r="S9" s="619"/>
      <c r="T9" s="619"/>
      <c r="U9" s="619"/>
      <c r="V9" s="619"/>
      <c r="W9" s="619"/>
      <c r="X9" s="619"/>
      <c r="Y9" s="620"/>
      <c r="Z9" s="671">
        <v>0.2</v>
      </c>
      <c r="AA9" s="671"/>
      <c r="AB9" s="671"/>
      <c r="AC9" s="671"/>
      <c r="AD9" s="672">
        <v>1603093</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79920011</v>
      </c>
      <c r="BH9" s="619"/>
      <c r="BI9" s="619"/>
      <c r="BJ9" s="619"/>
      <c r="BK9" s="619"/>
      <c r="BL9" s="619"/>
      <c r="BM9" s="619"/>
      <c r="BN9" s="620"/>
      <c r="BO9" s="671">
        <v>31.6</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41744412</v>
      </c>
      <c r="CS9" s="619"/>
      <c r="CT9" s="619"/>
      <c r="CU9" s="619"/>
      <c r="CV9" s="619"/>
      <c r="CW9" s="619"/>
      <c r="CX9" s="619"/>
      <c r="CY9" s="620"/>
      <c r="CZ9" s="671">
        <v>5.7</v>
      </c>
      <c r="DA9" s="671"/>
      <c r="DB9" s="671"/>
      <c r="DC9" s="671"/>
      <c r="DD9" s="624">
        <v>3947921</v>
      </c>
      <c r="DE9" s="619"/>
      <c r="DF9" s="619"/>
      <c r="DG9" s="619"/>
      <c r="DH9" s="619"/>
      <c r="DI9" s="619"/>
      <c r="DJ9" s="619"/>
      <c r="DK9" s="619"/>
      <c r="DL9" s="619"/>
      <c r="DM9" s="619"/>
      <c r="DN9" s="619"/>
      <c r="DO9" s="619"/>
      <c r="DP9" s="620"/>
      <c r="DQ9" s="624">
        <v>27582857</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30653685</v>
      </c>
      <c r="S10" s="619"/>
      <c r="T10" s="619"/>
      <c r="U10" s="619"/>
      <c r="V10" s="619"/>
      <c r="W10" s="619"/>
      <c r="X10" s="619"/>
      <c r="Y10" s="620"/>
      <c r="Z10" s="671">
        <v>4.2</v>
      </c>
      <c r="AA10" s="671"/>
      <c r="AB10" s="671"/>
      <c r="AC10" s="671"/>
      <c r="AD10" s="672">
        <v>30653685</v>
      </c>
      <c r="AE10" s="672"/>
      <c r="AF10" s="672"/>
      <c r="AG10" s="672"/>
      <c r="AH10" s="672"/>
      <c r="AI10" s="672"/>
      <c r="AJ10" s="672"/>
      <c r="AK10" s="672"/>
      <c r="AL10" s="641">
        <v>9.5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5103088</v>
      </c>
      <c r="BH10" s="619"/>
      <c r="BI10" s="619"/>
      <c r="BJ10" s="619"/>
      <c r="BK10" s="619"/>
      <c r="BL10" s="619"/>
      <c r="BM10" s="619"/>
      <c r="BN10" s="620"/>
      <c r="BO10" s="671">
        <v>2</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579910</v>
      </c>
      <c r="CS10" s="619"/>
      <c r="CT10" s="619"/>
      <c r="CU10" s="619"/>
      <c r="CV10" s="619"/>
      <c r="CW10" s="619"/>
      <c r="CX10" s="619"/>
      <c r="CY10" s="620"/>
      <c r="CZ10" s="671">
        <v>0.1</v>
      </c>
      <c r="DA10" s="671"/>
      <c r="DB10" s="671"/>
      <c r="DC10" s="671"/>
      <c r="DD10" s="624">
        <v>2230</v>
      </c>
      <c r="DE10" s="619"/>
      <c r="DF10" s="619"/>
      <c r="DG10" s="619"/>
      <c r="DH10" s="619"/>
      <c r="DI10" s="619"/>
      <c r="DJ10" s="619"/>
      <c r="DK10" s="619"/>
      <c r="DL10" s="619"/>
      <c r="DM10" s="619"/>
      <c r="DN10" s="619"/>
      <c r="DO10" s="619"/>
      <c r="DP10" s="620"/>
      <c r="DQ10" s="624">
        <v>59823</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32233</v>
      </c>
      <c r="S11" s="619"/>
      <c r="T11" s="619"/>
      <c r="U11" s="619"/>
      <c r="V11" s="619"/>
      <c r="W11" s="619"/>
      <c r="X11" s="619"/>
      <c r="Y11" s="620"/>
      <c r="Z11" s="671">
        <v>0</v>
      </c>
      <c r="AA11" s="671"/>
      <c r="AB11" s="671"/>
      <c r="AC11" s="671"/>
      <c r="AD11" s="672">
        <v>32233</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23384440</v>
      </c>
      <c r="BH11" s="619"/>
      <c r="BI11" s="619"/>
      <c r="BJ11" s="619"/>
      <c r="BK11" s="619"/>
      <c r="BL11" s="619"/>
      <c r="BM11" s="619"/>
      <c r="BN11" s="620"/>
      <c r="BO11" s="671">
        <v>9.1999999999999993</v>
      </c>
      <c r="BP11" s="671"/>
      <c r="BQ11" s="671"/>
      <c r="BR11" s="671"/>
      <c r="BS11" s="624">
        <v>3400724</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2144037</v>
      </c>
      <c r="CS11" s="619"/>
      <c r="CT11" s="619"/>
      <c r="CU11" s="619"/>
      <c r="CV11" s="619"/>
      <c r="CW11" s="619"/>
      <c r="CX11" s="619"/>
      <c r="CY11" s="620"/>
      <c r="CZ11" s="671">
        <v>0.3</v>
      </c>
      <c r="DA11" s="671"/>
      <c r="DB11" s="671"/>
      <c r="DC11" s="671"/>
      <c r="DD11" s="624">
        <v>764709</v>
      </c>
      <c r="DE11" s="619"/>
      <c r="DF11" s="619"/>
      <c r="DG11" s="619"/>
      <c r="DH11" s="619"/>
      <c r="DI11" s="619"/>
      <c r="DJ11" s="619"/>
      <c r="DK11" s="619"/>
      <c r="DL11" s="619"/>
      <c r="DM11" s="619"/>
      <c r="DN11" s="619"/>
      <c r="DO11" s="619"/>
      <c r="DP11" s="620"/>
      <c r="DQ11" s="624">
        <v>1486061</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101436621</v>
      </c>
      <c r="BH12" s="619"/>
      <c r="BI12" s="619"/>
      <c r="BJ12" s="619"/>
      <c r="BK12" s="619"/>
      <c r="BL12" s="619"/>
      <c r="BM12" s="619"/>
      <c r="BN12" s="620"/>
      <c r="BO12" s="671">
        <v>40.1</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72995577</v>
      </c>
      <c r="CS12" s="619"/>
      <c r="CT12" s="619"/>
      <c r="CU12" s="619"/>
      <c r="CV12" s="619"/>
      <c r="CW12" s="619"/>
      <c r="CX12" s="619"/>
      <c r="CY12" s="620"/>
      <c r="CZ12" s="671">
        <v>10</v>
      </c>
      <c r="DA12" s="671"/>
      <c r="DB12" s="671"/>
      <c r="DC12" s="671"/>
      <c r="DD12" s="624">
        <v>358080</v>
      </c>
      <c r="DE12" s="619"/>
      <c r="DF12" s="619"/>
      <c r="DG12" s="619"/>
      <c r="DH12" s="619"/>
      <c r="DI12" s="619"/>
      <c r="DJ12" s="619"/>
      <c r="DK12" s="619"/>
      <c r="DL12" s="619"/>
      <c r="DM12" s="619"/>
      <c r="DN12" s="619"/>
      <c r="DO12" s="619"/>
      <c r="DP12" s="620"/>
      <c r="DQ12" s="624">
        <v>4913740</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952900</v>
      </c>
      <c r="S13" s="619"/>
      <c r="T13" s="619"/>
      <c r="U13" s="619"/>
      <c r="V13" s="619"/>
      <c r="W13" s="619"/>
      <c r="X13" s="619"/>
      <c r="Y13" s="620"/>
      <c r="Z13" s="671">
        <v>0.1</v>
      </c>
      <c r="AA13" s="671"/>
      <c r="AB13" s="671"/>
      <c r="AC13" s="671"/>
      <c r="AD13" s="672">
        <v>952900</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101179915</v>
      </c>
      <c r="BH13" s="619"/>
      <c r="BI13" s="619"/>
      <c r="BJ13" s="619"/>
      <c r="BK13" s="619"/>
      <c r="BL13" s="619"/>
      <c r="BM13" s="619"/>
      <c r="BN13" s="620"/>
      <c r="BO13" s="671">
        <v>40</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73708820</v>
      </c>
      <c r="CS13" s="619"/>
      <c r="CT13" s="619"/>
      <c r="CU13" s="619"/>
      <c r="CV13" s="619"/>
      <c r="CW13" s="619"/>
      <c r="CX13" s="619"/>
      <c r="CY13" s="620"/>
      <c r="CZ13" s="671">
        <v>10.1</v>
      </c>
      <c r="DA13" s="671"/>
      <c r="DB13" s="671"/>
      <c r="DC13" s="671"/>
      <c r="DD13" s="624">
        <v>29056235</v>
      </c>
      <c r="DE13" s="619"/>
      <c r="DF13" s="619"/>
      <c r="DG13" s="619"/>
      <c r="DH13" s="619"/>
      <c r="DI13" s="619"/>
      <c r="DJ13" s="619"/>
      <c r="DK13" s="619"/>
      <c r="DL13" s="619"/>
      <c r="DM13" s="619"/>
      <c r="DN13" s="619"/>
      <c r="DO13" s="619"/>
      <c r="DP13" s="620"/>
      <c r="DQ13" s="624">
        <v>43337474</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v>4169171</v>
      </c>
      <c r="S14" s="619"/>
      <c r="T14" s="619"/>
      <c r="U14" s="619"/>
      <c r="V14" s="619"/>
      <c r="W14" s="619"/>
      <c r="X14" s="619"/>
      <c r="Y14" s="620"/>
      <c r="Z14" s="671">
        <v>0.6</v>
      </c>
      <c r="AA14" s="671"/>
      <c r="AB14" s="671"/>
      <c r="AC14" s="671"/>
      <c r="AD14" s="672">
        <v>4169171</v>
      </c>
      <c r="AE14" s="672"/>
      <c r="AF14" s="672"/>
      <c r="AG14" s="672"/>
      <c r="AH14" s="672"/>
      <c r="AI14" s="672"/>
      <c r="AJ14" s="672"/>
      <c r="AK14" s="672"/>
      <c r="AL14" s="641">
        <v>1.3</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1317252</v>
      </c>
      <c r="BH14" s="619"/>
      <c r="BI14" s="619"/>
      <c r="BJ14" s="619"/>
      <c r="BK14" s="619"/>
      <c r="BL14" s="619"/>
      <c r="BM14" s="619"/>
      <c r="BN14" s="620"/>
      <c r="BO14" s="671">
        <v>0.5</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20381184</v>
      </c>
      <c r="CS14" s="619"/>
      <c r="CT14" s="619"/>
      <c r="CU14" s="619"/>
      <c r="CV14" s="619"/>
      <c r="CW14" s="619"/>
      <c r="CX14" s="619"/>
      <c r="CY14" s="620"/>
      <c r="CZ14" s="671">
        <v>2.8</v>
      </c>
      <c r="DA14" s="671"/>
      <c r="DB14" s="671"/>
      <c r="DC14" s="671"/>
      <c r="DD14" s="624">
        <v>1721410</v>
      </c>
      <c r="DE14" s="619"/>
      <c r="DF14" s="619"/>
      <c r="DG14" s="619"/>
      <c r="DH14" s="619"/>
      <c r="DI14" s="619"/>
      <c r="DJ14" s="619"/>
      <c r="DK14" s="619"/>
      <c r="DL14" s="619"/>
      <c r="DM14" s="619"/>
      <c r="DN14" s="619"/>
      <c r="DO14" s="619"/>
      <c r="DP14" s="620"/>
      <c r="DQ14" s="624">
        <v>18554176</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697702</v>
      </c>
      <c r="S15" s="619"/>
      <c r="T15" s="619"/>
      <c r="U15" s="619"/>
      <c r="V15" s="619"/>
      <c r="W15" s="619"/>
      <c r="X15" s="619"/>
      <c r="Y15" s="620"/>
      <c r="Z15" s="671">
        <v>0.1</v>
      </c>
      <c r="AA15" s="671"/>
      <c r="AB15" s="671"/>
      <c r="AC15" s="671"/>
      <c r="AD15" s="672">
        <v>697702</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10058128</v>
      </c>
      <c r="BH15" s="619"/>
      <c r="BI15" s="619"/>
      <c r="BJ15" s="619"/>
      <c r="BK15" s="619"/>
      <c r="BL15" s="619"/>
      <c r="BM15" s="619"/>
      <c r="BN15" s="620"/>
      <c r="BO15" s="671">
        <v>4</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67498159</v>
      </c>
      <c r="CS15" s="619"/>
      <c r="CT15" s="619"/>
      <c r="CU15" s="619"/>
      <c r="CV15" s="619"/>
      <c r="CW15" s="619"/>
      <c r="CX15" s="619"/>
      <c r="CY15" s="620"/>
      <c r="CZ15" s="671">
        <v>9.3000000000000007</v>
      </c>
      <c r="DA15" s="671"/>
      <c r="DB15" s="671"/>
      <c r="DC15" s="671"/>
      <c r="DD15" s="624">
        <v>23134962</v>
      </c>
      <c r="DE15" s="619"/>
      <c r="DF15" s="619"/>
      <c r="DG15" s="619"/>
      <c r="DH15" s="619"/>
      <c r="DI15" s="619"/>
      <c r="DJ15" s="619"/>
      <c r="DK15" s="619"/>
      <c r="DL15" s="619"/>
      <c r="DM15" s="619"/>
      <c r="DN15" s="619"/>
      <c r="DO15" s="619"/>
      <c r="DP15" s="620"/>
      <c r="DQ15" s="624">
        <v>44543424</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50320765</v>
      </c>
      <c r="S16" s="619"/>
      <c r="T16" s="619"/>
      <c r="U16" s="619"/>
      <c r="V16" s="619"/>
      <c r="W16" s="619"/>
      <c r="X16" s="619"/>
      <c r="Y16" s="620"/>
      <c r="Z16" s="671">
        <v>6.9</v>
      </c>
      <c r="AA16" s="671"/>
      <c r="AB16" s="671"/>
      <c r="AC16" s="671"/>
      <c r="AD16" s="672">
        <v>48114173</v>
      </c>
      <c r="AE16" s="672"/>
      <c r="AF16" s="672"/>
      <c r="AG16" s="672"/>
      <c r="AH16" s="672"/>
      <c r="AI16" s="672"/>
      <c r="AJ16" s="672"/>
      <c r="AK16" s="672"/>
      <c r="AL16" s="641">
        <v>14.8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1869547</v>
      </c>
      <c r="CS16" s="619"/>
      <c r="CT16" s="619"/>
      <c r="CU16" s="619"/>
      <c r="CV16" s="619"/>
      <c r="CW16" s="619"/>
      <c r="CX16" s="619"/>
      <c r="CY16" s="620"/>
      <c r="CZ16" s="671">
        <v>0.3</v>
      </c>
      <c r="DA16" s="671"/>
      <c r="DB16" s="671"/>
      <c r="DC16" s="671"/>
      <c r="DD16" s="624" t="s">
        <v>109</v>
      </c>
      <c r="DE16" s="619"/>
      <c r="DF16" s="619"/>
      <c r="DG16" s="619"/>
      <c r="DH16" s="619"/>
      <c r="DI16" s="619"/>
      <c r="DJ16" s="619"/>
      <c r="DK16" s="619"/>
      <c r="DL16" s="619"/>
      <c r="DM16" s="619"/>
      <c r="DN16" s="619"/>
      <c r="DO16" s="619"/>
      <c r="DP16" s="620"/>
      <c r="DQ16" s="624">
        <v>19272</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48114173</v>
      </c>
      <c r="S17" s="619"/>
      <c r="T17" s="619"/>
      <c r="U17" s="619"/>
      <c r="V17" s="619"/>
      <c r="W17" s="619"/>
      <c r="X17" s="619"/>
      <c r="Y17" s="620"/>
      <c r="Z17" s="671">
        <v>6.6</v>
      </c>
      <c r="AA17" s="671"/>
      <c r="AB17" s="671"/>
      <c r="AC17" s="671"/>
      <c r="AD17" s="672">
        <v>48114173</v>
      </c>
      <c r="AE17" s="672"/>
      <c r="AF17" s="672"/>
      <c r="AG17" s="672"/>
      <c r="AH17" s="672"/>
      <c r="AI17" s="672"/>
      <c r="AJ17" s="672"/>
      <c r="AK17" s="672"/>
      <c r="AL17" s="641">
        <v>14.8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v>8607</v>
      </c>
      <c r="BH17" s="619"/>
      <c r="BI17" s="619"/>
      <c r="BJ17" s="619"/>
      <c r="BK17" s="619"/>
      <c r="BL17" s="619"/>
      <c r="BM17" s="619"/>
      <c r="BN17" s="620"/>
      <c r="BO17" s="671">
        <v>0</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87163365</v>
      </c>
      <c r="CS17" s="619"/>
      <c r="CT17" s="619"/>
      <c r="CU17" s="619"/>
      <c r="CV17" s="619"/>
      <c r="CW17" s="619"/>
      <c r="CX17" s="619"/>
      <c r="CY17" s="620"/>
      <c r="CZ17" s="671">
        <v>12</v>
      </c>
      <c r="DA17" s="671"/>
      <c r="DB17" s="671"/>
      <c r="DC17" s="671"/>
      <c r="DD17" s="624" t="s">
        <v>109</v>
      </c>
      <c r="DE17" s="619"/>
      <c r="DF17" s="619"/>
      <c r="DG17" s="619"/>
      <c r="DH17" s="619"/>
      <c r="DI17" s="619"/>
      <c r="DJ17" s="619"/>
      <c r="DK17" s="619"/>
      <c r="DL17" s="619"/>
      <c r="DM17" s="619"/>
      <c r="DN17" s="619"/>
      <c r="DO17" s="619"/>
      <c r="DP17" s="620"/>
      <c r="DQ17" s="624">
        <v>81269373</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2206457</v>
      </c>
      <c r="S18" s="619"/>
      <c r="T18" s="619"/>
      <c r="U18" s="619"/>
      <c r="V18" s="619"/>
      <c r="W18" s="619"/>
      <c r="X18" s="619"/>
      <c r="Y18" s="620"/>
      <c r="Z18" s="671">
        <v>0.3</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13907489</v>
      </c>
      <c r="CS18" s="619"/>
      <c r="CT18" s="619"/>
      <c r="CU18" s="619"/>
      <c r="CV18" s="619"/>
      <c r="CW18" s="619"/>
      <c r="CX18" s="619"/>
      <c r="CY18" s="620"/>
      <c r="CZ18" s="671">
        <v>1.9</v>
      </c>
      <c r="DA18" s="671"/>
      <c r="DB18" s="671"/>
      <c r="DC18" s="671"/>
      <c r="DD18" s="624" t="s">
        <v>109</v>
      </c>
      <c r="DE18" s="619"/>
      <c r="DF18" s="619"/>
      <c r="DG18" s="619"/>
      <c r="DH18" s="619"/>
      <c r="DI18" s="619"/>
      <c r="DJ18" s="619"/>
      <c r="DK18" s="619"/>
      <c r="DL18" s="619"/>
      <c r="DM18" s="619"/>
      <c r="DN18" s="619"/>
      <c r="DO18" s="619"/>
      <c r="DP18" s="620"/>
      <c r="DQ18" s="624">
        <v>3897681</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135</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29652168</v>
      </c>
      <c r="BH19" s="619"/>
      <c r="BI19" s="619"/>
      <c r="BJ19" s="619"/>
      <c r="BK19" s="619"/>
      <c r="BL19" s="619"/>
      <c r="BM19" s="619"/>
      <c r="BN19" s="620"/>
      <c r="BO19" s="671">
        <v>11.7</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347029604</v>
      </c>
      <c r="S20" s="619"/>
      <c r="T20" s="619"/>
      <c r="U20" s="619"/>
      <c r="V20" s="619"/>
      <c r="W20" s="619"/>
      <c r="X20" s="619"/>
      <c r="Y20" s="620"/>
      <c r="Z20" s="671">
        <v>47.4</v>
      </c>
      <c r="AA20" s="671"/>
      <c r="AB20" s="671"/>
      <c r="AC20" s="671"/>
      <c r="AD20" s="672">
        <v>318964256</v>
      </c>
      <c r="AE20" s="672"/>
      <c r="AF20" s="672"/>
      <c r="AG20" s="672"/>
      <c r="AH20" s="672"/>
      <c r="AI20" s="672"/>
      <c r="AJ20" s="672"/>
      <c r="AK20" s="672"/>
      <c r="AL20" s="641">
        <v>98.3</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29652168</v>
      </c>
      <c r="BH20" s="619"/>
      <c r="BI20" s="619"/>
      <c r="BJ20" s="619"/>
      <c r="BK20" s="619"/>
      <c r="BL20" s="619"/>
      <c r="BM20" s="619"/>
      <c r="BN20" s="620"/>
      <c r="BO20" s="671">
        <v>11.7</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727053787</v>
      </c>
      <c r="CS20" s="619"/>
      <c r="CT20" s="619"/>
      <c r="CU20" s="619"/>
      <c r="CV20" s="619"/>
      <c r="CW20" s="619"/>
      <c r="CX20" s="619"/>
      <c r="CY20" s="620"/>
      <c r="CZ20" s="671">
        <v>100</v>
      </c>
      <c r="DA20" s="671"/>
      <c r="DB20" s="671"/>
      <c r="DC20" s="671"/>
      <c r="DD20" s="624">
        <v>66217935</v>
      </c>
      <c r="DE20" s="619"/>
      <c r="DF20" s="619"/>
      <c r="DG20" s="619"/>
      <c r="DH20" s="619"/>
      <c r="DI20" s="619"/>
      <c r="DJ20" s="619"/>
      <c r="DK20" s="619"/>
      <c r="DL20" s="619"/>
      <c r="DM20" s="619"/>
      <c r="DN20" s="619"/>
      <c r="DO20" s="619"/>
      <c r="DP20" s="620"/>
      <c r="DQ20" s="624">
        <v>400714626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442206</v>
      </c>
      <c r="S21" s="619"/>
      <c r="T21" s="619"/>
      <c r="U21" s="619"/>
      <c r="V21" s="619"/>
      <c r="W21" s="619"/>
      <c r="X21" s="619"/>
      <c r="Y21" s="620"/>
      <c r="Z21" s="671">
        <v>0.1</v>
      </c>
      <c r="AA21" s="671"/>
      <c r="AB21" s="671"/>
      <c r="AC21" s="671"/>
      <c r="AD21" s="672">
        <v>442206</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110711</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6976961</v>
      </c>
      <c r="S22" s="619"/>
      <c r="T22" s="619"/>
      <c r="U22" s="619"/>
      <c r="V22" s="619"/>
      <c r="W22" s="619"/>
      <c r="X22" s="619"/>
      <c r="Y22" s="620"/>
      <c r="Z22" s="671">
        <v>1</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v>7083425</v>
      </c>
      <c r="BH22" s="619"/>
      <c r="BI22" s="619"/>
      <c r="BJ22" s="619"/>
      <c r="BK22" s="619"/>
      <c r="BL22" s="619"/>
      <c r="BM22" s="619"/>
      <c r="BN22" s="620"/>
      <c r="BO22" s="671">
        <v>2.8</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14090658</v>
      </c>
      <c r="S23" s="619"/>
      <c r="T23" s="619"/>
      <c r="U23" s="619"/>
      <c r="V23" s="619"/>
      <c r="W23" s="619"/>
      <c r="X23" s="619"/>
      <c r="Y23" s="620"/>
      <c r="Z23" s="671">
        <v>1.9</v>
      </c>
      <c r="AA23" s="671"/>
      <c r="AB23" s="671"/>
      <c r="AC23" s="671"/>
      <c r="AD23" s="672">
        <v>3682705</v>
      </c>
      <c r="AE23" s="672"/>
      <c r="AF23" s="672"/>
      <c r="AG23" s="672"/>
      <c r="AH23" s="672"/>
      <c r="AI23" s="672"/>
      <c r="AJ23" s="672"/>
      <c r="AK23" s="672"/>
      <c r="AL23" s="641">
        <v>1.1000000000000001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22458032</v>
      </c>
      <c r="BH23" s="619"/>
      <c r="BI23" s="619"/>
      <c r="BJ23" s="619"/>
      <c r="BK23" s="619"/>
      <c r="BL23" s="619"/>
      <c r="BM23" s="619"/>
      <c r="BN23" s="620"/>
      <c r="BO23" s="671">
        <v>8.9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5480295</v>
      </c>
      <c r="S24" s="619"/>
      <c r="T24" s="619"/>
      <c r="U24" s="619"/>
      <c r="V24" s="619"/>
      <c r="W24" s="619"/>
      <c r="X24" s="619"/>
      <c r="Y24" s="620"/>
      <c r="Z24" s="671">
        <v>0.7</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396416736</v>
      </c>
      <c r="CS24" s="669"/>
      <c r="CT24" s="669"/>
      <c r="CU24" s="669"/>
      <c r="CV24" s="669"/>
      <c r="CW24" s="669"/>
      <c r="CX24" s="669"/>
      <c r="CY24" s="716"/>
      <c r="CZ24" s="720">
        <v>54.5</v>
      </c>
      <c r="DA24" s="721"/>
      <c r="DB24" s="721"/>
      <c r="DC24" s="722"/>
      <c r="DD24" s="715">
        <v>247037128</v>
      </c>
      <c r="DE24" s="669"/>
      <c r="DF24" s="669"/>
      <c r="DG24" s="669"/>
      <c r="DH24" s="669"/>
      <c r="DI24" s="669"/>
      <c r="DJ24" s="669"/>
      <c r="DK24" s="716"/>
      <c r="DL24" s="715">
        <v>245899999</v>
      </c>
      <c r="DM24" s="669"/>
      <c r="DN24" s="669"/>
      <c r="DO24" s="669"/>
      <c r="DP24" s="669"/>
      <c r="DQ24" s="669"/>
      <c r="DR24" s="669"/>
      <c r="DS24" s="669"/>
      <c r="DT24" s="669"/>
      <c r="DU24" s="669"/>
      <c r="DV24" s="716"/>
      <c r="DW24" s="717">
        <v>67.599999999999994</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128738340</v>
      </c>
      <c r="S25" s="619"/>
      <c r="T25" s="619"/>
      <c r="U25" s="619"/>
      <c r="V25" s="619"/>
      <c r="W25" s="619"/>
      <c r="X25" s="619"/>
      <c r="Y25" s="620"/>
      <c r="Z25" s="671">
        <v>17.600000000000001</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111071470</v>
      </c>
      <c r="CS25" s="637"/>
      <c r="CT25" s="637"/>
      <c r="CU25" s="637"/>
      <c r="CV25" s="637"/>
      <c r="CW25" s="637"/>
      <c r="CX25" s="637"/>
      <c r="CY25" s="638"/>
      <c r="CZ25" s="621">
        <v>15.3</v>
      </c>
      <c r="DA25" s="639"/>
      <c r="DB25" s="639"/>
      <c r="DC25" s="640"/>
      <c r="DD25" s="624">
        <v>103886297</v>
      </c>
      <c r="DE25" s="637"/>
      <c r="DF25" s="637"/>
      <c r="DG25" s="637"/>
      <c r="DH25" s="637"/>
      <c r="DI25" s="637"/>
      <c r="DJ25" s="637"/>
      <c r="DK25" s="638"/>
      <c r="DL25" s="624">
        <v>102759681</v>
      </c>
      <c r="DM25" s="637"/>
      <c r="DN25" s="637"/>
      <c r="DO25" s="637"/>
      <c r="DP25" s="637"/>
      <c r="DQ25" s="637"/>
      <c r="DR25" s="637"/>
      <c r="DS25" s="637"/>
      <c r="DT25" s="637"/>
      <c r="DU25" s="637"/>
      <c r="DV25" s="638"/>
      <c r="DW25" s="641">
        <v>28.3</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76941531</v>
      </c>
      <c r="CS26" s="619"/>
      <c r="CT26" s="619"/>
      <c r="CU26" s="619"/>
      <c r="CV26" s="619"/>
      <c r="CW26" s="619"/>
      <c r="CX26" s="619"/>
      <c r="CY26" s="620"/>
      <c r="CZ26" s="621">
        <v>10.6</v>
      </c>
      <c r="DA26" s="639"/>
      <c r="DB26" s="639"/>
      <c r="DC26" s="640"/>
      <c r="DD26" s="624">
        <v>76714924</v>
      </c>
      <c r="DE26" s="619"/>
      <c r="DF26" s="619"/>
      <c r="DG26" s="619"/>
      <c r="DH26" s="619"/>
      <c r="DI26" s="619"/>
      <c r="DJ26" s="619"/>
      <c r="DK26" s="620"/>
      <c r="DL26" s="624" t="s">
        <v>277</v>
      </c>
      <c r="DM26" s="619"/>
      <c r="DN26" s="619"/>
      <c r="DO26" s="619"/>
      <c r="DP26" s="619"/>
      <c r="DQ26" s="619"/>
      <c r="DR26" s="619"/>
      <c r="DS26" s="619"/>
      <c r="DT26" s="619"/>
      <c r="DU26" s="619"/>
      <c r="DV26" s="620"/>
      <c r="DW26" s="641" t="s">
        <v>277</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36787834</v>
      </c>
      <c r="S27" s="619"/>
      <c r="T27" s="619"/>
      <c r="U27" s="619"/>
      <c r="V27" s="619"/>
      <c r="W27" s="619"/>
      <c r="X27" s="619"/>
      <c r="Y27" s="620"/>
      <c r="Z27" s="671">
        <v>5</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252959966</v>
      </c>
      <c r="BH27" s="619"/>
      <c r="BI27" s="619"/>
      <c r="BJ27" s="619"/>
      <c r="BK27" s="619"/>
      <c r="BL27" s="619"/>
      <c r="BM27" s="619"/>
      <c r="BN27" s="620"/>
      <c r="BO27" s="671">
        <v>100</v>
      </c>
      <c r="BP27" s="671"/>
      <c r="BQ27" s="671"/>
      <c r="BR27" s="671"/>
      <c r="BS27" s="624">
        <v>3400724</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198747557</v>
      </c>
      <c r="CS27" s="637"/>
      <c r="CT27" s="637"/>
      <c r="CU27" s="637"/>
      <c r="CV27" s="637"/>
      <c r="CW27" s="637"/>
      <c r="CX27" s="637"/>
      <c r="CY27" s="638"/>
      <c r="CZ27" s="621">
        <v>27.3</v>
      </c>
      <c r="DA27" s="639"/>
      <c r="DB27" s="639"/>
      <c r="DC27" s="640"/>
      <c r="DD27" s="624">
        <v>62447114</v>
      </c>
      <c r="DE27" s="637"/>
      <c r="DF27" s="637"/>
      <c r="DG27" s="637"/>
      <c r="DH27" s="637"/>
      <c r="DI27" s="637"/>
      <c r="DJ27" s="637"/>
      <c r="DK27" s="638"/>
      <c r="DL27" s="624">
        <v>62436601</v>
      </c>
      <c r="DM27" s="637"/>
      <c r="DN27" s="637"/>
      <c r="DO27" s="637"/>
      <c r="DP27" s="637"/>
      <c r="DQ27" s="637"/>
      <c r="DR27" s="637"/>
      <c r="DS27" s="637"/>
      <c r="DT27" s="637"/>
      <c r="DU27" s="637"/>
      <c r="DV27" s="638"/>
      <c r="DW27" s="641">
        <v>17.2</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4113979</v>
      </c>
      <c r="S28" s="619"/>
      <c r="T28" s="619"/>
      <c r="U28" s="619"/>
      <c r="V28" s="619"/>
      <c r="W28" s="619"/>
      <c r="X28" s="619"/>
      <c r="Y28" s="620"/>
      <c r="Z28" s="671">
        <v>0.6</v>
      </c>
      <c r="AA28" s="671"/>
      <c r="AB28" s="671"/>
      <c r="AC28" s="671"/>
      <c r="AD28" s="672">
        <v>1160995</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86597709</v>
      </c>
      <c r="CS28" s="619"/>
      <c r="CT28" s="619"/>
      <c r="CU28" s="619"/>
      <c r="CV28" s="619"/>
      <c r="CW28" s="619"/>
      <c r="CX28" s="619"/>
      <c r="CY28" s="620"/>
      <c r="CZ28" s="621">
        <v>11.9</v>
      </c>
      <c r="DA28" s="639"/>
      <c r="DB28" s="639"/>
      <c r="DC28" s="640"/>
      <c r="DD28" s="624">
        <v>80703717</v>
      </c>
      <c r="DE28" s="619"/>
      <c r="DF28" s="619"/>
      <c r="DG28" s="619"/>
      <c r="DH28" s="619"/>
      <c r="DI28" s="619"/>
      <c r="DJ28" s="619"/>
      <c r="DK28" s="620"/>
      <c r="DL28" s="624">
        <v>80703717</v>
      </c>
      <c r="DM28" s="619"/>
      <c r="DN28" s="619"/>
      <c r="DO28" s="619"/>
      <c r="DP28" s="619"/>
      <c r="DQ28" s="619"/>
      <c r="DR28" s="619"/>
      <c r="DS28" s="619"/>
      <c r="DT28" s="619"/>
      <c r="DU28" s="619"/>
      <c r="DV28" s="620"/>
      <c r="DW28" s="641">
        <v>22.2</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5477129</v>
      </c>
      <c r="S29" s="619"/>
      <c r="T29" s="619"/>
      <c r="U29" s="619"/>
      <c r="V29" s="619"/>
      <c r="W29" s="619"/>
      <c r="X29" s="619"/>
      <c r="Y29" s="620"/>
      <c r="Z29" s="671">
        <v>0.7</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86499202</v>
      </c>
      <c r="CS29" s="637"/>
      <c r="CT29" s="637"/>
      <c r="CU29" s="637"/>
      <c r="CV29" s="637"/>
      <c r="CW29" s="637"/>
      <c r="CX29" s="637"/>
      <c r="CY29" s="638"/>
      <c r="CZ29" s="621">
        <v>11.9</v>
      </c>
      <c r="DA29" s="639"/>
      <c r="DB29" s="639"/>
      <c r="DC29" s="640"/>
      <c r="DD29" s="624">
        <v>80605210</v>
      </c>
      <c r="DE29" s="637"/>
      <c r="DF29" s="637"/>
      <c r="DG29" s="637"/>
      <c r="DH29" s="637"/>
      <c r="DI29" s="637"/>
      <c r="DJ29" s="637"/>
      <c r="DK29" s="638"/>
      <c r="DL29" s="624">
        <v>80605210</v>
      </c>
      <c r="DM29" s="637"/>
      <c r="DN29" s="637"/>
      <c r="DO29" s="637"/>
      <c r="DP29" s="637"/>
      <c r="DQ29" s="637"/>
      <c r="DR29" s="637"/>
      <c r="DS29" s="637"/>
      <c r="DT29" s="637"/>
      <c r="DU29" s="637"/>
      <c r="DV29" s="638"/>
      <c r="DW29" s="641">
        <v>22.2</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5419149</v>
      </c>
      <c r="S30" s="619"/>
      <c r="T30" s="619"/>
      <c r="U30" s="619"/>
      <c r="V30" s="619"/>
      <c r="W30" s="619"/>
      <c r="X30" s="619"/>
      <c r="Y30" s="620"/>
      <c r="Z30" s="671">
        <v>0.7</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99.4</v>
      </c>
      <c r="BH30" s="685"/>
      <c r="BI30" s="685"/>
      <c r="BJ30" s="685"/>
      <c r="BK30" s="685"/>
      <c r="BL30" s="685"/>
      <c r="BM30" s="686">
        <v>98.3</v>
      </c>
      <c r="BN30" s="685"/>
      <c r="BO30" s="685"/>
      <c r="BP30" s="685"/>
      <c r="BQ30" s="687"/>
      <c r="BR30" s="684">
        <v>99.3</v>
      </c>
      <c r="BS30" s="685"/>
      <c r="BT30" s="685"/>
      <c r="BU30" s="685"/>
      <c r="BV30" s="685"/>
      <c r="BW30" s="685"/>
      <c r="BX30" s="686">
        <v>97.9</v>
      </c>
      <c r="BY30" s="685"/>
      <c r="BZ30" s="685"/>
      <c r="CA30" s="685"/>
      <c r="CB30" s="687"/>
      <c r="CD30" s="690"/>
      <c r="CE30" s="691"/>
      <c r="CF30" s="655" t="s">
        <v>291</v>
      </c>
      <c r="CG30" s="652"/>
      <c r="CH30" s="652"/>
      <c r="CI30" s="652"/>
      <c r="CJ30" s="652"/>
      <c r="CK30" s="652"/>
      <c r="CL30" s="652"/>
      <c r="CM30" s="652"/>
      <c r="CN30" s="652"/>
      <c r="CO30" s="652"/>
      <c r="CP30" s="652"/>
      <c r="CQ30" s="653"/>
      <c r="CR30" s="618">
        <v>70392810</v>
      </c>
      <c r="CS30" s="619"/>
      <c r="CT30" s="619"/>
      <c r="CU30" s="619"/>
      <c r="CV30" s="619"/>
      <c r="CW30" s="619"/>
      <c r="CX30" s="619"/>
      <c r="CY30" s="620"/>
      <c r="CZ30" s="621">
        <v>9.6999999999999993</v>
      </c>
      <c r="DA30" s="639"/>
      <c r="DB30" s="639"/>
      <c r="DC30" s="640"/>
      <c r="DD30" s="624">
        <v>65006239</v>
      </c>
      <c r="DE30" s="619"/>
      <c r="DF30" s="619"/>
      <c r="DG30" s="619"/>
      <c r="DH30" s="619"/>
      <c r="DI30" s="619"/>
      <c r="DJ30" s="619"/>
      <c r="DK30" s="620"/>
      <c r="DL30" s="624">
        <v>65006239</v>
      </c>
      <c r="DM30" s="619"/>
      <c r="DN30" s="619"/>
      <c r="DO30" s="619"/>
      <c r="DP30" s="619"/>
      <c r="DQ30" s="619"/>
      <c r="DR30" s="619"/>
      <c r="DS30" s="619"/>
      <c r="DT30" s="619"/>
      <c r="DU30" s="619"/>
      <c r="DV30" s="620"/>
      <c r="DW30" s="641">
        <v>17.899999999999999</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8574694</v>
      </c>
      <c r="S31" s="619"/>
      <c r="T31" s="619"/>
      <c r="U31" s="619"/>
      <c r="V31" s="619"/>
      <c r="W31" s="619"/>
      <c r="X31" s="619"/>
      <c r="Y31" s="620"/>
      <c r="Z31" s="671">
        <v>1.2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99.3</v>
      </c>
      <c r="BH31" s="637"/>
      <c r="BI31" s="637"/>
      <c r="BJ31" s="637"/>
      <c r="BK31" s="637"/>
      <c r="BL31" s="637"/>
      <c r="BM31" s="673">
        <v>98</v>
      </c>
      <c r="BN31" s="683"/>
      <c r="BO31" s="683"/>
      <c r="BP31" s="683"/>
      <c r="BQ31" s="647"/>
      <c r="BR31" s="682">
        <v>99.2</v>
      </c>
      <c r="BS31" s="637"/>
      <c r="BT31" s="637"/>
      <c r="BU31" s="637"/>
      <c r="BV31" s="637"/>
      <c r="BW31" s="637"/>
      <c r="BX31" s="673">
        <v>97.6</v>
      </c>
      <c r="BY31" s="683"/>
      <c r="BZ31" s="683"/>
      <c r="CA31" s="683"/>
      <c r="CB31" s="647"/>
      <c r="CD31" s="690"/>
      <c r="CE31" s="691"/>
      <c r="CF31" s="655" t="s">
        <v>295</v>
      </c>
      <c r="CG31" s="652"/>
      <c r="CH31" s="652"/>
      <c r="CI31" s="652"/>
      <c r="CJ31" s="652"/>
      <c r="CK31" s="652"/>
      <c r="CL31" s="652"/>
      <c r="CM31" s="652"/>
      <c r="CN31" s="652"/>
      <c r="CO31" s="652"/>
      <c r="CP31" s="652"/>
      <c r="CQ31" s="653"/>
      <c r="CR31" s="618">
        <v>16106392</v>
      </c>
      <c r="CS31" s="637"/>
      <c r="CT31" s="637"/>
      <c r="CU31" s="637"/>
      <c r="CV31" s="637"/>
      <c r="CW31" s="637"/>
      <c r="CX31" s="637"/>
      <c r="CY31" s="638"/>
      <c r="CZ31" s="621">
        <v>2.2000000000000002</v>
      </c>
      <c r="DA31" s="639"/>
      <c r="DB31" s="639"/>
      <c r="DC31" s="640"/>
      <c r="DD31" s="624">
        <v>15598971</v>
      </c>
      <c r="DE31" s="637"/>
      <c r="DF31" s="637"/>
      <c r="DG31" s="637"/>
      <c r="DH31" s="637"/>
      <c r="DI31" s="637"/>
      <c r="DJ31" s="637"/>
      <c r="DK31" s="638"/>
      <c r="DL31" s="624">
        <v>15598971</v>
      </c>
      <c r="DM31" s="637"/>
      <c r="DN31" s="637"/>
      <c r="DO31" s="637"/>
      <c r="DP31" s="637"/>
      <c r="DQ31" s="637"/>
      <c r="DR31" s="637"/>
      <c r="DS31" s="637"/>
      <c r="DT31" s="637"/>
      <c r="DU31" s="637"/>
      <c r="DV31" s="638"/>
      <c r="DW31" s="641">
        <v>4.3</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81540082</v>
      </c>
      <c r="S32" s="619"/>
      <c r="T32" s="619"/>
      <c r="U32" s="619"/>
      <c r="V32" s="619"/>
      <c r="W32" s="619"/>
      <c r="X32" s="619"/>
      <c r="Y32" s="620"/>
      <c r="Z32" s="671">
        <v>11.1</v>
      </c>
      <c r="AA32" s="671"/>
      <c r="AB32" s="671"/>
      <c r="AC32" s="671"/>
      <c r="AD32" s="672">
        <v>99474</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99.5</v>
      </c>
      <c r="BH32" s="603"/>
      <c r="BI32" s="603"/>
      <c r="BJ32" s="603"/>
      <c r="BK32" s="603"/>
      <c r="BL32" s="603"/>
      <c r="BM32" s="666">
        <v>98.5</v>
      </c>
      <c r="BN32" s="603"/>
      <c r="BO32" s="603"/>
      <c r="BP32" s="603"/>
      <c r="BQ32" s="660"/>
      <c r="BR32" s="681">
        <v>99.3</v>
      </c>
      <c r="BS32" s="603"/>
      <c r="BT32" s="603"/>
      <c r="BU32" s="603"/>
      <c r="BV32" s="603"/>
      <c r="BW32" s="603"/>
      <c r="BX32" s="666">
        <v>98.2</v>
      </c>
      <c r="BY32" s="603"/>
      <c r="BZ32" s="603"/>
      <c r="CA32" s="603"/>
      <c r="CB32" s="660"/>
      <c r="CD32" s="692"/>
      <c r="CE32" s="693"/>
      <c r="CF32" s="655" t="s">
        <v>298</v>
      </c>
      <c r="CG32" s="652"/>
      <c r="CH32" s="652"/>
      <c r="CI32" s="652"/>
      <c r="CJ32" s="652"/>
      <c r="CK32" s="652"/>
      <c r="CL32" s="652"/>
      <c r="CM32" s="652"/>
      <c r="CN32" s="652"/>
      <c r="CO32" s="652"/>
      <c r="CP32" s="652"/>
      <c r="CQ32" s="653"/>
      <c r="CR32" s="618">
        <v>98507</v>
      </c>
      <c r="CS32" s="619"/>
      <c r="CT32" s="619"/>
      <c r="CU32" s="619"/>
      <c r="CV32" s="619"/>
      <c r="CW32" s="619"/>
      <c r="CX32" s="619"/>
      <c r="CY32" s="620"/>
      <c r="CZ32" s="621">
        <v>0</v>
      </c>
      <c r="DA32" s="639"/>
      <c r="DB32" s="639"/>
      <c r="DC32" s="640"/>
      <c r="DD32" s="624">
        <v>98507</v>
      </c>
      <c r="DE32" s="619"/>
      <c r="DF32" s="619"/>
      <c r="DG32" s="619"/>
      <c r="DH32" s="619"/>
      <c r="DI32" s="619"/>
      <c r="DJ32" s="619"/>
      <c r="DK32" s="620"/>
      <c r="DL32" s="624">
        <v>98507</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87601000</v>
      </c>
      <c r="S33" s="619"/>
      <c r="T33" s="619"/>
      <c r="U33" s="619"/>
      <c r="V33" s="619"/>
      <c r="W33" s="619"/>
      <c r="X33" s="619"/>
      <c r="Y33" s="620"/>
      <c r="Z33" s="671">
        <v>12</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262549569</v>
      </c>
      <c r="CS33" s="637"/>
      <c r="CT33" s="637"/>
      <c r="CU33" s="637"/>
      <c r="CV33" s="637"/>
      <c r="CW33" s="637"/>
      <c r="CX33" s="637"/>
      <c r="CY33" s="638"/>
      <c r="CZ33" s="621">
        <v>36.1</v>
      </c>
      <c r="DA33" s="639"/>
      <c r="DB33" s="639"/>
      <c r="DC33" s="640"/>
      <c r="DD33" s="624">
        <v>140699159</v>
      </c>
      <c r="DE33" s="637"/>
      <c r="DF33" s="637"/>
      <c r="DG33" s="637"/>
      <c r="DH33" s="637"/>
      <c r="DI33" s="637"/>
      <c r="DJ33" s="637"/>
      <c r="DK33" s="638"/>
      <c r="DL33" s="624">
        <v>113900235</v>
      </c>
      <c r="DM33" s="637"/>
      <c r="DN33" s="637"/>
      <c r="DO33" s="637"/>
      <c r="DP33" s="637"/>
      <c r="DQ33" s="637"/>
      <c r="DR33" s="637"/>
      <c r="DS33" s="637"/>
      <c r="DT33" s="637"/>
      <c r="DU33" s="637"/>
      <c r="DV33" s="638"/>
      <c r="DW33" s="641">
        <v>31.3</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v>65000</v>
      </c>
      <c r="S34" s="619"/>
      <c r="T34" s="619"/>
      <c r="U34" s="619"/>
      <c r="V34" s="619"/>
      <c r="W34" s="619"/>
      <c r="X34" s="619"/>
      <c r="Y34" s="620"/>
      <c r="Z34" s="671">
        <v>0</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54866130</v>
      </c>
      <c r="CS34" s="619"/>
      <c r="CT34" s="619"/>
      <c r="CU34" s="619"/>
      <c r="CV34" s="619"/>
      <c r="CW34" s="619"/>
      <c r="CX34" s="619"/>
      <c r="CY34" s="620"/>
      <c r="CZ34" s="621">
        <v>7.5</v>
      </c>
      <c r="DA34" s="639"/>
      <c r="DB34" s="639"/>
      <c r="DC34" s="640"/>
      <c r="DD34" s="624">
        <v>33767806</v>
      </c>
      <c r="DE34" s="619"/>
      <c r="DF34" s="619"/>
      <c r="DG34" s="619"/>
      <c r="DH34" s="619"/>
      <c r="DI34" s="619"/>
      <c r="DJ34" s="619"/>
      <c r="DK34" s="620"/>
      <c r="DL34" s="624">
        <v>31928452</v>
      </c>
      <c r="DM34" s="619"/>
      <c r="DN34" s="619"/>
      <c r="DO34" s="619"/>
      <c r="DP34" s="619"/>
      <c r="DQ34" s="619"/>
      <c r="DR34" s="619"/>
      <c r="DS34" s="619"/>
      <c r="DT34" s="619"/>
      <c r="DU34" s="619"/>
      <c r="DV34" s="620"/>
      <c r="DW34" s="641">
        <v>8.8000000000000007</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39096000</v>
      </c>
      <c r="S35" s="619"/>
      <c r="T35" s="619"/>
      <c r="U35" s="619"/>
      <c r="V35" s="619"/>
      <c r="W35" s="619"/>
      <c r="X35" s="619"/>
      <c r="Y35" s="620"/>
      <c r="Z35" s="671">
        <v>5.3</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94776347</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-228895</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8197693</v>
      </c>
      <c r="CS35" s="637"/>
      <c r="CT35" s="637"/>
      <c r="CU35" s="637"/>
      <c r="CV35" s="637"/>
      <c r="CW35" s="637"/>
      <c r="CX35" s="637"/>
      <c r="CY35" s="638"/>
      <c r="CZ35" s="621">
        <v>1.1000000000000001</v>
      </c>
      <c r="DA35" s="639"/>
      <c r="DB35" s="639"/>
      <c r="DC35" s="640"/>
      <c r="DD35" s="624">
        <v>4856347</v>
      </c>
      <c r="DE35" s="637"/>
      <c r="DF35" s="637"/>
      <c r="DG35" s="637"/>
      <c r="DH35" s="637"/>
      <c r="DI35" s="637"/>
      <c r="DJ35" s="637"/>
      <c r="DK35" s="638"/>
      <c r="DL35" s="624">
        <v>4856347</v>
      </c>
      <c r="DM35" s="637"/>
      <c r="DN35" s="637"/>
      <c r="DO35" s="637"/>
      <c r="DP35" s="637"/>
      <c r="DQ35" s="637"/>
      <c r="DR35" s="637"/>
      <c r="DS35" s="637"/>
      <c r="DT35" s="637"/>
      <c r="DU35" s="637"/>
      <c r="DV35" s="638"/>
      <c r="DW35" s="641">
        <v>1.3</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732271931</v>
      </c>
      <c r="S36" s="659"/>
      <c r="T36" s="659"/>
      <c r="U36" s="659"/>
      <c r="V36" s="659"/>
      <c r="W36" s="659"/>
      <c r="X36" s="659"/>
      <c r="Y36" s="662"/>
      <c r="Z36" s="663">
        <v>100</v>
      </c>
      <c r="AA36" s="663"/>
      <c r="AB36" s="663"/>
      <c r="AC36" s="663"/>
      <c r="AD36" s="664">
        <v>324349636</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23261021</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-12510953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55226147</v>
      </c>
      <c r="CS36" s="619"/>
      <c r="CT36" s="619"/>
      <c r="CU36" s="619"/>
      <c r="CV36" s="619"/>
      <c r="CW36" s="619"/>
      <c r="CX36" s="619"/>
      <c r="CY36" s="620"/>
      <c r="CZ36" s="621">
        <v>7.6</v>
      </c>
      <c r="DA36" s="639"/>
      <c r="DB36" s="639"/>
      <c r="DC36" s="640"/>
      <c r="DD36" s="624">
        <v>51844116</v>
      </c>
      <c r="DE36" s="619"/>
      <c r="DF36" s="619"/>
      <c r="DG36" s="619"/>
      <c r="DH36" s="619"/>
      <c r="DI36" s="619"/>
      <c r="DJ36" s="619"/>
      <c r="DK36" s="620"/>
      <c r="DL36" s="624">
        <v>38249633</v>
      </c>
      <c r="DM36" s="619"/>
      <c r="DN36" s="619"/>
      <c r="DO36" s="619"/>
      <c r="DP36" s="619"/>
      <c r="DQ36" s="619"/>
      <c r="DR36" s="619"/>
      <c r="DS36" s="619"/>
      <c r="DT36" s="619"/>
      <c r="DU36" s="619"/>
      <c r="DV36" s="620"/>
      <c r="DW36" s="641">
        <v>10.5</v>
      </c>
      <c r="DX36" s="642"/>
      <c r="DY36" s="642"/>
      <c r="DZ36" s="642"/>
      <c r="EA36" s="642"/>
      <c r="EB36" s="642"/>
      <c r="EC36" s="643"/>
    </row>
    <row r="37" spans="2:133" ht="11.25" customHeight="1">
      <c r="AQ37" s="644" t="s">
        <v>313</v>
      </c>
      <c r="AR37" s="645"/>
      <c r="AS37" s="645"/>
      <c r="AT37" s="645"/>
      <c r="AU37" s="645"/>
      <c r="AV37" s="645"/>
      <c r="AW37" s="645"/>
      <c r="AX37" s="645"/>
      <c r="AY37" s="646"/>
      <c r="AZ37" s="618">
        <v>13761681</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220108</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361800</v>
      </c>
      <c r="CS37" s="637"/>
      <c r="CT37" s="637"/>
      <c r="CU37" s="637"/>
      <c r="CV37" s="637"/>
      <c r="CW37" s="637"/>
      <c r="CX37" s="637"/>
      <c r="CY37" s="638"/>
      <c r="CZ37" s="621">
        <v>0</v>
      </c>
      <c r="DA37" s="639"/>
      <c r="DB37" s="639"/>
      <c r="DC37" s="640"/>
      <c r="DD37" s="624">
        <v>360800</v>
      </c>
      <c r="DE37" s="637"/>
      <c r="DF37" s="637"/>
      <c r="DG37" s="637"/>
      <c r="DH37" s="637"/>
      <c r="DI37" s="637"/>
      <c r="DJ37" s="637"/>
      <c r="DK37" s="638"/>
      <c r="DL37" s="624">
        <v>360800</v>
      </c>
      <c r="DM37" s="637"/>
      <c r="DN37" s="637"/>
      <c r="DO37" s="637"/>
      <c r="DP37" s="637"/>
      <c r="DQ37" s="637"/>
      <c r="DR37" s="637"/>
      <c r="DS37" s="637"/>
      <c r="DT37" s="637"/>
      <c r="DU37" s="637"/>
      <c r="DV37" s="638"/>
      <c r="DW37" s="641">
        <v>0.1</v>
      </c>
      <c r="DX37" s="642"/>
      <c r="DY37" s="642"/>
      <c r="DZ37" s="642"/>
      <c r="EA37" s="642"/>
      <c r="EB37" s="642"/>
      <c r="EC37" s="643"/>
    </row>
    <row r="38" spans="2:133" ht="11.25" customHeight="1">
      <c r="AQ38" s="644" t="s">
        <v>316</v>
      </c>
      <c r="AR38" s="645"/>
      <c r="AS38" s="645"/>
      <c r="AT38" s="645"/>
      <c r="AU38" s="645"/>
      <c r="AV38" s="645"/>
      <c r="AW38" s="645"/>
      <c r="AX38" s="645"/>
      <c r="AY38" s="646"/>
      <c r="AZ38" s="618">
        <v>1620796</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342631</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57227930</v>
      </c>
      <c r="CS38" s="619"/>
      <c r="CT38" s="619"/>
      <c r="CU38" s="619"/>
      <c r="CV38" s="619"/>
      <c r="CW38" s="619"/>
      <c r="CX38" s="619"/>
      <c r="CY38" s="620"/>
      <c r="CZ38" s="621">
        <v>7.9</v>
      </c>
      <c r="DA38" s="639"/>
      <c r="DB38" s="639"/>
      <c r="DC38" s="640"/>
      <c r="DD38" s="624">
        <v>46340156</v>
      </c>
      <c r="DE38" s="619"/>
      <c r="DF38" s="619"/>
      <c r="DG38" s="619"/>
      <c r="DH38" s="619"/>
      <c r="DI38" s="619"/>
      <c r="DJ38" s="619"/>
      <c r="DK38" s="620"/>
      <c r="DL38" s="624">
        <v>38865803</v>
      </c>
      <c r="DM38" s="619"/>
      <c r="DN38" s="619"/>
      <c r="DO38" s="619"/>
      <c r="DP38" s="619"/>
      <c r="DQ38" s="619"/>
      <c r="DR38" s="619"/>
      <c r="DS38" s="619"/>
      <c r="DT38" s="619"/>
      <c r="DU38" s="619"/>
      <c r="DV38" s="620"/>
      <c r="DW38" s="641">
        <v>10.7</v>
      </c>
      <c r="DX38" s="642"/>
      <c r="DY38" s="642"/>
      <c r="DZ38" s="642"/>
      <c r="EA38" s="642"/>
      <c r="EB38" s="642"/>
      <c r="EC38" s="643"/>
    </row>
    <row r="39" spans="2:133" ht="11.25" customHeight="1">
      <c r="AQ39" s="644" t="s">
        <v>319</v>
      </c>
      <c r="AR39" s="645"/>
      <c r="AS39" s="645"/>
      <c r="AT39" s="645"/>
      <c r="AU39" s="645"/>
      <c r="AV39" s="645"/>
      <c r="AW39" s="645"/>
      <c r="AX39" s="645"/>
      <c r="AY39" s="646"/>
      <c r="AZ39" s="618">
        <v>1100314</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84</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6476420</v>
      </c>
      <c r="CS39" s="637"/>
      <c r="CT39" s="637"/>
      <c r="CU39" s="637"/>
      <c r="CV39" s="637"/>
      <c r="CW39" s="637"/>
      <c r="CX39" s="637"/>
      <c r="CY39" s="638"/>
      <c r="CZ39" s="621">
        <v>0.9</v>
      </c>
      <c r="DA39" s="639"/>
      <c r="DB39" s="639"/>
      <c r="DC39" s="640"/>
      <c r="DD39" s="624">
        <v>1443300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16751914</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108</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80555249</v>
      </c>
      <c r="CS40" s="619"/>
      <c r="CT40" s="619"/>
      <c r="CU40" s="619"/>
      <c r="CV40" s="619"/>
      <c r="CW40" s="619"/>
      <c r="CX40" s="619"/>
      <c r="CY40" s="620"/>
      <c r="CZ40" s="621">
        <v>11.1</v>
      </c>
      <c r="DA40" s="639"/>
      <c r="DB40" s="639"/>
      <c r="DC40" s="640"/>
      <c r="DD40" s="624">
        <v>2447434</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38280621</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306</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277</v>
      </c>
      <c r="CS41" s="637"/>
      <c r="CT41" s="637"/>
      <c r="CU41" s="637"/>
      <c r="CV41" s="637"/>
      <c r="CW41" s="637"/>
      <c r="CX41" s="637"/>
      <c r="CY41" s="638"/>
      <c r="CZ41" s="621" t="s">
        <v>277</v>
      </c>
      <c r="DA41" s="639"/>
      <c r="DB41" s="639"/>
      <c r="DC41" s="640"/>
      <c r="DD41" s="624" t="s">
        <v>277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68087482</v>
      </c>
      <c r="CS42" s="619"/>
      <c r="CT42" s="619"/>
      <c r="CU42" s="619"/>
      <c r="CV42" s="619"/>
      <c r="CW42" s="619"/>
      <c r="CX42" s="619"/>
      <c r="CY42" s="620"/>
      <c r="CZ42" s="621">
        <v>9.4</v>
      </c>
      <c r="DA42" s="622"/>
      <c r="DB42" s="622"/>
      <c r="DC42" s="623"/>
      <c r="DD42" s="624">
        <v>12978339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1051933</v>
      </c>
      <c r="CS43" s="637"/>
      <c r="CT43" s="637"/>
      <c r="CU43" s="637"/>
      <c r="CV43" s="637"/>
      <c r="CW43" s="637"/>
      <c r="CX43" s="637"/>
      <c r="CY43" s="638"/>
      <c r="CZ43" s="621">
        <v>0.1</v>
      </c>
      <c r="DA43" s="639"/>
      <c r="DB43" s="639"/>
      <c r="DC43" s="640"/>
      <c r="DD43" s="624">
        <v>927479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66217935</v>
      </c>
      <c r="CS44" s="619"/>
      <c r="CT44" s="619"/>
      <c r="CU44" s="619"/>
      <c r="CV44" s="619"/>
      <c r="CW44" s="619"/>
      <c r="CX44" s="619"/>
      <c r="CY44" s="620"/>
      <c r="CZ44" s="621">
        <v>9.1</v>
      </c>
      <c r="DA44" s="622"/>
      <c r="DB44" s="622"/>
      <c r="DC44" s="623"/>
      <c r="DD44" s="624">
        <v>12959067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26016498</v>
      </c>
      <c r="CS45" s="637"/>
      <c r="CT45" s="637"/>
      <c r="CU45" s="637"/>
      <c r="CV45" s="637"/>
      <c r="CW45" s="637"/>
      <c r="CX45" s="637"/>
      <c r="CY45" s="638"/>
      <c r="CZ45" s="621">
        <v>3.6</v>
      </c>
      <c r="DA45" s="639"/>
      <c r="DB45" s="639"/>
      <c r="DC45" s="640"/>
      <c r="DD45" s="624">
        <v>939000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39383696</v>
      </c>
      <c r="CS46" s="619"/>
      <c r="CT46" s="619"/>
      <c r="CU46" s="619"/>
      <c r="CV46" s="619"/>
      <c r="CW46" s="619"/>
      <c r="CX46" s="619"/>
      <c r="CY46" s="620"/>
      <c r="CZ46" s="621">
        <v>5.4</v>
      </c>
      <c r="DA46" s="622"/>
      <c r="DB46" s="622"/>
      <c r="DC46" s="623"/>
      <c r="DD46" s="624">
        <v>12019326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1869547</v>
      </c>
      <c r="CS47" s="637"/>
      <c r="CT47" s="637"/>
      <c r="CU47" s="637"/>
      <c r="CV47" s="637"/>
      <c r="CW47" s="637"/>
      <c r="CX47" s="637"/>
      <c r="CY47" s="638"/>
      <c r="CZ47" s="621">
        <v>0.3</v>
      </c>
      <c r="DA47" s="639"/>
      <c r="DB47" s="639"/>
      <c r="DC47" s="640"/>
      <c r="DD47" s="624">
        <v>19272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ht="10.8">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727053787</v>
      </c>
      <c r="CS49" s="603"/>
      <c r="CT49" s="603"/>
      <c r="CU49" s="603"/>
      <c r="CV49" s="603"/>
      <c r="CW49" s="603"/>
      <c r="CX49" s="603"/>
      <c r="CY49" s="604"/>
      <c r="CZ49" s="605">
        <v>100</v>
      </c>
      <c r="DA49" s="606"/>
      <c r="DB49" s="606"/>
      <c r="DC49" s="607"/>
      <c r="DD49" s="608">
        <v>400714626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t="10.8" hidden="1"/>
    <row r="51" spans="82:133" ht="10.8"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341</v>
      </c>
      <c r="DK2" s="1139"/>
      <c r="DL2" s="1139"/>
      <c r="DM2" s="1139"/>
      <c r="DN2" s="1139"/>
      <c r="DO2" s="1140"/>
      <c r="DP2" s="200"/>
      <c r="DQ2" s="1138" t="s">
        <v>342</v>
      </c>
      <c r="DR2" s="1139"/>
      <c r="DS2" s="1139"/>
      <c r="DT2" s="1139"/>
      <c r="DU2" s="1139"/>
      <c r="DV2" s="1139"/>
      <c r="DW2" s="1139"/>
      <c r="DX2" s="1139"/>
      <c r="DY2" s="1139"/>
      <c r="DZ2" s="114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1" t="s">
        <v>343</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3" t="s">
        <v>345</v>
      </c>
      <c r="B5" s="1024"/>
      <c r="C5" s="1024"/>
      <c r="D5" s="1024"/>
      <c r="E5" s="1024"/>
      <c r="F5" s="1024"/>
      <c r="G5" s="1024"/>
      <c r="H5" s="1024"/>
      <c r="I5" s="1024"/>
      <c r="J5" s="1024"/>
      <c r="K5" s="1024"/>
      <c r="L5" s="1024"/>
      <c r="M5" s="1024"/>
      <c r="N5" s="1024"/>
      <c r="O5" s="1024"/>
      <c r="P5" s="1025"/>
      <c r="Q5" s="1029" t="s">
        <v>346</v>
      </c>
      <c r="R5" s="1030"/>
      <c r="S5" s="1030"/>
      <c r="T5" s="1030"/>
      <c r="U5" s="1031"/>
      <c r="V5" s="1029" t="s">
        <v>347</v>
      </c>
      <c r="W5" s="1030"/>
      <c r="X5" s="1030"/>
      <c r="Y5" s="1030"/>
      <c r="Z5" s="1031"/>
      <c r="AA5" s="1029" t="s">
        <v>348</v>
      </c>
      <c r="AB5" s="1030"/>
      <c r="AC5" s="1030"/>
      <c r="AD5" s="1030"/>
      <c r="AE5" s="1030"/>
      <c r="AF5" s="1141" t="s">
        <v>349</v>
      </c>
      <c r="AG5" s="1030"/>
      <c r="AH5" s="1030"/>
      <c r="AI5" s="1030"/>
      <c r="AJ5" s="1045"/>
      <c r="AK5" s="1030" t="s">
        <v>350</v>
      </c>
      <c r="AL5" s="1030"/>
      <c r="AM5" s="1030"/>
      <c r="AN5" s="1030"/>
      <c r="AO5" s="1031"/>
      <c r="AP5" s="1029" t="s">
        <v>351</v>
      </c>
      <c r="AQ5" s="1030"/>
      <c r="AR5" s="1030"/>
      <c r="AS5" s="1030"/>
      <c r="AT5" s="1031"/>
      <c r="AU5" s="1029" t="s">
        <v>352</v>
      </c>
      <c r="AV5" s="1030"/>
      <c r="AW5" s="1030"/>
      <c r="AX5" s="1030"/>
      <c r="AY5" s="1045"/>
      <c r="AZ5" s="207"/>
      <c r="BA5" s="207"/>
      <c r="BB5" s="207"/>
      <c r="BC5" s="207"/>
      <c r="BD5" s="207"/>
      <c r="BE5" s="208"/>
      <c r="BF5" s="208"/>
      <c r="BG5" s="208"/>
      <c r="BH5" s="208"/>
      <c r="BI5" s="208"/>
      <c r="BJ5" s="208"/>
      <c r="BK5" s="208"/>
      <c r="BL5" s="208"/>
      <c r="BM5" s="208"/>
      <c r="BN5" s="208"/>
      <c r="BO5" s="208"/>
      <c r="BP5" s="208"/>
      <c r="BQ5" s="1023" t="s">
        <v>353</v>
      </c>
      <c r="BR5" s="1024"/>
      <c r="BS5" s="1024"/>
      <c r="BT5" s="1024"/>
      <c r="BU5" s="1024"/>
      <c r="BV5" s="1024"/>
      <c r="BW5" s="1024"/>
      <c r="BX5" s="1024"/>
      <c r="BY5" s="1024"/>
      <c r="BZ5" s="1024"/>
      <c r="CA5" s="1024"/>
      <c r="CB5" s="1024"/>
      <c r="CC5" s="1024"/>
      <c r="CD5" s="1024"/>
      <c r="CE5" s="1024"/>
      <c r="CF5" s="1024"/>
      <c r="CG5" s="1025"/>
      <c r="CH5" s="1029" t="s">
        <v>354</v>
      </c>
      <c r="CI5" s="1030"/>
      <c r="CJ5" s="1030"/>
      <c r="CK5" s="1030"/>
      <c r="CL5" s="1031"/>
      <c r="CM5" s="1029" t="s">
        <v>355</v>
      </c>
      <c r="CN5" s="1030"/>
      <c r="CO5" s="1030"/>
      <c r="CP5" s="1030"/>
      <c r="CQ5" s="1031"/>
      <c r="CR5" s="1029" t="s">
        <v>356</v>
      </c>
      <c r="CS5" s="1030"/>
      <c r="CT5" s="1030"/>
      <c r="CU5" s="1030"/>
      <c r="CV5" s="1031"/>
      <c r="CW5" s="1029" t="s">
        <v>357</v>
      </c>
      <c r="CX5" s="1030"/>
      <c r="CY5" s="1030"/>
      <c r="CZ5" s="1030"/>
      <c r="DA5" s="1031"/>
      <c r="DB5" s="1029" t="s">
        <v>358</v>
      </c>
      <c r="DC5" s="1030"/>
      <c r="DD5" s="1030"/>
      <c r="DE5" s="1030"/>
      <c r="DF5" s="1031"/>
      <c r="DG5" s="1126" t="s">
        <v>359</v>
      </c>
      <c r="DH5" s="1127"/>
      <c r="DI5" s="1127"/>
      <c r="DJ5" s="1127"/>
      <c r="DK5" s="1128"/>
      <c r="DL5" s="1126" t="s">
        <v>360</v>
      </c>
      <c r="DM5" s="1127"/>
      <c r="DN5" s="1127"/>
      <c r="DO5" s="1127"/>
      <c r="DP5" s="1128"/>
      <c r="DQ5" s="1029" t="s">
        <v>361</v>
      </c>
      <c r="DR5" s="1030"/>
      <c r="DS5" s="1030"/>
      <c r="DT5" s="1030"/>
      <c r="DU5" s="1031"/>
      <c r="DV5" s="1029" t="s">
        <v>352</v>
      </c>
      <c r="DW5" s="1030"/>
      <c r="DX5" s="1030"/>
      <c r="DY5" s="1030"/>
      <c r="DZ5" s="1045"/>
      <c r="EA5" s="205"/>
    </row>
    <row r="6" spans="1:131" s="206"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42"/>
      <c r="AG6" s="1033"/>
      <c r="AH6" s="1033"/>
      <c r="AI6" s="1033"/>
      <c r="AJ6" s="1046"/>
      <c r="AK6" s="1033"/>
      <c r="AL6" s="1033"/>
      <c r="AM6" s="1033"/>
      <c r="AN6" s="1033"/>
      <c r="AO6" s="1034"/>
      <c r="AP6" s="1032"/>
      <c r="AQ6" s="1033"/>
      <c r="AR6" s="1033"/>
      <c r="AS6" s="1033"/>
      <c r="AT6" s="1034"/>
      <c r="AU6" s="1032"/>
      <c r="AV6" s="1033"/>
      <c r="AW6" s="1033"/>
      <c r="AX6" s="1033"/>
      <c r="AY6" s="1046"/>
      <c r="AZ6" s="203"/>
      <c r="BA6" s="203"/>
      <c r="BB6" s="203"/>
      <c r="BC6" s="203"/>
      <c r="BD6" s="203"/>
      <c r="BE6" s="204"/>
      <c r="BF6" s="204"/>
      <c r="BG6" s="204"/>
      <c r="BH6" s="204"/>
      <c r="BI6" s="204"/>
      <c r="BJ6" s="204"/>
      <c r="BK6" s="204"/>
      <c r="BL6" s="204"/>
      <c r="BM6" s="204"/>
      <c r="BN6" s="204"/>
      <c r="BO6" s="204"/>
      <c r="BP6" s="204"/>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29"/>
      <c r="DH6" s="1130"/>
      <c r="DI6" s="1130"/>
      <c r="DJ6" s="1130"/>
      <c r="DK6" s="1131"/>
      <c r="DL6" s="1129"/>
      <c r="DM6" s="1130"/>
      <c r="DN6" s="1130"/>
      <c r="DO6" s="1130"/>
      <c r="DP6" s="1131"/>
      <c r="DQ6" s="1032"/>
      <c r="DR6" s="1033"/>
      <c r="DS6" s="1033"/>
      <c r="DT6" s="1033"/>
      <c r="DU6" s="1034"/>
      <c r="DV6" s="1032"/>
      <c r="DW6" s="1033"/>
      <c r="DX6" s="1033"/>
      <c r="DY6" s="1033"/>
      <c r="DZ6" s="1046"/>
      <c r="EA6" s="205"/>
    </row>
    <row r="7" spans="1:131" s="206" customFormat="1" ht="26.25" customHeight="1" thickTop="1">
      <c r="A7" s="209">
        <v>1</v>
      </c>
      <c r="B7" s="1078" t="s">
        <v>362</v>
      </c>
      <c r="C7" s="1079"/>
      <c r="D7" s="1079"/>
      <c r="E7" s="1079"/>
      <c r="F7" s="1079"/>
      <c r="G7" s="1079"/>
      <c r="H7" s="1079"/>
      <c r="I7" s="1079"/>
      <c r="J7" s="1079"/>
      <c r="K7" s="1079"/>
      <c r="L7" s="1079"/>
      <c r="M7" s="1079"/>
      <c r="N7" s="1079"/>
      <c r="O7" s="1079"/>
      <c r="P7" s="1080"/>
      <c r="Q7" s="1132">
        <v>730589</v>
      </c>
      <c r="R7" s="1133"/>
      <c r="S7" s="1133"/>
      <c r="T7" s="1133"/>
      <c r="U7" s="1133"/>
      <c r="V7" s="1133">
        <v>726119</v>
      </c>
      <c r="W7" s="1133"/>
      <c r="X7" s="1133"/>
      <c r="Y7" s="1133"/>
      <c r="Z7" s="1133"/>
      <c r="AA7" s="1133">
        <v>4470</v>
      </c>
      <c r="AB7" s="1133"/>
      <c r="AC7" s="1133"/>
      <c r="AD7" s="1133"/>
      <c r="AE7" s="1134"/>
      <c r="AF7" s="1135">
        <v>1895</v>
      </c>
      <c r="AG7" s="1136"/>
      <c r="AH7" s="1136"/>
      <c r="AI7" s="1136"/>
      <c r="AJ7" s="1137"/>
      <c r="AK7" s="1119">
        <v>7097</v>
      </c>
      <c r="AL7" s="1120"/>
      <c r="AM7" s="1120"/>
      <c r="AN7" s="1120"/>
      <c r="AO7" s="1120"/>
      <c r="AP7" s="1120">
        <v>1406007</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t="s">
        <v>562</v>
      </c>
      <c r="BT7" s="1124"/>
      <c r="BU7" s="1124"/>
      <c r="BV7" s="1124"/>
      <c r="BW7" s="1124"/>
      <c r="BX7" s="1124"/>
      <c r="BY7" s="1124"/>
      <c r="BZ7" s="1124"/>
      <c r="CA7" s="1124"/>
      <c r="CB7" s="1124"/>
      <c r="CC7" s="1124"/>
      <c r="CD7" s="1124"/>
      <c r="CE7" s="1124"/>
      <c r="CF7" s="1124"/>
      <c r="CG7" s="1125"/>
      <c r="CH7" s="1116">
        <v>10</v>
      </c>
      <c r="CI7" s="1117"/>
      <c r="CJ7" s="1117"/>
      <c r="CK7" s="1117"/>
      <c r="CL7" s="1118"/>
      <c r="CM7" s="1116">
        <v>135</v>
      </c>
      <c r="CN7" s="1117"/>
      <c r="CO7" s="1117"/>
      <c r="CP7" s="1117"/>
      <c r="CQ7" s="1118"/>
      <c r="CR7" s="1116">
        <v>50</v>
      </c>
      <c r="CS7" s="1117"/>
      <c r="CT7" s="1117"/>
      <c r="CU7" s="1117"/>
      <c r="CV7" s="1118"/>
      <c r="CW7" s="1116" t="s">
        <v>489</v>
      </c>
      <c r="CX7" s="1117"/>
      <c r="CY7" s="1117"/>
      <c r="CZ7" s="1117"/>
      <c r="DA7" s="1118"/>
      <c r="DB7" s="1116" t="s">
        <v>489</v>
      </c>
      <c r="DC7" s="1117"/>
      <c r="DD7" s="1117"/>
      <c r="DE7" s="1117"/>
      <c r="DF7" s="1118"/>
      <c r="DG7" s="1116" t="s">
        <v>489</v>
      </c>
      <c r="DH7" s="1117"/>
      <c r="DI7" s="1117"/>
      <c r="DJ7" s="1117"/>
      <c r="DK7" s="1118"/>
      <c r="DL7" s="1116" t="s">
        <v>489</v>
      </c>
      <c r="DM7" s="1117"/>
      <c r="DN7" s="1117"/>
      <c r="DO7" s="1117"/>
      <c r="DP7" s="1118"/>
      <c r="DQ7" s="1116" t="s">
        <v>489</v>
      </c>
      <c r="DR7" s="1117"/>
      <c r="DS7" s="1117"/>
      <c r="DT7" s="1117"/>
      <c r="DU7" s="1118"/>
      <c r="DV7" s="1143"/>
      <c r="DW7" s="1144"/>
      <c r="DX7" s="1144"/>
      <c r="DY7" s="1144"/>
      <c r="DZ7" s="1145"/>
      <c r="EA7" s="205"/>
    </row>
    <row r="8" spans="1:131" s="206" customFormat="1" ht="26.25" customHeight="1">
      <c r="A8" s="212">
        <v>2</v>
      </c>
      <c r="B8" s="1065" t="s">
        <v>363</v>
      </c>
      <c r="C8" s="1066"/>
      <c r="D8" s="1066"/>
      <c r="E8" s="1066"/>
      <c r="F8" s="1066"/>
      <c r="G8" s="1066"/>
      <c r="H8" s="1066"/>
      <c r="I8" s="1066"/>
      <c r="J8" s="1066"/>
      <c r="K8" s="1066"/>
      <c r="L8" s="1066"/>
      <c r="M8" s="1066"/>
      <c r="N8" s="1066"/>
      <c r="O8" s="1066"/>
      <c r="P8" s="1067"/>
      <c r="Q8" s="1071">
        <v>1004</v>
      </c>
      <c r="R8" s="1072"/>
      <c r="S8" s="1072"/>
      <c r="T8" s="1072"/>
      <c r="U8" s="1072"/>
      <c r="V8" s="1072">
        <v>260</v>
      </c>
      <c r="W8" s="1072"/>
      <c r="X8" s="1072"/>
      <c r="Y8" s="1072"/>
      <c r="Z8" s="1072"/>
      <c r="AA8" s="1072">
        <v>744</v>
      </c>
      <c r="AB8" s="1072"/>
      <c r="AC8" s="1072"/>
      <c r="AD8" s="1072"/>
      <c r="AE8" s="1073"/>
      <c r="AF8" s="1047" t="s">
        <v>109</v>
      </c>
      <c r="AG8" s="1048"/>
      <c r="AH8" s="1048"/>
      <c r="AI8" s="1048"/>
      <c r="AJ8" s="1049"/>
      <c r="AK8" s="1114">
        <v>16</v>
      </c>
      <c r="AL8" s="1115"/>
      <c r="AM8" s="1115"/>
      <c r="AN8" s="1115"/>
      <c r="AO8" s="1115"/>
      <c r="AP8" s="1115">
        <v>3195</v>
      </c>
      <c r="AQ8" s="1115"/>
      <c r="AR8" s="1115"/>
      <c r="AS8" s="1115"/>
      <c r="AT8" s="1115"/>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t="s">
        <v>561</v>
      </c>
      <c r="BS8" s="1042" t="s">
        <v>563</v>
      </c>
      <c r="BT8" s="1043"/>
      <c r="BU8" s="1043"/>
      <c r="BV8" s="1043"/>
      <c r="BW8" s="1043"/>
      <c r="BX8" s="1043"/>
      <c r="BY8" s="1043"/>
      <c r="BZ8" s="1043"/>
      <c r="CA8" s="1043"/>
      <c r="CB8" s="1043"/>
      <c r="CC8" s="1043"/>
      <c r="CD8" s="1043"/>
      <c r="CE8" s="1043"/>
      <c r="CF8" s="1043"/>
      <c r="CG8" s="1044"/>
      <c r="CH8" s="1017">
        <v>86</v>
      </c>
      <c r="CI8" s="1018"/>
      <c r="CJ8" s="1018"/>
      <c r="CK8" s="1018"/>
      <c r="CL8" s="1019"/>
      <c r="CM8" s="1017">
        <v>859</v>
      </c>
      <c r="CN8" s="1018"/>
      <c r="CO8" s="1018"/>
      <c r="CP8" s="1018"/>
      <c r="CQ8" s="1019"/>
      <c r="CR8" s="1017">
        <v>20</v>
      </c>
      <c r="CS8" s="1018"/>
      <c r="CT8" s="1018"/>
      <c r="CU8" s="1018"/>
      <c r="CV8" s="1019"/>
      <c r="CW8" s="1017" t="s">
        <v>489</v>
      </c>
      <c r="CX8" s="1018"/>
      <c r="CY8" s="1018"/>
      <c r="CZ8" s="1018"/>
      <c r="DA8" s="1019"/>
      <c r="DB8" s="1017" t="s">
        <v>489</v>
      </c>
      <c r="DC8" s="1018"/>
      <c r="DD8" s="1018"/>
      <c r="DE8" s="1018"/>
      <c r="DF8" s="1019"/>
      <c r="DG8" s="1017">
        <v>13000</v>
      </c>
      <c r="DH8" s="1018"/>
      <c r="DI8" s="1018"/>
      <c r="DJ8" s="1018"/>
      <c r="DK8" s="1019"/>
      <c r="DL8" s="1017" t="s">
        <v>489</v>
      </c>
      <c r="DM8" s="1018"/>
      <c r="DN8" s="1018"/>
      <c r="DO8" s="1018"/>
      <c r="DP8" s="1019"/>
      <c r="DQ8" s="1017" t="s">
        <v>489</v>
      </c>
      <c r="DR8" s="1018"/>
      <c r="DS8" s="1018"/>
      <c r="DT8" s="1018"/>
      <c r="DU8" s="1019"/>
      <c r="DV8" s="1020"/>
      <c r="DW8" s="1021"/>
      <c r="DX8" s="1021"/>
      <c r="DY8" s="1021"/>
      <c r="DZ8" s="1022"/>
      <c r="EA8" s="205"/>
    </row>
    <row r="9" spans="1:131" s="206" customFormat="1" ht="26.25" customHeight="1">
      <c r="A9" s="212">
        <v>3</v>
      </c>
      <c r="B9" s="1065" t="s">
        <v>364</v>
      </c>
      <c r="C9" s="1066"/>
      <c r="D9" s="1066"/>
      <c r="E9" s="1066"/>
      <c r="F9" s="1066"/>
      <c r="G9" s="1066"/>
      <c r="H9" s="1066"/>
      <c r="I9" s="1066"/>
      <c r="J9" s="1066"/>
      <c r="K9" s="1066"/>
      <c r="L9" s="1066"/>
      <c r="M9" s="1066"/>
      <c r="N9" s="1066"/>
      <c r="O9" s="1066"/>
      <c r="P9" s="1067"/>
      <c r="Q9" s="1071">
        <v>5345</v>
      </c>
      <c r="R9" s="1072"/>
      <c r="S9" s="1072"/>
      <c r="T9" s="1072"/>
      <c r="U9" s="1072"/>
      <c r="V9" s="1072">
        <v>5342</v>
      </c>
      <c r="W9" s="1072"/>
      <c r="X9" s="1072"/>
      <c r="Y9" s="1072"/>
      <c r="Z9" s="1072"/>
      <c r="AA9" s="1072">
        <v>3</v>
      </c>
      <c r="AB9" s="1072"/>
      <c r="AC9" s="1072"/>
      <c r="AD9" s="1072"/>
      <c r="AE9" s="1073"/>
      <c r="AF9" s="1047" t="s">
        <v>109</v>
      </c>
      <c r="AG9" s="1048"/>
      <c r="AH9" s="1048"/>
      <c r="AI9" s="1048"/>
      <c r="AJ9" s="1049"/>
      <c r="AK9" s="1114">
        <v>2385</v>
      </c>
      <c r="AL9" s="1115"/>
      <c r="AM9" s="1115"/>
      <c r="AN9" s="1115"/>
      <c r="AO9" s="1115"/>
      <c r="AP9" s="1115">
        <v>24724</v>
      </c>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2" t="s">
        <v>564</v>
      </c>
      <c r="BT9" s="1043"/>
      <c r="BU9" s="1043"/>
      <c r="BV9" s="1043"/>
      <c r="BW9" s="1043"/>
      <c r="BX9" s="1043"/>
      <c r="BY9" s="1043"/>
      <c r="BZ9" s="1043"/>
      <c r="CA9" s="1043"/>
      <c r="CB9" s="1043"/>
      <c r="CC9" s="1043"/>
      <c r="CD9" s="1043"/>
      <c r="CE9" s="1043"/>
      <c r="CF9" s="1043"/>
      <c r="CG9" s="1044"/>
      <c r="CH9" s="1017">
        <v>-17</v>
      </c>
      <c r="CI9" s="1018"/>
      <c r="CJ9" s="1018"/>
      <c r="CK9" s="1018"/>
      <c r="CL9" s="1019"/>
      <c r="CM9" s="1017">
        <v>259</v>
      </c>
      <c r="CN9" s="1018"/>
      <c r="CO9" s="1018"/>
      <c r="CP9" s="1018"/>
      <c r="CQ9" s="1019"/>
      <c r="CR9" s="1017">
        <v>100</v>
      </c>
      <c r="CS9" s="1018"/>
      <c r="CT9" s="1018"/>
      <c r="CU9" s="1018"/>
      <c r="CV9" s="1019"/>
      <c r="CW9" s="1017">
        <v>16</v>
      </c>
      <c r="CX9" s="1018"/>
      <c r="CY9" s="1018"/>
      <c r="CZ9" s="1018"/>
      <c r="DA9" s="1019"/>
      <c r="DB9" s="1017" t="s">
        <v>489</v>
      </c>
      <c r="DC9" s="1018"/>
      <c r="DD9" s="1018"/>
      <c r="DE9" s="1018"/>
      <c r="DF9" s="1019"/>
      <c r="DG9" s="1017" t="s">
        <v>489</v>
      </c>
      <c r="DH9" s="1018"/>
      <c r="DI9" s="1018"/>
      <c r="DJ9" s="1018"/>
      <c r="DK9" s="1019"/>
      <c r="DL9" s="1017" t="s">
        <v>489</v>
      </c>
      <c r="DM9" s="1018"/>
      <c r="DN9" s="1018"/>
      <c r="DO9" s="1018"/>
      <c r="DP9" s="1019"/>
      <c r="DQ9" s="1017" t="s">
        <v>489</v>
      </c>
      <c r="DR9" s="1018"/>
      <c r="DS9" s="1018"/>
      <c r="DT9" s="1018"/>
      <c r="DU9" s="1019"/>
      <c r="DV9" s="1020"/>
      <c r="DW9" s="1021"/>
      <c r="DX9" s="1021"/>
      <c r="DY9" s="1021"/>
      <c r="DZ9" s="1022"/>
      <c r="EA9" s="205"/>
    </row>
    <row r="10" spans="1:131" s="206" customFormat="1" ht="26.25" customHeight="1">
      <c r="A10" s="212">
        <v>4</v>
      </c>
      <c r="B10" s="1065" t="s">
        <v>365</v>
      </c>
      <c r="C10" s="1066"/>
      <c r="D10" s="1066"/>
      <c r="E10" s="1066"/>
      <c r="F10" s="1066"/>
      <c r="G10" s="1066"/>
      <c r="H10" s="1066"/>
      <c r="I10" s="1066"/>
      <c r="J10" s="1066"/>
      <c r="K10" s="1066"/>
      <c r="L10" s="1066"/>
      <c r="M10" s="1066"/>
      <c r="N10" s="1066"/>
      <c r="O10" s="1066"/>
      <c r="P10" s="1067"/>
      <c r="Q10" s="1071">
        <v>338145</v>
      </c>
      <c r="R10" s="1072"/>
      <c r="S10" s="1072"/>
      <c r="T10" s="1072"/>
      <c r="U10" s="1072"/>
      <c r="V10" s="1072">
        <v>338144</v>
      </c>
      <c r="W10" s="1072"/>
      <c r="X10" s="1072"/>
      <c r="Y10" s="1072"/>
      <c r="Z10" s="1072"/>
      <c r="AA10" s="1072">
        <v>1</v>
      </c>
      <c r="AB10" s="1072"/>
      <c r="AC10" s="1072"/>
      <c r="AD10" s="1072"/>
      <c r="AE10" s="1073"/>
      <c r="AF10" s="1047">
        <v>1</v>
      </c>
      <c r="AG10" s="1048"/>
      <c r="AH10" s="1048"/>
      <c r="AI10" s="1048"/>
      <c r="AJ10" s="1049"/>
      <c r="AK10" s="1114">
        <v>212879</v>
      </c>
      <c r="AL10" s="1115"/>
      <c r="AM10" s="1115"/>
      <c r="AN10" s="1115"/>
      <c r="AO10" s="1115"/>
      <c r="AP10" s="1115" t="s">
        <v>489</v>
      </c>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2" t="s">
        <v>565</v>
      </c>
      <c r="BT10" s="1043"/>
      <c r="BU10" s="1043"/>
      <c r="BV10" s="1043"/>
      <c r="BW10" s="1043"/>
      <c r="BX10" s="1043"/>
      <c r="BY10" s="1043"/>
      <c r="BZ10" s="1043"/>
      <c r="CA10" s="1043"/>
      <c r="CB10" s="1043"/>
      <c r="CC10" s="1043"/>
      <c r="CD10" s="1043"/>
      <c r="CE10" s="1043"/>
      <c r="CF10" s="1043"/>
      <c r="CG10" s="1044"/>
      <c r="CH10" s="1017">
        <v>20</v>
      </c>
      <c r="CI10" s="1018"/>
      <c r="CJ10" s="1018"/>
      <c r="CK10" s="1018"/>
      <c r="CL10" s="1019"/>
      <c r="CM10" s="1017">
        <v>415</v>
      </c>
      <c r="CN10" s="1018"/>
      <c r="CO10" s="1018"/>
      <c r="CP10" s="1018"/>
      <c r="CQ10" s="1019"/>
      <c r="CR10" s="1017">
        <v>50</v>
      </c>
      <c r="CS10" s="1018"/>
      <c r="CT10" s="1018"/>
      <c r="CU10" s="1018"/>
      <c r="CV10" s="1019"/>
      <c r="CW10" s="1017" t="s">
        <v>489</v>
      </c>
      <c r="CX10" s="1018"/>
      <c r="CY10" s="1018"/>
      <c r="CZ10" s="1018"/>
      <c r="DA10" s="1019"/>
      <c r="DB10" s="1017" t="s">
        <v>489</v>
      </c>
      <c r="DC10" s="1018"/>
      <c r="DD10" s="1018"/>
      <c r="DE10" s="1018"/>
      <c r="DF10" s="1019"/>
      <c r="DG10" s="1017" t="s">
        <v>489</v>
      </c>
      <c r="DH10" s="1018"/>
      <c r="DI10" s="1018"/>
      <c r="DJ10" s="1018"/>
      <c r="DK10" s="1019"/>
      <c r="DL10" s="1017" t="s">
        <v>489</v>
      </c>
      <c r="DM10" s="1018"/>
      <c r="DN10" s="1018"/>
      <c r="DO10" s="1018"/>
      <c r="DP10" s="1019"/>
      <c r="DQ10" s="1017" t="s">
        <v>489</v>
      </c>
      <c r="DR10" s="1018"/>
      <c r="DS10" s="1018"/>
      <c r="DT10" s="1018"/>
      <c r="DU10" s="1019"/>
      <c r="DV10" s="1020"/>
      <c r="DW10" s="1021"/>
      <c r="DX10" s="1021"/>
      <c r="DY10" s="1021"/>
      <c r="DZ10" s="1022"/>
      <c r="EA10" s="205"/>
    </row>
    <row r="11" spans="1:131" s="206" customFormat="1" ht="26.25" customHeight="1">
      <c r="A11" s="212">
        <v>5</v>
      </c>
      <c r="B11" s="1065" t="s">
        <v>366</v>
      </c>
      <c r="C11" s="1066"/>
      <c r="D11" s="1066"/>
      <c r="E11" s="1066"/>
      <c r="F11" s="1066"/>
      <c r="G11" s="1066"/>
      <c r="H11" s="1066"/>
      <c r="I11" s="1066"/>
      <c r="J11" s="1066"/>
      <c r="K11" s="1066"/>
      <c r="L11" s="1066"/>
      <c r="M11" s="1066"/>
      <c r="N11" s="1066"/>
      <c r="O11" s="1066"/>
      <c r="P11" s="1067"/>
      <c r="Q11" s="1071">
        <v>515</v>
      </c>
      <c r="R11" s="1072"/>
      <c r="S11" s="1072"/>
      <c r="T11" s="1072"/>
      <c r="U11" s="1072"/>
      <c r="V11" s="1072">
        <v>514</v>
      </c>
      <c r="W11" s="1072"/>
      <c r="X11" s="1072"/>
      <c r="Y11" s="1072"/>
      <c r="Z11" s="1072"/>
      <c r="AA11" s="1072">
        <v>1</v>
      </c>
      <c r="AB11" s="1072"/>
      <c r="AC11" s="1072"/>
      <c r="AD11" s="1072"/>
      <c r="AE11" s="1073"/>
      <c r="AF11" s="1047">
        <v>1</v>
      </c>
      <c r="AG11" s="1048"/>
      <c r="AH11" s="1048"/>
      <c r="AI11" s="1048"/>
      <c r="AJ11" s="1049"/>
      <c r="AK11" s="1114" t="s">
        <v>489</v>
      </c>
      <c r="AL11" s="1115"/>
      <c r="AM11" s="1115"/>
      <c r="AN11" s="1115"/>
      <c r="AO11" s="1115"/>
      <c r="AP11" s="1115" t="s">
        <v>489</v>
      </c>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2" t="s">
        <v>566</v>
      </c>
      <c r="BT11" s="1043"/>
      <c r="BU11" s="1043"/>
      <c r="BV11" s="1043"/>
      <c r="BW11" s="1043"/>
      <c r="BX11" s="1043"/>
      <c r="BY11" s="1043"/>
      <c r="BZ11" s="1043"/>
      <c r="CA11" s="1043"/>
      <c r="CB11" s="1043"/>
      <c r="CC11" s="1043"/>
      <c r="CD11" s="1043"/>
      <c r="CE11" s="1043"/>
      <c r="CF11" s="1043"/>
      <c r="CG11" s="1044"/>
      <c r="CH11" s="1017">
        <v>34</v>
      </c>
      <c r="CI11" s="1018"/>
      <c r="CJ11" s="1018"/>
      <c r="CK11" s="1018"/>
      <c r="CL11" s="1019"/>
      <c r="CM11" s="1017">
        <v>512</v>
      </c>
      <c r="CN11" s="1018"/>
      <c r="CO11" s="1018"/>
      <c r="CP11" s="1018"/>
      <c r="CQ11" s="1019"/>
      <c r="CR11" s="1017">
        <v>932</v>
      </c>
      <c r="CS11" s="1018"/>
      <c r="CT11" s="1018"/>
      <c r="CU11" s="1018"/>
      <c r="CV11" s="1019"/>
      <c r="CW11" s="1017" t="s">
        <v>489</v>
      </c>
      <c r="CX11" s="1018"/>
      <c r="CY11" s="1018"/>
      <c r="CZ11" s="1018"/>
      <c r="DA11" s="1019"/>
      <c r="DB11" s="1017">
        <v>650</v>
      </c>
      <c r="DC11" s="1018"/>
      <c r="DD11" s="1018"/>
      <c r="DE11" s="1018"/>
      <c r="DF11" s="1019"/>
      <c r="DG11" s="1017" t="s">
        <v>489</v>
      </c>
      <c r="DH11" s="1018"/>
      <c r="DI11" s="1018"/>
      <c r="DJ11" s="1018"/>
      <c r="DK11" s="1019"/>
      <c r="DL11" s="1017" t="s">
        <v>489</v>
      </c>
      <c r="DM11" s="1018"/>
      <c r="DN11" s="1018"/>
      <c r="DO11" s="1018"/>
      <c r="DP11" s="1019"/>
      <c r="DQ11" s="1017" t="s">
        <v>489</v>
      </c>
      <c r="DR11" s="1018"/>
      <c r="DS11" s="1018"/>
      <c r="DT11" s="1018"/>
      <c r="DU11" s="1019"/>
      <c r="DV11" s="1020"/>
      <c r="DW11" s="1021"/>
      <c r="DX11" s="1021"/>
      <c r="DY11" s="1021"/>
      <c r="DZ11" s="1022"/>
      <c r="EA11" s="205"/>
    </row>
    <row r="12" spans="1:131" s="206" customFormat="1" ht="26.25" customHeight="1">
      <c r="A12" s="212">
        <v>6</v>
      </c>
      <c r="B12" s="1065" t="s">
        <v>367</v>
      </c>
      <c r="C12" s="1066"/>
      <c r="D12" s="1066"/>
      <c r="E12" s="1066"/>
      <c r="F12" s="1066"/>
      <c r="G12" s="1066"/>
      <c r="H12" s="1066"/>
      <c r="I12" s="1066"/>
      <c r="J12" s="1066"/>
      <c r="K12" s="1066"/>
      <c r="L12" s="1066"/>
      <c r="M12" s="1066"/>
      <c r="N12" s="1066"/>
      <c r="O12" s="1066"/>
      <c r="P12" s="1067"/>
      <c r="Q12" s="1071">
        <v>3672</v>
      </c>
      <c r="R12" s="1072"/>
      <c r="S12" s="1072"/>
      <c r="T12" s="1072"/>
      <c r="U12" s="1072"/>
      <c r="V12" s="1072">
        <v>3672</v>
      </c>
      <c r="W12" s="1072"/>
      <c r="X12" s="1072"/>
      <c r="Y12" s="1072"/>
      <c r="Z12" s="1072"/>
      <c r="AA12" s="1072" t="s">
        <v>489</v>
      </c>
      <c r="AB12" s="1072"/>
      <c r="AC12" s="1072"/>
      <c r="AD12" s="1072"/>
      <c r="AE12" s="1073"/>
      <c r="AF12" s="1047" t="s">
        <v>109</v>
      </c>
      <c r="AG12" s="1048"/>
      <c r="AH12" s="1048"/>
      <c r="AI12" s="1048"/>
      <c r="AJ12" s="1049"/>
      <c r="AK12" s="1114" t="s">
        <v>489</v>
      </c>
      <c r="AL12" s="1115"/>
      <c r="AM12" s="1115"/>
      <c r="AN12" s="1115"/>
      <c r="AO12" s="1115"/>
      <c r="AP12" s="1115">
        <v>14801</v>
      </c>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2" t="s">
        <v>567</v>
      </c>
      <c r="BT12" s="1043"/>
      <c r="BU12" s="1043"/>
      <c r="BV12" s="1043"/>
      <c r="BW12" s="1043"/>
      <c r="BX12" s="1043"/>
      <c r="BY12" s="1043"/>
      <c r="BZ12" s="1043"/>
      <c r="CA12" s="1043"/>
      <c r="CB12" s="1043"/>
      <c r="CC12" s="1043"/>
      <c r="CD12" s="1043"/>
      <c r="CE12" s="1043"/>
      <c r="CF12" s="1043"/>
      <c r="CG12" s="1044"/>
      <c r="CH12" s="1017">
        <v>9</v>
      </c>
      <c r="CI12" s="1018"/>
      <c r="CJ12" s="1018"/>
      <c r="CK12" s="1018"/>
      <c r="CL12" s="1019"/>
      <c r="CM12" s="1017">
        <v>84</v>
      </c>
      <c r="CN12" s="1018"/>
      <c r="CO12" s="1018"/>
      <c r="CP12" s="1018"/>
      <c r="CQ12" s="1019"/>
      <c r="CR12" s="1017">
        <v>30</v>
      </c>
      <c r="CS12" s="1018"/>
      <c r="CT12" s="1018"/>
      <c r="CU12" s="1018"/>
      <c r="CV12" s="1019"/>
      <c r="CW12" s="1017">
        <v>6</v>
      </c>
      <c r="CX12" s="1018"/>
      <c r="CY12" s="1018"/>
      <c r="CZ12" s="1018"/>
      <c r="DA12" s="1019"/>
      <c r="DB12" s="1017" t="s">
        <v>489</v>
      </c>
      <c r="DC12" s="1018"/>
      <c r="DD12" s="1018"/>
      <c r="DE12" s="1018"/>
      <c r="DF12" s="1019"/>
      <c r="DG12" s="1017" t="s">
        <v>489</v>
      </c>
      <c r="DH12" s="1018"/>
      <c r="DI12" s="1018"/>
      <c r="DJ12" s="1018"/>
      <c r="DK12" s="1019"/>
      <c r="DL12" s="1017" t="s">
        <v>489</v>
      </c>
      <c r="DM12" s="1018"/>
      <c r="DN12" s="1018"/>
      <c r="DO12" s="1018"/>
      <c r="DP12" s="1019"/>
      <c r="DQ12" s="1017" t="s">
        <v>489</v>
      </c>
      <c r="DR12" s="1018"/>
      <c r="DS12" s="1018"/>
      <c r="DT12" s="1018"/>
      <c r="DU12" s="1019"/>
      <c r="DV12" s="1020"/>
      <c r="DW12" s="1021"/>
      <c r="DX12" s="1021"/>
      <c r="DY12" s="1021"/>
      <c r="DZ12" s="1022"/>
      <c r="EA12" s="205"/>
    </row>
    <row r="13" spans="1:131" s="206" customFormat="1" ht="26.25" customHeight="1">
      <c r="A13" s="212">
        <v>7</v>
      </c>
      <c r="B13" s="1065"/>
      <c r="C13" s="1066"/>
      <c r="D13" s="1066"/>
      <c r="E13" s="1066"/>
      <c r="F13" s="1066"/>
      <c r="G13" s="1066"/>
      <c r="H13" s="1066"/>
      <c r="I13" s="1066"/>
      <c r="J13" s="1066"/>
      <c r="K13" s="1066"/>
      <c r="L13" s="1066"/>
      <c r="M13" s="1066"/>
      <c r="N13" s="1066"/>
      <c r="O13" s="1066"/>
      <c r="P13" s="1067"/>
      <c r="Q13" s="1071"/>
      <c r="R13" s="1072"/>
      <c r="S13" s="1072"/>
      <c r="T13" s="1072"/>
      <c r="U13" s="1072"/>
      <c r="V13" s="1072"/>
      <c r="W13" s="1072"/>
      <c r="X13" s="1072"/>
      <c r="Y13" s="1072"/>
      <c r="Z13" s="1072"/>
      <c r="AA13" s="1072"/>
      <c r="AB13" s="1072"/>
      <c r="AC13" s="1072"/>
      <c r="AD13" s="1072"/>
      <c r="AE13" s="1073"/>
      <c r="AF13" s="1047"/>
      <c r="AG13" s="1048"/>
      <c r="AH13" s="1048"/>
      <c r="AI13" s="1048"/>
      <c r="AJ13" s="1049"/>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2" t="s">
        <v>568</v>
      </c>
      <c r="BT13" s="1043"/>
      <c r="BU13" s="1043"/>
      <c r="BV13" s="1043"/>
      <c r="BW13" s="1043"/>
      <c r="BX13" s="1043"/>
      <c r="BY13" s="1043"/>
      <c r="BZ13" s="1043"/>
      <c r="CA13" s="1043"/>
      <c r="CB13" s="1043"/>
      <c r="CC13" s="1043"/>
      <c r="CD13" s="1043"/>
      <c r="CE13" s="1043"/>
      <c r="CF13" s="1043"/>
      <c r="CG13" s="1044"/>
      <c r="CH13" s="1017">
        <v>-11</v>
      </c>
      <c r="CI13" s="1018"/>
      <c r="CJ13" s="1018"/>
      <c r="CK13" s="1018"/>
      <c r="CL13" s="1019"/>
      <c r="CM13" s="1017">
        <v>135</v>
      </c>
      <c r="CN13" s="1018"/>
      <c r="CO13" s="1018"/>
      <c r="CP13" s="1018"/>
      <c r="CQ13" s="1019"/>
      <c r="CR13" s="1017">
        <v>50</v>
      </c>
      <c r="CS13" s="1018"/>
      <c r="CT13" s="1018"/>
      <c r="CU13" s="1018"/>
      <c r="CV13" s="1019"/>
      <c r="CW13" s="1017" t="s">
        <v>489</v>
      </c>
      <c r="CX13" s="1018"/>
      <c r="CY13" s="1018"/>
      <c r="CZ13" s="1018"/>
      <c r="DA13" s="1019"/>
      <c r="DB13" s="1017" t="s">
        <v>489</v>
      </c>
      <c r="DC13" s="1018"/>
      <c r="DD13" s="1018"/>
      <c r="DE13" s="1018"/>
      <c r="DF13" s="1019"/>
      <c r="DG13" s="1017" t="s">
        <v>489</v>
      </c>
      <c r="DH13" s="1018"/>
      <c r="DI13" s="1018"/>
      <c r="DJ13" s="1018"/>
      <c r="DK13" s="1019"/>
      <c r="DL13" s="1017" t="s">
        <v>489</v>
      </c>
      <c r="DM13" s="1018"/>
      <c r="DN13" s="1018"/>
      <c r="DO13" s="1018"/>
      <c r="DP13" s="1019"/>
      <c r="DQ13" s="1017" t="s">
        <v>489</v>
      </c>
      <c r="DR13" s="1018"/>
      <c r="DS13" s="1018"/>
      <c r="DT13" s="1018"/>
      <c r="DU13" s="1019"/>
      <c r="DV13" s="1020"/>
      <c r="DW13" s="1021"/>
      <c r="DX13" s="1021"/>
      <c r="DY13" s="1021"/>
      <c r="DZ13" s="1022"/>
      <c r="EA13" s="205"/>
    </row>
    <row r="14" spans="1:131" s="206" customFormat="1" ht="26.25" customHeight="1">
      <c r="A14" s="212">
        <v>8</v>
      </c>
      <c r="B14" s="1065"/>
      <c r="C14" s="1066"/>
      <c r="D14" s="1066"/>
      <c r="E14" s="1066"/>
      <c r="F14" s="1066"/>
      <c r="G14" s="1066"/>
      <c r="H14" s="1066"/>
      <c r="I14" s="1066"/>
      <c r="J14" s="1066"/>
      <c r="K14" s="1066"/>
      <c r="L14" s="1066"/>
      <c r="M14" s="1066"/>
      <c r="N14" s="1066"/>
      <c r="O14" s="1066"/>
      <c r="P14" s="1067"/>
      <c r="Q14" s="1071"/>
      <c r="R14" s="1072"/>
      <c r="S14" s="1072"/>
      <c r="T14" s="1072"/>
      <c r="U14" s="1072"/>
      <c r="V14" s="1072"/>
      <c r="W14" s="1072"/>
      <c r="X14" s="1072"/>
      <c r="Y14" s="1072"/>
      <c r="Z14" s="1072"/>
      <c r="AA14" s="1072"/>
      <c r="AB14" s="1072"/>
      <c r="AC14" s="1072"/>
      <c r="AD14" s="1072"/>
      <c r="AE14" s="1073"/>
      <c r="AF14" s="1047"/>
      <c r="AG14" s="1048"/>
      <c r="AH14" s="1048"/>
      <c r="AI14" s="1048"/>
      <c r="AJ14" s="1049"/>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2" t="s">
        <v>569</v>
      </c>
      <c r="BT14" s="1043"/>
      <c r="BU14" s="1043"/>
      <c r="BV14" s="1043"/>
      <c r="BW14" s="1043"/>
      <c r="BX14" s="1043"/>
      <c r="BY14" s="1043"/>
      <c r="BZ14" s="1043"/>
      <c r="CA14" s="1043"/>
      <c r="CB14" s="1043"/>
      <c r="CC14" s="1043"/>
      <c r="CD14" s="1043"/>
      <c r="CE14" s="1043"/>
      <c r="CF14" s="1043"/>
      <c r="CG14" s="1044"/>
      <c r="CH14" s="1017">
        <v>-100</v>
      </c>
      <c r="CI14" s="1018"/>
      <c r="CJ14" s="1018"/>
      <c r="CK14" s="1018"/>
      <c r="CL14" s="1019"/>
      <c r="CM14" s="1017">
        <v>-120</v>
      </c>
      <c r="CN14" s="1018"/>
      <c r="CO14" s="1018"/>
      <c r="CP14" s="1018"/>
      <c r="CQ14" s="1019"/>
      <c r="CR14" s="1017">
        <v>50</v>
      </c>
      <c r="CS14" s="1018"/>
      <c r="CT14" s="1018"/>
      <c r="CU14" s="1018"/>
      <c r="CV14" s="1019"/>
      <c r="CW14" s="1017" t="s">
        <v>489</v>
      </c>
      <c r="CX14" s="1018"/>
      <c r="CY14" s="1018"/>
      <c r="CZ14" s="1018"/>
      <c r="DA14" s="1019"/>
      <c r="DB14" s="1017" t="s">
        <v>489</v>
      </c>
      <c r="DC14" s="1018"/>
      <c r="DD14" s="1018"/>
      <c r="DE14" s="1018"/>
      <c r="DF14" s="1019"/>
      <c r="DG14" s="1017" t="s">
        <v>489</v>
      </c>
      <c r="DH14" s="1018"/>
      <c r="DI14" s="1018"/>
      <c r="DJ14" s="1018"/>
      <c r="DK14" s="1019"/>
      <c r="DL14" s="1017" t="s">
        <v>489</v>
      </c>
      <c r="DM14" s="1018"/>
      <c r="DN14" s="1018"/>
      <c r="DO14" s="1018"/>
      <c r="DP14" s="1019"/>
      <c r="DQ14" s="1017" t="s">
        <v>489</v>
      </c>
      <c r="DR14" s="1018"/>
      <c r="DS14" s="1018"/>
      <c r="DT14" s="1018"/>
      <c r="DU14" s="1019"/>
      <c r="DV14" s="1020"/>
      <c r="DW14" s="1021"/>
      <c r="DX14" s="1021"/>
      <c r="DY14" s="1021"/>
      <c r="DZ14" s="1022"/>
      <c r="EA14" s="205"/>
    </row>
    <row r="15" spans="1:131" s="206" customFormat="1" ht="26.25" customHeight="1">
      <c r="A15" s="212">
        <v>9</v>
      </c>
      <c r="B15" s="1065"/>
      <c r="C15" s="1066"/>
      <c r="D15" s="1066"/>
      <c r="E15" s="1066"/>
      <c r="F15" s="1066"/>
      <c r="G15" s="1066"/>
      <c r="H15" s="1066"/>
      <c r="I15" s="1066"/>
      <c r="J15" s="1066"/>
      <c r="K15" s="1066"/>
      <c r="L15" s="1066"/>
      <c r="M15" s="1066"/>
      <c r="N15" s="1066"/>
      <c r="O15" s="1066"/>
      <c r="P15" s="1067"/>
      <c r="Q15" s="1071"/>
      <c r="R15" s="1072"/>
      <c r="S15" s="1072"/>
      <c r="T15" s="1072"/>
      <c r="U15" s="1072"/>
      <c r="V15" s="1072"/>
      <c r="W15" s="1072"/>
      <c r="X15" s="1072"/>
      <c r="Y15" s="1072"/>
      <c r="Z15" s="1072"/>
      <c r="AA15" s="1072"/>
      <c r="AB15" s="1072"/>
      <c r="AC15" s="1072"/>
      <c r="AD15" s="1072"/>
      <c r="AE15" s="1073"/>
      <c r="AF15" s="1047"/>
      <c r="AG15" s="1048"/>
      <c r="AH15" s="1048"/>
      <c r="AI15" s="1048"/>
      <c r="AJ15" s="1049"/>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2" t="s">
        <v>570</v>
      </c>
      <c r="BT15" s="1043"/>
      <c r="BU15" s="1043"/>
      <c r="BV15" s="1043"/>
      <c r="BW15" s="1043"/>
      <c r="BX15" s="1043"/>
      <c r="BY15" s="1043"/>
      <c r="BZ15" s="1043"/>
      <c r="CA15" s="1043"/>
      <c r="CB15" s="1043"/>
      <c r="CC15" s="1043"/>
      <c r="CD15" s="1043"/>
      <c r="CE15" s="1043"/>
      <c r="CF15" s="1043"/>
      <c r="CG15" s="1044"/>
      <c r="CH15" s="1017">
        <v>13</v>
      </c>
      <c r="CI15" s="1018"/>
      <c r="CJ15" s="1018"/>
      <c r="CK15" s="1018"/>
      <c r="CL15" s="1019"/>
      <c r="CM15" s="1017">
        <v>410</v>
      </c>
      <c r="CN15" s="1018"/>
      <c r="CO15" s="1018"/>
      <c r="CP15" s="1018"/>
      <c r="CQ15" s="1019"/>
      <c r="CR15" s="1017">
        <v>30</v>
      </c>
      <c r="CS15" s="1018"/>
      <c r="CT15" s="1018"/>
      <c r="CU15" s="1018"/>
      <c r="CV15" s="1019"/>
      <c r="CW15" s="1017">
        <v>5</v>
      </c>
      <c r="CX15" s="1018"/>
      <c r="CY15" s="1018"/>
      <c r="CZ15" s="1018"/>
      <c r="DA15" s="1019"/>
      <c r="DB15" s="1017" t="s">
        <v>489</v>
      </c>
      <c r="DC15" s="1018"/>
      <c r="DD15" s="1018"/>
      <c r="DE15" s="1018"/>
      <c r="DF15" s="1019"/>
      <c r="DG15" s="1017" t="s">
        <v>489</v>
      </c>
      <c r="DH15" s="1018"/>
      <c r="DI15" s="1018"/>
      <c r="DJ15" s="1018"/>
      <c r="DK15" s="1019"/>
      <c r="DL15" s="1017" t="s">
        <v>489</v>
      </c>
      <c r="DM15" s="1018"/>
      <c r="DN15" s="1018"/>
      <c r="DO15" s="1018"/>
      <c r="DP15" s="1019"/>
      <c r="DQ15" s="1017" t="s">
        <v>489</v>
      </c>
      <c r="DR15" s="1018"/>
      <c r="DS15" s="1018"/>
      <c r="DT15" s="1018"/>
      <c r="DU15" s="1019"/>
      <c r="DV15" s="1020"/>
      <c r="DW15" s="1021"/>
      <c r="DX15" s="1021"/>
      <c r="DY15" s="1021"/>
      <c r="DZ15" s="1022"/>
      <c r="EA15" s="205"/>
    </row>
    <row r="16" spans="1:131" s="206" customFormat="1" ht="26.25" customHeight="1">
      <c r="A16" s="212">
        <v>10</v>
      </c>
      <c r="B16" s="1065"/>
      <c r="C16" s="1066"/>
      <c r="D16" s="1066"/>
      <c r="E16" s="1066"/>
      <c r="F16" s="1066"/>
      <c r="G16" s="1066"/>
      <c r="H16" s="1066"/>
      <c r="I16" s="1066"/>
      <c r="J16" s="1066"/>
      <c r="K16" s="1066"/>
      <c r="L16" s="1066"/>
      <c r="M16" s="1066"/>
      <c r="N16" s="1066"/>
      <c r="O16" s="1066"/>
      <c r="P16" s="1067"/>
      <c r="Q16" s="1071"/>
      <c r="R16" s="1072"/>
      <c r="S16" s="1072"/>
      <c r="T16" s="1072"/>
      <c r="U16" s="1072"/>
      <c r="V16" s="1072"/>
      <c r="W16" s="1072"/>
      <c r="X16" s="1072"/>
      <c r="Y16" s="1072"/>
      <c r="Z16" s="1072"/>
      <c r="AA16" s="1072"/>
      <c r="AB16" s="1072"/>
      <c r="AC16" s="1072"/>
      <c r="AD16" s="1072"/>
      <c r="AE16" s="1073"/>
      <c r="AF16" s="1047"/>
      <c r="AG16" s="1048"/>
      <c r="AH16" s="1048"/>
      <c r="AI16" s="1048"/>
      <c r="AJ16" s="1049"/>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2" t="s">
        <v>571</v>
      </c>
      <c r="BT16" s="1043"/>
      <c r="BU16" s="1043"/>
      <c r="BV16" s="1043"/>
      <c r="BW16" s="1043"/>
      <c r="BX16" s="1043"/>
      <c r="BY16" s="1043"/>
      <c r="BZ16" s="1043"/>
      <c r="CA16" s="1043"/>
      <c r="CB16" s="1043"/>
      <c r="CC16" s="1043"/>
      <c r="CD16" s="1043"/>
      <c r="CE16" s="1043"/>
      <c r="CF16" s="1043"/>
      <c r="CG16" s="1044"/>
      <c r="CH16" s="1017">
        <v>-114</v>
      </c>
      <c r="CI16" s="1018"/>
      <c r="CJ16" s="1018"/>
      <c r="CK16" s="1018"/>
      <c r="CL16" s="1019"/>
      <c r="CM16" s="1017">
        <v>695</v>
      </c>
      <c r="CN16" s="1018"/>
      <c r="CO16" s="1018"/>
      <c r="CP16" s="1018"/>
      <c r="CQ16" s="1019"/>
      <c r="CR16" s="1017">
        <v>55</v>
      </c>
      <c r="CS16" s="1018"/>
      <c r="CT16" s="1018"/>
      <c r="CU16" s="1018"/>
      <c r="CV16" s="1019"/>
      <c r="CW16" s="1017">
        <v>692</v>
      </c>
      <c r="CX16" s="1018"/>
      <c r="CY16" s="1018"/>
      <c r="CZ16" s="1018"/>
      <c r="DA16" s="1019"/>
      <c r="DB16" s="1017" t="s">
        <v>489</v>
      </c>
      <c r="DC16" s="1018"/>
      <c r="DD16" s="1018"/>
      <c r="DE16" s="1018"/>
      <c r="DF16" s="1019"/>
      <c r="DG16" s="1017" t="s">
        <v>489</v>
      </c>
      <c r="DH16" s="1018"/>
      <c r="DI16" s="1018"/>
      <c r="DJ16" s="1018"/>
      <c r="DK16" s="1019"/>
      <c r="DL16" s="1017" t="s">
        <v>489</v>
      </c>
      <c r="DM16" s="1018"/>
      <c r="DN16" s="1018"/>
      <c r="DO16" s="1018"/>
      <c r="DP16" s="1019"/>
      <c r="DQ16" s="1017" t="s">
        <v>489</v>
      </c>
      <c r="DR16" s="1018"/>
      <c r="DS16" s="1018"/>
      <c r="DT16" s="1018"/>
      <c r="DU16" s="1019"/>
      <c r="DV16" s="1020"/>
      <c r="DW16" s="1021"/>
      <c r="DX16" s="1021"/>
      <c r="DY16" s="1021"/>
      <c r="DZ16" s="1022"/>
      <c r="EA16" s="205"/>
    </row>
    <row r="17" spans="1:131" s="206" customFormat="1" ht="26.25" customHeight="1">
      <c r="A17" s="212">
        <v>11</v>
      </c>
      <c r="B17" s="1065"/>
      <c r="C17" s="1066"/>
      <c r="D17" s="1066"/>
      <c r="E17" s="1066"/>
      <c r="F17" s="1066"/>
      <c r="G17" s="1066"/>
      <c r="H17" s="1066"/>
      <c r="I17" s="1066"/>
      <c r="J17" s="1066"/>
      <c r="K17" s="1066"/>
      <c r="L17" s="1066"/>
      <c r="M17" s="1066"/>
      <c r="N17" s="1066"/>
      <c r="O17" s="1066"/>
      <c r="P17" s="1067"/>
      <c r="Q17" s="1071"/>
      <c r="R17" s="1072"/>
      <c r="S17" s="1072"/>
      <c r="T17" s="1072"/>
      <c r="U17" s="1072"/>
      <c r="V17" s="1072"/>
      <c r="W17" s="1072"/>
      <c r="X17" s="1072"/>
      <c r="Y17" s="1072"/>
      <c r="Z17" s="1072"/>
      <c r="AA17" s="1072"/>
      <c r="AB17" s="1072"/>
      <c r="AC17" s="1072"/>
      <c r="AD17" s="1072"/>
      <c r="AE17" s="1073"/>
      <c r="AF17" s="1047"/>
      <c r="AG17" s="1048"/>
      <c r="AH17" s="1048"/>
      <c r="AI17" s="1048"/>
      <c r="AJ17" s="1049"/>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2" t="s">
        <v>572</v>
      </c>
      <c r="BT17" s="1043"/>
      <c r="BU17" s="1043"/>
      <c r="BV17" s="1043"/>
      <c r="BW17" s="1043"/>
      <c r="BX17" s="1043"/>
      <c r="BY17" s="1043"/>
      <c r="BZ17" s="1043"/>
      <c r="CA17" s="1043"/>
      <c r="CB17" s="1043"/>
      <c r="CC17" s="1043"/>
      <c r="CD17" s="1043"/>
      <c r="CE17" s="1043"/>
      <c r="CF17" s="1043"/>
      <c r="CG17" s="1044"/>
      <c r="CH17" s="1017">
        <v>1</v>
      </c>
      <c r="CI17" s="1018"/>
      <c r="CJ17" s="1018"/>
      <c r="CK17" s="1018"/>
      <c r="CL17" s="1019"/>
      <c r="CM17" s="1017">
        <v>106</v>
      </c>
      <c r="CN17" s="1018"/>
      <c r="CO17" s="1018"/>
      <c r="CP17" s="1018"/>
      <c r="CQ17" s="1019"/>
      <c r="CR17" s="1017">
        <v>15</v>
      </c>
      <c r="CS17" s="1018"/>
      <c r="CT17" s="1018"/>
      <c r="CU17" s="1018"/>
      <c r="CV17" s="1019"/>
      <c r="CW17" s="1017">
        <v>25</v>
      </c>
      <c r="CX17" s="1018"/>
      <c r="CY17" s="1018"/>
      <c r="CZ17" s="1018"/>
      <c r="DA17" s="1019"/>
      <c r="DB17" s="1017">
        <v>19</v>
      </c>
      <c r="DC17" s="1018"/>
      <c r="DD17" s="1018"/>
      <c r="DE17" s="1018"/>
      <c r="DF17" s="1019"/>
      <c r="DG17" s="1017" t="s">
        <v>489</v>
      </c>
      <c r="DH17" s="1018"/>
      <c r="DI17" s="1018"/>
      <c r="DJ17" s="1018"/>
      <c r="DK17" s="1019"/>
      <c r="DL17" s="1017" t="s">
        <v>489</v>
      </c>
      <c r="DM17" s="1018"/>
      <c r="DN17" s="1018"/>
      <c r="DO17" s="1018"/>
      <c r="DP17" s="1019"/>
      <c r="DQ17" s="1017" t="s">
        <v>489</v>
      </c>
      <c r="DR17" s="1018"/>
      <c r="DS17" s="1018"/>
      <c r="DT17" s="1018"/>
      <c r="DU17" s="1019"/>
      <c r="DV17" s="1020"/>
      <c r="DW17" s="1021"/>
      <c r="DX17" s="1021"/>
      <c r="DY17" s="1021"/>
      <c r="DZ17" s="1022"/>
      <c r="EA17" s="205"/>
    </row>
    <row r="18" spans="1:131" s="206" customFormat="1" ht="26.25" customHeight="1">
      <c r="A18" s="212">
        <v>12</v>
      </c>
      <c r="B18" s="1065"/>
      <c r="C18" s="1066"/>
      <c r="D18" s="1066"/>
      <c r="E18" s="1066"/>
      <c r="F18" s="1066"/>
      <c r="G18" s="1066"/>
      <c r="H18" s="1066"/>
      <c r="I18" s="1066"/>
      <c r="J18" s="1066"/>
      <c r="K18" s="1066"/>
      <c r="L18" s="1066"/>
      <c r="M18" s="1066"/>
      <c r="N18" s="1066"/>
      <c r="O18" s="1066"/>
      <c r="P18" s="1067"/>
      <c r="Q18" s="1071"/>
      <c r="R18" s="1072"/>
      <c r="S18" s="1072"/>
      <c r="T18" s="1072"/>
      <c r="U18" s="1072"/>
      <c r="V18" s="1072"/>
      <c r="W18" s="1072"/>
      <c r="X18" s="1072"/>
      <c r="Y18" s="1072"/>
      <c r="Z18" s="1072"/>
      <c r="AA18" s="1072"/>
      <c r="AB18" s="1072"/>
      <c r="AC18" s="1072"/>
      <c r="AD18" s="1072"/>
      <c r="AE18" s="1073"/>
      <c r="AF18" s="1047"/>
      <c r="AG18" s="1048"/>
      <c r="AH18" s="1048"/>
      <c r="AI18" s="1048"/>
      <c r="AJ18" s="1049"/>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2" t="s">
        <v>573</v>
      </c>
      <c r="BT18" s="1043"/>
      <c r="BU18" s="1043"/>
      <c r="BV18" s="1043"/>
      <c r="BW18" s="1043"/>
      <c r="BX18" s="1043"/>
      <c r="BY18" s="1043"/>
      <c r="BZ18" s="1043"/>
      <c r="CA18" s="1043"/>
      <c r="CB18" s="1043"/>
      <c r="CC18" s="1043"/>
      <c r="CD18" s="1043"/>
      <c r="CE18" s="1043"/>
      <c r="CF18" s="1043"/>
      <c r="CG18" s="1044"/>
      <c r="CH18" s="1017">
        <v>10</v>
      </c>
      <c r="CI18" s="1018"/>
      <c r="CJ18" s="1018"/>
      <c r="CK18" s="1018"/>
      <c r="CL18" s="1019"/>
      <c r="CM18" s="1017">
        <v>88</v>
      </c>
      <c r="CN18" s="1018"/>
      <c r="CO18" s="1018"/>
      <c r="CP18" s="1018"/>
      <c r="CQ18" s="1019"/>
      <c r="CR18" s="1017">
        <v>50</v>
      </c>
      <c r="CS18" s="1018"/>
      <c r="CT18" s="1018"/>
      <c r="CU18" s="1018"/>
      <c r="CV18" s="1019"/>
      <c r="CW18" s="1017" t="s">
        <v>489</v>
      </c>
      <c r="CX18" s="1018"/>
      <c r="CY18" s="1018"/>
      <c r="CZ18" s="1018"/>
      <c r="DA18" s="1019"/>
      <c r="DB18" s="1017" t="s">
        <v>489</v>
      </c>
      <c r="DC18" s="1018"/>
      <c r="DD18" s="1018"/>
      <c r="DE18" s="1018"/>
      <c r="DF18" s="1019"/>
      <c r="DG18" s="1017" t="s">
        <v>489</v>
      </c>
      <c r="DH18" s="1018"/>
      <c r="DI18" s="1018"/>
      <c r="DJ18" s="1018"/>
      <c r="DK18" s="1019"/>
      <c r="DL18" s="1017" t="s">
        <v>489</v>
      </c>
      <c r="DM18" s="1018"/>
      <c r="DN18" s="1018"/>
      <c r="DO18" s="1018"/>
      <c r="DP18" s="1019"/>
      <c r="DQ18" s="1017" t="s">
        <v>489</v>
      </c>
      <c r="DR18" s="1018"/>
      <c r="DS18" s="1018"/>
      <c r="DT18" s="1018"/>
      <c r="DU18" s="1019"/>
      <c r="DV18" s="1020"/>
      <c r="DW18" s="1021"/>
      <c r="DX18" s="1021"/>
      <c r="DY18" s="1021"/>
      <c r="DZ18" s="1022"/>
      <c r="EA18" s="205"/>
    </row>
    <row r="19" spans="1:131" s="206" customFormat="1" ht="26.25" customHeight="1">
      <c r="A19" s="212">
        <v>13</v>
      </c>
      <c r="B19" s="1065"/>
      <c r="C19" s="1066"/>
      <c r="D19" s="1066"/>
      <c r="E19" s="1066"/>
      <c r="F19" s="1066"/>
      <c r="G19" s="1066"/>
      <c r="H19" s="1066"/>
      <c r="I19" s="1066"/>
      <c r="J19" s="1066"/>
      <c r="K19" s="1066"/>
      <c r="L19" s="1066"/>
      <c r="M19" s="1066"/>
      <c r="N19" s="1066"/>
      <c r="O19" s="1066"/>
      <c r="P19" s="1067"/>
      <c r="Q19" s="1071"/>
      <c r="R19" s="1072"/>
      <c r="S19" s="1072"/>
      <c r="T19" s="1072"/>
      <c r="U19" s="1072"/>
      <c r="V19" s="1072"/>
      <c r="W19" s="1072"/>
      <c r="X19" s="1072"/>
      <c r="Y19" s="1072"/>
      <c r="Z19" s="1072"/>
      <c r="AA19" s="1072"/>
      <c r="AB19" s="1072"/>
      <c r="AC19" s="1072"/>
      <c r="AD19" s="1072"/>
      <c r="AE19" s="1073"/>
      <c r="AF19" s="1047"/>
      <c r="AG19" s="1048"/>
      <c r="AH19" s="1048"/>
      <c r="AI19" s="1048"/>
      <c r="AJ19" s="1049"/>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2" t="s">
        <v>574</v>
      </c>
      <c r="BT19" s="1043"/>
      <c r="BU19" s="1043"/>
      <c r="BV19" s="1043"/>
      <c r="BW19" s="1043"/>
      <c r="BX19" s="1043"/>
      <c r="BY19" s="1043"/>
      <c r="BZ19" s="1043"/>
      <c r="CA19" s="1043"/>
      <c r="CB19" s="1043"/>
      <c r="CC19" s="1043"/>
      <c r="CD19" s="1043"/>
      <c r="CE19" s="1043"/>
      <c r="CF19" s="1043"/>
      <c r="CG19" s="1044"/>
      <c r="CH19" s="1017">
        <v>4</v>
      </c>
      <c r="CI19" s="1018"/>
      <c r="CJ19" s="1018"/>
      <c r="CK19" s="1018"/>
      <c r="CL19" s="1019"/>
      <c r="CM19" s="1017">
        <v>137</v>
      </c>
      <c r="CN19" s="1018"/>
      <c r="CO19" s="1018"/>
      <c r="CP19" s="1018"/>
      <c r="CQ19" s="1019"/>
      <c r="CR19" s="1017">
        <v>25</v>
      </c>
      <c r="CS19" s="1018"/>
      <c r="CT19" s="1018"/>
      <c r="CU19" s="1018"/>
      <c r="CV19" s="1019"/>
      <c r="CW19" s="1017">
        <v>34</v>
      </c>
      <c r="CX19" s="1018"/>
      <c r="CY19" s="1018"/>
      <c r="CZ19" s="1018"/>
      <c r="DA19" s="1019"/>
      <c r="DB19" s="1017" t="s">
        <v>489</v>
      </c>
      <c r="DC19" s="1018"/>
      <c r="DD19" s="1018"/>
      <c r="DE19" s="1018"/>
      <c r="DF19" s="1019"/>
      <c r="DG19" s="1017" t="s">
        <v>489</v>
      </c>
      <c r="DH19" s="1018"/>
      <c r="DI19" s="1018"/>
      <c r="DJ19" s="1018"/>
      <c r="DK19" s="1019"/>
      <c r="DL19" s="1017" t="s">
        <v>489</v>
      </c>
      <c r="DM19" s="1018"/>
      <c r="DN19" s="1018"/>
      <c r="DO19" s="1018"/>
      <c r="DP19" s="1019"/>
      <c r="DQ19" s="1017" t="s">
        <v>489</v>
      </c>
      <c r="DR19" s="1018"/>
      <c r="DS19" s="1018"/>
      <c r="DT19" s="1018"/>
      <c r="DU19" s="1019"/>
      <c r="DV19" s="1020"/>
      <c r="DW19" s="1021"/>
      <c r="DX19" s="1021"/>
      <c r="DY19" s="1021"/>
      <c r="DZ19" s="1022"/>
      <c r="EA19" s="205"/>
    </row>
    <row r="20" spans="1:131" s="206" customFormat="1" ht="26.25" customHeight="1">
      <c r="A20" s="212">
        <v>14</v>
      </c>
      <c r="B20" s="1065"/>
      <c r="C20" s="1066"/>
      <c r="D20" s="1066"/>
      <c r="E20" s="1066"/>
      <c r="F20" s="1066"/>
      <c r="G20" s="1066"/>
      <c r="H20" s="1066"/>
      <c r="I20" s="1066"/>
      <c r="J20" s="1066"/>
      <c r="K20" s="1066"/>
      <c r="L20" s="1066"/>
      <c r="M20" s="1066"/>
      <c r="N20" s="1066"/>
      <c r="O20" s="1066"/>
      <c r="P20" s="1067"/>
      <c r="Q20" s="1071"/>
      <c r="R20" s="1072"/>
      <c r="S20" s="1072"/>
      <c r="T20" s="1072"/>
      <c r="U20" s="1072"/>
      <c r="V20" s="1072"/>
      <c r="W20" s="1072"/>
      <c r="X20" s="1072"/>
      <c r="Y20" s="1072"/>
      <c r="Z20" s="1072"/>
      <c r="AA20" s="1072"/>
      <c r="AB20" s="1072"/>
      <c r="AC20" s="1072"/>
      <c r="AD20" s="1072"/>
      <c r="AE20" s="1073"/>
      <c r="AF20" s="1047"/>
      <c r="AG20" s="1048"/>
      <c r="AH20" s="1048"/>
      <c r="AI20" s="1048"/>
      <c r="AJ20" s="1049"/>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2" t="s">
        <v>575</v>
      </c>
      <c r="BT20" s="1043"/>
      <c r="BU20" s="1043"/>
      <c r="BV20" s="1043"/>
      <c r="BW20" s="1043"/>
      <c r="BX20" s="1043"/>
      <c r="BY20" s="1043"/>
      <c r="BZ20" s="1043"/>
      <c r="CA20" s="1043"/>
      <c r="CB20" s="1043"/>
      <c r="CC20" s="1043"/>
      <c r="CD20" s="1043"/>
      <c r="CE20" s="1043"/>
      <c r="CF20" s="1043"/>
      <c r="CG20" s="1044"/>
      <c r="CH20" s="1017">
        <v>12</v>
      </c>
      <c r="CI20" s="1018"/>
      <c r="CJ20" s="1018"/>
      <c r="CK20" s="1018"/>
      <c r="CL20" s="1019"/>
      <c r="CM20" s="1017">
        <v>27</v>
      </c>
      <c r="CN20" s="1018"/>
      <c r="CO20" s="1018"/>
      <c r="CP20" s="1018"/>
      <c r="CQ20" s="1019"/>
      <c r="CR20" s="1017">
        <v>5</v>
      </c>
      <c r="CS20" s="1018"/>
      <c r="CT20" s="1018"/>
      <c r="CU20" s="1018"/>
      <c r="CV20" s="1019"/>
      <c r="CW20" s="1017" t="s">
        <v>489</v>
      </c>
      <c r="CX20" s="1018"/>
      <c r="CY20" s="1018"/>
      <c r="CZ20" s="1018"/>
      <c r="DA20" s="1019"/>
      <c r="DB20" s="1017" t="s">
        <v>489</v>
      </c>
      <c r="DC20" s="1018"/>
      <c r="DD20" s="1018"/>
      <c r="DE20" s="1018"/>
      <c r="DF20" s="1019"/>
      <c r="DG20" s="1017" t="s">
        <v>489</v>
      </c>
      <c r="DH20" s="1018"/>
      <c r="DI20" s="1018"/>
      <c r="DJ20" s="1018"/>
      <c r="DK20" s="1019"/>
      <c r="DL20" s="1017" t="s">
        <v>489</v>
      </c>
      <c r="DM20" s="1018"/>
      <c r="DN20" s="1018"/>
      <c r="DO20" s="1018"/>
      <c r="DP20" s="1019"/>
      <c r="DQ20" s="1017" t="s">
        <v>489</v>
      </c>
      <c r="DR20" s="1018"/>
      <c r="DS20" s="1018"/>
      <c r="DT20" s="1018"/>
      <c r="DU20" s="1019"/>
      <c r="DV20" s="1020"/>
      <c r="DW20" s="1021"/>
      <c r="DX20" s="1021"/>
      <c r="DY20" s="1021"/>
      <c r="DZ20" s="1022"/>
      <c r="EA20" s="205"/>
    </row>
    <row r="21" spans="1:131" s="206" customFormat="1" ht="26.25" customHeight="1" thickBot="1">
      <c r="A21" s="212">
        <v>15</v>
      </c>
      <c r="B21" s="1065"/>
      <c r="C21" s="1066"/>
      <c r="D21" s="1066"/>
      <c r="E21" s="1066"/>
      <c r="F21" s="1066"/>
      <c r="G21" s="1066"/>
      <c r="H21" s="1066"/>
      <c r="I21" s="1066"/>
      <c r="J21" s="1066"/>
      <c r="K21" s="1066"/>
      <c r="L21" s="1066"/>
      <c r="M21" s="1066"/>
      <c r="N21" s="1066"/>
      <c r="O21" s="1066"/>
      <c r="P21" s="1067"/>
      <c r="Q21" s="1071"/>
      <c r="R21" s="1072"/>
      <c r="S21" s="1072"/>
      <c r="T21" s="1072"/>
      <c r="U21" s="1072"/>
      <c r="V21" s="1072"/>
      <c r="W21" s="1072"/>
      <c r="X21" s="1072"/>
      <c r="Y21" s="1072"/>
      <c r="Z21" s="1072"/>
      <c r="AA21" s="1072"/>
      <c r="AB21" s="1072"/>
      <c r="AC21" s="1072"/>
      <c r="AD21" s="1072"/>
      <c r="AE21" s="1073"/>
      <c r="AF21" s="1047"/>
      <c r="AG21" s="1048"/>
      <c r="AH21" s="1048"/>
      <c r="AI21" s="1048"/>
      <c r="AJ21" s="1049"/>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2" t="s">
        <v>576</v>
      </c>
      <c r="BT21" s="1043"/>
      <c r="BU21" s="1043"/>
      <c r="BV21" s="1043"/>
      <c r="BW21" s="1043"/>
      <c r="BX21" s="1043"/>
      <c r="BY21" s="1043"/>
      <c r="BZ21" s="1043"/>
      <c r="CA21" s="1043"/>
      <c r="CB21" s="1043"/>
      <c r="CC21" s="1043"/>
      <c r="CD21" s="1043"/>
      <c r="CE21" s="1043"/>
      <c r="CF21" s="1043"/>
      <c r="CG21" s="1044"/>
      <c r="CH21" s="1017">
        <v>71</v>
      </c>
      <c r="CI21" s="1018"/>
      <c r="CJ21" s="1018"/>
      <c r="CK21" s="1018"/>
      <c r="CL21" s="1019"/>
      <c r="CM21" s="1017">
        <v>2395</v>
      </c>
      <c r="CN21" s="1018"/>
      <c r="CO21" s="1018"/>
      <c r="CP21" s="1018"/>
      <c r="CQ21" s="1019"/>
      <c r="CR21" s="1017">
        <v>100</v>
      </c>
      <c r="CS21" s="1018"/>
      <c r="CT21" s="1018"/>
      <c r="CU21" s="1018"/>
      <c r="CV21" s="1019"/>
      <c r="CW21" s="1017">
        <v>392</v>
      </c>
      <c r="CX21" s="1018"/>
      <c r="CY21" s="1018"/>
      <c r="CZ21" s="1018"/>
      <c r="DA21" s="1019"/>
      <c r="DB21" s="1017" t="s">
        <v>489</v>
      </c>
      <c r="DC21" s="1018"/>
      <c r="DD21" s="1018"/>
      <c r="DE21" s="1018"/>
      <c r="DF21" s="1019"/>
      <c r="DG21" s="1017" t="s">
        <v>489</v>
      </c>
      <c r="DH21" s="1018"/>
      <c r="DI21" s="1018"/>
      <c r="DJ21" s="1018"/>
      <c r="DK21" s="1019"/>
      <c r="DL21" s="1017" t="s">
        <v>489</v>
      </c>
      <c r="DM21" s="1018"/>
      <c r="DN21" s="1018"/>
      <c r="DO21" s="1018"/>
      <c r="DP21" s="1019"/>
      <c r="DQ21" s="1017" t="s">
        <v>489</v>
      </c>
      <c r="DR21" s="1018"/>
      <c r="DS21" s="1018"/>
      <c r="DT21" s="1018"/>
      <c r="DU21" s="1019"/>
      <c r="DV21" s="1020"/>
      <c r="DW21" s="1021"/>
      <c r="DX21" s="1021"/>
      <c r="DY21" s="1021"/>
      <c r="DZ21" s="1022"/>
      <c r="EA21" s="205"/>
    </row>
    <row r="22" spans="1:131" s="206" customFormat="1" ht="26.25" customHeight="1">
      <c r="A22" s="212">
        <v>16</v>
      </c>
      <c r="B22" s="1065"/>
      <c r="C22" s="1066"/>
      <c r="D22" s="1066"/>
      <c r="E22" s="1066"/>
      <c r="F22" s="1066"/>
      <c r="G22" s="1066"/>
      <c r="H22" s="1066"/>
      <c r="I22" s="1066"/>
      <c r="J22" s="1066"/>
      <c r="K22" s="1066"/>
      <c r="L22" s="1066"/>
      <c r="M22" s="1066"/>
      <c r="N22" s="1066"/>
      <c r="O22" s="1066"/>
      <c r="P22" s="1067"/>
      <c r="Q22" s="1109"/>
      <c r="R22" s="1110"/>
      <c r="S22" s="1110"/>
      <c r="T22" s="1110"/>
      <c r="U22" s="1110"/>
      <c r="V22" s="1110"/>
      <c r="W22" s="1110"/>
      <c r="X22" s="1110"/>
      <c r="Y22" s="1110"/>
      <c r="Z22" s="1110"/>
      <c r="AA22" s="1110"/>
      <c r="AB22" s="1110"/>
      <c r="AC22" s="1110"/>
      <c r="AD22" s="1110"/>
      <c r="AE22" s="1111"/>
      <c r="AF22" s="1047"/>
      <c r="AG22" s="1048"/>
      <c r="AH22" s="1048"/>
      <c r="AI22" s="1048"/>
      <c r="AJ22" s="1049"/>
      <c r="AK22" s="1105"/>
      <c r="AL22" s="1106"/>
      <c r="AM22" s="1106"/>
      <c r="AN22" s="1106"/>
      <c r="AO22" s="1106"/>
      <c r="AP22" s="1106"/>
      <c r="AQ22" s="1106"/>
      <c r="AR22" s="1106"/>
      <c r="AS22" s="1106"/>
      <c r="AT22" s="1106"/>
      <c r="AU22" s="1107"/>
      <c r="AV22" s="1107"/>
      <c r="AW22" s="1107"/>
      <c r="AX22" s="1107"/>
      <c r="AY22" s="1108"/>
      <c r="AZ22" s="1063" t="s">
        <v>368</v>
      </c>
      <c r="BA22" s="1063"/>
      <c r="BB22" s="1063"/>
      <c r="BC22" s="1063"/>
      <c r="BD22" s="1064"/>
      <c r="BE22" s="204"/>
      <c r="BF22" s="204"/>
      <c r="BG22" s="204"/>
      <c r="BH22" s="204"/>
      <c r="BI22" s="204"/>
      <c r="BJ22" s="204"/>
      <c r="BK22" s="204"/>
      <c r="BL22" s="204"/>
      <c r="BM22" s="204"/>
      <c r="BN22" s="204"/>
      <c r="BO22" s="204"/>
      <c r="BP22" s="204"/>
      <c r="BQ22" s="213">
        <v>16</v>
      </c>
      <c r="BR22" s="214"/>
      <c r="BS22" s="1042" t="s">
        <v>577</v>
      </c>
      <c r="BT22" s="1043"/>
      <c r="BU22" s="1043"/>
      <c r="BV22" s="1043"/>
      <c r="BW22" s="1043"/>
      <c r="BX22" s="1043"/>
      <c r="BY22" s="1043"/>
      <c r="BZ22" s="1043"/>
      <c r="CA22" s="1043"/>
      <c r="CB22" s="1043"/>
      <c r="CC22" s="1043"/>
      <c r="CD22" s="1043"/>
      <c r="CE22" s="1043"/>
      <c r="CF22" s="1043"/>
      <c r="CG22" s="1044"/>
      <c r="CH22" s="1017">
        <v>26</v>
      </c>
      <c r="CI22" s="1018"/>
      <c r="CJ22" s="1018"/>
      <c r="CK22" s="1018"/>
      <c r="CL22" s="1019"/>
      <c r="CM22" s="1017">
        <v>464</v>
      </c>
      <c r="CN22" s="1018"/>
      <c r="CO22" s="1018"/>
      <c r="CP22" s="1018"/>
      <c r="CQ22" s="1019"/>
      <c r="CR22" s="1017">
        <v>54</v>
      </c>
      <c r="CS22" s="1018"/>
      <c r="CT22" s="1018"/>
      <c r="CU22" s="1018"/>
      <c r="CV22" s="1019"/>
      <c r="CW22" s="1017" t="s">
        <v>489</v>
      </c>
      <c r="CX22" s="1018"/>
      <c r="CY22" s="1018"/>
      <c r="CZ22" s="1018"/>
      <c r="DA22" s="1019"/>
      <c r="DB22" s="1017" t="s">
        <v>489</v>
      </c>
      <c r="DC22" s="1018"/>
      <c r="DD22" s="1018"/>
      <c r="DE22" s="1018"/>
      <c r="DF22" s="1019"/>
      <c r="DG22" s="1017" t="s">
        <v>489</v>
      </c>
      <c r="DH22" s="1018"/>
      <c r="DI22" s="1018"/>
      <c r="DJ22" s="1018"/>
      <c r="DK22" s="1019"/>
      <c r="DL22" s="1017" t="s">
        <v>489</v>
      </c>
      <c r="DM22" s="1018"/>
      <c r="DN22" s="1018"/>
      <c r="DO22" s="1018"/>
      <c r="DP22" s="1019"/>
      <c r="DQ22" s="1017" t="s">
        <v>489</v>
      </c>
      <c r="DR22" s="1018"/>
      <c r="DS22" s="1018"/>
      <c r="DT22" s="1018"/>
      <c r="DU22" s="1019"/>
      <c r="DV22" s="1020"/>
      <c r="DW22" s="1021"/>
      <c r="DX22" s="1021"/>
      <c r="DY22" s="1021"/>
      <c r="DZ22" s="1022"/>
      <c r="EA22" s="205"/>
    </row>
    <row r="23" spans="1:131" s="206" customFormat="1" ht="26.25" customHeight="1" thickBot="1">
      <c r="A23" s="215" t="s">
        <v>369</v>
      </c>
      <c r="B23" s="970" t="s">
        <v>370</v>
      </c>
      <c r="C23" s="971"/>
      <c r="D23" s="971"/>
      <c r="E23" s="971"/>
      <c r="F23" s="971"/>
      <c r="G23" s="971"/>
      <c r="H23" s="971"/>
      <c r="I23" s="971"/>
      <c r="J23" s="971"/>
      <c r="K23" s="971"/>
      <c r="L23" s="971"/>
      <c r="M23" s="971"/>
      <c r="N23" s="971"/>
      <c r="O23" s="971"/>
      <c r="P23" s="972"/>
      <c r="Q23" s="1096">
        <v>985334</v>
      </c>
      <c r="R23" s="1097"/>
      <c r="S23" s="1097"/>
      <c r="T23" s="1097"/>
      <c r="U23" s="1097"/>
      <c r="V23" s="1097">
        <v>980116</v>
      </c>
      <c r="W23" s="1097"/>
      <c r="X23" s="1097"/>
      <c r="Y23" s="1097"/>
      <c r="Z23" s="1097"/>
      <c r="AA23" s="1097">
        <v>5218</v>
      </c>
      <c r="AB23" s="1097"/>
      <c r="AC23" s="1097"/>
      <c r="AD23" s="1097"/>
      <c r="AE23" s="1098"/>
      <c r="AF23" s="1099">
        <v>1896</v>
      </c>
      <c r="AG23" s="1097"/>
      <c r="AH23" s="1097"/>
      <c r="AI23" s="1097"/>
      <c r="AJ23" s="1100"/>
      <c r="AK23" s="1101"/>
      <c r="AL23" s="1102"/>
      <c r="AM23" s="1102"/>
      <c r="AN23" s="1102"/>
      <c r="AO23" s="1102"/>
      <c r="AP23" s="1097">
        <v>1448728</v>
      </c>
      <c r="AQ23" s="1097"/>
      <c r="AR23" s="1097"/>
      <c r="AS23" s="1097"/>
      <c r="AT23" s="1097"/>
      <c r="AU23" s="1103"/>
      <c r="AV23" s="1103"/>
      <c r="AW23" s="1103"/>
      <c r="AX23" s="1103"/>
      <c r="AY23" s="1104"/>
      <c r="AZ23" s="1093" t="s">
        <v>109</v>
      </c>
      <c r="BA23" s="1094"/>
      <c r="BB23" s="1094"/>
      <c r="BC23" s="1094"/>
      <c r="BD23" s="1095"/>
      <c r="BE23" s="204"/>
      <c r="BF23" s="204"/>
      <c r="BG23" s="204"/>
      <c r="BH23" s="204"/>
      <c r="BI23" s="204"/>
      <c r="BJ23" s="204"/>
      <c r="BK23" s="204"/>
      <c r="BL23" s="204"/>
      <c r="BM23" s="204"/>
      <c r="BN23" s="204"/>
      <c r="BO23" s="204"/>
      <c r="BP23" s="204"/>
      <c r="BQ23" s="213">
        <v>17</v>
      </c>
      <c r="BR23" s="214"/>
      <c r="BS23" s="1042" t="s">
        <v>578</v>
      </c>
      <c r="BT23" s="1043"/>
      <c r="BU23" s="1043"/>
      <c r="BV23" s="1043"/>
      <c r="BW23" s="1043"/>
      <c r="BX23" s="1043"/>
      <c r="BY23" s="1043"/>
      <c r="BZ23" s="1043"/>
      <c r="CA23" s="1043"/>
      <c r="CB23" s="1043"/>
      <c r="CC23" s="1043"/>
      <c r="CD23" s="1043"/>
      <c r="CE23" s="1043"/>
      <c r="CF23" s="1043"/>
      <c r="CG23" s="1044"/>
      <c r="CH23" s="1017">
        <v>15</v>
      </c>
      <c r="CI23" s="1018"/>
      <c r="CJ23" s="1018"/>
      <c r="CK23" s="1018"/>
      <c r="CL23" s="1019"/>
      <c r="CM23" s="1017">
        <v>249</v>
      </c>
      <c r="CN23" s="1018"/>
      <c r="CO23" s="1018"/>
      <c r="CP23" s="1018"/>
      <c r="CQ23" s="1019"/>
      <c r="CR23" s="1017">
        <v>25</v>
      </c>
      <c r="CS23" s="1018"/>
      <c r="CT23" s="1018"/>
      <c r="CU23" s="1018"/>
      <c r="CV23" s="1019"/>
      <c r="CW23" s="1017" t="s">
        <v>489</v>
      </c>
      <c r="CX23" s="1018"/>
      <c r="CY23" s="1018"/>
      <c r="CZ23" s="1018"/>
      <c r="DA23" s="1019"/>
      <c r="DB23" s="1017" t="s">
        <v>489</v>
      </c>
      <c r="DC23" s="1018"/>
      <c r="DD23" s="1018"/>
      <c r="DE23" s="1018"/>
      <c r="DF23" s="1019"/>
      <c r="DG23" s="1017" t="s">
        <v>489</v>
      </c>
      <c r="DH23" s="1018"/>
      <c r="DI23" s="1018"/>
      <c r="DJ23" s="1018"/>
      <c r="DK23" s="1019"/>
      <c r="DL23" s="1017" t="s">
        <v>489</v>
      </c>
      <c r="DM23" s="1018"/>
      <c r="DN23" s="1018"/>
      <c r="DO23" s="1018"/>
      <c r="DP23" s="1019"/>
      <c r="DQ23" s="1017" t="s">
        <v>489</v>
      </c>
      <c r="DR23" s="1018"/>
      <c r="DS23" s="1018"/>
      <c r="DT23" s="1018"/>
      <c r="DU23" s="1019"/>
      <c r="DV23" s="1020"/>
      <c r="DW23" s="1021"/>
      <c r="DX23" s="1021"/>
      <c r="DY23" s="1021"/>
      <c r="DZ23" s="1022"/>
      <c r="EA23" s="205"/>
    </row>
    <row r="24" spans="1:131" s="206" customFormat="1" ht="26.25" customHeight="1">
      <c r="A24" s="1092" t="s">
        <v>371</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2" t="s">
        <v>579</v>
      </c>
      <c r="BT24" s="1043"/>
      <c r="BU24" s="1043"/>
      <c r="BV24" s="1043"/>
      <c r="BW24" s="1043"/>
      <c r="BX24" s="1043"/>
      <c r="BY24" s="1043"/>
      <c r="BZ24" s="1043"/>
      <c r="CA24" s="1043"/>
      <c r="CB24" s="1043"/>
      <c r="CC24" s="1043"/>
      <c r="CD24" s="1043"/>
      <c r="CE24" s="1043"/>
      <c r="CF24" s="1043"/>
      <c r="CG24" s="1044"/>
      <c r="CH24" s="1017">
        <v>-1</v>
      </c>
      <c r="CI24" s="1018"/>
      <c r="CJ24" s="1018"/>
      <c r="CK24" s="1018"/>
      <c r="CL24" s="1019"/>
      <c r="CM24" s="1017">
        <v>88</v>
      </c>
      <c r="CN24" s="1018"/>
      <c r="CO24" s="1018"/>
      <c r="CP24" s="1018"/>
      <c r="CQ24" s="1019"/>
      <c r="CR24" s="1017">
        <v>50</v>
      </c>
      <c r="CS24" s="1018"/>
      <c r="CT24" s="1018"/>
      <c r="CU24" s="1018"/>
      <c r="CV24" s="1019"/>
      <c r="CW24" s="1017" t="s">
        <v>489</v>
      </c>
      <c r="CX24" s="1018"/>
      <c r="CY24" s="1018"/>
      <c r="CZ24" s="1018"/>
      <c r="DA24" s="1019"/>
      <c r="DB24" s="1017" t="s">
        <v>489</v>
      </c>
      <c r="DC24" s="1018"/>
      <c r="DD24" s="1018"/>
      <c r="DE24" s="1018"/>
      <c r="DF24" s="1019"/>
      <c r="DG24" s="1017" t="s">
        <v>489</v>
      </c>
      <c r="DH24" s="1018"/>
      <c r="DI24" s="1018"/>
      <c r="DJ24" s="1018"/>
      <c r="DK24" s="1019"/>
      <c r="DL24" s="1017" t="s">
        <v>489</v>
      </c>
      <c r="DM24" s="1018"/>
      <c r="DN24" s="1018"/>
      <c r="DO24" s="1018"/>
      <c r="DP24" s="1019"/>
      <c r="DQ24" s="1017" t="s">
        <v>489</v>
      </c>
      <c r="DR24" s="1018"/>
      <c r="DS24" s="1018"/>
      <c r="DT24" s="1018"/>
      <c r="DU24" s="1019"/>
      <c r="DV24" s="1020"/>
      <c r="DW24" s="1021"/>
      <c r="DX24" s="1021"/>
      <c r="DY24" s="1021"/>
      <c r="DZ24" s="1022"/>
      <c r="EA24" s="205"/>
    </row>
    <row r="25" spans="1:131" s="198" customFormat="1" ht="26.25" customHeight="1" thickBot="1">
      <c r="A25" s="1091" t="s">
        <v>372</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2" t="s">
        <v>580</v>
      </c>
      <c r="BT25" s="1043"/>
      <c r="BU25" s="1043"/>
      <c r="BV25" s="1043"/>
      <c r="BW25" s="1043"/>
      <c r="BX25" s="1043"/>
      <c r="BY25" s="1043"/>
      <c r="BZ25" s="1043"/>
      <c r="CA25" s="1043"/>
      <c r="CB25" s="1043"/>
      <c r="CC25" s="1043"/>
      <c r="CD25" s="1043"/>
      <c r="CE25" s="1043"/>
      <c r="CF25" s="1043"/>
      <c r="CG25" s="1044"/>
      <c r="CH25" s="1017">
        <v>30</v>
      </c>
      <c r="CI25" s="1018"/>
      <c r="CJ25" s="1018"/>
      <c r="CK25" s="1018"/>
      <c r="CL25" s="1019"/>
      <c r="CM25" s="1017">
        <v>9391</v>
      </c>
      <c r="CN25" s="1018"/>
      <c r="CO25" s="1018"/>
      <c r="CP25" s="1018"/>
      <c r="CQ25" s="1019"/>
      <c r="CR25" s="1017">
        <v>50</v>
      </c>
      <c r="CS25" s="1018"/>
      <c r="CT25" s="1018"/>
      <c r="CU25" s="1018"/>
      <c r="CV25" s="1019"/>
      <c r="CW25" s="1017">
        <v>116</v>
      </c>
      <c r="CX25" s="1018"/>
      <c r="CY25" s="1018"/>
      <c r="CZ25" s="1018"/>
      <c r="DA25" s="1019"/>
      <c r="DB25" s="1017" t="s">
        <v>489</v>
      </c>
      <c r="DC25" s="1018"/>
      <c r="DD25" s="1018"/>
      <c r="DE25" s="1018"/>
      <c r="DF25" s="1019"/>
      <c r="DG25" s="1017" t="s">
        <v>489</v>
      </c>
      <c r="DH25" s="1018"/>
      <c r="DI25" s="1018"/>
      <c r="DJ25" s="1018"/>
      <c r="DK25" s="1019"/>
      <c r="DL25" s="1017" t="s">
        <v>489</v>
      </c>
      <c r="DM25" s="1018"/>
      <c r="DN25" s="1018"/>
      <c r="DO25" s="1018"/>
      <c r="DP25" s="1019"/>
      <c r="DQ25" s="1017" t="s">
        <v>489</v>
      </c>
      <c r="DR25" s="1018"/>
      <c r="DS25" s="1018"/>
      <c r="DT25" s="1018"/>
      <c r="DU25" s="1019"/>
      <c r="DV25" s="1020"/>
      <c r="DW25" s="1021"/>
      <c r="DX25" s="1021"/>
      <c r="DY25" s="1021"/>
      <c r="DZ25" s="1022"/>
      <c r="EA25" s="197"/>
    </row>
    <row r="26" spans="1:131" s="198" customFormat="1" ht="26.25" customHeight="1">
      <c r="A26" s="1023" t="s">
        <v>345</v>
      </c>
      <c r="B26" s="1024"/>
      <c r="C26" s="1024"/>
      <c r="D26" s="1024"/>
      <c r="E26" s="1024"/>
      <c r="F26" s="1024"/>
      <c r="G26" s="1024"/>
      <c r="H26" s="1024"/>
      <c r="I26" s="1024"/>
      <c r="J26" s="1024"/>
      <c r="K26" s="1024"/>
      <c r="L26" s="1024"/>
      <c r="M26" s="1024"/>
      <c r="N26" s="1024"/>
      <c r="O26" s="1024"/>
      <c r="P26" s="1025"/>
      <c r="Q26" s="1029" t="s">
        <v>373</v>
      </c>
      <c r="R26" s="1030"/>
      <c r="S26" s="1030"/>
      <c r="T26" s="1030"/>
      <c r="U26" s="1031"/>
      <c r="V26" s="1029" t="s">
        <v>374</v>
      </c>
      <c r="W26" s="1030"/>
      <c r="X26" s="1030"/>
      <c r="Y26" s="1030"/>
      <c r="Z26" s="1031"/>
      <c r="AA26" s="1029" t="s">
        <v>375</v>
      </c>
      <c r="AB26" s="1030"/>
      <c r="AC26" s="1030"/>
      <c r="AD26" s="1030"/>
      <c r="AE26" s="1030"/>
      <c r="AF26" s="1087" t="s">
        <v>376</v>
      </c>
      <c r="AG26" s="1036"/>
      <c r="AH26" s="1036"/>
      <c r="AI26" s="1036"/>
      <c r="AJ26" s="1088"/>
      <c r="AK26" s="1030" t="s">
        <v>377</v>
      </c>
      <c r="AL26" s="1030"/>
      <c r="AM26" s="1030"/>
      <c r="AN26" s="1030"/>
      <c r="AO26" s="1031"/>
      <c r="AP26" s="1029" t="s">
        <v>378</v>
      </c>
      <c r="AQ26" s="1030"/>
      <c r="AR26" s="1030"/>
      <c r="AS26" s="1030"/>
      <c r="AT26" s="1031"/>
      <c r="AU26" s="1029" t="s">
        <v>379</v>
      </c>
      <c r="AV26" s="1030"/>
      <c r="AW26" s="1030"/>
      <c r="AX26" s="1030"/>
      <c r="AY26" s="1031"/>
      <c r="AZ26" s="1029" t="s">
        <v>380</v>
      </c>
      <c r="BA26" s="1030"/>
      <c r="BB26" s="1030"/>
      <c r="BC26" s="1030"/>
      <c r="BD26" s="1031"/>
      <c r="BE26" s="1029" t="s">
        <v>352</v>
      </c>
      <c r="BF26" s="1030"/>
      <c r="BG26" s="1030"/>
      <c r="BH26" s="1030"/>
      <c r="BI26" s="1045"/>
      <c r="BJ26" s="203"/>
      <c r="BK26" s="203"/>
      <c r="BL26" s="203"/>
      <c r="BM26" s="203"/>
      <c r="BN26" s="203"/>
      <c r="BO26" s="216"/>
      <c r="BP26" s="216"/>
      <c r="BQ26" s="213">
        <v>20</v>
      </c>
      <c r="BR26" s="214"/>
      <c r="BS26" s="1042" t="s">
        <v>581</v>
      </c>
      <c r="BT26" s="1043"/>
      <c r="BU26" s="1043"/>
      <c r="BV26" s="1043"/>
      <c r="BW26" s="1043"/>
      <c r="BX26" s="1043"/>
      <c r="BY26" s="1043"/>
      <c r="BZ26" s="1043"/>
      <c r="CA26" s="1043"/>
      <c r="CB26" s="1043"/>
      <c r="CC26" s="1043"/>
      <c r="CD26" s="1043"/>
      <c r="CE26" s="1043"/>
      <c r="CF26" s="1043"/>
      <c r="CG26" s="1044"/>
      <c r="CH26" s="1017">
        <v>209</v>
      </c>
      <c r="CI26" s="1018"/>
      <c r="CJ26" s="1018"/>
      <c r="CK26" s="1018"/>
      <c r="CL26" s="1019"/>
      <c r="CM26" s="1017">
        <v>5206</v>
      </c>
      <c r="CN26" s="1018"/>
      <c r="CO26" s="1018"/>
      <c r="CP26" s="1018"/>
      <c r="CQ26" s="1019"/>
      <c r="CR26" s="1017">
        <v>10</v>
      </c>
      <c r="CS26" s="1018"/>
      <c r="CT26" s="1018"/>
      <c r="CU26" s="1018"/>
      <c r="CV26" s="1019"/>
      <c r="CW26" s="1017" t="s">
        <v>489</v>
      </c>
      <c r="CX26" s="1018"/>
      <c r="CY26" s="1018"/>
      <c r="CZ26" s="1018"/>
      <c r="DA26" s="1019"/>
      <c r="DB26" s="1017">
        <v>4525</v>
      </c>
      <c r="DC26" s="1018"/>
      <c r="DD26" s="1018"/>
      <c r="DE26" s="1018"/>
      <c r="DF26" s="1019"/>
      <c r="DG26" s="1017" t="s">
        <v>489</v>
      </c>
      <c r="DH26" s="1018"/>
      <c r="DI26" s="1018"/>
      <c r="DJ26" s="1018"/>
      <c r="DK26" s="1019"/>
      <c r="DL26" s="1017" t="s">
        <v>489</v>
      </c>
      <c r="DM26" s="1018"/>
      <c r="DN26" s="1018"/>
      <c r="DO26" s="1018"/>
      <c r="DP26" s="1019"/>
      <c r="DQ26" s="1017" t="s">
        <v>489</v>
      </c>
      <c r="DR26" s="1018"/>
      <c r="DS26" s="1018"/>
      <c r="DT26" s="1018"/>
      <c r="DU26" s="1019"/>
      <c r="DV26" s="1020"/>
      <c r="DW26" s="1021"/>
      <c r="DX26" s="1021"/>
      <c r="DY26" s="1021"/>
      <c r="DZ26" s="1022"/>
      <c r="EA26" s="197"/>
    </row>
    <row r="27" spans="1:131" s="198" customFormat="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03"/>
      <c r="BK27" s="203"/>
      <c r="BL27" s="203"/>
      <c r="BM27" s="203"/>
      <c r="BN27" s="203"/>
      <c r="BO27" s="216"/>
      <c r="BP27" s="216"/>
      <c r="BQ27" s="213">
        <v>21</v>
      </c>
      <c r="BR27" s="214"/>
      <c r="BS27" s="1042" t="s">
        <v>582</v>
      </c>
      <c r="BT27" s="1043"/>
      <c r="BU27" s="1043"/>
      <c r="BV27" s="1043"/>
      <c r="BW27" s="1043"/>
      <c r="BX27" s="1043"/>
      <c r="BY27" s="1043"/>
      <c r="BZ27" s="1043"/>
      <c r="CA27" s="1043"/>
      <c r="CB27" s="1043"/>
      <c r="CC27" s="1043"/>
      <c r="CD27" s="1043"/>
      <c r="CE27" s="1043"/>
      <c r="CF27" s="1043"/>
      <c r="CG27" s="1044"/>
      <c r="CH27" s="1017">
        <v>2</v>
      </c>
      <c r="CI27" s="1018"/>
      <c r="CJ27" s="1018"/>
      <c r="CK27" s="1018"/>
      <c r="CL27" s="1019"/>
      <c r="CM27" s="1017">
        <v>253</v>
      </c>
      <c r="CN27" s="1018"/>
      <c r="CO27" s="1018"/>
      <c r="CP27" s="1018"/>
      <c r="CQ27" s="1019"/>
      <c r="CR27" s="1017">
        <v>60</v>
      </c>
      <c r="CS27" s="1018"/>
      <c r="CT27" s="1018"/>
      <c r="CU27" s="1018"/>
      <c r="CV27" s="1019"/>
      <c r="CW27" s="1017">
        <v>45</v>
      </c>
      <c r="CX27" s="1018"/>
      <c r="CY27" s="1018"/>
      <c r="CZ27" s="1018"/>
      <c r="DA27" s="1019"/>
      <c r="DB27" s="1017" t="s">
        <v>489</v>
      </c>
      <c r="DC27" s="1018"/>
      <c r="DD27" s="1018"/>
      <c r="DE27" s="1018"/>
      <c r="DF27" s="1019"/>
      <c r="DG27" s="1017" t="s">
        <v>489</v>
      </c>
      <c r="DH27" s="1018"/>
      <c r="DI27" s="1018"/>
      <c r="DJ27" s="1018"/>
      <c r="DK27" s="1019"/>
      <c r="DL27" s="1017" t="s">
        <v>489</v>
      </c>
      <c r="DM27" s="1018"/>
      <c r="DN27" s="1018"/>
      <c r="DO27" s="1018"/>
      <c r="DP27" s="1019"/>
      <c r="DQ27" s="1017" t="s">
        <v>489</v>
      </c>
      <c r="DR27" s="1018"/>
      <c r="DS27" s="1018"/>
      <c r="DT27" s="1018"/>
      <c r="DU27" s="1019"/>
      <c r="DV27" s="1020"/>
      <c r="DW27" s="1021"/>
      <c r="DX27" s="1021"/>
      <c r="DY27" s="1021"/>
      <c r="DZ27" s="1022"/>
      <c r="EA27" s="197"/>
    </row>
    <row r="28" spans="1:131" s="198" customFormat="1" ht="26.25" customHeight="1" thickTop="1">
      <c r="A28" s="217">
        <v>1</v>
      </c>
      <c r="B28" s="1078" t="s">
        <v>381</v>
      </c>
      <c r="C28" s="1079"/>
      <c r="D28" s="1079"/>
      <c r="E28" s="1079"/>
      <c r="F28" s="1079"/>
      <c r="G28" s="1079"/>
      <c r="H28" s="1079"/>
      <c r="I28" s="1079"/>
      <c r="J28" s="1079"/>
      <c r="K28" s="1079"/>
      <c r="L28" s="1079"/>
      <c r="M28" s="1079"/>
      <c r="N28" s="1079"/>
      <c r="O28" s="1079"/>
      <c r="P28" s="1080"/>
      <c r="Q28" s="1081">
        <v>174162</v>
      </c>
      <c r="R28" s="1082"/>
      <c r="S28" s="1082"/>
      <c r="T28" s="1082"/>
      <c r="U28" s="1082"/>
      <c r="V28" s="1082">
        <v>174391</v>
      </c>
      <c r="W28" s="1082"/>
      <c r="X28" s="1082"/>
      <c r="Y28" s="1082"/>
      <c r="Z28" s="1082"/>
      <c r="AA28" s="1082">
        <v>-229</v>
      </c>
      <c r="AB28" s="1082"/>
      <c r="AC28" s="1082"/>
      <c r="AD28" s="1082"/>
      <c r="AE28" s="1083"/>
      <c r="AF28" s="1084">
        <v>-281</v>
      </c>
      <c r="AG28" s="1082"/>
      <c r="AH28" s="1082"/>
      <c r="AI28" s="1082"/>
      <c r="AJ28" s="1085"/>
      <c r="AK28" s="1086">
        <v>16752</v>
      </c>
      <c r="AL28" s="1074"/>
      <c r="AM28" s="1074"/>
      <c r="AN28" s="1074"/>
      <c r="AO28" s="1074"/>
      <c r="AP28" s="1074" t="s">
        <v>489</v>
      </c>
      <c r="AQ28" s="1074"/>
      <c r="AR28" s="1074"/>
      <c r="AS28" s="1074"/>
      <c r="AT28" s="1074"/>
      <c r="AU28" s="1074" t="s">
        <v>489</v>
      </c>
      <c r="AV28" s="1074"/>
      <c r="AW28" s="1074"/>
      <c r="AX28" s="1074"/>
      <c r="AY28" s="1074"/>
      <c r="AZ28" s="1075" t="s">
        <v>489</v>
      </c>
      <c r="BA28" s="1075"/>
      <c r="BB28" s="1075"/>
      <c r="BC28" s="1075"/>
      <c r="BD28" s="1075"/>
      <c r="BE28" s="1076"/>
      <c r="BF28" s="1076"/>
      <c r="BG28" s="1076"/>
      <c r="BH28" s="1076"/>
      <c r="BI28" s="1077"/>
      <c r="BJ28" s="203"/>
      <c r="BK28" s="203"/>
      <c r="BL28" s="203"/>
      <c r="BM28" s="203"/>
      <c r="BN28" s="203"/>
      <c r="BO28" s="216"/>
      <c r="BP28" s="216"/>
      <c r="BQ28" s="213">
        <v>22</v>
      </c>
      <c r="BR28" s="214" t="s">
        <v>561</v>
      </c>
      <c r="BS28" s="1042" t="s">
        <v>583</v>
      </c>
      <c r="BT28" s="1043"/>
      <c r="BU28" s="1043"/>
      <c r="BV28" s="1043"/>
      <c r="BW28" s="1043"/>
      <c r="BX28" s="1043"/>
      <c r="BY28" s="1043"/>
      <c r="BZ28" s="1043"/>
      <c r="CA28" s="1043"/>
      <c r="CB28" s="1043"/>
      <c r="CC28" s="1043"/>
      <c r="CD28" s="1043"/>
      <c r="CE28" s="1043"/>
      <c r="CF28" s="1043"/>
      <c r="CG28" s="1044"/>
      <c r="CH28" s="1017">
        <v>153</v>
      </c>
      <c r="CI28" s="1018"/>
      <c r="CJ28" s="1018"/>
      <c r="CK28" s="1018"/>
      <c r="CL28" s="1019"/>
      <c r="CM28" s="1017">
        <v>2618</v>
      </c>
      <c r="CN28" s="1018"/>
      <c r="CO28" s="1018"/>
      <c r="CP28" s="1018"/>
      <c r="CQ28" s="1019"/>
      <c r="CR28" s="1017">
        <v>2040</v>
      </c>
      <c r="CS28" s="1018"/>
      <c r="CT28" s="1018"/>
      <c r="CU28" s="1018"/>
      <c r="CV28" s="1019"/>
      <c r="CW28" s="1017">
        <v>324</v>
      </c>
      <c r="CX28" s="1018"/>
      <c r="CY28" s="1018"/>
      <c r="CZ28" s="1018"/>
      <c r="DA28" s="1019"/>
      <c r="DB28" s="1017">
        <v>6672</v>
      </c>
      <c r="DC28" s="1018"/>
      <c r="DD28" s="1018"/>
      <c r="DE28" s="1018"/>
      <c r="DF28" s="1019"/>
      <c r="DG28" s="1017" t="s">
        <v>489</v>
      </c>
      <c r="DH28" s="1018"/>
      <c r="DI28" s="1018"/>
      <c r="DJ28" s="1018"/>
      <c r="DK28" s="1019"/>
      <c r="DL28" s="1017">
        <v>3462</v>
      </c>
      <c r="DM28" s="1018"/>
      <c r="DN28" s="1018"/>
      <c r="DO28" s="1018"/>
      <c r="DP28" s="1019"/>
      <c r="DQ28" s="1017" t="s">
        <v>489</v>
      </c>
      <c r="DR28" s="1018"/>
      <c r="DS28" s="1018"/>
      <c r="DT28" s="1018"/>
      <c r="DU28" s="1019"/>
      <c r="DV28" s="1020"/>
      <c r="DW28" s="1021"/>
      <c r="DX28" s="1021"/>
      <c r="DY28" s="1021"/>
      <c r="DZ28" s="1022"/>
      <c r="EA28" s="197"/>
    </row>
    <row r="29" spans="1:131" s="198" customFormat="1" ht="26.25" customHeight="1">
      <c r="A29" s="217">
        <v>2</v>
      </c>
      <c r="B29" s="1065" t="s">
        <v>382</v>
      </c>
      <c r="C29" s="1066"/>
      <c r="D29" s="1066"/>
      <c r="E29" s="1066"/>
      <c r="F29" s="1066"/>
      <c r="G29" s="1066"/>
      <c r="H29" s="1066"/>
      <c r="I29" s="1066"/>
      <c r="J29" s="1066"/>
      <c r="K29" s="1066"/>
      <c r="L29" s="1066"/>
      <c r="M29" s="1066"/>
      <c r="N29" s="1066"/>
      <c r="O29" s="1066"/>
      <c r="P29" s="1067"/>
      <c r="Q29" s="1071">
        <v>123660</v>
      </c>
      <c r="R29" s="1072"/>
      <c r="S29" s="1072"/>
      <c r="T29" s="1072"/>
      <c r="U29" s="1072"/>
      <c r="V29" s="1072">
        <v>122898</v>
      </c>
      <c r="W29" s="1072"/>
      <c r="X29" s="1072"/>
      <c r="Y29" s="1072"/>
      <c r="Z29" s="1072"/>
      <c r="AA29" s="1072">
        <v>762</v>
      </c>
      <c r="AB29" s="1072"/>
      <c r="AC29" s="1072"/>
      <c r="AD29" s="1072"/>
      <c r="AE29" s="1073"/>
      <c r="AF29" s="1047">
        <v>762</v>
      </c>
      <c r="AG29" s="1048"/>
      <c r="AH29" s="1048"/>
      <c r="AI29" s="1048"/>
      <c r="AJ29" s="1049"/>
      <c r="AK29" s="1008">
        <v>18622</v>
      </c>
      <c r="AL29" s="999"/>
      <c r="AM29" s="999"/>
      <c r="AN29" s="999"/>
      <c r="AO29" s="999"/>
      <c r="AP29" s="999" t="s">
        <v>489</v>
      </c>
      <c r="AQ29" s="999"/>
      <c r="AR29" s="999"/>
      <c r="AS29" s="999"/>
      <c r="AT29" s="999"/>
      <c r="AU29" s="999" t="s">
        <v>489</v>
      </c>
      <c r="AV29" s="999"/>
      <c r="AW29" s="999"/>
      <c r="AX29" s="999"/>
      <c r="AY29" s="999"/>
      <c r="AZ29" s="1070" t="s">
        <v>489</v>
      </c>
      <c r="BA29" s="1070"/>
      <c r="BB29" s="1070"/>
      <c r="BC29" s="1070"/>
      <c r="BD29" s="1070"/>
      <c r="BE29" s="1060"/>
      <c r="BF29" s="1060"/>
      <c r="BG29" s="1060"/>
      <c r="BH29" s="1060"/>
      <c r="BI29" s="1061"/>
      <c r="BJ29" s="203"/>
      <c r="BK29" s="203"/>
      <c r="BL29" s="203"/>
      <c r="BM29" s="203"/>
      <c r="BN29" s="203"/>
      <c r="BO29" s="216"/>
      <c r="BP29" s="216"/>
      <c r="BQ29" s="213">
        <v>23</v>
      </c>
      <c r="BR29" s="214"/>
      <c r="BS29" s="1042" t="s">
        <v>584</v>
      </c>
      <c r="BT29" s="1043"/>
      <c r="BU29" s="1043"/>
      <c r="BV29" s="1043"/>
      <c r="BW29" s="1043"/>
      <c r="BX29" s="1043"/>
      <c r="BY29" s="1043"/>
      <c r="BZ29" s="1043"/>
      <c r="CA29" s="1043"/>
      <c r="CB29" s="1043"/>
      <c r="CC29" s="1043"/>
      <c r="CD29" s="1043"/>
      <c r="CE29" s="1043"/>
      <c r="CF29" s="1043"/>
      <c r="CG29" s="1044"/>
      <c r="CH29" s="1017">
        <v>19</v>
      </c>
      <c r="CI29" s="1018"/>
      <c r="CJ29" s="1018"/>
      <c r="CK29" s="1018"/>
      <c r="CL29" s="1019"/>
      <c r="CM29" s="1017">
        <v>1186</v>
      </c>
      <c r="CN29" s="1018"/>
      <c r="CO29" s="1018"/>
      <c r="CP29" s="1018"/>
      <c r="CQ29" s="1019"/>
      <c r="CR29" s="1017">
        <v>1000</v>
      </c>
      <c r="CS29" s="1018"/>
      <c r="CT29" s="1018"/>
      <c r="CU29" s="1018"/>
      <c r="CV29" s="1019"/>
      <c r="CW29" s="1017" t="s">
        <v>489</v>
      </c>
      <c r="CX29" s="1018"/>
      <c r="CY29" s="1018"/>
      <c r="CZ29" s="1018"/>
      <c r="DA29" s="1019"/>
      <c r="DB29" s="1017" t="s">
        <v>489</v>
      </c>
      <c r="DC29" s="1018"/>
      <c r="DD29" s="1018"/>
      <c r="DE29" s="1018"/>
      <c r="DF29" s="1019"/>
      <c r="DG29" s="1017" t="s">
        <v>489</v>
      </c>
      <c r="DH29" s="1018"/>
      <c r="DI29" s="1018"/>
      <c r="DJ29" s="1018"/>
      <c r="DK29" s="1019"/>
      <c r="DL29" s="1017" t="s">
        <v>489</v>
      </c>
      <c r="DM29" s="1018"/>
      <c r="DN29" s="1018"/>
      <c r="DO29" s="1018"/>
      <c r="DP29" s="1019"/>
      <c r="DQ29" s="1017" t="s">
        <v>489</v>
      </c>
      <c r="DR29" s="1018"/>
      <c r="DS29" s="1018"/>
      <c r="DT29" s="1018"/>
      <c r="DU29" s="1019"/>
      <c r="DV29" s="1020"/>
      <c r="DW29" s="1021"/>
      <c r="DX29" s="1021"/>
      <c r="DY29" s="1021"/>
      <c r="DZ29" s="1022"/>
      <c r="EA29" s="197"/>
    </row>
    <row r="30" spans="1:131" s="198" customFormat="1" ht="26.25" customHeight="1">
      <c r="A30" s="217">
        <v>3</v>
      </c>
      <c r="B30" s="1065" t="s">
        <v>383</v>
      </c>
      <c r="C30" s="1066"/>
      <c r="D30" s="1066"/>
      <c r="E30" s="1066"/>
      <c r="F30" s="1066"/>
      <c r="G30" s="1066"/>
      <c r="H30" s="1066"/>
      <c r="I30" s="1066"/>
      <c r="J30" s="1066"/>
      <c r="K30" s="1066"/>
      <c r="L30" s="1066"/>
      <c r="M30" s="1066"/>
      <c r="N30" s="1066"/>
      <c r="O30" s="1066"/>
      <c r="P30" s="1067"/>
      <c r="Q30" s="1071">
        <v>17350</v>
      </c>
      <c r="R30" s="1072"/>
      <c r="S30" s="1072"/>
      <c r="T30" s="1072"/>
      <c r="U30" s="1072"/>
      <c r="V30" s="1072">
        <v>16846</v>
      </c>
      <c r="W30" s="1072"/>
      <c r="X30" s="1072"/>
      <c r="Y30" s="1072"/>
      <c r="Z30" s="1072"/>
      <c r="AA30" s="1072">
        <v>504</v>
      </c>
      <c r="AB30" s="1072"/>
      <c r="AC30" s="1072"/>
      <c r="AD30" s="1072"/>
      <c r="AE30" s="1073"/>
      <c r="AF30" s="1047">
        <v>504</v>
      </c>
      <c r="AG30" s="1048"/>
      <c r="AH30" s="1048"/>
      <c r="AI30" s="1048"/>
      <c r="AJ30" s="1049"/>
      <c r="AK30" s="1008">
        <v>3387</v>
      </c>
      <c r="AL30" s="999"/>
      <c r="AM30" s="999"/>
      <c r="AN30" s="999"/>
      <c r="AO30" s="999"/>
      <c r="AP30" s="999" t="s">
        <v>489</v>
      </c>
      <c r="AQ30" s="999"/>
      <c r="AR30" s="999"/>
      <c r="AS30" s="999"/>
      <c r="AT30" s="999"/>
      <c r="AU30" s="999" t="s">
        <v>489</v>
      </c>
      <c r="AV30" s="999"/>
      <c r="AW30" s="999"/>
      <c r="AX30" s="999"/>
      <c r="AY30" s="999"/>
      <c r="AZ30" s="1070" t="s">
        <v>489</v>
      </c>
      <c r="BA30" s="1070"/>
      <c r="BB30" s="1070"/>
      <c r="BC30" s="1070"/>
      <c r="BD30" s="1070"/>
      <c r="BE30" s="1060"/>
      <c r="BF30" s="1060"/>
      <c r="BG30" s="1060"/>
      <c r="BH30" s="1060"/>
      <c r="BI30" s="1061"/>
      <c r="BJ30" s="203"/>
      <c r="BK30" s="203"/>
      <c r="BL30" s="203"/>
      <c r="BM30" s="203"/>
      <c r="BN30" s="203"/>
      <c r="BO30" s="216"/>
      <c r="BP30" s="216"/>
      <c r="BQ30" s="213">
        <v>24</v>
      </c>
      <c r="BR30" s="214"/>
      <c r="BS30" s="1042" t="s">
        <v>585</v>
      </c>
      <c r="BT30" s="1043"/>
      <c r="BU30" s="1043"/>
      <c r="BV30" s="1043"/>
      <c r="BW30" s="1043"/>
      <c r="BX30" s="1043"/>
      <c r="BY30" s="1043"/>
      <c r="BZ30" s="1043"/>
      <c r="CA30" s="1043"/>
      <c r="CB30" s="1043"/>
      <c r="CC30" s="1043"/>
      <c r="CD30" s="1043"/>
      <c r="CE30" s="1043"/>
      <c r="CF30" s="1043"/>
      <c r="CG30" s="1044"/>
      <c r="CH30" s="1017">
        <v>166</v>
      </c>
      <c r="CI30" s="1018"/>
      <c r="CJ30" s="1018"/>
      <c r="CK30" s="1018"/>
      <c r="CL30" s="1019"/>
      <c r="CM30" s="1017">
        <v>1956</v>
      </c>
      <c r="CN30" s="1018"/>
      <c r="CO30" s="1018"/>
      <c r="CP30" s="1018"/>
      <c r="CQ30" s="1019"/>
      <c r="CR30" s="1017">
        <v>11</v>
      </c>
      <c r="CS30" s="1018"/>
      <c r="CT30" s="1018"/>
      <c r="CU30" s="1018"/>
      <c r="CV30" s="1019"/>
      <c r="CW30" s="1017" t="s">
        <v>489</v>
      </c>
      <c r="CX30" s="1018"/>
      <c r="CY30" s="1018"/>
      <c r="CZ30" s="1018"/>
      <c r="DA30" s="1019"/>
      <c r="DB30" s="1017" t="s">
        <v>489</v>
      </c>
      <c r="DC30" s="1018"/>
      <c r="DD30" s="1018"/>
      <c r="DE30" s="1018"/>
      <c r="DF30" s="1019"/>
      <c r="DG30" s="1017" t="s">
        <v>489</v>
      </c>
      <c r="DH30" s="1018"/>
      <c r="DI30" s="1018"/>
      <c r="DJ30" s="1018"/>
      <c r="DK30" s="1019"/>
      <c r="DL30" s="1017" t="s">
        <v>489</v>
      </c>
      <c r="DM30" s="1018"/>
      <c r="DN30" s="1018"/>
      <c r="DO30" s="1018"/>
      <c r="DP30" s="1019"/>
      <c r="DQ30" s="1017" t="s">
        <v>489</v>
      </c>
      <c r="DR30" s="1018"/>
      <c r="DS30" s="1018"/>
      <c r="DT30" s="1018"/>
      <c r="DU30" s="1019"/>
      <c r="DV30" s="1020"/>
      <c r="DW30" s="1021"/>
      <c r="DX30" s="1021"/>
      <c r="DY30" s="1021"/>
      <c r="DZ30" s="1022"/>
      <c r="EA30" s="197"/>
    </row>
    <row r="31" spans="1:131" s="198" customFormat="1" ht="26.25" customHeight="1">
      <c r="A31" s="217">
        <v>4</v>
      </c>
      <c r="B31" s="1065" t="s">
        <v>384</v>
      </c>
      <c r="C31" s="1066"/>
      <c r="D31" s="1066"/>
      <c r="E31" s="1066"/>
      <c r="F31" s="1066"/>
      <c r="G31" s="1066"/>
      <c r="H31" s="1066"/>
      <c r="I31" s="1066"/>
      <c r="J31" s="1066"/>
      <c r="K31" s="1066"/>
      <c r="L31" s="1066"/>
      <c r="M31" s="1066"/>
      <c r="N31" s="1066"/>
      <c r="O31" s="1066"/>
      <c r="P31" s="1067"/>
      <c r="Q31" s="1071">
        <v>1563</v>
      </c>
      <c r="R31" s="1072"/>
      <c r="S31" s="1072"/>
      <c r="T31" s="1072"/>
      <c r="U31" s="1072"/>
      <c r="V31" s="1072">
        <v>1560</v>
      </c>
      <c r="W31" s="1072"/>
      <c r="X31" s="1072"/>
      <c r="Y31" s="1072"/>
      <c r="Z31" s="1072"/>
      <c r="AA31" s="1072">
        <v>3</v>
      </c>
      <c r="AB31" s="1072"/>
      <c r="AC31" s="1072"/>
      <c r="AD31" s="1072"/>
      <c r="AE31" s="1073"/>
      <c r="AF31" s="1047" t="s">
        <v>109</v>
      </c>
      <c r="AG31" s="1048"/>
      <c r="AH31" s="1048"/>
      <c r="AI31" s="1048"/>
      <c r="AJ31" s="1049"/>
      <c r="AK31" s="1008">
        <v>1010</v>
      </c>
      <c r="AL31" s="999"/>
      <c r="AM31" s="999"/>
      <c r="AN31" s="999"/>
      <c r="AO31" s="999"/>
      <c r="AP31" s="999">
        <v>1801</v>
      </c>
      <c r="AQ31" s="999"/>
      <c r="AR31" s="999"/>
      <c r="AS31" s="999"/>
      <c r="AT31" s="999"/>
      <c r="AU31" s="999">
        <v>1242</v>
      </c>
      <c r="AV31" s="999"/>
      <c r="AW31" s="999"/>
      <c r="AX31" s="999"/>
      <c r="AY31" s="999"/>
      <c r="AZ31" s="1070" t="s">
        <v>489</v>
      </c>
      <c r="BA31" s="1070"/>
      <c r="BB31" s="1070"/>
      <c r="BC31" s="1070"/>
      <c r="BD31" s="1070"/>
      <c r="BE31" s="1060"/>
      <c r="BF31" s="1060"/>
      <c r="BG31" s="1060"/>
      <c r="BH31" s="1060"/>
      <c r="BI31" s="1061"/>
      <c r="BJ31" s="203"/>
      <c r="BK31" s="203"/>
      <c r="BL31" s="203"/>
      <c r="BM31" s="203"/>
      <c r="BN31" s="203"/>
      <c r="BO31" s="216"/>
      <c r="BP31" s="216"/>
      <c r="BQ31" s="213">
        <v>25</v>
      </c>
      <c r="BR31" s="214"/>
      <c r="BS31" s="1042" t="s">
        <v>586</v>
      </c>
      <c r="BT31" s="1043"/>
      <c r="BU31" s="1043"/>
      <c r="BV31" s="1043"/>
      <c r="BW31" s="1043"/>
      <c r="BX31" s="1043"/>
      <c r="BY31" s="1043"/>
      <c r="BZ31" s="1043"/>
      <c r="CA31" s="1043"/>
      <c r="CB31" s="1043"/>
      <c r="CC31" s="1043"/>
      <c r="CD31" s="1043"/>
      <c r="CE31" s="1043"/>
      <c r="CF31" s="1043"/>
      <c r="CG31" s="1044"/>
      <c r="CH31" s="1017">
        <v>3</v>
      </c>
      <c r="CI31" s="1018"/>
      <c r="CJ31" s="1018"/>
      <c r="CK31" s="1018"/>
      <c r="CL31" s="1019"/>
      <c r="CM31" s="1017">
        <v>94</v>
      </c>
      <c r="CN31" s="1018"/>
      <c r="CO31" s="1018"/>
      <c r="CP31" s="1018"/>
      <c r="CQ31" s="1019"/>
      <c r="CR31" s="1017">
        <v>50</v>
      </c>
      <c r="CS31" s="1018"/>
      <c r="CT31" s="1018"/>
      <c r="CU31" s="1018"/>
      <c r="CV31" s="1019"/>
      <c r="CW31" s="1017" t="s">
        <v>489</v>
      </c>
      <c r="CX31" s="1018"/>
      <c r="CY31" s="1018"/>
      <c r="CZ31" s="1018"/>
      <c r="DA31" s="1019"/>
      <c r="DB31" s="1017" t="s">
        <v>489</v>
      </c>
      <c r="DC31" s="1018"/>
      <c r="DD31" s="1018"/>
      <c r="DE31" s="1018"/>
      <c r="DF31" s="1019"/>
      <c r="DG31" s="1017" t="s">
        <v>489</v>
      </c>
      <c r="DH31" s="1018"/>
      <c r="DI31" s="1018"/>
      <c r="DJ31" s="1018"/>
      <c r="DK31" s="1019"/>
      <c r="DL31" s="1017" t="s">
        <v>489</v>
      </c>
      <c r="DM31" s="1018"/>
      <c r="DN31" s="1018"/>
      <c r="DO31" s="1018"/>
      <c r="DP31" s="1019"/>
      <c r="DQ31" s="1017" t="s">
        <v>489</v>
      </c>
      <c r="DR31" s="1018"/>
      <c r="DS31" s="1018"/>
      <c r="DT31" s="1018"/>
      <c r="DU31" s="1019"/>
      <c r="DV31" s="1020"/>
      <c r="DW31" s="1021"/>
      <c r="DX31" s="1021"/>
      <c r="DY31" s="1021"/>
      <c r="DZ31" s="1022"/>
      <c r="EA31" s="197"/>
    </row>
    <row r="32" spans="1:131" s="198" customFormat="1" ht="26.25" customHeight="1">
      <c r="A32" s="217">
        <v>5</v>
      </c>
      <c r="B32" s="1065" t="s">
        <v>385</v>
      </c>
      <c r="C32" s="1066"/>
      <c r="D32" s="1066"/>
      <c r="E32" s="1066"/>
      <c r="F32" s="1066"/>
      <c r="G32" s="1066"/>
      <c r="H32" s="1066"/>
      <c r="I32" s="1066"/>
      <c r="J32" s="1066"/>
      <c r="K32" s="1066"/>
      <c r="L32" s="1066"/>
      <c r="M32" s="1066"/>
      <c r="N32" s="1066"/>
      <c r="O32" s="1066"/>
      <c r="P32" s="1067"/>
      <c r="Q32" s="1071">
        <v>20732</v>
      </c>
      <c r="R32" s="1072"/>
      <c r="S32" s="1072"/>
      <c r="T32" s="1072"/>
      <c r="U32" s="1072"/>
      <c r="V32" s="1072">
        <v>9338</v>
      </c>
      <c r="W32" s="1072"/>
      <c r="X32" s="1072"/>
      <c r="Y32" s="1072"/>
      <c r="Z32" s="1072"/>
      <c r="AA32" s="1072">
        <v>11394</v>
      </c>
      <c r="AB32" s="1072"/>
      <c r="AC32" s="1072"/>
      <c r="AD32" s="1072"/>
      <c r="AE32" s="1073"/>
      <c r="AF32" s="1047">
        <v>11394</v>
      </c>
      <c r="AG32" s="1048"/>
      <c r="AH32" s="1048"/>
      <c r="AI32" s="1048"/>
      <c r="AJ32" s="1049"/>
      <c r="AK32" s="1008">
        <v>1184</v>
      </c>
      <c r="AL32" s="999"/>
      <c r="AM32" s="999"/>
      <c r="AN32" s="999"/>
      <c r="AO32" s="999"/>
      <c r="AP32" s="999">
        <v>159407</v>
      </c>
      <c r="AQ32" s="999"/>
      <c r="AR32" s="999"/>
      <c r="AS32" s="999"/>
      <c r="AT32" s="999"/>
      <c r="AU32" s="999">
        <v>1275</v>
      </c>
      <c r="AV32" s="999"/>
      <c r="AW32" s="999"/>
      <c r="AX32" s="999"/>
      <c r="AY32" s="999"/>
      <c r="AZ32" s="1070" t="s">
        <v>489</v>
      </c>
      <c r="BA32" s="1070"/>
      <c r="BB32" s="1070"/>
      <c r="BC32" s="1070"/>
      <c r="BD32" s="1070"/>
      <c r="BE32" s="1060" t="s">
        <v>386</v>
      </c>
      <c r="BF32" s="1060"/>
      <c r="BG32" s="1060"/>
      <c r="BH32" s="1060"/>
      <c r="BI32" s="1061"/>
      <c r="BJ32" s="203"/>
      <c r="BK32" s="203"/>
      <c r="BL32" s="203"/>
      <c r="BM32" s="203"/>
      <c r="BN32" s="203"/>
      <c r="BO32" s="216"/>
      <c r="BP32" s="216"/>
      <c r="BQ32" s="213">
        <v>26</v>
      </c>
      <c r="BR32" s="214"/>
      <c r="BS32" s="1042" t="s">
        <v>587</v>
      </c>
      <c r="BT32" s="1043"/>
      <c r="BU32" s="1043"/>
      <c r="BV32" s="1043"/>
      <c r="BW32" s="1043"/>
      <c r="BX32" s="1043"/>
      <c r="BY32" s="1043"/>
      <c r="BZ32" s="1043"/>
      <c r="CA32" s="1043"/>
      <c r="CB32" s="1043"/>
      <c r="CC32" s="1043"/>
      <c r="CD32" s="1043"/>
      <c r="CE32" s="1043"/>
      <c r="CF32" s="1043"/>
      <c r="CG32" s="1044"/>
      <c r="CH32" s="1017">
        <v>164</v>
      </c>
      <c r="CI32" s="1018"/>
      <c r="CJ32" s="1018"/>
      <c r="CK32" s="1018"/>
      <c r="CL32" s="1019"/>
      <c r="CM32" s="1017">
        <v>832</v>
      </c>
      <c r="CN32" s="1018"/>
      <c r="CO32" s="1018"/>
      <c r="CP32" s="1018"/>
      <c r="CQ32" s="1019"/>
      <c r="CR32" s="1017">
        <v>280</v>
      </c>
      <c r="CS32" s="1018"/>
      <c r="CT32" s="1018"/>
      <c r="CU32" s="1018"/>
      <c r="CV32" s="1019"/>
      <c r="CW32" s="1017" t="s">
        <v>489</v>
      </c>
      <c r="CX32" s="1018"/>
      <c r="CY32" s="1018"/>
      <c r="CZ32" s="1018"/>
      <c r="DA32" s="1019"/>
      <c r="DB32" s="1017" t="s">
        <v>489</v>
      </c>
      <c r="DC32" s="1018"/>
      <c r="DD32" s="1018"/>
      <c r="DE32" s="1018"/>
      <c r="DF32" s="1019"/>
      <c r="DG32" s="1017" t="s">
        <v>489</v>
      </c>
      <c r="DH32" s="1018"/>
      <c r="DI32" s="1018"/>
      <c r="DJ32" s="1018"/>
      <c r="DK32" s="1019"/>
      <c r="DL32" s="1017" t="s">
        <v>489</v>
      </c>
      <c r="DM32" s="1018"/>
      <c r="DN32" s="1018"/>
      <c r="DO32" s="1018"/>
      <c r="DP32" s="1019"/>
      <c r="DQ32" s="1017" t="s">
        <v>489</v>
      </c>
      <c r="DR32" s="1018"/>
      <c r="DS32" s="1018"/>
      <c r="DT32" s="1018"/>
      <c r="DU32" s="1019"/>
      <c r="DV32" s="1020"/>
      <c r="DW32" s="1021"/>
      <c r="DX32" s="1021"/>
      <c r="DY32" s="1021"/>
      <c r="DZ32" s="1022"/>
      <c r="EA32" s="197"/>
    </row>
    <row r="33" spans="1:131" s="198" customFormat="1" ht="26.25" customHeight="1">
      <c r="A33" s="217">
        <v>6</v>
      </c>
      <c r="B33" s="1065" t="s">
        <v>387</v>
      </c>
      <c r="C33" s="1066"/>
      <c r="D33" s="1066"/>
      <c r="E33" s="1066"/>
      <c r="F33" s="1066"/>
      <c r="G33" s="1066"/>
      <c r="H33" s="1066"/>
      <c r="I33" s="1066"/>
      <c r="J33" s="1066"/>
      <c r="K33" s="1066"/>
      <c r="L33" s="1066"/>
      <c r="M33" s="1066"/>
      <c r="N33" s="1066"/>
      <c r="O33" s="1066"/>
      <c r="P33" s="1067"/>
      <c r="Q33" s="1071">
        <v>26656</v>
      </c>
      <c r="R33" s="1072"/>
      <c r="S33" s="1072"/>
      <c r="T33" s="1072"/>
      <c r="U33" s="1072"/>
      <c r="V33" s="1072">
        <v>9634</v>
      </c>
      <c r="W33" s="1072"/>
      <c r="X33" s="1072"/>
      <c r="Y33" s="1072"/>
      <c r="Z33" s="1072"/>
      <c r="AA33" s="1072">
        <v>17022</v>
      </c>
      <c r="AB33" s="1072"/>
      <c r="AC33" s="1072"/>
      <c r="AD33" s="1072"/>
      <c r="AE33" s="1073"/>
      <c r="AF33" s="1047">
        <v>17022</v>
      </c>
      <c r="AG33" s="1048"/>
      <c r="AH33" s="1048"/>
      <c r="AI33" s="1048"/>
      <c r="AJ33" s="1049"/>
      <c r="AK33" s="1008">
        <v>22682</v>
      </c>
      <c r="AL33" s="999"/>
      <c r="AM33" s="999"/>
      <c r="AN33" s="999"/>
      <c r="AO33" s="999"/>
      <c r="AP33" s="999">
        <v>325219</v>
      </c>
      <c r="AQ33" s="999"/>
      <c r="AR33" s="999"/>
      <c r="AS33" s="999"/>
      <c r="AT33" s="999"/>
      <c r="AU33" s="999">
        <v>217897</v>
      </c>
      <c r="AV33" s="999"/>
      <c r="AW33" s="999"/>
      <c r="AX33" s="999"/>
      <c r="AY33" s="999"/>
      <c r="AZ33" s="1070" t="s">
        <v>489</v>
      </c>
      <c r="BA33" s="1070"/>
      <c r="BB33" s="1070"/>
      <c r="BC33" s="1070"/>
      <c r="BD33" s="1070"/>
      <c r="BE33" s="1060" t="s">
        <v>386</v>
      </c>
      <c r="BF33" s="1060"/>
      <c r="BG33" s="1060"/>
      <c r="BH33" s="1060"/>
      <c r="BI33" s="1061"/>
      <c r="BJ33" s="203"/>
      <c r="BK33" s="203"/>
      <c r="BL33" s="203"/>
      <c r="BM33" s="203"/>
      <c r="BN33" s="203"/>
      <c r="BO33" s="216"/>
      <c r="BP33" s="216"/>
      <c r="BQ33" s="213">
        <v>27</v>
      </c>
      <c r="BR33" s="214"/>
      <c r="BS33" s="1042" t="s">
        <v>588</v>
      </c>
      <c r="BT33" s="1043"/>
      <c r="BU33" s="1043"/>
      <c r="BV33" s="1043"/>
      <c r="BW33" s="1043"/>
      <c r="BX33" s="1043"/>
      <c r="BY33" s="1043"/>
      <c r="BZ33" s="1043"/>
      <c r="CA33" s="1043"/>
      <c r="CB33" s="1043"/>
      <c r="CC33" s="1043"/>
      <c r="CD33" s="1043"/>
      <c r="CE33" s="1043"/>
      <c r="CF33" s="1043"/>
      <c r="CG33" s="1044"/>
      <c r="CH33" s="1017">
        <v>20</v>
      </c>
      <c r="CI33" s="1018"/>
      <c r="CJ33" s="1018"/>
      <c r="CK33" s="1018"/>
      <c r="CL33" s="1019"/>
      <c r="CM33" s="1017">
        <v>65</v>
      </c>
      <c r="CN33" s="1018"/>
      <c r="CO33" s="1018"/>
      <c r="CP33" s="1018"/>
      <c r="CQ33" s="1019"/>
      <c r="CR33" s="1017">
        <v>10</v>
      </c>
      <c r="CS33" s="1018"/>
      <c r="CT33" s="1018"/>
      <c r="CU33" s="1018"/>
      <c r="CV33" s="1019"/>
      <c r="CW33" s="1017" t="s">
        <v>489</v>
      </c>
      <c r="CX33" s="1018"/>
      <c r="CY33" s="1018"/>
      <c r="CZ33" s="1018"/>
      <c r="DA33" s="1019"/>
      <c r="DB33" s="1017" t="s">
        <v>489</v>
      </c>
      <c r="DC33" s="1018"/>
      <c r="DD33" s="1018"/>
      <c r="DE33" s="1018"/>
      <c r="DF33" s="1019"/>
      <c r="DG33" s="1017" t="s">
        <v>489</v>
      </c>
      <c r="DH33" s="1018"/>
      <c r="DI33" s="1018"/>
      <c r="DJ33" s="1018"/>
      <c r="DK33" s="1019"/>
      <c r="DL33" s="1017" t="s">
        <v>489</v>
      </c>
      <c r="DM33" s="1018"/>
      <c r="DN33" s="1018"/>
      <c r="DO33" s="1018"/>
      <c r="DP33" s="1019"/>
      <c r="DQ33" s="1017" t="s">
        <v>489</v>
      </c>
      <c r="DR33" s="1018"/>
      <c r="DS33" s="1018"/>
      <c r="DT33" s="1018"/>
      <c r="DU33" s="1019"/>
      <c r="DV33" s="1020"/>
      <c r="DW33" s="1021"/>
      <c r="DX33" s="1021"/>
      <c r="DY33" s="1021"/>
      <c r="DZ33" s="1022"/>
      <c r="EA33" s="197"/>
    </row>
    <row r="34" spans="1:131" s="198" customFormat="1" ht="26.25" customHeight="1">
      <c r="A34" s="217">
        <v>7</v>
      </c>
      <c r="B34" s="1065" t="s">
        <v>388</v>
      </c>
      <c r="C34" s="1066"/>
      <c r="D34" s="1066"/>
      <c r="E34" s="1066"/>
      <c r="F34" s="1066"/>
      <c r="G34" s="1066"/>
      <c r="H34" s="1066"/>
      <c r="I34" s="1066"/>
      <c r="J34" s="1066"/>
      <c r="K34" s="1066"/>
      <c r="L34" s="1066"/>
      <c r="M34" s="1066"/>
      <c r="N34" s="1066"/>
      <c r="O34" s="1066"/>
      <c r="P34" s="1067"/>
      <c r="Q34" s="1071">
        <v>6807</v>
      </c>
      <c r="R34" s="1072"/>
      <c r="S34" s="1072"/>
      <c r="T34" s="1072"/>
      <c r="U34" s="1072"/>
      <c r="V34" s="1072">
        <v>3843</v>
      </c>
      <c r="W34" s="1072"/>
      <c r="X34" s="1072"/>
      <c r="Y34" s="1072"/>
      <c r="Z34" s="1072"/>
      <c r="AA34" s="1072">
        <v>2965</v>
      </c>
      <c r="AB34" s="1072"/>
      <c r="AC34" s="1072"/>
      <c r="AD34" s="1072"/>
      <c r="AE34" s="1073"/>
      <c r="AF34" s="1047">
        <v>2965</v>
      </c>
      <c r="AG34" s="1048"/>
      <c r="AH34" s="1048"/>
      <c r="AI34" s="1048"/>
      <c r="AJ34" s="1049"/>
      <c r="AK34" s="1008">
        <v>182</v>
      </c>
      <c r="AL34" s="999"/>
      <c r="AM34" s="999"/>
      <c r="AN34" s="999"/>
      <c r="AO34" s="999"/>
      <c r="AP34" s="999">
        <v>6148</v>
      </c>
      <c r="AQ34" s="999"/>
      <c r="AR34" s="999"/>
      <c r="AS34" s="999"/>
      <c r="AT34" s="999"/>
      <c r="AU34" s="999">
        <v>55</v>
      </c>
      <c r="AV34" s="999"/>
      <c r="AW34" s="999"/>
      <c r="AX34" s="999"/>
      <c r="AY34" s="999"/>
      <c r="AZ34" s="1070" t="s">
        <v>489</v>
      </c>
      <c r="BA34" s="1070"/>
      <c r="BB34" s="1070"/>
      <c r="BC34" s="1070"/>
      <c r="BD34" s="1070"/>
      <c r="BE34" s="1060" t="s">
        <v>386</v>
      </c>
      <c r="BF34" s="1060"/>
      <c r="BG34" s="1060"/>
      <c r="BH34" s="1060"/>
      <c r="BI34" s="1061"/>
      <c r="BJ34" s="203"/>
      <c r="BK34" s="203"/>
      <c r="BL34" s="203"/>
      <c r="BM34" s="203"/>
      <c r="BN34" s="203"/>
      <c r="BO34" s="216"/>
      <c r="BP34" s="216"/>
      <c r="BQ34" s="213">
        <v>28</v>
      </c>
      <c r="BR34" s="214"/>
      <c r="BS34" s="1042" t="s">
        <v>589</v>
      </c>
      <c r="BT34" s="1043"/>
      <c r="BU34" s="1043"/>
      <c r="BV34" s="1043"/>
      <c r="BW34" s="1043"/>
      <c r="BX34" s="1043"/>
      <c r="BY34" s="1043"/>
      <c r="BZ34" s="1043"/>
      <c r="CA34" s="1043"/>
      <c r="CB34" s="1043"/>
      <c r="CC34" s="1043"/>
      <c r="CD34" s="1043"/>
      <c r="CE34" s="1043"/>
      <c r="CF34" s="1043"/>
      <c r="CG34" s="1044"/>
      <c r="CH34" s="1017">
        <v>5</v>
      </c>
      <c r="CI34" s="1018"/>
      <c r="CJ34" s="1018"/>
      <c r="CK34" s="1018"/>
      <c r="CL34" s="1019"/>
      <c r="CM34" s="1017">
        <v>195</v>
      </c>
      <c r="CN34" s="1018"/>
      <c r="CO34" s="1018"/>
      <c r="CP34" s="1018"/>
      <c r="CQ34" s="1019"/>
      <c r="CR34" s="1017">
        <v>22</v>
      </c>
      <c r="CS34" s="1018"/>
      <c r="CT34" s="1018"/>
      <c r="CU34" s="1018"/>
      <c r="CV34" s="1019"/>
      <c r="CW34" s="1017" t="s">
        <v>489</v>
      </c>
      <c r="CX34" s="1018"/>
      <c r="CY34" s="1018"/>
      <c r="CZ34" s="1018"/>
      <c r="DA34" s="1019"/>
      <c r="DB34" s="1017" t="s">
        <v>489</v>
      </c>
      <c r="DC34" s="1018"/>
      <c r="DD34" s="1018"/>
      <c r="DE34" s="1018"/>
      <c r="DF34" s="1019"/>
      <c r="DG34" s="1017" t="s">
        <v>489</v>
      </c>
      <c r="DH34" s="1018"/>
      <c r="DI34" s="1018"/>
      <c r="DJ34" s="1018"/>
      <c r="DK34" s="1019"/>
      <c r="DL34" s="1017" t="s">
        <v>489</v>
      </c>
      <c r="DM34" s="1018"/>
      <c r="DN34" s="1018"/>
      <c r="DO34" s="1018"/>
      <c r="DP34" s="1019"/>
      <c r="DQ34" s="1017" t="s">
        <v>489</v>
      </c>
      <c r="DR34" s="1018"/>
      <c r="DS34" s="1018"/>
      <c r="DT34" s="1018"/>
      <c r="DU34" s="1019"/>
      <c r="DV34" s="1020"/>
      <c r="DW34" s="1021"/>
      <c r="DX34" s="1021"/>
      <c r="DY34" s="1021"/>
      <c r="DZ34" s="1022"/>
      <c r="EA34" s="197"/>
    </row>
    <row r="35" spans="1:131" s="198" customFormat="1" ht="26.25" customHeight="1">
      <c r="A35" s="217">
        <v>8</v>
      </c>
      <c r="B35" s="1065" t="s">
        <v>389</v>
      </c>
      <c r="C35" s="1066"/>
      <c r="D35" s="1066"/>
      <c r="E35" s="1066"/>
      <c r="F35" s="1066"/>
      <c r="G35" s="1066"/>
      <c r="H35" s="1066"/>
      <c r="I35" s="1066"/>
      <c r="J35" s="1066"/>
      <c r="K35" s="1066"/>
      <c r="L35" s="1066"/>
      <c r="M35" s="1066"/>
      <c r="N35" s="1066"/>
      <c r="O35" s="1066"/>
      <c r="P35" s="1067"/>
      <c r="Q35" s="1071">
        <v>1911</v>
      </c>
      <c r="R35" s="1072"/>
      <c r="S35" s="1072"/>
      <c r="T35" s="1072"/>
      <c r="U35" s="1072"/>
      <c r="V35" s="1072">
        <v>32829</v>
      </c>
      <c r="W35" s="1072"/>
      <c r="X35" s="1072"/>
      <c r="Y35" s="1072"/>
      <c r="Z35" s="1072"/>
      <c r="AA35" s="1072">
        <v>-30918</v>
      </c>
      <c r="AB35" s="1072"/>
      <c r="AC35" s="1072"/>
      <c r="AD35" s="1072"/>
      <c r="AE35" s="1073"/>
      <c r="AF35" s="1047" t="s">
        <v>109</v>
      </c>
      <c r="AG35" s="1048"/>
      <c r="AH35" s="1048"/>
      <c r="AI35" s="1048"/>
      <c r="AJ35" s="1049"/>
      <c r="AK35" s="1008">
        <v>13648</v>
      </c>
      <c r="AL35" s="999"/>
      <c r="AM35" s="999"/>
      <c r="AN35" s="999"/>
      <c r="AO35" s="999"/>
      <c r="AP35" s="999">
        <v>331932</v>
      </c>
      <c r="AQ35" s="999"/>
      <c r="AR35" s="999"/>
      <c r="AS35" s="999"/>
      <c r="AT35" s="999"/>
      <c r="AU35" s="999">
        <v>56760</v>
      </c>
      <c r="AV35" s="999"/>
      <c r="AW35" s="999"/>
      <c r="AX35" s="999"/>
      <c r="AY35" s="999"/>
      <c r="AZ35" s="1070" t="s">
        <v>489</v>
      </c>
      <c r="BA35" s="1070"/>
      <c r="BB35" s="1070"/>
      <c r="BC35" s="1070"/>
      <c r="BD35" s="1070"/>
      <c r="BE35" s="1060" t="s">
        <v>386</v>
      </c>
      <c r="BF35" s="1060"/>
      <c r="BG35" s="1060"/>
      <c r="BH35" s="1060"/>
      <c r="BI35" s="1061"/>
      <c r="BJ35" s="203"/>
      <c r="BK35" s="203"/>
      <c r="BL35" s="203"/>
      <c r="BM35" s="203"/>
      <c r="BN35" s="203"/>
      <c r="BO35" s="216"/>
      <c r="BP35" s="216"/>
      <c r="BQ35" s="213">
        <v>29</v>
      </c>
      <c r="BR35" s="214"/>
      <c r="BS35" s="1042" t="s">
        <v>590</v>
      </c>
      <c r="BT35" s="1043"/>
      <c r="BU35" s="1043"/>
      <c r="BV35" s="1043"/>
      <c r="BW35" s="1043"/>
      <c r="BX35" s="1043"/>
      <c r="BY35" s="1043"/>
      <c r="BZ35" s="1043"/>
      <c r="CA35" s="1043"/>
      <c r="CB35" s="1043"/>
      <c r="CC35" s="1043"/>
      <c r="CD35" s="1043"/>
      <c r="CE35" s="1043"/>
      <c r="CF35" s="1043"/>
      <c r="CG35" s="1044"/>
      <c r="CH35" s="1017">
        <v>-72</v>
      </c>
      <c r="CI35" s="1018"/>
      <c r="CJ35" s="1018"/>
      <c r="CK35" s="1018"/>
      <c r="CL35" s="1019"/>
      <c r="CM35" s="1017">
        <v>445</v>
      </c>
      <c r="CN35" s="1018"/>
      <c r="CO35" s="1018"/>
      <c r="CP35" s="1018"/>
      <c r="CQ35" s="1019"/>
      <c r="CR35" s="1017">
        <v>4</v>
      </c>
      <c r="CS35" s="1018"/>
      <c r="CT35" s="1018"/>
      <c r="CU35" s="1018"/>
      <c r="CV35" s="1019"/>
      <c r="CW35" s="1017" t="s">
        <v>489</v>
      </c>
      <c r="CX35" s="1018"/>
      <c r="CY35" s="1018"/>
      <c r="CZ35" s="1018"/>
      <c r="DA35" s="1019"/>
      <c r="DB35" s="1017" t="s">
        <v>489</v>
      </c>
      <c r="DC35" s="1018"/>
      <c r="DD35" s="1018"/>
      <c r="DE35" s="1018"/>
      <c r="DF35" s="1019"/>
      <c r="DG35" s="1017" t="s">
        <v>489</v>
      </c>
      <c r="DH35" s="1018"/>
      <c r="DI35" s="1018"/>
      <c r="DJ35" s="1018"/>
      <c r="DK35" s="1019"/>
      <c r="DL35" s="1017" t="s">
        <v>489</v>
      </c>
      <c r="DM35" s="1018"/>
      <c r="DN35" s="1018"/>
      <c r="DO35" s="1018"/>
      <c r="DP35" s="1019"/>
      <c r="DQ35" s="1017" t="s">
        <v>489</v>
      </c>
      <c r="DR35" s="1018"/>
      <c r="DS35" s="1018"/>
      <c r="DT35" s="1018"/>
      <c r="DU35" s="1019"/>
      <c r="DV35" s="1020"/>
      <c r="DW35" s="1021"/>
      <c r="DX35" s="1021"/>
      <c r="DY35" s="1021"/>
      <c r="DZ35" s="1022"/>
      <c r="EA35" s="197"/>
    </row>
    <row r="36" spans="1:131" s="198" customFormat="1" ht="26.25" customHeight="1">
      <c r="A36" s="217">
        <v>9</v>
      </c>
      <c r="B36" s="1065" t="s">
        <v>390</v>
      </c>
      <c r="C36" s="1066"/>
      <c r="D36" s="1066"/>
      <c r="E36" s="1066"/>
      <c r="F36" s="1066"/>
      <c r="G36" s="1066"/>
      <c r="H36" s="1066"/>
      <c r="I36" s="1066"/>
      <c r="J36" s="1066"/>
      <c r="K36" s="1066"/>
      <c r="L36" s="1066"/>
      <c r="M36" s="1066"/>
      <c r="N36" s="1066"/>
      <c r="O36" s="1066"/>
      <c r="P36" s="1067"/>
      <c r="Q36" s="1071">
        <v>965</v>
      </c>
      <c r="R36" s="1072"/>
      <c r="S36" s="1072"/>
      <c r="T36" s="1072"/>
      <c r="U36" s="1072"/>
      <c r="V36" s="1072">
        <v>965</v>
      </c>
      <c r="W36" s="1072"/>
      <c r="X36" s="1072"/>
      <c r="Y36" s="1072"/>
      <c r="Z36" s="1072"/>
      <c r="AA36" s="1072" t="s">
        <v>489</v>
      </c>
      <c r="AB36" s="1072"/>
      <c r="AC36" s="1072"/>
      <c r="AD36" s="1072"/>
      <c r="AE36" s="1073"/>
      <c r="AF36" s="1047" t="s">
        <v>109</v>
      </c>
      <c r="AG36" s="1048"/>
      <c r="AH36" s="1048"/>
      <c r="AI36" s="1048"/>
      <c r="AJ36" s="1049"/>
      <c r="AK36" s="1008">
        <v>539</v>
      </c>
      <c r="AL36" s="999"/>
      <c r="AM36" s="999"/>
      <c r="AN36" s="999"/>
      <c r="AO36" s="999"/>
      <c r="AP36" s="999">
        <v>6718</v>
      </c>
      <c r="AQ36" s="999"/>
      <c r="AR36" s="999"/>
      <c r="AS36" s="999"/>
      <c r="AT36" s="999"/>
      <c r="AU36" s="999">
        <v>6255</v>
      </c>
      <c r="AV36" s="999"/>
      <c r="AW36" s="999"/>
      <c r="AX36" s="999"/>
      <c r="AY36" s="999"/>
      <c r="AZ36" s="1070" t="s">
        <v>489</v>
      </c>
      <c r="BA36" s="1070"/>
      <c r="BB36" s="1070"/>
      <c r="BC36" s="1070"/>
      <c r="BD36" s="1070"/>
      <c r="BE36" s="1060" t="s">
        <v>391</v>
      </c>
      <c r="BF36" s="1060"/>
      <c r="BG36" s="1060"/>
      <c r="BH36" s="1060"/>
      <c r="BI36" s="1061"/>
      <c r="BJ36" s="203"/>
      <c r="BK36" s="203"/>
      <c r="BL36" s="203"/>
      <c r="BM36" s="203"/>
      <c r="BN36" s="203"/>
      <c r="BO36" s="216"/>
      <c r="BP36" s="216"/>
      <c r="BQ36" s="213">
        <v>30</v>
      </c>
      <c r="BR36" s="214"/>
      <c r="BS36" s="1042" t="s">
        <v>591</v>
      </c>
      <c r="BT36" s="1043"/>
      <c r="BU36" s="1043"/>
      <c r="BV36" s="1043"/>
      <c r="BW36" s="1043"/>
      <c r="BX36" s="1043"/>
      <c r="BY36" s="1043"/>
      <c r="BZ36" s="1043"/>
      <c r="CA36" s="1043"/>
      <c r="CB36" s="1043"/>
      <c r="CC36" s="1043"/>
      <c r="CD36" s="1043"/>
      <c r="CE36" s="1043"/>
      <c r="CF36" s="1043"/>
      <c r="CG36" s="1044"/>
      <c r="CH36" s="1017">
        <v>-6</v>
      </c>
      <c r="CI36" s="1018"/>
      <c r="CJ36" s="1018"/>
      <c r="CK36" s="1018"/>
      <c r="CL36" s="1019"/>
      <c r="CM36" s="1017">
        <v>123</v>
      </c>
      <c r="CN36" s="1018"/>
      <c r="CO36" s="1018"/>
      <c r="CP36" s="1018"/>
      <c r="CQ36" s="1019"/>
      <c r="CR36" s="1017">
        <v>80</v>
      </c>
      <c r="CS36" s="1018"/>
      <c r="CT36" s="1018"/>
      <c r="CU36" s="1018"/>
      <c r="CV36" s="1019"/>
      <c r="CW36" s="1017">
        <v>3</v>
      </c>
      <c r="CX36" s="1018"/>
      <c r="CY36" s="1018"/>
      <c r="CZ36" s="1018"/>
      <c r="DA36" s="1019"/>
      <c r="DB36" s="1017" t="s">
        <v>489</v>
      </c>
      <c r="DC36" s="1018"/>
      <c r="DD36" s="1018"/>
      <c r="DE36" s="1018"/>
      <c r="DF36" s="1019"/>
      <c r="DG36" s="1017" t="s">
        <v>489</v>
      </c>
      <c r="DH36" s="1018"/>
      <c r="DI36" s="1018"/>
      <c r="DJ36" s="1018"/>
      <c r="DK36" s="1019"/>
      <c r="DL36" s="1017" t="s">
        <v>489</v>
      </c>
      <c r="DM36" s="1018"/>
      <c r="DN36" s="1018"/>
      <c r="DO36" s="1018"/>
      <c r="DP36" s="1019"/>
      <c r="DQ36" s="1017" t="s">
        <v>489</v>
      </c>
      <c r="DR36" s="1018"/>
      <c r="DS36" s="1018"/>
      <c r="DT36" s="1018"/>
      <c r="DU36" s="1019"/>
      <c r="DV36" s="1020"/>
      <c r="DW36" s="1021"/>
      <c r="DX36" s="1021"/>
      <c r="DY36" s="1021"/>
      <c r="DZ36" s="1022"/>
      <c r="EA36" s="197"/>
    </row>
    <row r="37" spans="1:131" s="198" customFormat="1" ht="26.25" customHeight="1">
      <c r="A37" s="217">
        <v>10</v>
      </c>
      <c r="B37" s="1065" t="s">
        <v>392</v>
      </c>
      <c r="C37" s="1066"/>
      <c r="D37" s="1066"/>
      <c r="E37" s="1066"/>
      <c r="F37" s="1066"/>
      <c r="G37" s="1066"/>
      <c r="H37" s="1066"/>
      <c r="I37" s="1066"/>
      <c r="J37" s="1066"/>
      <c r="K37" s="1066"/>
      <c r="L37" s="1066"/>
      <c r="M37" s="1066"/>
      <c r="N37" s="1066"/>
      <c r="O37" s="1066"/>
      <c r="P37" s="1067"/>
      <c r="Q37" s="1071">
        <v>2669</v>
      </c>
      <c r="R37" s="1072"/>
      <c r="S37" s="1072"/>
      <c r="T37" s="1072"/>
      <c r="U37" s="1072"/>
      <c r="V37" s="1072">
        <v>2669</v>
      </c>
      <c r="W37" s="1072"/>
      <c r="X37" s="1072"/>
      <c r="Y37" s="1072"/>
      <c r="Z37" s="1072"/>
      <c r="AA37" s="1072" t="s">
        <v>489</v>
      </c>
      <c r="AB37" s="1072"/>
      <c r="AC37" s="1072"/>
      <c r="AD37" s="1072"/>
      <c r="AE37" s="1073"/>
      <c r="AF37" s="1047" t="s">
        <v>109</v>
      </c>
      <c r="AG37" s="1048"/>
      <c r="AH37" s="1048"/>
      <c r="AI37" s="1048"/>
      <c r="AJ37" s="1049"/>
      <c r="AK37" s="1008">
        <v>1110</v>
      </c>
      <c r="AL37" s="999"/>
      <c r="AM37" s="999"/>
      <c r="AN37" s="999"/>
      <c r="AO37" s="999"/>
      <c r="AP37" s="999">
        <v>3475</v>
      </c>
      <c r="AQ37" s="999"/>
      <c r="AR37" s="999"/>
      <c r="AS37" s="999"/>
      <c r="AT37" s="999"/>
      <c r="AU37" s="999">
        <v>2120</v>
      </c>
      <c r="AV37" s="999"/>
      <c r="AW37" s="999"/>
      <c r="AX37" s="999"/>
      <c r="AY37" s="999"/>
      <c r="AZ37" s="1070" t="s">
        <v>489</v>
      </c>
      <c r="BA37" s="1070"/>
      <c r="BB37" s="1070"/>
      <c r="BC37" s="1070"/>
      <c r="BD37" s="1070"/>
      <c r="BE37" s="1060" t="s">
        <v>391</v>
      </c>
      <c r="BF37" s="1060"/>
      <c r="BG37" s="1060"/>
      <c r="BH37" s="1060"/>
      <c r="BI37" s="1061"/>
      <c r="BJ37" s="203"/>
      <c r="BK37" s="203"/>
      <c r="BL37" s="203"/>
      <c r="BM37" s="203"/>
      <c r="BN37" s="203"/>
      <c r="BO37" s="216"/>
      <c r="BP37" s="216"/>
      <c r="BQ37" s="213">
        <v>31</v>
      </c>
      <c r="BR37" s="214"/>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197"/>
    </row>
    <row r="38" spans="1:131" s="198" customFormat="1" ht="26.25" customHeight="1">
      <c r="A38" s="217">
        <v>11</v>
      </c>
      <c r="B38" s="1065" t="s">
        <v>393</v>
      </c>
      <c r="C38" s="1066"/>
      <c r="D38" s="1066"/>
      <c r="E38" s="1066"/>
      <c r="F38" s="1066"/>
      <c r="G38" s="1066"/>
      <c r="H38" s="1066"/>
      <c r="I38" s="1066"/>
      <c r="J38" s="1066"/>
      <c r="K38" s="1066"/>
      <c r="L38" s="1066"/>
      <c r="M38" s="1066"/>
      <c r="N38" s="1066"/>
      <c r="O38" s="1066"/>
      <c r="P38" s="1067"/>
      <c r="Q38" s="1071">
        <v>563</v>
      </c>
      <c r="R38" s="1072"/>
      <c r="S38" s="1072"/>
      <c r="T38" s="1072"/>
      <c r="U38" s="1072"/>
      <c r="V38" s="1072">
        <v>563</v>
      </c>
      <c r="W38" s="1072"/>
      <c r="X38" s="1072"/>
      <c r="Y38" s="1072"/>
      <c r="Z38" s="1072"/>
      <c r="AA38" s="1072" t="s">
        <v>489</v>
      </c>
      <c r="AB38" s="1072"/>
      <c r="AC38" s="1072"/>
      <c r="AD38" s="1072"/>
      <c r="AE38" s="1073"/>
      <c r="AF38" s="1047" t="s">
        <v>109</v>
      </c>
      <c r="AG38" s="1048"/>
      <c r="AH38" s="1048"/>
      <c r="AI38" s="1048"/>
      <c r="AJ38" s="1049"/>
      <c r="AK38" s="1008">
        <v>377</v>
      </c>
      <c r="AL38" s="999"/>
      <c r="AM38" s="999"/>
      <c r="AN38" s="999"/>
      <c r="AO38" s="999"/>
      <c r="AP38" s="999">
        <v>6842</v>
      </c>
      <c r="AQ38" s="999"/>
      <c r="AR38" s="999"/>
      <c r="AS38" s="999"/>
      <c r="AT38" s="999"/>
      <c r="AU38" s="999">
        <v>5330</v>
      </c>
      <c r="AV38" s="999"/>
      <c r="AW38" s="999"/>
      <c r="AX38" s="999"/>
      <c r="AY38" s="999"/>
      <c r="AZ38" s="1070" t="s">
        <v>489</v>
      </c>
      <c r="BA38" s="1070"/>
      <c r="BB38" s="1070"/>
      <c r="BC38" s="1070"/>
      <c r="BD38" s="1070"/>
      <c r="BE38" s="1060" t="s">
        <v>391</v>
      </c>
      <c r="BF38" s="1060"/>
      <c r="BG38" s="1060"/>
      <c r="BH38" s="1060"/>
      <c r="BI38" s="1061"/>
      <c r="BJ38" s="203"/>
      <c r="BK38" s="203"/>
      <c r="BL38" s="203"/>
      <c r="BM38" s="203"/>
      <c r="BN38" s="203"/>
      <c r="BO38" s="216"/>
      <c r="BP38" s="216"/>
      <c r="BQ38" s="213">
        <v>32</v>
      </c>
      <c r="BR38" s="214"/>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197"/>
    </row>
    <row r="39" spans="1:131" s="198" customFormat="1" ht="26.25" customHeight="1">
      <c r="A39" s="217">
        <v>12</v>
      </c>
      <c r="B39" s="1065" t="s">
        <v>394</v>
      </c>
      <c r="C39" s="1066"/>
      <c r="D39" s="1066"/>
      <c r="E39" s="1066"/>
      <c r="F39" s="1066"/>
      <c r="G39" s="1066"/>
      <c r="H39" s="1066"/>
      <c r="I39" s="1066"/>
      <c r="J39" s="1066"/>
      <c r="K39" s="1066"/>
      <c r="L39" s="1066"/>
      <c r="M39" s="1066"/>
      <c r="N39" s="1066"/>
      <c r="O39" s="1066"/>
      <c r="P39" s="1067"/>
      <c r="Q39" s="1071">
        <v>3113</v>
      </c>
      <c r="R39" s="1072"/>
      <c r="S39" s="1072"/>
      <c r="T39" s="1072"/>
      <c r="U39" s="1072"/>
      <c r="V39" s="1072">
        <v>2095</v>
      </c>
      <c r="W39" s="1072"/>
      <c r="X39" s="1072"/>
      <c r="Y39" s="1072"/>
      <c r="Z39" s="1072"/>
      <c r="AA39" s="1072">
        <v>1018</v>
      </c>
      <c r="AB39" s="1072"/>
      <c r="AC39" s="1072"/>
      <c r="AD39" s="1072"/>
      <c r="AE39" s="1073"/>
      <c r="AF39" s="1047">
        <v>1018</v>
      </c>
      <c r="AG39" s="1048"/>
      <c r="AH39" s="1048"/>
      <c r="AI39" s="1048"/>
      <c r="AJ39" s="1049"/>
      <c r="AK39" s="1008">
        <v>171</v>
      </c>
      <c r="AL39" s="999"/>
      <c r="AM39" s="999"/>
      <c r="AN39" s="999"/>
      <c r="AO39" s="999"/>
      <c r="AP39" s="999">
        <v>1443</v>
      </c>
      <c r="AQ39" s="999"/>
      <c r="AR39" s="999"/>
      <c r="AS39" s="999"/>
      <c r="AT39" s="999"/>
      <c r="AU39" s="999">
        <v>743</v>
      </c>
      <c r="AV39" s="999"/>
      <c r="AW39" s="999"/>
      <c r="AX39" s="999"/>
      <c r="AY39" s="999"/>
      <c r="AZ39" s="1070" t="s">
        <v>489</v>
      </c>
      <c r="BA39" s="1070"/>
      <c r="BB39" s="1070"/>
      <c r="BC39" s="1070"/>
      <c r="BD39" s="1070"/>
      <c r="BE39" s="1060" t="s">
        <v>391</v>
      </c>
      <c r="BF39" s="1060"/>
      <c r="BG39" s="1060"/>
      <c r="BH39" s="1060"/>
      <c r="BI39" s="1061"/>
      <c r="BJ39" s="203"/>
      <c r="BK39" s="203"/>
      <c r="BL39" s="203"/>
      <c r="BM39" s="203"/>
      <c r="BN39" s="203"/>
      <c r="BO39" s="216"/>
      <c r="BP39" s="216"/>
      <c r="BQ39" s="213">
        <v>33</v>
      </c>
      <c r="BR39" s="214"/>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197"/>
    </row>
    <row r="40" spans="1:131" s="198" customFormat="1" ht="26.25" customHeight="1">
      <c r="A40" s="212">
        <v>13</v>
      </c>
      <c r="B40" s="1065" t="s">
        <v>395</v>
      </c>
      <c r="C40" s="1066"/>
      <c r="D40" s="1066"/>
      <c r="E40" s="1066"/>
      <c r="F40" s="1066"/>
      <c r="G40" s="1066"/>
      <c r="H40" s="1066"/>
      <c r="I40" s="1066"/>
      <c r="J40" s="1066"/>
      <c r="K40" s="1066"/>
      <c r="L40" s="1066"/>
      <c r="M40" s="1066"/>
      <c r="N40" s="1066"/>
      <c r="O40" s="1066"/>
      <c r="P40" s="1067"/>
      <c r="Q40" s="1071">
        <v>900</v>
      </c>
      <c r="R40" s="1072"/>
      <c r="S40" s="1072"/>
      <c r="T40" s="1072"/>
      <c r="U40" s="1072"/>
      <c r="V40" s="1072">
        <v>900</v>
      </c>
      <c r="W40" s="1072"/>
      <c r="X40" s="1072"/>
      <c r="Y40" s="1072"/>
      <c r="Z40" s="1072"/>
      <c r="AA40" s="1072" t="s">
        <v>489</v>
      </c>
      <c r="AB40" s="1072"/>
      <c r="AC40" s="1072"/>
      <c r="AD40" s="1072"/>
      <c r="AE40" s="1073"/>
      <c r="AF40" s="1047" t="s">
        <v>109</v>
      </c>
      <c r="AG40" s="1048"/>
      <c r="AH40" s="1048"/>
      <c r="AI40" s="1048"/>
      <c r="AJ40" s="1049"/>
      <c r="AK40" s="1008">
        <v>550</v>
      </c>
      <c r="AL40" s="999"/>
      <c r="AM40" s="999"/>
      <c r="AN40" s="999"/>
      <c r="AO40" s="999"/>
      <c r="AP40" s="999">
        <v>809</v>
      </c>
      <c r="AQ40" s="999"/>
      <c r="AR40" s="999"/>
      <c r="AS40" s="999"/>
      <c r="AT40" s="999"/>
      <c r="AU40" s="999">
        <v>684</v>
      </c>
      <c r="AV40" s="999"/>
      <c r="AW40" s="999"/>
      <c r="AX40" s="999"/>
      <c r="AY40" s="999"/>
      <c r="AZ40" s="1070" t="s">
        <v>489</v>
      </c>
      <c r="BA40" s="1070"/>
      <c r="BB40" s="1070"/>
      <c r="BC40" s="1070"/>
      <c r="BD40" s="1070"/>
      <c r="BE40" s="1060" t="s">
        <v>391</v>
      </c>
      <c r="BF40" s="1060"/>
      <c r="BG40" s="1060"/>
      <c r="BH40" s="1060"/>
      <c r="BI40" s="1061"/>
      <c r="BJ40" s="203"/>
      <c r="BK40" s="203"/>
      <c r="BL40" s="203"/>
      <c r="BM40" s="203"/>
      <c r="BN40" s="203"/>
      <c r="BO40" s="216"/>
      <c r="BP40" s="216"/>
      <c r="BQ40" s="213">
        <v>34</v>
      </c>
      <c r="BR40" s="214"/>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197"/>
    </row>
    <row r="41" spans="1:131" s="198" customFormat="1" ht="26.25" customHeight="1">
      <c r="A41" s="212">
        <v>14</v>
      </c>
      <c r="B41" s="1065" t="s">
        <v>396</v>
      </c>
      <c r="C41" s="1066"/>
      <c r="D41" s="1066"/>
      <c r="E41" s="1066"/>
      <c r="F41" s="1066"/>
      <c r="G41" s="1066"/>
      <c r="H41" s="1066"/>
      <c r="I41" s="1066"/>
      <c r="J41" s="1066"/>
      <c r="K41" s="1066"/>
      <c r="L41" s="1066"/>
      <c r="M41" s="1066"/>
      <c r="N41" s="1066"/>
      <c r="O41" s="1066"/>
      <c r="P41" s="1067"/>
      <c r="Q41" s="1071">
        <v>46</v>
      </c>
      <c r="R41" s="1072"/>
      <c r="S41" s="1072"/>
      <c r="T41" s="1072"/>
      <c r="U41" s="1072"/>
      <c r="V41" s="1072">
        <v>46</v>
      </c>
      <c r="W41" s="1072"/>
      <c r="X41" s="1072"/>
      <c r="Y41" s="1072"/>
      <c r="Z41" s="1072"/>
      <c r="AA41" s="1072" t="s">
        <v>489</v>
      </c>
      <c r="AB41" s="1072"/>
      <c r="AC41" s="1072"/>
      <c r="AD41" s="1072"/>
      <c r="AE41" s="1073"/>
      <c r="AF41" s="1047" t="s">
        <v>109</v>
      </c>
      <c r="AG41" s="1048"/>
      <c r="AH41" s="1048"/>
      <c r="AI41" s="1048"/>
      <c r="AJ41" s="1049"/>
      <c r="AK41" s="1008">
        <v>38</v>
      </c>
      <c r="AL41" s="999"/>
      <c r="AM41" s="999"/>
      <c r="AN41" s="999"/>
      <c r="AO41" s="999"/>
      <c r="AP41" s="999">
        <v>287</v>
      </c>
      <c r="AQ41" s="999"/>
      <c r="AR41" s="999"/>
      <c r="AS41" s="999"/>
      <c r="AT41" s="999"/>
      <c r="AU41" s="999">
        <v>161</v>
      </c>
      <c r="AV41" s="999"/>
      <c r="AW41" s="999"/>
      <c r="AX41" s="999"/>
      <c r="AY41" s="999"/>
      <c r="AZ41" s="1070" t="s">
        <v>489</v>
      </c>
      <c r="BA41" s="1070"/>
      <c r="BB41" s="1070"/>
      <c r="BC41" s="1070"/>
      <c r="BD41" s="1070"/>
      <c r="BE41" s="1060" t="s">
        <v>391</v>
      </c>
      <c r="BF41" s="1060"/>
      <c r="BG41" s="1060"/>
      <c r="BH41" s="1060"/>
      <c r="BI41" s="1061"/>
      <c r="BJ41" s="203"/>
      <c r="BK41" s="203"/>
      <c r="BL41" s="203"/>
      <c r="BM41" s="203"/>
      <c r="BN41" s="203"/>
      <c r="BO41" s="216"/>
      <c r="BP41" s="216"/>
      <c r="BQ41" s="213">
        <v>35</v>
      </c>
      <c r="BR41" s="214"/>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197"/>
    </row>
    <row r="42" spans="1:131" s="198" customFormat="1" ht="26.25" customHeight="1">
      <c r="A42" s="212">
        <v>15</v>
      </c>
      <c r="B42" s="1065" t="s">
        <v>397</v>
      </c>
      <c r="C42" s="1066"/>
      <c r="D42" s="1066"/>
      <c r="E42" s="1066"/>
      <c r="F42" s="1066"/>
      <c r="G42" s="1066"/>
      <c r="H42" s="1066"/>
      <c r="I42" s="1066"/>
      <c r="J42" s="1066"/>
      <c r="K42" s="1066"/>
      <c r="L42" s="1066"/>
      <c r="M42" s="1066"/>
      <c r="N42" s="1066"/>
      <c r="O42" s="1066"/>
      <c r="P42" s="1067"/>
      <c r="Q42" s="1071">
        <v>756</v>
      </c>
      <c r="R42" s="1072"/>
      <c r="S42" s="1072"/>
      <c r="T42" s="1072"/>
      <c r="U42" s="1072"/>
      <c r="V42" s="1072">
        <v>73</v>
      </c>
      <c r="W42" s="1072"/>
      <c r="X42" s="1072"/>
      <c r="Y42" s="1072"/>
      <c r="Z42" s="1072"/>
      <c r="AA42" s="1072">
        <v>684</v>
      </c>
      <c r="AB42" s="1072"/>
      <c r="AC42" s="1072"/>
      <c r="AD42" s="1072"/>
      <c r="AE42" s="1073"/>
      <c r="AF42" s="1047">
        <v>221</v>
      </c>
      <c r="AG42" s="1048"/>
      <c r="AH42" s="1048"/>
      <c r="AI42" s="1048"/>
      <c r="AJ42" s="1049"/>
      <c r="AK42" s="1008" t="s">
        <v>489</v>
      </c>
      <c r="AL42" s="999"/>
      <c r="AM42" s="999"/>
      <c r="AN42" s="999"/>
      <c r="AO42" s="999"/>
      <c r="AP42" s="999" t="s">
        <v>489</v>
      </c>
      <c r="AQ42" s="999"/>
      <c r="AR42" s="999"/>
      <c r="AS42" s="999"/>
      <c r="AT42" s="999"/>
      <c r="AU42" s="999" t="s">
        <v>489</v>
      </c>
      <c r="AV42" s="999"/>
      <c r="AW42" s="999"/>
      <c r="AX42" s="999"/>
      <c r="AY42" s="999"/>
      <c r="AZ42" s="1070" t="s">
        <v>489</v>
      </c>
      <c r="BA42" s="1070"/>
      <c r="BB42" s="1070"/>
      <c r="BC42" s="1070"/>
      <c r="BD42" s="1070"/>
      <c r="BE42" s="1060" t="s">
        <v>391</v>
      </c>
      <c r="BF42" s="1060"/>
      <c r="BG42" s="1060"/>
      <c r="BH42" s="1060"/>
      <c r="BI42" s="1061"/>
      <c r="BJ42" s="203"/>
      <c r="BK42" s="203"/>
      <c r="BL42" s="203"/>
      <c r="BM42" s="203"/>
      <c r="BN42" s="203"/>
      <c r="BO42" s="216"/>
      <c r="BP42" s="216"/>
      <c r="BQ42" s="213">
        <v>36</v>
      </c>
      <c r="BR42" s="214"/>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197"/>
    </row>
    <row r="43" spans="1:131" s="198" customFormat="1" ht="26.25" customHeight="1">
      <c r="A43" s="212">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7"/>
      <c r="AG43" s="1048"/>
      <c r="AH43" s="1048"/>
      <c r="AI43" s="1048"/>
      <c r="AJ43" s="1049"/>
      <c r="AK43" s="1008"/>
      <c r="AL43" s="999"/>
      <c r="AM43" s="999"/>
      <c r="AN43" s="999"/>
      <c r="AO43" s="999"/>
      <c r="AP43" s="999"/>
      <c r="AQ43" s="999"/>
      <c r="AR43" s="999"/>
      <c r="AS43" s="999"/>
      <c r="AT43" s="999"/>
      <c r="AU43" s="999"/>
      <c r="AV43" s="999"/>
      <c r="AW43" s="999"/>
      <c r="AX43" s="999"/>
      <c r="AY43" s="999"/>
      <c r="AZ43" s="1070"/>
      <c r="BA43" s="1070"/>
      <c r="BB43" s="1070"/>
      <c r="BC43" s="1070"/>
      <c r="BD43" s="1070"/>
      <c r="BE43" s="1060"/>
      <c r="BF43" s="1060"/>
      <c r="BG43" s="1060"/>
      <c r="BH43" s="1060"/>
      <c r="BI43" s="1061"/>
      <c r="BJ43" s="203"/>
      <c r="BK43" s="203"/>
      <c r="BL43" s="203"/>
      <c r="BM43" s="203"/>
      <c r="BN43" s="203"/>
      <c r="BO43" s="216"/>
      <c r="BP43" s="216"/>
      <c r="BQ43" s="213">
        <v>37</v>
      </c>
      <c r="BR43" s="214"/>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197"/>
    </row>
    <row r="44" spans="1:131" s="198" customFormat="1" ht="26.25" customHeight="1">
      <c r="A44" s="212">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7"/>
      <c r="AG44" s="1048"/>
      <c r="AH44" s="1048"/>
      <c r="AI44" s="1048"/>
      <c r="AJ44" s="1049"/>
      <c r="AK44" s="1008"/>
      <c r="AL44" s="999"/>
      <c r="AM44" s="999"/>
      <c r="AN44" s="999"/>
      <c r="AO44" s="999"/>
      <c r="AP44" s="999"/>
      <c r="AQ44" s="999"/>
      <c r="AR44" s="999"/>
      <c r="AS44" s="999"/>
      <c r="AT44" s="999"/>
      <c r="AU44" s="999"/>
      <c r="AV44" s="999"/>
      <c r="AW44" s="999"/>
      <c r="AX44" s="999"/>
      <c r="AY44" s="999"/>
      <c r="AZ44" s="1070"/>
      <c r="BA44" s="1070"/>
      <c r="BB44" s="1070"/>
      <c r="BC44" s="1070"/>
      <c r="BD44" s="1070"/>
      <c r="BE44" s="1060"/>
      <c r="BF44" s="1060"/>
      <c r="BG44" s="1060"/>
      <c r="BH44" s="1060"/>
      <c r="BI44" s="1061"/>
      <c r="BJ44" s="203"/>
      <c r="BK44" s="203"/>
      <c r="BL44" s="203"/>
      <c r="BM44" s="203"/>
      <c r="BN44" s="203"/>
      <c r="BO44" s="216"/>
      <c r="BP44" s="216"/>
      <c r="BQ44" s="213">
        <v>38</v>
      </c>
      <c r="BR44" s="214"/>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197"/>
    </row>
    <row r="45" spans="1:131" s="198" customFormat="1" ht="26.25" customHeight="1">
      <c r="A45" s="212">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7"/>
      <c r="AG45" s="1048"/>
      <c r="AH45" s="1048"/>
      <c r="AI45" s="1048"/>
      <c r="AJ45" s="1049"/>
      <c r="AK45" s="1008"/>
      <c r="AL45" s="999"/>
      <c r="AM45" s="999"/>
      <c r="AN45" s="999"/>
      <c r="AO45" s="999"/>
      <c r="AP45" s="999"/>
      <c r="AQ45" s="999"/>
      <c r="AR45" s="999"/>
      <c r="AS45" s="999"/>
      <c r="AT45" s="999"/>
      <c r="AU45" s="999"/>
      <c r="AV45" s="999"/>
      <c r="AW45" s="999"/>
      <c r="AX45" s="999"/>
      <c r="AY45" s="999"/>
      <c r="AZ45" s="1070"/>
      <c r="BA45" s="1070"/>
      <c r="BB45" s="1070"/>
      <c r="BC45" s="1070"/>
      <c r="BD45" s="1070"/>
      <c r="BE45" s="1060"/>
      <c r="BF45" s="1060"/>
      <c r="BG45" s="1060"/>
      <c r="BH45" s="1060"/>
      <c r="BI45" s="1061"/>
      <c r="BJ45" s="203"/>
      <c r="BK45" s="203"/>
      <c r="BL45" s="203"/>
      <c r="BM45" s="203"/>
      <c r="BN45" s="203"/>
      <c r="BO45" s="216"/>
      <c r="BP45" s="216"/>
      <c r="BQ45" s="213">
        <v>39</v>
      </c>
      <c r="BR45" s="214"/>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197"/>
    </row>
    <row r="46" spans="1:131" s="198" customFormat="1" ht="26.25" customHeight="1">
      <c r="A46" s="212">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7"/>
      <c r="AG46" s="1048"/>
      <c r="AH46" s="1048"/>
      <c r="AI46" s="1048"/>
      <c r="AJ46" s="1049"/>
      <c r="AK46" s="1008"/>
      <c r="AL46" s="999"/>
      <c r="AM46" s="999"/>
      <c r="AN46" s="999"/>
      <c r="AO46" s="999"/>
      <c r="AP46" s="999"/>
      <c r="AQ46" s="999"/>
      <c r="AR46" s="999"/>
      <c r="AS46" s="999"/>
      <c r="AT46" s="999"/>
      <c r="AU46" s="999"/>
      <c r="AV46" s="999"/>
      <c r="AW46" s="999"/>
      <c r="AX46" s="999"/>
      <c r="AY46" s="999"/>
      <c r="AZ46" s="1070"/>
      <c r="BA46" s="1070"/>
      <c r="BB46" s="1070"/>
      <c r="BC46" s="1070"/>
      <c r="BD46" s="1070"/>
      <c r="BE46" s="1060"/>
      <c r="BF46" s="1060"/>
      <c r="BG46" s="1060"/>
      <c r="BH46" s="1060"/>
      <c r="BI46" s="1061"/>
      <c r="BJ46" s="203"/>
      <c r="BK46" s="203"/>
      <c r="BL46" s="203"/>
      <c r="BM46" s="203"/>
      <c r="BN46" s="203"/>
      <c r="BO46" s="216"/>
      <c r="BP46" s="216"/>
      <c r="BQ46" s="213">
        <v>40</v>
      </c>
      <c r="BR46" s="214"/>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197"/>
    </row>
    <row r="47" spans="1:131" s="198" customFormat="1" ht="26.25" customHeight="1">
      <c r="A47" s="212">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7"/>
      <c r="AG47" s="1048"/>
      <c r="AH47" s="1048"/>
      <c r="AI47" s="1048"/>
      <c r="AJ47" s="1049"/>
      <c r="AK47" s="1008"/>
      <c r="AL47" s="999"/>
      <c r="AM47" s="999"/>
      <c r="AN47" s="999"/>
      <c r="AO47" s="999"/>
      <c r="AP47" s="999"/>
      <c r="AQ47" s="999"/>
      <c r="AR47" s="999"/>
      <c r="AS47" s="999"/>
      <c r="AT47" s="999"/>
      <c r="AU47" s="999"/>
      <c r="AV47" s="999"/>
      <c r="AW47" s="999"/>
      <c r="AX47" s="999"/>
      <c r="AY47" s="999"/>
      <c r="AZ47" s="1070"/>
      <c r="BA47" s="1070"/>
      <c r="BB47" s="1070"/>
      <c r="BC47" s="1070"/>
      <c r="BD47" s="1070"/>
      <c r="BE47" s="1060"/>
      <c r="BF47" s="1060"/>
      <c r="BG47" s="1060"/>
      <c r="BH47" s="1060"/>
      <c r="BI47" s="1061"/>
      <c r="BJ47" s="203"/>
      <c r="BK47" s="203"/>
      <c r="BL47" s="203"/>
      <c r="BM47" s="203"/>
      <c r="BN47" s="203"/>
      <c r="BO47" s="216"/>
      <c r="BP47" s="216"/>
      <c r="BQ47" s="213">
        <v>41</v>
      </c>
      <c r="BR47" s="214"/>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197"/>
    </row>
    <row r="48" spans="1:131" s="198" customFormat="1" ht="26.25" customHeight="1">
      <c r="A48" s="212">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7"/>
      <c r="AG48" s="1048"/>
      <c r="AH48" s="1048"/>
      <c r="AI48" s="1048"/>
      <c r="AJ48" s="1049"/>
      <c r="AK48" s="1008"/>
      <c r="AL48" s="999"/>
      <c r="AM48" s="999"/>
      <c r="AN48" s="999"/>
      <c r="AO48" s="999"/>
      <c r="AP48" s="999"/>
      <c r="AQ48" s="999"/>
      <c r="AR48" s="999"/>
      <c r="AS48" s="999"/>
      <c r="AT48" s="999"/>
      <c r="AU48" s="999"/>
      <c r="AV48" s="999"/>
      <c r="AW48" s="999"/>
      <c r="AX48" s="999"/>
      <c r="AY48" s="999"/>
      <c r="AZ48" s="1070"/>
      <c r="BA48" s="1070"/>
      <c r="BB48" s="1070"/>
      <c r="BC48" s="1070"/>
      <c r="BD48" s="1070"/>
      <c r="BE48" s="1060"/>
      <c r="BF48" s="1060"/>
      <c r="BG48" s="1060"/>
      <c r="BH48" s="1060"/>
      <c r="BI48" s="1061"/>
      <c r="BJ48" s="203"/>
      <c r="BK48" s="203"/>
      <c r="BL48" s="203"/>
      <c r="BM48" s="203"/>
      <c r="BN48" s="203"/>
      <c r="BO48" s="216"/>
      <c r="BP48" s="216"/>
      <c r="BQ48" s="213">
        <v>42</v>
      </c>
      <c r="BR48" s="214"/>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197"/>
    </row>
    <row r="49" spans="1:131" s="198" customFormat="1" ht="26.25" customHeight="1">
      <c r="A49" s="212">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7"/>
      <c r="AG49" s="1048"/>
      <c r="AH49" s="1048"/>
      <c r="AI49" s="1048"/>
      <c r="AJ49" s="1049"/>
      <c r="AK49" s="1008"/>
      <c r="AL49" s="999"/>
      <c r="AM49" s="999"/>
      <c r="AN49" s="999"/>
      <c r="AO49" s="999"/>
      <c r="AP49" s="999"/>
      <c r="AQ49" s="999"/>
      <c r="AR49" s="999"/>
      <c r="AS49" s="999"/>
      <c r="AT49" s="999"/>
      <c r="AU49" s="999"/>
      <c r="AV49" s="999"/>
      <c r="AW49" s="999"/>
      <c r="AX49" s="999"/>
      <c r="AY49" s="999"/>
      <c r="AZ49" s="1070"/>
      <c r="BA49" s="1070"/>
      <c r="BB49" s="1070"/>
      <c r="BC49" s="1070"/>
      <c r="BD49" s="1070"/>
      <c r="BE49" s="1060"/>
      <c r="BF49" s="1060"/>
      <c r="BG49" s="1060"/>
      <c r="BH49" s="1060"/>
      <c r="BI49" s="1061"/>
      <c r="BJ49" s="203"/>
      <c r="BK49" s="203"/>
      <c r="BL49" s="203"/>
      <c r="BM49" s="203"/>
      <c r="BN49" s="203"/>
      <c r="BO49" s="216"/>
      <c r="BP49" s="216"/>
      <c r="BQ49" s="213">
        <v>43</v>
      </c>
      <c r="BR49" s="214"/>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197"/>
    </row>
    <row r="50" spans="1:131" s="198" customFormat="1" ht="26.25" customHeight="1">
      <c r="A50" s="212">
        <v>23</v>
      </c>
      <c r="B50" s="1065"/>
      <c r="C50" s="1066"/>
      <c r="D50" s="1066"/>
      <c r="E50" s="1066"/>
      <c r="F50" s="1066"/>
      <c r="G50" s="1066"/>
      <c r="H50" s="1066"/>
      <c r="I50" s="1066"/>
      <c r="J50" s="1066"/>
      <c r="K50" s="1066"/>
      <c r="L50" s="1066"/>
      <c r="M50" s="1066"/>
      <c r="N50" s="1066"/>
      <c r="O50" s="1066"/>
      <c r="P50" s="1067"/>
      <c r="Q50" s="1068"/>
      <c r="R50" s="1051"/>
      <c r="S50" s="1051"/>
      <c r="T50" s="1051"/>
      <c r="U50" s="1051"/>
      <c r="V50" s="1051"/>
      <c r="W50" s="1051"/>
      <c r="X50" s="1051"/>
      <c r="Y50" s="1051"/>
      <c r="Z50" s="1051"/>
      <c r="AA50" s="1051"/>
      <c r="AB50" s="1051"/>
      <c r="AC50" s="1051"/>
      <c r="AD50" s="1051"/>
      <c r="AE50" s="1069"/>
      <c r="AF50" s="1047"/>
      <c r="AG50" s="1048"/>
      <c r="AH50" s="1048"/>
      <c r="AI50" s="1048"/>
      <c r="AJ50" s="1049"/>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60"/>
      <c r="BF50" s="1060"/>
      <c r="BG50" s="1060"/>
      <c r="BH50" s="1060"/>
      <c r="BI50" s="1061"/>
      <c r="BJ50" s="203"/>
      <c r="BK50" s="203"/>
      <c r="BL50" s="203"/>
      <c r="BM50" s="203"/>
      <c r="BN50" s="203"/>
      <c r="BO50" s="216"/>
      <c r="BP50" s="216"/>
      <c r="BQ50" s="213">
        <v>44</v>
      </c>
      <c r="BR50" s="214"/>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197"/>
    </row>
    <row r="51" spans="1:131" s="198" customFormat="1" ht="26.25" customHeight="1">
      <c r="A51" s="212">
        <v>24</v>
      </c>
      <c r="B51" s="1065"/>
      <c r="C51" s="1066"/>
      <c r="D51" s="1066"/>
      <c r="E51" s="1066"/>
      <c r="F51" s="1066"/>
      <c r="G51" s="1066"/>
      <c r="H51" s="1066"/>
      <c r="I51" s="1066"/>
      <c r="J51" s="1066"/>
      <c r="K51" s="1066"/>
      <c r="L51" s="1066"/>
      <c r="M51" s="1066"/>
      <c r="N51" s="1066"/>
      <c r="O51" s="1066"/>
      <c r="P51" s="1067"/>
      <c r="Q51" s="1068"/>
      <c r="R51" s="1051"/>
      <c r="S51" s="1051"/>
      <c r="T51" s="1051"/>
      <c r="U51" s="1051"/>
      <c r="V51" s="1051"/>
      <c r="W51" s="1051"/>
      <c r="X51" s="1051"/>
      <c r="Y51" s="1051"/>
      <c r="Z51" s="1051"/>
      <c r="AA51" s="1051"/>
      <c r="AB51" s="1051"/>
      <c r="AC51" s="1051"/>
      <c r="AD51" s="1051"/>
      <c r="AE51" s="1069"/>
      <c r="AF51" s="1047"/>
      <c r="AG51" s="1048"/>
      <c r="AH51" s="1048"/>
      <c r="AI51" s="1048"/>
      <c r="AJ51" s="1049"/>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60"/>
      <c r="BF51" s="1060"/>
      <c r="BG51" s="1060"/>
      <c r="BH51" s="1060"/>
      <c r="BI51" s="1061"/>
      <c r="BJ51" s="203"/>
      <c r="BK51" s="203"/>
      <c r="BL51" s="203"/>
      <c r="BM51" s="203"/>
      <c r="BN51" s="203"/>
      <c r="BO51" s="216"/>
      <c r="BP51" s="216"/>
      <c r="BQ51" s="213">
        <v>45</v>
      </c>
      <c r="BR51" s="214"/>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197"/>
    </row>
    <row r="52" spans="1:131" s="198" customFormat="1" ht="26.25" customHeight="1">
      <c r="A52" s="212">
        <v>25</v>
      </c>
      <c r="B52" s="1065"/>
      <c r="C52" s="1066"/>
      <c r="D52" s="1066"/>
      <c r="E52" s="1066"/>
      <c r="F52" s="1066"/>
      <c r="G52" s="1066"/>
      <c r="H52" s="1066"/>
      <c r="I52" s="1066"/>
      <c r="J52" s="1066"/>
      <c r="K52" s="1066"/>
      <c r="L52" s="1066"/>
      <c r="M52" s="1066"/>
      <c r="N52" s="1066"/>
      <c r="O52" s="1066"/>
      <c r="P52" s="1067"/>
      <c r="Q52" s="1068"/>
      <c r="R52" s="1051"/>
      <c r="S52" s="1051"/>
      <c r="T52" s="1051"/>
      <c r="U52" s="1051"/>
      <c r="V52" s="1051"/>
      <c r="W52" s="1051"/>
      <c r="X52" s="1051"/>
      <c r="Y52" s="1051"/>
      <c r="Z52" s="1051"/>
      <c r="AA52" s="1051"/>
      <c r="AB52" s="1051"/>
      <c r="AC52" s="1051"/>
      <c r="AD52" s="1051"/>
      <c r="AE52" s="1069"/>
      <c r="AF52" s="1047"/>
      <c r="AG52" s="1048"/>
      <c r="AH52" s="1048"/>
      <c r="AI52" s="1048"/>
      <c r="AJ52" s="1049"/>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60"/>
      <c r="BF52" s="1060"/>
      <c r="BG52" s="1060"/>
      <c r="BH52" s="1060"/>
      <c r="BI52" s="1061"/>
      <c r="BJ52" s="203"/>
      <c r="BK52" s="203"/>
      <c r="BL52" s="203"/>
      <c r="BM52" s="203"/>
      <c r="BN52" s="203"/>
      <c r="BO52" s="216"/>
      <c r="BP52" s="216"/>
      <c r="BQ52" s="213">
        <v>46</v>
      </c>
      <c r="BR52" s="214"/>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197"/>
    </row>
    <row r="53" spans="1:131" s="198" customFormat="1" ht="26.25" customHeight="1">
      <c r="A53" s="212">
        <v>26</v>
      </c>
      <c r="B53" s="1065"/>
      <c r="C53" s="1066"/>
      <c r="D53" s="1066"/>
      <c r="E53" s="1066"/>
      <c r="F53" s="1066"/>
      <c r="G53" s="1066"/>
      <c r="H53" s="1066"/>
      <c r="I53" s="1066"/>
      <c r="J53" s="1066"/>
      <c r="K53" s="1066"/>
      <c r="L53" s="1066"/>
      <c r="M53" s="1066"/>
      <c r="N53" s="1066"/>
      <c r="O53" s="1066"/>
      <c r="P53" s="1067"/>
      <c r="Q53" s="1068"/>
      <c r="R53" s="1051"/>
      <c r="S53" s="1051"/>
      <c r="T53" s="1051"/>
      <c r="U53" s="1051"/>
      <c r="V53" s="1051"/>
      <c r="W53" s="1051"/>
      <c r="X53" s="1051"/>
      <c r="Y53" s="1051"/>
      <c r="Z53" s="1051"/>
      <c r="AA53" s="1051"/>
      <c r="AB53" s="1051"/>
      <c r="AC53" s="1051"/>
      <c r="AD53" s="1051"/>
      <c r="AE53" s="1069"/>
      <c r="AF53" s="1047"/>
      <c r="AG53" s="1048"/>
      <c r="AH53" s="1048"/>
      <c r="AI53" s="1048"/>
      <c r="AJ53" s="1049"/>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60"/>
      <c r="BF53" s="1060"/>
      <c r="BG53" s="1060"/>
      <c r="BH53" s="1060"/>
      <c r="BI53" s="1061"/>
      <c r="BJ53" s="203"/>
      <c r="BK53" s="203"/>
      <c r="BL53" s="203"/>
      <c r="BM53" s="203"/>
      <c r="BN53" s="203"/>
      <c r="BO53" s="216"/>
      <c r="BP53" s="216"/>
      <c r="BQ53" s="213">
        <v>47</v>
      </c>
      <c r="BR53" s="214"/>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197"/>
    </row>
    <row r="54" spans="1:131" s="198" customFormat="1" ht="26.25" customHeight="1">
      <c r="A54" s="212">
        <v>27</v>
      </c>
      <c r="B54" s="1065"/>
      <c r="C54" s="1066"/>
      <c r="D54" s="1066"/>
      <c r="E54" s="1066"/>
      <c r="F54" s="1066"/>
      <c r="G54" s="1066"/>
      <c r="H54" s="1066"/>
      <c r="I54" s="1066"/>
      <c r="J54" s="1066"/>
      <c r="K54" s="1066"/>
      <c r="L54" s="1066"/>
      <c r="M54" s="1066"/>
      <c r="N54" s="1066"/>
      <c r="O54" s="1066"/>
      <c r="P54" s="1067"/>
      <c r="Q54" s="1068"/>
      <c r="R54" s="1051"/>
      <c r="S54" s="1051"/>
      <c r="T54" s="1051"/>
      <c r="U54" s="1051"/>
      <c r="V54" s="1051"/>
      <c r="W54" s="1051"/>
      <c r="X54" s="1051"/>
      <c r="Y54" s="1051"/>
      <c r="Z54" s="1051"/>
      <c r="AA54" s="1051"/>
      <c r="AB54" s="1051"/>
      <c r="AC54" s="1051"/>
      <c r="AD54" s="1051"/>
      <c r="AE54" s="1069"/>
      <c r="AF54" s="1047"/>
      <c r="AG54" s="1048"/>
      <c r="AH54" s="1048"/>
      <c r="AI54" s="1048"/>
      <c r="AJ54" s="1049"/>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60"/>
      <c r="BF54" s="1060"/>
      <c r="BG54" s="1060"/>
      <c r="BH54" s="1060"/>
      <c r="BI54" s="1061"/>
      <c r="BJ54" s="203"/>
      <c r="BK54" s="203"/>
      <c r="BL54" s="203"/>
      <c r="BM54" s="203"/>
      <c r="BN54" s="203"/>
      <c r="BO54" s="216"/>
      <c r="BP54" s="216"/>
      <c r="BQ54" s="213">
        <v>48</v>
      </c>
      <c r="BR54" s="214"/>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197"/>
    </row>
    <row r="55" spans="1:131" s="198" customFormat="1" ht="26.25" customHeight="1">
      <c r="A55" s="212">
        <v>28</v>
      </c>
      <c r="B55" s="1065"/>
      <c r="C55" s="1066"/>
      <c r="D55" s="1066"/>
      <c r="E55" s="1066"/>
      <c r="F55" s="1066"/>
      <c r="G55" s="1066"/>
      <c r="H55" s="1066"/>
      <c r="I55" s="1066"/>
      <c r="J55" s="1066"/>
      <c r="K55" s="1066"/>
      <c r="L55" s="1066"/>
      <c r="M55" s="1066"/>
      <c r="N55" s="1066"/>
      <c r="O55" s="1066"/>
      <c r="P55" s="1067"/>
      <c r="Q55" s="1068"/>
      <c r="R55" s="1051"/>
      <c r="S55" s="1051"/>
      <c r="T55" s="1051"/>
      <c r="U55" s="1051"/>
      <c r="V55" s="1051"/>
      <c r="W55" s="1051"/>
      <c r="X55" s="1051"/>
      <c r="Y55" s="1051"/>
      <c r="Z55" s="1051"/>
      <c r="AA55" s="1051"/>
      <c r="AB55" s="1051"/>
      <c r="AC55" s="1051"/>
      <c r="AD55" s="1051"/>
      <c r="AE55" s="1069"/>
      <c r="AF55" s="1047"/>
      <c r="AG55" s="1048"/>
      <c r="AH55" s="1048"/>
      <c r="AI55" s="1048"/>
      <c r="AJ55" s="1049"/>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60"/>
      <c r="BF55" s="1060"/>
      <c r="BG55" s="1060"/>
      <c r="BH55" s="1060"/>
      <c r="BI55" s="1061"/>
      <c r="BJ55" s="203"/>
      <c r="BK55" s="203"/>
      <c r="BL55" s="203"/>
      <c r="BM55" s="203"/>
      <c r="BN55" s="203"/>
      <c r="BO55" s="216"/>
      <c r="BP55" s="216"/>
      <c r="BQ55" s="213">
        <v>49</v>
      </c>
      <c r="BR55" s="214"/>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197"/>
    </row>
    <row r="56" spans="1:131" s="198" customFormat="1" ht="26.25" customHeight="1">
      <c r="A56" s="212">
        <v>29</v>
      </c>
      <c r="B56" s="1065"/>
      <c r="C56" s="1066"/>
      <c r="D56" s="1066"/>
      <c r="E56" s="1066"/>
      <c r="F56" s="1066"/>
      <c r="G56" s="1066"/>
      <c r="H56" s="1066"/>
      <c r="I56" s="1066"/>
      <c r="J56" s="1066"/>
      <c r="K56" s="1066"/>
      <c r="L56" s="1066"/>
      <c r="M56" s="1066"/>
      <c r="N56" s="1066"/>
      <c r="O56" s="1066"/>
      <c r="P56" s="1067"/>
      <c r="Q56" s="1068"/>
      <c r="R56" s="1051"/>
      <c r="S56" s="1051"/>
      <c r="T56" s="1051"/>
      <c r="U56" s="1051"/>
      <c r="V56" s="1051"/>
      <c r="W56" s="1051"/>
      <c r="X56" s="1051"/>
      <c r="Y56" s="1051"/>
      <c r="Z56" s="1051"/>
      <c r="AA56" s="1051"/>
      <c r="AB56" s="1051"/>
      <c r="AC56" s="1051"/>
      <c r="AD56" s="1051"/>
      <c r="AE56" s="1069"/>
      <c r="AF56" s="1047"/>
      <c r="AG56" s="1048"/>
      <c r="AH56" s="1048"/>
      <c r="AI56" s="1048"/>
      <c r="AJ56" s="1049"/>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60"/>
      <c r="BF56" s="1060"/>
      <c r="BG56" s="1060"/>
      <c r="BH56" s="1060"/>
      <c r="BI56" s="1061"/>
      <c r="BJ56" s="203"/>
      <c r="BK56" s="203"/>
      <c r="BL56" s="203"/>
      <c r="BM56" s="203"/>
      <c r="BN56" s="203"/>
      <c r="BO56" s="216"/>
      <c r="BP56" s="216"/>
      <c r="BQ56" s="213">
        <v>50</v>
      </c>
      <c r="BR56" s="214"/>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197"/>
    </row>
    <row r="57" spans="1:131" s="198" customFormat="1" ht="26.25" customHeight="1">
      <c r="A57" s="212">
        <v>30</v>
      </c>
      <c r="B57" s="1065"/>
      <c r="C57" s="1066"/>
      <c r="D57" s="1066"/>
      <c r="E57" s="1066"/>
      <c r="F57" s="1066"/>
      <c r="G57" s="1066"/>
      <c r="H57" s="1066"/>
      <c r="I57" s="1066"/>
      <c r="J57" s="1066"/>
      <c r="K57" s="1066"/>
      <c r="L57" s="1066"/>
      <c r="M57" s="1066"/>
      <c r="N57" s="1066"/>
      <c r="O57" s="1066"/>
      <c r="P57" s="1067"/>
      <c r="Q57" s="1068"/>
      <c r="R57" s="1051"/>
      <c r="S57" s="1051"/>
      <c r="T57" s="1051"/>
      <c r="U57" s="1051"/>
      <c r="V57" s="1051"/>
      <c r="W57" s="1051"/>
      <c r="X57" s="1051"/>
      <c r="Y57" s="1051"/>
      <c r="Z57" s="1051"/>
      <c r="AA57" s="1051"/>
      <c r="AB57" s="1051"/>
      <c r="AC57" s="1051"/>
      <c r="AD57" s="1051"/>
      <c r="AE57" s="1069"/>
      <c r="AF57" s="1047"/>
      <c r="AG57" s="1048"/>
      <c r="AH57" s="1048"/>
      <c r="AI57" s="1048"/>
      <c r="AJ57" s="1049"/>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60"/>
      <c r="BF57" s="1060"/>
      <c r="BG57" s="1060"/>
      <c r="BH57" s="1060"/>
      <c r="BI57" s="1061"/>
      <c r="BJ57" s="203"/>
      <c r="BK57" s="203"/>
      <c r="BL57" s="203"/>
      <c r="BM57" s="203"/>
      <c r="BN57" s="203"/>
      <c r="BO57" s="216"/>
      <c r="BP57" s="216"/>
      <c r="BQ57" s="213">
        <v>51</v>
      </c>
      <c r="BR57" s="214"/>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197"/>
    </row>
    <row r="58" spans="1:131" s="198" customFormat="1" ht="26.25" customHeight="1">
      <c r="A58" s="212">
        <v>31</v>
      </c>
      <c r="B58" s="1065"/>
      <c r="C58" s="1066"/>
      <c r="D58" s="1066"/>
      <c r="E58" s="1066"/>
      <c r="F58" s="1066"/>
      <c r="G58" s="1066"/>
      <c r="H58" s="1066"/>
      <c r="I58" s="1066"/>
      <c r="J58" s="1066"/>
      <c r="K58" s="1066"/>
      <c r="L58" s="1066"/>
      <c r="M58" s="1066"/>
      <c r="N58" s="1066"/>
      <c r="O58" s="1066"/>
      <c r="P58" s="1067"/>
      <c r="Q58" s="1068"/>
      <c r="R58" s="1051"/>
      <c r="S58" s="1051"/>
      <c r="T58" s="1051"/>
      <c r="U58" s="1051"/>
      <c r="V58" s="1051"/>
      <c r="W58" s="1051"/>
      <c r="X58" s="1051"/>
      <c r="Y58" s="1051"/>
      <c r="Z58" s="1051"/>
      <c r="AA58" s="1051"/>
      <c r="AB58" s="1051"/>
      <c r="AC58" s="1051"/>
      <c r="AD58" s="1051"/>
      <c r="AE58" s="1069"/>
      <c r="AF58" s="1047"/>
      <c r="AG58" s="1048"/>
      <c r="AH58" s="1048"/>
      <c r="AI58" s="1048"/>
      <c r="AJ58" s="1049"/>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60"/>
      <c r="BF58" s="1060"/>
      <c r="BG58" s="1060"/>
      <c r="BH58" s="1060"/>
      <c r="BI58" s="1061"/>
      <c r="BJ58" s="203"/>
      <c r="BK58" s="203"/>
      <c r="BL58" s="203"/>
      <c r="BM58" s="203"/>
      <c r="BN58" s="203"/>
      <c r="BO58" s="216"/>
      <c r="BP58" s="216"/>
      <c r="BQ58" s="213">
        <v>52</v>
      </c>
      <c r="BR58" s="214"/>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197"/>
    </row>
    <row r="59" spans="1:131" s="198" customFormat="1" ht="26.25" customHeight="1">
      <c r="A59" s="212">
        <v>32</v>
      </c>
      <c r="B59" s="1065"/>
      <c r="C59" s="1066"/>
      <c r="D59" s="1066"/>
      <c r="E59" s="1066"/>
      <c r="F59" s="1066"/>
      <c r="G59" s="1066"/>
      <c r="H59" s="1066"/>
      <c r="I59" s="1066"/>
      <c r="J59" s="1066"/>
      <c r="K59" s="1066"/>
      <c r="L59" s="1066"/>
      <c r="M59" s="1066"/>
      <c r="N59" s="1066"/>
      <c r="O59" s="1066"/>
      <c r="P59" s="1067"/>
      <c r="Q59" s="1068"/>
      <c r="R59" s="1051"/>
      <c r="S59" s="1051"/>
      <c r="T59" s="1051"/>
      <c r="U59" s="1051"/>
      <c r="V59" s="1051"/>
      <c r="W59" s="1051"/>
      <c r="X59" s="1051"/>
      <c r="Y59" s="1051"/>
      <c r="Z59" s="1051"/>
      <c r="AA59" s="1051"/>
      <c r="AB59" s="1051"/>
      <c r="AC59" s="1051"/>
      <c r="AD59" s="1051"/>
      <c r="AE59" s="1069"/>
      <c r="AF59" s="1047"/>
      <c r="AG59" s="1048"/>
      <c r="AH59" s="1048"/>
      <c r="AI59" s="1048"/>
      <c r="AJ59" s="1049"/>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60"/>
      <c r="BF59" s="1060"/>
      <c r="BG59" s="1060"/>
      <c r="BH59" s="1060"/>
      <c r="BI59" s="1061"/>
      <c r="BJ59" s="203"/>
      <c r="BK59" s="203"/>
      <c r="BL59" s="203"/>
      <c r="BM59" s="203"/>
      <c r="BN59" s="203"/>
      <c r="BO59" s="216"/>
      <c r="BP59" s="216"/>
      <c r="BQ59" s="213">
        <v>53</v>
      </c>
      <c r="BR59" s="214"/>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197"/>
    </row>
    <row r="60" spans="1:131" s="198" customFormat="1" ht="26.25" customHeight="1">
      <c r="A60" s="212">
        <v>33</v>
      </c>
      <c r="B60" s="1065"/>
      <c r="C60" s="1066"/>
      <c r="D60" s="1066"/>
      <c r="E60" s="1066"/>
      <c r="F60" s="1066"/>
      <c r="G60" s="1066"/>
      <c r="H60" s="1066"/>
      <c r="I60" s="1066"/>
      <c r="J60" s="1066"/>
      <c r="K60" s="1066"/>
      <c r="L60" s="1066"/>
      <c r="M60" s="1066"/>
      <c r="N60" s="1066"/>
      <c r="O60" s="1066"/>
      <c r="P60" s="1067"/>
      <c r="Q60" s="1068"/>
      <c r="R60" s="1051"/>
      <c r="S60" s="1051"/>
      <c r="T60" s="1051"/>
      <c r="U60" s="1051"/>
      <c r="V60" s="1051"/>
      <c r="W60" s="1051"/>
      <c r="X60" s="1051"/>
      <c r="Y60" s="1051"/>
      <c r="Z60" s="1051"/>
      <c r="AA60" s="1051"/>
      <c r="AB60" s="1051"/>
      <c r="AC60" s="1051"/>
      <c r="AD60" s="1051"/>
      <c r="AE60" s="1069"/>
      <c r="AF60" s="1047"/>
      <c r="AG60" s="1048"/>
      <c r="AH60" s="1048"/>
      <c r="AI60" s="1048"/>
      <c r="AJ60" s="1049"/>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60"/>
      <c r="BF60" s="1060"/>
      <c r="BG60" s="1060"/>
      <c r="BH60" s="1060"/>
      <c r="BI60" s="1061"/>
      <c r="BJ60" s="203"/>
      <c r="BK60" s="203"/>
      <c r="BL60" s="203"/>
      <c r="BM60" s="203"/>
      <c r="BN60" s="203"/>
      <c r="BO60" s="216"/>
      <c r="BP60" s="216"/>
      <c r="BQ60" s="213">
        <v>54</v>
      </c>
      <c r="BR60" s="214"/>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197"/>
    </row>
    <row r="61" spans="1:131" s="198" customFormat="1" ht="26.25" customHeight="1" thickBot="1">
      <c r="A61" s="212">
        <v>34</v>
      </c>
      <c r="B61" s="1065"/>
      <c r="C61" s="1066"/>
      <c r="D61" s="1066"/>
      <c r="E61" s="1066"/>
      <c r="F61" s="1066"/>
      <c r="G61" s="1066"/>
      <c r="H61" s="1066"/>
      <c r="I61" s="1066"/>
      <c r="J61" s="1066"/>
      <c r="K61" s="1066"/>
      <c r="L61" s="1066"/>
      <c r="M61" s="1066"/>
      <c r="N61" s="1066"/>
      <c r="O61" s="1066"/>
      <c r="P61" s="1067"/>
      <c r="Q61" s="1068"/>
      <c r="R61" s="1051"/>
      <c r="S61" s="1051"/>
      <c r="T61" s="1051"/>
      <c r="U61" s="1051"/>
      <c r="V61" s="1051"/>
      <c r="W61" s="1051"/>
      <c r="X61" s="1051"/>
      <c r="Y61" s="1051"/>
      <c r="Z61" s="1051"/>
      <c r="AA61" s="1051"/>
      <c r="AB61" s="1051"/>
      <c r="AC61" s="1051"/>
      <c r="AD61" s="1051"/>
      <c r="AE61" s="1069"/>
      <c r="AF61" s="1047"/>
      <c r="AG61" s="1048"/>
      <c r="AH61" s="1048"/>
      <c r="AI61" s="1048"/>
      <c r="AJ61" s="1049"/>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60"/>
      <c r="BF61" s="1060"/>
      <c r="BG61" s="1060"/>
      <c r="BH61" s="1060"/>
      <c r="BI61" s="1061"/>
      <c r="BJ61" s="203"/>
      <c r="BK61" s="203"/>
      <c r="BL61" s="203"/>
      <c r="BM61" s="203"/>
      <c r="BN61" s="203"/>
      <c r="BO61" s="216"/>
      <c r="BP61" s="216"/>
      <c r="BQ61" s="213">
        <v>55</v>
      </c>
      <c r="BR61" s="214"/>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197"/>
    </row>
    <row r="62" spans="1:131" s="198" customFormat="1" ht="26.25" customHeight="1">
      <c r="A62" s="212">
        <v>35</v>
      </c>
      <c r="B62" s="1065"/>
      <c r="C62" s="1066"/>
      <c r="D62" s="1066"/>
      <c r="E62" s="1066"/>
      <c r="F62" s="1066"/>
      <c r="G62" s="1066"/>
      <c r="H62" s="1066"/>
      <c r="I62" s="1066"/>
      <c r="J62" s="1066"/>
      <c r="K62" s="1066"/>
      <c r="L62" s="1066"/>
      <c r="M62" s="1066"/>
      <c r="N62" s="1066"/>
      <c r="O62" s="1066"/>
      <c r="P62" s="1067"/>
      <c r="Q62" s="1068"/>
      <c r="R62" s="1051"/>
      <c r="S62" s="1051"/>
      <c r="T62" s="1051"/>
      <c r="U62" s="1051"/>
      <c r="V62" s="1051"/>
      <c r="W62" s="1051"/>
      <c r="X62" s="1051"/>
      <c r="Y62" s="1051"/>
      <c r="Z62" s="1051"/>
      <c r="AA62" s="1051"/>
      <c r="AB62" s="1051"/>
      <c r="AC62" s="1051"/>
      <c r="AD62" s="1051"/>
      <c r="AE62" s="1069"/>
      <c r="AF62" s="1047"/>
      <c r="AG62" s="1048"/>
      <c r="AH62" s="1048"/>
      <c r="AI62" s="1048"/>
      <c r="AJ62" s="1049"/>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60"/>
      <c r="BF62" s="1060"/>
      <c r="BG62" s="1060"/>
      <c r="BH62" s="1060"/>
      <c r="BI62" s="1061"/>
      <c r="BJ62" s="1062" t="s">
        <v>398</v>
      </c>
      <c r="BK62" s="1063"/>
      <c r="BL62" s="1063"/>
      <c r="BM62" s="1063"/>
      <c r="BN62" s="1064"/>
      <c r="BO62" s="216"/>
      <c r="BP62" s="216"/>
      <c r="BQ62" s="213">
        <v>56</v>
      </c>
      <c r="BR62" s="214"/>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197"/>
    </row>
    <row r="63" spans="1:131" s="198" customFormat="1" ht="26.25" customHeight="1" thickBot="1">
      <c r="A63" s="215" t="s">
        <v>369</v>
      </c>
      <c r="B63" s="970" t="s">
        <v>399</v>
      </c>
      <c r="C63" s="971"/>
      <c r="D63" s="971"/>
      <c r="E63" s="971"/>
      <c r="F63" s="971"/>
      <c r="G63" s="971"/>
      <c r="H63" s="971"/>
      <c r="I63" s="971"/>
      <c r="J63" s="971"/>
      <c r="K63" s="971"/>
      <c r="L63" s="971"/>
      <c r="M63" s="971"/>
      <c r="N63" s="971"/>
      <c r="O63" s="971"/>
      <c r="P63" s="972"/>
      <c r="Q63" s="989"/>
      <c r="R63" s="990"/>
      <c r="S63" s="990"/>
      <c r="T63" s="990"/>
      <c r="U63" s="990"/>
      <c r="V63" s="990"/>
      <c r="W63" s="990"/>
      <c r="X63" s="990"/>
      <c r="Y63" s="990"/>
      <c r="Z63" s="990"/>
      <c r="AA63" s="990"/>
      <c r="AB63" s="990"/>
      <c r="AC63" s="990"/>
      <c r="AD63" s="990"/>
      <c r="AE63" s="1056"/>
      <c r="AF63" s="1057">
        <v>33605</v>
      </c>
      <c r="AG63" s="991"/>
      <c r="AH63" s="991"/>
      <c r="AI63" s="991"/>
      <c r="AJ63" s="1058"/>
      <c r="AK63" s="1059"/>
      <c r="AL63" s="990"/>
      <c r="AM63" s="990"/>
      <c r="AN63" s="990"/>
      <c r="AO63" s="990"/>
      <c r="AP63" s="991">
        <v>844081</v>
      </c>
      <c r="AQ63" s="991"/>
      <c r="AR63" s="991"/>
      <c r="AS63" s="991"/>
      <c r="AT63" s="991"/>
      <c r="AU63" s="991">
        <v>292522</v>
      </c>
      <c r="AV63" s="991"/>
      <c r="AW63" s="991"/>
      <c r="AX63" s="991"/>
      <c r="AY63" s="991"/>
      <c r="AZ63" s="1053"/>
      <c r="BA63" s="1053"/>
      <c r="BB63" s="1053"/>
      <c r="BC63" s="1053"/>
      <c r="BD63" s="1053"/>
      <c r="BE63" s="987"/>
      <c r="BF63" s="987"/>
      <c r="BG63" s="987"/>
      <c r="BH63" s="987"/>
      <c r="BI63" s="988"/>
      <c r="BJ63" s="1054" t="s">
        <v>109</v>
      </c>
      <c r="BK63" s="977"/>
      <c r="BL63" s="977"/>
      <c r="BM63" s="977"/>
      <c r="BN63" s="1055"/>
      <c r="BO63" s="216"/>
      <c r="BP63" s="216"/>
      <c r="BQ63" s="213">
        <v>57</v>
      </c>
      <c r="BR63" s="214"/>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197"/>
    </row>
    <row r="66" spans="1:131" s="198" customFormat="1" ht="26.25" customHeight="1">
      <c r="A66" s="1023" t="s">
        <v>401</v>
      </c>
      <c r="B66" s="1024"/>
      <c r="C66" s="1024"/>
      <c r="D66" s="1024"/>
      <c r="E66" s="1024"/>
      <c r="F66" s="1024"/>
      <c r="G66" s="1024"/>
      <c r="H66" s="1024"/>
      <c r="I66" s="1024"/>
      <c r="J66" s="1024"/>
      <c r="K66" s="1024"/>
      <c r="L66" s="1024"/>
      <c r="M66" s="1024"/>
      <c r="N66" s="1024"/>
      <c r="O66" s="1024"/>
      <c r="P66" s="1025"/>
      <c r="Q66" s="1029" t="s">
        <v>373</v>
      </c>
      <c r="R66" s="1030"/>
      <c r="S66" s="1030"/>
      <c r="T66" s="1030"/>
      <c r="U66" s="1031"/>
      <c r="V66" s="1029" t="s">
        <v>374</v>
      </c>
      <c r="W66" s="1030"/>
      <c r="X66" s="1030"/>
      <c r="Y66" s="1030"/>
      <c r="Z66" s="1031"/>
      <c r="AA66" s="1029" t="s">
        <v>375</v>
      </c>
      <c r="AB66" s="1030"/>
      <c r="AC66" s="1030"/>
      <c r="AD66" s="1030"/>
      <c r="AE66" s="1031"/>
      <c r="AF66" s="1035" t="s">
        <v>376</v>
      </c>
      <c r="AG66" s="1036"/>
      <c r="AH66" s="1036"/>
      <c r="AI66" s="1036"/>
      <c r="AJ66" s="1037"/>
      <c r="AK66" s="1029" t="s">
        <v>377</v>
      </c>
      <c r="AL66" s="1024"/>
      <c r="AM66" s="1024"/>
      <c r="AN66" s="1024"/>
      <c r="AO66" s="1025"/>
      <c r="AP66" s="1029" t="s">
        <v>378</v>
      </c>
      <c r="AQ66" s="1030"/>
      <c r="AR66" s="1030"/>
      <c r="AS66" s="1030"/>
      <c r="AT66" s="1031"/>
      <c r="AU66" s="1029" t="s">
        <v>402</v>
      </c>
      <c r="AV66" s="1030"/>
      <c r="AW66" s="1030"/>
      <c r="AX66" s="1030"/>
      <c r="AY66" s="1031"/>
      <c r="AZ66" s="1029" t="s">
        <v>352</v>
      </c>
      <c r="BA66" s="1030"/>
      <c r="BB66" s="1030"/>
      <c r="BC66" s="1030"/>
      <c r="BD66" s="1045"/>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3" t="s">
        <v>556</v>
      </c>
      <c r="C68" s="1014"/>
      <c r="D68" s="1014"/>
      <c r="E68" s="1014"/>
      <c r="F68" s="1014"/>
      <c r="G68" s="1014"/>
      <c r="H68" s="1014"/>
      <c r="I68" s="1014"/>
      <c r="J68" s="1014"/>
      <c r="K68" s="1014"/>
      <c r="L68" s="1014"/>
      <c r="M68" s="1014"/>
      <c r="N68" s="1014"/>
      <c r="O68" s="1014"/>
      <c r="P68" s="1015"/>
      <c r="Q68" s="1016">
        <v>12</v>
      </c>
      <c r="R68" s="1010"/>
      <c r="S68" s="1010"/>
      <c r="T68" s="1010"/>
      <c r="U68" s="1010"/>
      <c r="V68" s="1010">
        <v>10</v>
      </c>
      <c r="W68" s="1010"/>
      <c r="X68" s="1010"/>
      <c r="Y68" s="1010"/>
      <c r="Z68" s="1010"/>
      <c r="AA68" s="1010">
        <v>2</v>
      </c>
      <c r="AB68" s="1010"/>
      <c r="AC68" s="1010"/>
      <c r="AD68" s="1010"/>
      <c r="AE68" s="1010"/>
      <c r="AF68" s="1010">
        <v>2</v>
      </c>
      <c r="AG68" s="1010"/>
      <c r="AH68" s="1010"/>
      <c r="AI68" s="1010"/>
      <c r="AJ68" s="1010"/>
      <c r="AK68" s="1010" t="s">
        <v>489</v>
      </c>
      <c r="AL68" s="1010"/>
      <c r="AM68" s="1010"/>
      <c r="AN68" s="1010"/>
      <c r="AO68" s="1010"/>
      <c r="AP68" s="1010" t="s">
        <v>489</v>
      </c>
      <c r="AQ68" s="1010"/>
      <c r="AR68" s="1010"/>
      <c r="AS68" s="1010"/>
      <c r="AT68" s="1010"/>
      <c r="AU68" s="1010" t="s">
        <v>489</v>
      </c>
      <c r="AV68" s="1010"/>
      <c r="AW68" s="1010"/>
      <c r="AX68" s="1010"/>
      <c r="AY68" s="1010"/>
      <c r="AZ68" s="1011"/>
      <c r="BA68" s="1011"/>
      <c r="BB68" s="1011"/>
      <c r="BC68" s="1011"/>
      <c r="BD68" s="1012"/>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2" t="s">
        <v>557</v>
      </c>
      <c r="C69" s="1003"/>
      <c r="D69" s="1003"/>
      <c r="E69" s="1003"/>
      <c r="F69" s="1003"/>
      <c r="G69" s="1003"/>
      <c r="H69" s="1003"/>
      <c r="I69" s="1003"/>
      <c r="J69" s="1003"/>
      <c r="K69" s="1003"/>
      <c r="L69" s="1003"/>
      <c r="M69" s="1003"/>
      <c r="N69" s="1003"/>
      <c r="O69" s="1003"/>
      <c r="P69" s="1004"/>
      <c r="Q69" s="1005">
        <v>8</v>
      </c>
      <c r="R69" s="999"/>
      <c r="S69" s="999"/>
      <c r="T69" s="999"/>
      <c r="U69" s="999"/>
      <c r="V69" s="999">
        <v>6</v>
      </c>
      <c r="W69" s="999"/>
      <c r="X69" s="999"/>
      <c r="Y69" s="999"/>
      <c r="Z69" s="999"/>
      <c r="AA69" s="999">
        <v>2</v>
      </c>
      <c r="AB69" s="999"/>
      <c r="AC69" s="999"/>
      <c r="AD69" s="999"/>
      <c r="AE69" s="999"/>
      <c r="AF69" s="999">
        <v>2</v>
      </c>
      <c r="AG69" s="999"/>
      <c r="AH69" s="999"/>
      <c r="AI69" s="999"/>
      <c r="AJ69" s="999"/>
      <c r="AK69" s="999" t="s">
        <v>489</v>
      </c>
      <c r="AL69" s="999"/>
      <c r="AM69" s="999"/>
      <c r="AN69" s="999"/>
      <c r="AO69" s="999"/>
      <c r="AP69" s="999" t="s">
        <v>489</v>
      </c>
      <c r="AQ69" s="999"/>
      <c r="AR69" s="999"/>
      <c r="AS69" s="999"/>
      <c r="AT69" s="999"/>
      <c r="AU69" s="999" t="s">
        <v>489</v>
      </c>
      <c r="AV69" s="999"/>
      <c r="AW69" s="999"/>
      <c r="AX69" s="999"/>
      <c r="AY69" s="999"/>
      <c r="AZ69" s="1000"/>
      <c r="BA69" s="1000"/>
      <c r="BB69" s="1000"/>
      <c r="BC69" s="1000"/>
      <c r="BD69" s="1001"/>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2" t="s">
        <v>558</v>
      </c>
      <c r="C70" s="1003"/>
      <c r="D70" s="1003"/>
      <c r="E70" s="1003"/>
      <c r="F70" s="1003"/>
      <c r="G70" s="1003"/>
      <c r="H70" s="1003"/>
      <c r="I70" s="1003"/>
      <c r="J70" s="1003"/>
      <c r="K70" s="1003"/>
      <c r="L70" s="1003"/>
      <c r="M70" s="1003"/>
      <c r="N70" s="1003"/>
      <c r="O70" s="1003"/>
      <c r="P70" s="1004"/>
      <c r="Q70" s="1005">
        <v>12</v>
      </c>
      <c r="R70" s="999"/>
      <c r="S70" s="999"/>
      <c r="T70" s="999"/>
      <c r="U70" s="999"/>
      <c r="V70" s="999">
        <v>9</v>
      </c>
      <c r="W70" s="999"/>
      <c r="X70" s="999"/>
      <c r="Y70" s="999"/>
      <c r="Z70" s="999"/>
      <c r="AA70" s="999">
        <v>3</v>
      </c>
      <c r="AB70" s="999"/>
      <c r="AC70" s="999"/>
      <c r="AD70" s="999"/>
      <c r="AE70" s="999"/>
      <c r="AF70" s="999">
        <v>3</v>
      </c>
      <c r="AG70" s="999"/>
      <c r="AH70" s="999"/>
      <c r="AI70" s="999"/>
      <c r="AJ70" s="999"/>
      <c r="AK70" s="999" t="s">
        <v>489</v>
      </c>
      <c r="AL70" s="999"/>
      <c r="AM70" s="999"/>
      <c r="AN70" s="999"/>
      <c r="AO70" s="999"/>
      <c r="AP70" s="999" t="s">
        <v>489</v>
      </c>
      <c r="AQ70" s="999"/>
      <c r="AR70" s="999"/>
      <c r="AS70" s="999"/>
      <c r="AT70" s="999"/>
      <c r="AU70" s="999" t="s">
        <v>489</v>
      </c>
      <c r="AV70" s="999"/>
      <c r="AW70" s="999"/>
      <c r="AX70" s="999"/>
      <c r="AY70" s="999"/>
      <c r="AZ70" s="1000"/>
      <c r="BA70" s="1000"/>
      <c r="BB70" s="1000"/>
      <c r="BC70" s="1000"/>
      <c r="BD70" s="1001"/>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2" t="s">
        <v>559</v>
      </c>
      <c r="C71" s="1003"/>
      <c r="D71" s="1003"/>
      <c r="E71" s="1003"/>
      <c r="F71" s="1003"/>
      <c r="G71" s="1003"/>
      <c r="H71" s="1003"/>
      <c r="I71" s="1003"/>
      <c r="J71" s="1003"/>
      <c r="K71" s="1003"/>
      <c r="L71" s="1003"/>
      <c r="M71" s="1003"/>
      <c r="N71" s="1003"/>
      <c r="O71" s="1003"/>
      <c r="P71" s="1004"/>
      <c r="Q71" s="1005">
        <v>336727</v>
      </c>
      <c r="R71" s="999"/>
      <c r="S71" s="999"/>
      <c r="T71" s="999"/>
      <c r="U71" s="999"/>
      <c r="V71" s="999">
        <v>321530</v>
      </c>
      <c r="W71" s="999"/>
      <c r="X71" s="999"/>
      <c r="Y71" s="999"/>
      <c r="Z71" s="999"/>
      <c r="AA71" s="999">
        <v>15197</v>
      </c>
      <c r="AB71" s="999"/>
      <c r="AC71" s="999"/>
      <c r="AD71" s="999"/>
      <c r="AE71" s="999"/>
      <c r="AF71" s="999">
        <v>15197</v>
      </c>
      <c r="AG71" s="999"/>
      <c r="AH71" s="999"/>
      <c r="AI71" s="999"/>
      <c r="AJ71" s="999"/>
      <c r="AK71" s="999" t="s">
        <v>489</v>
      </c>
      <c r="AL71" s="999"/>
      <c r="AM71" s="999"/>
      <c r="AN71" s="999"/>
      <c r="AO71" s="999"/>
      <c r="AP71" s="999" t="s">
        <v>489</v>
      </c>
      <c r="AQ71" s="999"/>
      <c r="AR71" s="999"/>
      <c r="AS71" s="999"/>
      <c r="AT71" s="999"/>
      <c r="AU71" s="999" t="s">
        <v>489</v>
      </c>
      <c r="AV71" s="999"/>
      <c r="AW71" s="999"/>
      <c r="AX71" s="999"/>
      <c r="AY71" s="999"/>
      <c r="AZ71" s="1000"/>
      <c r="BA71" s="1000"/>
      <c r="BB71" s="1000"/>
      <c r="BC71" s="1000"/>
      <c r="BD71" s="1001"/>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2" t="s">
        <v>560</v>
      </c>
      <c r="C72" s="1003"/>
      <c r="D72" s="1003"/>
      <c r="E72" s="1003"/>
      <c r="F72" s="1003"/>
      <c r="G72" s="1003"/>
      <c r="H72" s="1003"/>
      <c r="I72" s="1003"/>
      <c r="J72" s="1003"/>
      <c r="K72" s="1003"/>
      <c r="L72" s="1003"/>
      <c r="M72" s="1003"/>
      <c r="N72" s="1003"/>
      <c r="O72" s="1003"/>
      <c r="P72" s="1004"/>
      <c r="Q72" s="1005">
        <v>1938</v>
      </c>
      <c r="R72" s="999"/>
      <c r="S72" s="999"/>
      <c r="T72" s="999"/>
      <c r="U72" s="999"/>
      <c r="V72" s="999">
        <v>1871</v>
      </c>
      <c r="W72" s="999"/>
      <c r="X72" s="999"/>
      <c r="Y72" s="999"/>
      <c r="Z72" s="999"/>
      <c r="AA72" s="999">
        <v>67</v>
      </c>
      <c r="AB72" s="999"/>
      <c r="AC72" s="999"/>
      <c r="AD72" s="999"/>
      <c r="AE72" s="999"/>
      <c r="AF72" s="999">
        <v>67</v>
      </c>
      <c r="AG72" s="999"/>
      <c r="AH72" s="999"/>
      <c r="AI72" s="999"/>
      <c r="AJ72" s="999"/>
      <c r="AK72" s="999" t="s">
        <v>489</v>
      </c>
      <c r="AL72" s="999"/>
      <c r="AM72" s="999"/>
      <c r="AN72" s="999"/>
      <c r="AO72" s="999"/>
      <c r="AP72" s="999" t="s">
        <v>489</v>
      </c>
      <c r="AQ72" s="999"/>
      <c r="AR72" s="999"/>
      <c r="AS72" s="999"/>
      <c r="AT72" s="999"/>
      <c r="AU72" s="999" t="s">
        <v>489</v>
      </c>
      <c r="AV72" s="999"/>
      <c r="AW72" s="999"/>
      <c r="AX72" s="999"/>
      <c r="AY72" s="999"/>
      <c r="AZ72" s="1000"/>
      <c r="BA72" s="1000"/>
      <c r="BB72" s="1000"/>
      <c r="BC72" s="1000"/>
      <c r="BD72" s="1001"/>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369</v>
      </c>
      <c r="B88" s="970" t="s">
        <v>403</v>
      </c>
      <c r="C88" s="971"/>
      <c r="D88" s="971"/>
      <c r="E88" s="971"/>
      <c r="F88" s="971"/>
      <c r="G88" s="971"/>
      <c r="H88" s="971"/>
      <c r="I88" s="971"/>
      <c r="J88" s="971"/>
      <c r="K88" s="971"/>
      <c r="L88" s="971"/>
      <c r="M88" s="971"/>
      <c r="N88" s="971"/>
      <c r="O88" s="971"/>
      <c r="P88" s="972"/>
      <c r="Q88" s="989"/>
      <c r="R88" s="990"/>
      <c r="S88" s="990"/>
      <c r="T88" s="990"/>
      <c r="U88" s="990"/>
      <c r="V88" s="990"/>
      <c r="W88" s="990"/>
      <c r="X88" s="990"/>
      <c r="Y88" s="990"/>
      <c r="Z88" s="990"/>
      <c r="AA88" s="990"/>
      <c r="AB88" s="990"/>
      <c r="AC88" s="990"/>
      <c r="AD88" s="990"/>
      <c r="AE88" s="990"/>
      <c r="AF88" s="991">
        <v>15271</v>
      </c>
      <c r="AG88" s="991"/>
      <c r="AH88" s="991"/>
      <c r="AI88" s="991"/>
      <c r="AJ88" s="991"/>
      <c r="AK88" s="990"/>
      <c r="AL88" s="990"/>
      <c r="AM88" s="990"/>
      <c r="AN88" s="990"/>
      <c r="AO88" s="990"/>
      <c r="AP88" s="985" t="s">
        <v>489</v>
      </c>
      <c r="AQ88" s="977"/>
      <c r="AR88" s="977"/>
      <c r="AS88" s="977"/>
      <c r="AT88" s="986"/>
      <c r="AU88" s="985" t="s">
        <v>489</v>
      </c>
      <c r="AV88" s="977"/>
      <c r="AW88" s="977"/>
      <c r="AX88" s="977"/>
      <c r="AY88" s="986"/>
      <c r="AZ88" s="987"/>
      <c r="BA88" s="987"/>
      <c r="BB88" s="987"/>
      <c r="BC88" s="987"/>
      <c r="BD88" s="988"/>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70" t="s">
        <v>404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5308</v>
      </c>
      <c r="CS102" s="977"/>
      <c r="CT102" s="977"/>
      <c r="CU102" s="977"/>
      <c r="CV102" s="978"/>
      <c r="CW102" s="976">
        <v>1658</v>
      </c>
      <c r="CX102" s="977"/>
      <c r="CY102" s="977"/>
      <c r="CZ102" s="977"/>
      <c r="DA102" s="978"/>
      <c r="DB102" s="976">
        <v>11866</v>
      </c>
      <c r="DC102" s="977"/>
      <c r="DD102" s="977"/>
      <c r="DE102" s="977"/>
      <c r="DF102" s="978"/>
      <c r="DG102" s="976">
        <v>13000</v>
      </c>
      <c r="DH102" s="977"/>
      <c r="DI102" s="977"/>
      <c r="DJ102" s="977"/>
      <c r="DK102" s="978"/>
      <c r="DL102" s="976">
        <v>3462</v>
      </c>
      <c r="DM102" s="977"/>
      <c r="DN102" s="977"/>
      <c r="DO102" s="977"/>
      <c r="DP102" s="978"/>
      <c r="DQ102" s="976" t="s">
        <v>489</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410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411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412</v>
      </c>
      <c r="AB109" s="918"/>
      <c r="AC109" s="918"/>
      <c r="AD109" s="918"/>
      <c r="AE109" s="919"/>
      <c r="AF109" s="920" t="s">
        <v>285</v>
      </c>
      <c r="AG109" s="918"/>
      <c r="AH109" s="918"/>
      <c r="AI109" s="918"/>
      <c r="AJ109" s="919"/>
      <c r="AK109" s="920" t="s">
        <v>284</v>
      </c>
      <c r="AL109" s="918"/>
      <c r="AM109" s="918"/>
      <c r="AN109" s="918"/>
      <c r="AO109" s="919"/>
      <c r="AP109" s="920" t="s">
        <v>413</v>
      </c>
      <c r="AQ109" s="918"/>
      <c r="AR109" s="918"/>
      <c r="AS109" s="918"/>
      <c r="AT109" s="949"/>
      <c r="AU109" s="917" t="s">
        <v>411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412</v>
      </c>
      <c r="BR109" s="918"/>
      <c r="BS109" s="918"/>
      <c r="BT109" s="918"/>
      <c r="BU109" s="919"/>
      <c r="BV109" s="920" t="s">
        <v>285</v>
      </c>
      <c r="BW109" s="918"/>
      <c r="BX109" s="918"/>
      <c r="BY109" s="918"/>
      <c r="BZ109" s="919"/>
      <c r="CA109" s="920" t="s">
        <v>284</v>
      </c>
      <c r="CB109" s="918"/>
      <c r="CC109" s="918"/>
      <c r="CD109" s="918"/>
      <c r="CE109" s="919"/>
      <c r="CF109" s="958" t="s">
        <v>413</v>
      </c>
      <c r="CG109" s="958"/>
      <c r="CH109" s="958"/>
      <c r="CI109" s="958"/>
      <c r="CJ109" s="958"/>
      <c r="CK109" s="920" t="s">
        <v>414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412</v>
      </c>
      <c r="DH109" s="918"/>
      <c r="DI109" s="918"/>
      <c r="DJ109" s="918"/>
      <c r="DK109" s="919"/>
      <c r="DL109" s="920" t="s">
        <v>285</v>
      </c>
      <c r="DM109" s="918"/>
      <c r="DN109" s="918"/>
      <c r="DO109" s="918"/>
      <c r="DP109" s="919"/>
      <c r="DQ109" s="920" t="s">
        <v>284</v>
      </c>
      <c r="DR109" s="918"/>
      <c r="DS109" s="918"/>
      <c r="DT109" s="918"/>
      <c r="DU109" s="919"/>
      <c r="DV109" s="920" t="s">
        <v>413</v>
      </c>
      <c r="DW109" s="918"/>
      <c r="DX109" s="918"/>
      <c r="DY109" s="918"/>
      <c r="DZ109" s="949"/>
    </row>
    <row r="110" spans="1:131" s="197" customFormat="1" ht="26.25" customHeight="1">
      <c r="A110" s="787" t="s">
        <v>415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47013907</v>
      </c>
      <c r="AB110" s="903"/>
      <c r="AC110" s="903"/>
      <c r="AD110" s="903"/>
      <c r="AE110" s="904"/>
      <c r="AF110" s="905">
        <v>47552622</v>
      </c>
      <c r="AG110" s="903"/>
      <c r="AH110" s="903"/>
      <c r="AI110" s="903"/>
      <c r="AJ110" s="904"/>
      <c r="AK110" s="905">
        <v>45816614</v>
      </c>
      <c r="AL110" s="903"/>
      <c r="AM110" s="903"/>
      <c r="AN110" s="903"/>
      <c r="AO110" s="904"/>
      <c r="AP110" s="906">
        <v>15.5</v>
      </c>
      <c r="AQ110" s="907"/>
      <c r="AR110" s="907"/>
      <c r="AS110" s="907"/>
      <c r="AT110" s="908"/>
      <c r="AU110" s="950" t="s">
        <v>61</v>
      </c>
      <c r="AV110" s="951"/>
      <c r="AW110" s="951"/>
      <c r="AX110" s="951"/>
      <c r="AY110" s="952"/>
      <c r="AZ110" s="846" t="s">
        <v>416</v>
      </c>
      <c r="BA110" s="788"/>
      <c r="BB110" s="788"/>
      <c r="BC110" s="788"/>
      <c r="BD110" s="788"/>
      <c r="BE110" s="788"/>
      <c r="BF110" s="788"/>
      <c r="BG110" s="788"/>
      <c r="BH110" s="788"/>
      <c r="BI110" s="788"/>
      <c r="BJ110" s="788"/>
      <c r="BK110" s="788"/>
      <c r="BL110" s="788"/>
      <c r="BM110" s="788"/>
      <c r="BN110" s="788"/>
      <c r="BO110" s="788"/>
      <c r="BP110" s="789"/>
      <c r="BQ110" s="829">
        <v>1414606047</v>
      </c>
      <c r="BR110" s="830"/>
      <c r="BS110" s="830"/>
      <c r="BT110" s="830"/>
      <c r="BU110" s="830"/>
      <c r="BV110" s="830">
        <v>1427474050</v>
      </c>
      <c r="BW110" s="830"/>
      <c r="BX110" s="830"/>
      <c r="BY110" s="830"/>
      <c r="BZ110" s="830"/>
      <c r="CA110" s="830">
        <v>1448727741</v>
      </c>
      <c r="CB110" s="830"/>
      <c r="CC110" s="830"/>
      <c r="CD110" s="830"/>
      <c r="CE110" s="830"/>
      <c r="CF110" s="891">
        <v>490.5</v>
      </c>
      <c r="CG110" s="892"/>
      <c r="CH110" s="892"/>
      <c r="CI110" s="892"/>
      <c r="CJ110" s="892"/>
      <c r="CK110" s="946" t="s">
        <v>417</v>
      </c>
      <c r="CL110" s="894"/>
      <c r="CM110" s="899" t="s">
        <v>418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7130676</v>
      </c>
      <c r="DH110" s="830"/>
      <c r="DI110" s="830"/>
      <c r="DJ110" s="830"/>
      <c r="DK110" s="830"/>
      <c r="DL110" s="830">
        <v>6198157</v>
      </c>
      <c r="DM110" s="830"/>
      <c r="DN110" s="830"/>
      <c r="DO110" s="830"/>
      <c r="DP110" s="830"/>
      <c r="DQ110" s="830">
        <v>5264541</v>
      </c>
      <c r="DR110" s="830"/>
      <c r="DS110" s="830"/>
      <c r="DT110" s="830"/>
      <c r="DU110" s="830"/>
      <c r="DV110" s="831">
        <v>1.8</v>
      </c>
      <c r="DW110" s="831"/>
      <c r="DX110" s="831"/>
      <c r="DY110" s="831"/>
      <c r="DZ110" s="832"/>
    </row>
    <row r="111" spans="1:131" s="197" customFormat="1" ht="26.25" customHeight="1">
      <c r="A111" s="808" t="s">
        <v>419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v>12953495</v>
      </c>
      <c r="AB111" s="939"/>
      <c r="AC111" s="939"/>
      <c r="AD111" s="939"/>
      <c r="AE111" s="940"/>
      <c r="AF111" s="941">
        <v>18289484</v>
      </c>
      <c r="AG111" s="939"/>
      <c r="AH111" s="939"/>
      <c r="AI111" s="939"/>
      <c r="AJ111" s="940"/>
      <c r="AK111" s="941">
        <v>16379823</v>
      </c>
      <c r="AL111" s="939"/>
      <c r="AM111" s="939"/>
      <c r="AN111" s="939"/>
      <c r="AO111" s="940"/>
      <c r="AP111" s="942">
        <v>5.5</v>
      </c>
      <c r="AQ111" s="943"/>
      <c r="AR111" s="943"/>
      <c r="AS111" s="943"/>
      <c r="AT111" s="944"/>
      <c r="AU111" s="953"/>
      <c r="AV111" s="954"/>
      <c r="AW111" s="954"/>
      <c r="AX111" s="954"/>
      <c r="AY111" s="955"/>
      <c r="AZ111" s="797" t="s">
        <v>420</v>
      </c>
      <c r="BA111" s="798"/>
      <c r="BB111" s="798"/>
      <c r="BC111" s="798"/>
      <c r="BD111" s="798"/>
      <c r="BE111" s="798"/>
      <c r="BF111" s="798"/>
      <c r="BG111" s="798"/>
      <c r="BH111" s="798"/>
      <c r="BI111" s="798"/>
      <c r="BJ111" s="798"/>
      <c r="BK111" s="798"/>
      <c r="BL111" s="798"/>
      <c r="BM111" s="798"/>
      <c r="BN111" s="798"/>
      <c r="BO111" s="798"/>
      <c r="BP111" s="799"/>
      <c r="BQ111" s="800">
        <v>18381107</v>
      </c>
      <c r="BR111" s="801"/>
      <c r="BS111" s="801"/>
      <c r="BT111" s="801"/>
      <c r="BU111" s="801"/>
      <c r="BV111" s="801">
        <v>14792019</v>
      </c>
      <c r="BW111" s="801"/>
      <c r="BX111" s="801"/>
      <c r="BY111" s="801"/>
      <c r="BZ111" s="801"/>
      <c r="CA111" s="801">
        <v>12719414</v>
      </c>
      <c r="CB111" s="801"/>
      <c r="CC111" s="801"/>
      <c r="CD111" s="801"/>
      <c r="CE111" s="801"/>
      <c r="CF111" s="878">
        <v>4.3</v>
      </c>
      <c r="CG111" s="879"/>
      <c r="CH111" s="879"/>
      <c r="CI111" s="879"/>
      <c r="CJ111" s="879"/>
      <c r="CK111" s="947"/>
      <c r="CL111" s="896"/>
      <c r="CM111" s="833" t="s">
        <v>421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422</v>
      </c>
      <c r="B112" s="933"/>
      <c r="C112" s="798" t="s">
        <v>423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41579367</v>
      </c>
      <c r="AB112" s="814"/>
      <c r="AC112" s="814"/>
      <c r="AD112" s="814"/>
      <c r="AE112" s="815"/>
      <c r="AF112" s="816">
        <v>42599687</v>
      </c>
      <c r="AG112" s="814"/>
      <c r="AH112" s="814"/>
      <c r="AI112" s="814"/>
      <c r="AJ112" s="815"/>
      <c r="AK112" s="816">
        <v>42684714</v>
      </c>
      <c r="AL112" s="814"/>
      <c r="AM112" s="814"/>
      <c r="AN112" s="814"/>
      <c r="AO112" s="815"/>
      <c r="AP112" s="784">
        <v>14.5</v>
      </c>
      <c r="AQ112" s="785"/>
      <c r="AR112" s="785"/>
      <c r="AS112" s="785"/>
      <c r="AT112" s="786"/>
      <c r="AU112" s="953"/>
      <c r="AV112" s="954"/>
      <c r="AW112" s="954"/>
      <c r="AX112" s="954"/>
      <c r="AY112" s="955"/>
      <c r="AZ112" s="797" t="s">
        <v>424</v>
      </c>
      <c r="BA112" s="798"/>
      <c r="BB112" s="798"/>
      <c r="BC112" s="798"/>
      <c r="BD112" s="798"/>
      <c r="BE112" s="798"/>
      <c r="BF112" s="798"/>
      <c r="BG112" s="798"/>
      <c r="BH112" s="798"/>
      <c r="BI112" s="798"/>
      <c r="BJ112" s="798"/>
      <c r="BK112" s="798"/>
      <c r="BL112" s="798"/>
      <c r="BM112" s="798"/>
      <c r="BN112" s="798"/>
      <c r="BO112" s="798"/>
      <c r="BP112" s="799"/>
      <c r="BQ112" s="800">
        <v>299275792</v>
      </c>
      <c r="BR112" s="801"/>
      <c r="BS112" s="801"/>
      <c r="BT112" s="801"/>
      <c r="BU112" s="801"/>
      <c r="BV112" s="801">
        <v>297998231</v>
      </c>
      <c r="BW112" s="801"/>
      <c r="BX112" s="801"/>
      <c r="BY112" s="801"/>
      <c r="BZ112" s="801"/>
      <c r="CA112" s="801">
        <v>292522959</v>
      </c>
      <c r="CB112" s="801"/>
      <c r="CC112" s="801"/>
      <c r="CD112" s="801"/>
      <c r="CE112" s="801"/>
      <c r="CF112" s="878">
        <v>99</v>
      </c>
      <c r="CG112" s="879"/>
      <c r="CH112" s="879"/>
      <c r="CI112" s="879"/>
      <c r="CJ112" s="879"/>
      <c r="CK112" s="947"/>
      <c r="CL112" s="896"/>
      <c r="CM112" s="833" t="s">
        <v>425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426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23437230</v>
      </c>
      <c r="AB113" s="939"/>
      <c r="AC113" s="939"/>
      <c r="AD113" s="939"/>
      <c r="AE113" s="940"/>
      <c r="AF113" s="941">
        <v>22765433</v>
      </c>
      <c r="AG113" s="939"/>
      <c r="AH113" s="939"/>
      <c r="AI113" s="939"/>
      <c r="AJ113" s="940"/>
      <c r="AK113" s="941">
        <v>23220729</v>
      </c>
      <c r="AL113" s="939"/>
      <c r="AM113" s="939"/>
      <c r="AN113" s="939"/>
      <c r="AO113" s="940"/>
      <c r="AP113" s="942">
        <v>7.9</v>
      </c>
      <c r="AQ113" s="943"/>
      <c r="AR113" s="943"/>
      <c r="AS113" s="943"/>
      <c r="AT113" s="944"/>
      <c r="AU113" s="953"/>
      <c r="AV113" s="954"/>
      <c r="AW113" s="954"/>
      <c r="AX113" s="954"/>
      <c r="AY113" s="955"/>
      <c r="AZ113" s="797" t="s">
        <v>427</v>
      </c>
      <c r="BA113" s="798"/>
      <c r="BB113" s="798"/>
      <c r="BC113" s="798"/>
      <c r="BD113" s="798"/>
      <c r="BE113" s="798"/>
      <c r="BF113" s="798"/>
      <c r="BG113" s="798"/>
      <c r="BH113" s="798"/>
      <c r="BI113" s="798"/>
      <c r="BJ113" s="798"/>
      <c r="BK113" s="798"/>
      <c r="BL113" s="798"/>
      <c r="BM113" s="798"/>
      <c r="BN113" s="798"/>
      <c r="BO113" s="798"/>
      <c r="BP113" s="799"/>
      <c r="BQ113" s="800" t="s">
        <v>109</v>
      </c>
      <c r="BR113" s="801"/>
      <c r="BS113" s="801"/>
      <c r="BT113" s="801"/>
      <c r="BU113" s="801"/>
      <c r="BV113" s="801" t="s">
        <v>109</v>
      </c>
      <c r="BW113" s="801"/>
      <c r="BX113" s="801"/>
      <c r="BY113" s="801"/>
      <c r="BZ113" s="801"/>
      <c r="CA113" s="801" t="s">
        <v>109</v>
      </c>
      <c r="CB113" s="801"/>
      <c r="CC113" s="801"/>
      <c r="CD113" s="801"/>
      <c r="CE113" s="801"/>
      <c r="CF113" s="878" t="s">
        <v>109</v>
      </c>
      <c r="CG113" s="879"/>
      <c r="CH113" s="879"/>
      <c r="CI113" s="879"/>
      <c r="CJ113" s="879"/>
      <c r="CK113" s="947"/>
      <c r="CL113" s="896"/>
      <c r="CM113" s="833" t="s">
        <v>428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109</v>
      </c>
      <c r="AB114" s="814"/>
      <c r="AC114" s="814"/>
      <c r="AD114" s="814"/>
      <c r="AE114" s="815"/>
      <c r="AF114" s="816" t="s">
        <v>109</v>
      </c>
      <c r="AG114" s="814"/>
      <c r="AH114" s="814"/>
      <c r="AI114" s="814"/>
      <c r="AJ114" s="815"/>
      <c r="AK114" s="816" t="s">
        <v>109</v>
      </c>
      <c r="AL114" s="814"/>
      <c r="AM114" s="814"/>
      <c r="AN114" s="814"/>
      <c r="AO114" s="815"/>
      <c r="AP114" s="784" t="s">
        <v>109</v>
      </c>
      <c r="AQ114" s="785"/>
      <c r="AR114" s="785"/>
      <c r="AS114" s="785"/>
      <c r="AT114" s="786"/>
      <c r="AU114" s="953"/>
      <c r="AV114" s="954"/>
      <c r="AW114" s="954"/>
      <c r="AX114" s="954"/>
      <c r="AY114" s="955"/>
      <c r="AZ114" s="797" t="s">
        <v>430</v>
      </c>
      <c r="BA114" s="798"/>
      <c r="BB114" s="798"/>
      <c r="BC114" s="798"/>
      <c r="BD114" s="798"/>
      <c r="BE114" s="798"/>
      <c r="BF114" s="798"/>
      <c r="BG114" s="798"/>
      <c r="BH114" s="798"/>
      <c r="BI114" s="798"/>
      <c r="BJ114" s="798"/>
      <c r="BK114" s="798"/>
      <c r="BL114" s="798"/>
      <c r="BM114" s="798"/>
      <c r="BN114" s="798"/>
      <c r="BO114" s="798"/>
      <c r="BP114" s="799"/>
      <c r="BQ114" s="800">
        <v>90715142</v>
      </c>
      <c r="BR114" s="801"/>
      <c r="BS114" s="801"/>
      <c r="BT114" s="801"/>
      <c r="BU114" s="801"/>
      <c r="BV114" s="801">
        <v>84144119</v>
      </c>
      <c r="BW114" s="801"/>
      <c r="BX114" s="801"/>
      <c r="BY114" s="801"/>
      <c r="BZ114" s="801"/>
      <c r="CA114" s="801">
        <v>78465644</v>
      </c>
      <c r="CB114" s="801"/>
      <c r="CC114" s="801"/>
      <c r="CD114" s="801"/>
      <c r="CE114" s="801"/>
      <c r="CF114" s="878">
        <v>26.6</v>
      </c>
      <c r="CG114" s="879"/>
      <c r="CH114" s="879"/>
      <c r="CI114" s="879"/>
      <c r="CJ114" s="879"/>
      <c r="CK114" s="947"/>
      <c r="CL114" s="896"/>
      <c r="CM114" s="833" t="s">
        <v>431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432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921024</v>
      </c>
      <c r="AB115" s="939"/>
      <c r="AC115" s="939"/>
      <c r="AD115" s="939"/>
      <c r="AE115" s="940"/>
      <c r="AF115" s="941">
        <v>921669</v>
      </c>
      <c r="AG115" s="939"/>
      <c r="AH115" s="939"/>
      <c r="AI115" s="939"/>
      <c r="AJ115" s="940"/>
      <c r="AK115" s="941">
        <v>922329</v>
      </c>
      <c r="AL115" s="939"/>
      <c r="AM115" s="939"/>
      <c r="AN115" s="939"/>
      <c r="AO115" s="940"/>
      <c r="AP115" s="942">
        <v>0.3</v>
      </c>
      <c r="AQ115" s="943"/>
      <c r="AR115" s="943"/>
      <c r="AS115" s="943"/>
      <c r="AT115" s="944"/>
      <c r="AU115" s="953"/>
      <c r="AV115" s="954"/>
      <c r="AW115" s="954"/>
      <c r="AX115" s="954"/>
      <c r="AY115" s="955"/>
      <c r="AZ115" s="797" t="s">
        <v>433</v>
      </c>
      <c r="BA115" s="798"/>
      <c r="BB115" s="798"/>
      <c r="BC115" s="798"/>
      <c r="BD115" s="798"/>
      <c r="BE115" s="798"/>
      <c r="BF115" s="798"/>
      <c r="BG115" s="798"/>
      <c r="BH115" s="798"/>
      <c r="BI115" s="798"/>
      <c r="BJ115" s="798"/>
      <c r="BK115" s="798"/>
      <c r="BL115" s="798"/>
      <c r="BM115" s="798"/>
      <c r="BN115" s="798"/>
      <c r="BO115" s="798"/>
      <c r="BP115" s="799"/>
      <c r="BQ115" s="800">
        <v>5951100</v>
      </c>
      <c r="BR115" s="801"/>
      <c r="BS115" s="801"/>
      <c r="BT115" s="801"/>
      <c r="BU115" s="801"/>
      <c r="BV115" s="801">
        <v>4130278</v>
      </c>
      <c r="BW115" s="801"/>
      <c r="BX115" s="801"/>
      <c r="BY115" s="801"/>
      <c r="BZ115" s="801"/>
      <c r="CA115" s="801">
        <v>6208499</v>
      </c>
      <c r="CB115" s="801"/>
      <c r="CC115" s="801"/>
      <c r="CD115" s="801"/>
      <c r="CE115" s="801"/>
      <c r="CF115" s="878">
        <v>2.1</v>
      </c>
      <c r="CG115" s="879"/>
      <c r="CH115" s="879"/>
      <c r="CI115" s="879"/>
      <c r="CJ115" s="879"/>
      <c r="CK115" s="947"/>
      <c r="CL115" s="896"/>
      <c r="CM115" s="797" t="s">
        <v>434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11250431</v>
      </c>
      <c r="DH115" s="814"/>
      <c r="DI115" s="814"/>
      <c r="DJ115" s="814"/>
      <c r="DK115" s="815"/>
      <c r="DL115" s="816">
        <v>8593862</v>
      </c>
      <c r="DM115" s="814"/>
      <c r="DN115" s="814"/>
      <c r="DO115" s="814"/>
      <c r="DP115" s="815"/>
      <c r="DQ115" s="816">
        <v>7454873</v>
      </c>
      <c r="DR115" s="814"/>
      <c r="DS115" s="814"/>
      <c r="DT115" s="814"/>
      <c r="DU115" s="815"/>
      <c r="DV115" s="784">
        <v>2.5</v>
      </c>
      <c r="DW115" s="785"/>
      <c r="DX115" s="785"/>
      <c r="DY115" s="785"/>
      <c r="DZ115" s="786"/>
    </row>
    <row r="116" spans="1:130" s="197" customFormat="1" ht="26.25" customHeight="1">
      <c r="A116" s="936"/>
      <c r="B116" s="937"/>
      <c r="C116" s="876" t="s">
        <v>435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592</v>
      </c>
      <c r="AB116" s="814"/>
      <c r="AC116" s="814"/>
      <c r="AD116" s="814"/>
      <c r="AE116" s="815"/>
      <c r="AF116" s="816">
        <v>2506</v>
      </c>
      <c r="AG116" s="814"/>
      <c r="AH116" s="814"/>
      <c r="AI116" s="814"/>
      <c r="AJ116" s="815"/>
      <c r="AK116" s="816">
        <v>2123</v>
      </c>
      <c r="AL116" s="814"/>
      <c r="AM116" s="814"/>
      <c r="AN116" s="814"/>
      <c r="AO116" s="815"/>
      <c r="AP116" s="784">
        <v>0</v>
      </c>
      <c r="AQ116" s="785"/>
      <c r="AR116" s="785"/>
      <c r="AS116" s="785"/>
      <c r="AT116" s="786"/>
      <c r="AU116" s="953"/>
      <c r="AV116" s="954"/>
      <c r="AW116" s="954"/>
      <c r="AX116" s="954"/>
      <c r="AY116" s="955"/>
      <c r="AZ116" s="797" t="s">
        <v>436</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438</v>
      </c>
      <c r="Z117" s="919"/>
      <c r="AA117" s="924">
        <v>125905615</v>
      </c>
      <c r="AB117" s="925"/>
      <c r="AC117" s="925"/>
      <c r="AD117" s="925"/>
      <c r="AE117" s="926"/>
      <c r="AF117" s="928">
        <v>132131401</v>
      </c>
      <c r="AG117" s="925"/>
      <c r="AH117" s="925"/>
      <c r="AI117" s="925"/>
      <c r="AJ117" s="926"/>
      <c r="AK117" s="928">
        <v>129026332</v>
      </c>
      <c r="AL117" s="925"/>
      <c r="AM117" s="925"/>
      <c r="AN117" s="925"/>
      <c r="AO117" s="926"/>
      <c r="AP117" s="929"/>
      <c r="AQ117" s="930"/>
      <c r="AR117" s="930"/>
      <c r="AS117" s="930"/>
      <c r="AT117" s="931"/>
      <c r="AU117" s="953"/>
      <c r="AV117" s="954"/>
      <c r="AW117" s="954"/>
      <c r="AX117" s="954"/>
      <c r="AY117" s="955"/>
      <c r="AZ117" s="875" t="s">
        <v>439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440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414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412</v>
      </c>
      <c r="AB118" s="918"/>
      <c r="AC118" s="918"/>
      <c r="AD118" s="918"/>
      <c r="AE118" s="919"/>
      <c r="AF118" s="920" t="s">
        <v>285</v>
      </c>
      <c r="AG118" s="918"/>
      <c r="AH118" s="918"/>
      <c r="AI118" s="918"/>
      <c r="AJ118" s="919"/>
      <c r="AK118" s="920" t="s">
        <v>284</v>
      </c>
      <c r="AL118" s="918"/>
      <c r="AM118" s="918"/>
      <c r="AN118" s="918"/>
      <c r="AO118" s="919"/>
      <c r="AP118" s="921" t="s">
        <v>413</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441</v>
      </c>
      <c r="BP118" s="868"/>
      <c r="BQ118" s="887">
        <v>1828929188</v>
      </c>
      <c r="BR118" s="888"/>
      <c r="BS118" s="888"/>
      <c r="BT118" s="888"/>
      <c r="BU118" s="888"/>
      <c r="BV118" s="888">
        <v>1828538697</v>
      </c>
      <c r="BW118" s="888"/>
      <c r="BX118" s="888"/>
      <c r="BY118" s="888"/>
      <c r="BZ118" s="888"/>
      <c r="CA118" s="888">
        <v>1838644257</v>
      </c>
      <c r="CB118" s="888"/>
      <c r="CC118" s="888"/>
      <c r="CD118" s="888"/>
      <c r="CE118" s="888"/>
      <c r="CF118" s="773"/>
      <c r="CG118" s="774"/>
      <c r="CH118" s="774"/>
      <c r="CI118" s="774"/>
      <c r="CJ118" s="871"/>
      <c r="CK118" s="947"/>
      <c r="CL118" s="896"/>
      <c r="CM118" s="833" t="s">
        <v>442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417</v>
      </c>
      <c r="B119" s="894"/>
      <c r="C119" s="899" t="s">
        <v>418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921024</v>
      </c>
      <c r="AB119" s="903"/>
      <c r="AC119" s="903"/>
      <c r="AD119" s="903"/>
      <c r="AE119" s="904"/>
      <c r="AF119" s="905">
        <v>921669</v>
      </c>
      <c r="AG119" s="903"/>
      <c r="AH119" s="903"/>
      <c r="AI119" s="903"/>
      <c r="AJ119" s="904"/>
      <c r="AK119" s="905">
        <v>922329</v>
      </c>
      <c r="AL119" s="903"/>
      <c r="AM119" s="903"/>
      <c r="AN119" s="903"/>
      <c r="AO119" s="904"/>
      <c r="AP119" s="906">
        <v>0.3</v>
      </c>
      <c r="AQ119" s="907"/>
      <c r="AR119" s="907"/>
      <c r="AS119" s="907"/>
      <c r="AT119" s="908"/>
      <c r="AU119" s="909" t="s">
        <v>443</v>
      </c>
      <c r="AV119" s="910"/>
      <c r="AW119" s="910"/>
      <c r="AX119" s="910"/>
      <c r="AY119" s="911"/>
      <c r="AZ119" s="846" t="s">
        <v>444</v>
      </c>
      <c r="BA119" s="788"/>
      <c r="BB119" s="788"/>
      <c r="BC119" s="788"/>
      <c r="BD119" s="788"/>
      <c r="BE119" s="788"/>
      <c r="BF119" s="788"/>
      <c r="BG119" s="788"/>
      <c r="BH119" s="788"/>
      <c r="BI119" s="788"/>
      <c r="BJ119" s="788"/>
      <c r="BK119" s="788"/>
      <c r="BL119" s="788"/>
      <c r="BM119" s="788"/>
      <c r="BN119" s="788"/>
      <c r="BO119" s="788"/>
      <c r="BP119" s="789"/>
      <c r="BQ119" s="829">
        <v>132523087</v>
      </c>
      <c r="BR119" s="830"/>
      <c r="BS119" s="830"/>
      <c r="BT119" s="830"/>
      <c r="BU119" s="830"/>
      <c r="BV119" s="830">
        <v>119888178</v>
      </c>
      <c r="BW119" s="830"/>
      <c r="BX119" s="830"/>
      <c r="BY119" s="830"/>
      <c r="BZ119" s="830"/>
      <c r="CA119" s="830">
        <v>127769384</v>
      </c>
      <c r="CB119" s="830"/>
      <c r="CC119" s="830"/>
      <c r="CD119" s="830"/>
      <c r="CE119" s="830"/>
      <c r="CF119" s="891">
        <v>43.3</v>
      </c>
      <c r="CG119" s="892"/>
      <c r="CH119" s="892"/>
      <c r="CI119" s="892"/>
      <c r="CJ119" s="892"/>
      <c r="CK119" s="948"/>
      <c r="CL119" s="898"/>
      <c r="CM119" s="855" t="s">
        <v>445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421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446</v>
      </c>
      <c r="BA120" s="798"/>
      <c r="BB120" s="798"/>
      <c r="BC120" s="798"/>
      <c r="BD120" s="798"/>
      <c r="BE120" s="798"/>
      <c r="BF120" s="798"/>
      <c r="BG120" s="798"/>
      <c r="BH120" s="798"/>
      <c r="BI120" s="798"/>
      <c r="BJ120" s="798"/>
      <c r="BK120" s="798"/>
      <c r="BL120" s="798"/>
      <c r="BM120" s="798"/>
      <c r="BN120" s="798"/>
      <c r="BO120" s="798"/>
      <c r="BP120" s="799"/>
      <c r="BQ120" s="800">
        <v>328514572</v>
      </c>
      <c r="BR120" s="801"/>
      <c r="BS120" s="801"/>
      <c r="BT120" s="801"/>
      <c r="BU120" s="801"/>
      <c r="BV120" s="801">
        <v>330251359</v>
      </c>
      <c r="BW120" s="801"/>
      <c r="BX120" s="801"/>
      <c r="BY120" s="801"/>
      <c r="BZ120" s="801"/>
      <c r="CA120" s="801">
        <v>321373158</v>
      </c>
      <c r="CB120" s="801"/>
      <c r="CC120" s="801"/>
      <c r="CD120" s="801"/>
      <c r="CE120" s="801"/>
      <c r="CF120" s="878">
        <v>108.8</v>
      </c>
      <c r="CG120" s="879"/>
      <c r="CH120" s="879"/>
      <c r="CI120" s="879"/>
      <c r="CJ120" s="879"/>
      <c r="CK120" s="880" t="s">
        <v>447</v>
      </c>
      <c r="CL120" s="840"/>
      <c r="CM120" s="840"/>
      <c r="CN120" s="840"/>
      <c r="CO120" s="841"/>
      <c r="CP120" s="884" t="s">
        <v>387</v>
      </c>
      <c r="CQ120" s="885"/>
      <c r="CR120" s="885"/>
      <c r="CS120" s="885"/>
      <c r="CT120" s="885"/>
      <c r="CU120" s="885"/>
      <c r="CV120" s="885"/>
      <c r="CW120" s="885"/>
      <c r="CX120" s="885"/>
      <c r="CY120" s="885"/>
      <c r="CZ120" s="885"/>
      <c r="DA120" s="885"/>
      <c r="DB120" s="885"/>
      <c r="DC120" s="885"/>
      <c r="DD120" s="885"/>
      <c r="DE120" s="885"/>
      <c r="DF120" s="886"/>
      <c r="DG120" s="829">
        <v>213865869</v>
      </c>
      <c r="DH120" s="830"/>
      <c r="DI120" s="830"/>
      <c r="DJ120" s="830"/>
      <c r="DK120" s="830"/>
      <c r="DL120" s="830">
        <v>217984040</v>
      </c>
      <c r="DM120" s="830"/>
      <c r="DN120" s="830"/>
      <c r="DO120" s="830"/>
      <c r="DP120" s="830"/>
      <c r="DQ120" s="830">
        <v>217896550</v>
      </c>
      <c r="DR120" s="830"/>
      <c r="DS120" s="830"/>
      <c r="DT120" s="830"/>
      <c r="DU120" s="830"/>
      <c r="DV120" s="831">
        <v>73.8</v>
      </c>
      <c r="DW120" s="831"/>
      <c r="DX120" s="831"/>
      <c r="DY120" s="831"/>
      <c r="DZ120" s="832"/>
    </row>
    <row r="121" spans="1:130" s="197" customFormat="1" ht="26.25" customHeight="1">
      <c r="A121" s="895"/>
      <c r="B121" s="896"/>
      <c r="C121" s="872" t="s">
        <v>448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449</v>
      </c>
      <c r="BA121" s="876"/>
      <c r="BB121" s="876"/>
      <c r="BC121" s="876"/>
      <c r="BD121" s="876"/>
      <c r="BE121" s="876"/>
      <c r="BF121" s="876"/>
      <c r="BG121" s="876"/>
      <c r="BH121" s="876"/>
      <c r="BI121" s="876"/>
      <c r="BJ121" s="876"/>
      <c r="BK121" s="876"/>
      <c r="BL121" s="876"/>
      <c r="BM121" s="876"/>
      <c r="BN121" s="876"/>
      <c r="BO121" s="876"/>
      <c r="BP121" s="877"/>
      <c r="BQ121" s="887">
        <v>692535717</v>
      </c>
      <c r="BR121" s="888"/>
      <c r="BS121" s="888"/>
      <c r="BT121" s="888"/>
      <c r="BU121" s="888"/>
      <c r="BV121" s="888">
        <v>705706024</v>
      </c>
      <c r="BW121" s="888"/>
      <c r="BX121" s="888"/>
      <c r="BY121" s="888"/>
      <c r="BZ121" s="888"/>
      <c r="CA121" s="888">
        <v>711321779</v>
      </c>
      <c r="CB121" s="888"/>
      <c r="CC121" s="888"/>
      <c r="CD121" s="888"/>
      <c r="CE121" s="888"/>
      <c r="CF121" s="889">
        <v>240.8</v>
      </c>
      <c r="CG121" s="890"/>
      <c r="CH121" s="890"/>
      <c r="CI121" s="890"/>
      <c r="CJ121" s="890"/>
      <c r="CK121" s="881"/>
      <c r="CL121" s="842"/>
      <c r="CM121" s="842"/>
      <c r="CN121" s="842"/>
      <c r="CO121" s="843"/>
      <c r="CP121" s="858" t="s">
        <v>389</v>
      </c>
      <c r="CQ121" s="859"/>
      <c r="CR121" s="859"/>
      <c r="CS121" s="859"/>
      <c r="CT121" s="859"/>
      <c r="CU121" s="859"/>
      <c r="CV121" s="859"/>
      <c r="CW121" s="859"/>
      <c r="CX121" s="859"/>
      <c r="CY121" s="859"/>
      <c r="CZ121" s="859"/>
      <c r="DA121" s="859"/>
      <c r="DB121" s="859"/>
      <c r="DC121" s="859"/>
      <c r="DD121" s="859"/>
      <c r="DE121" s="859"/>
      <c r="DF121" s="860"/>
      <c r="DG121" s="800">
        <v>66830523</v>
      </c>
      <c r="DH121" s="801"/>
      <c r="DI121" s="801"/>
      <c r="DJ121" s="801"/>
      <c r="DK121" s="801"/>
      <c r="DL121" s="801">
        <v>61902640</v>
      </c>
      <c r="DM121" s="801"/>
      <c r="DN121" s="801"/>
      <c r="DO121" s="801"/>
      <c r="DP121" s="801"/>
      <c r="DQ121" s="801">
        <v>56760403</v>
      </c>
      <c r="DR121" s="801"/>
      <c r="DS121" s="801"/>
      <c r="DT121" s="801"/>
      <c r="DU121" s="801"/>
      <c r="DV121" s="853">
        <v>19.2</v>
      </c>
      <c r="DW121" s="853"/>
      <c r="DX121" s="853"/>
      <c r="DY121" s="853"/>
      <c r="DZ121" s="854"/>
    </row>
    <row r="122" spans="1:130" s="197" customFormat="1" ht="26.25" customHeight="1">
      <c r="A122" s="895"/>
      <c r="B122" s="896"/>
      <c r="C122" s="833" t="s">
        <v>431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450</v>
      </c>
      <c r="BP122" s="868"/>
      <c r="BQ122" s="869">
        <v>1153573376</v>
      </c>
      <c r="BR122" s="870"/>
      <c r="BS122" s="870"/>
      <c r="BT122" s="870"/>
      <c r="BU122" s="870"/>
      <c r="BV122" s="870">
        <v>1155845561</v>
      </c>
      <c r="BW122" s="870"/>
      <c r="BX122" s="870"/>
      <c r="BY122" s="870"/>
      <c r="BZ122" s="870"/>
      <c r="CA122" s="870">
        <v>1160464321</v>
      </c>
      <c r="CB122" s="870"/>
      <c r="CC122" s="870"/>
      <c r="CD122" s="870"/>
      <c r="CE122" s="870"/>
      <c r="CF122" s="773"/>
      <c r="CG122" s="774"/>
      <c r="CH122" s="774"/>
      <c r="CI122" s="774"/>
      <c r="CJ122" s="871"/>
      <c r="CK122" s="881"/>
      <c r="CL122" s="842"/>
      <c r="CM122" s="842"/>
      <c r="CN122" s="842"/>
      <c r="CO122" s="843"/>
      <c r="CP122" s="858" t="s">
        <v>451</v>
      </c>
      <c r="CQ122" s="859"/>
      <c r="CR122" s="859"/>
      <c r="CS122" s="859"/>
      <c r="CT122" s="859"/>
      <c r="CU122" s="859"/>
      <c r="CV122" s="859"/>
      <c r="CW122" s="859"/>
      <c r="CX122" s="859"/>
      <c r="CY122" s="859"/>
      <c r="CZ122" s="859"/>
      <c r="DA122" s="859"/>
      <c r="DB122" s="859"/>
      <c r="DC122" s="859"/>
      <c r="DD122" s="859"/>
      <c r="DE122" s="859"/>
      <c r="DF122" s="860"/>
      <c r="DG122" s="800">
        <v>6089368</v>
      </c>
      <c r="DH122" s="801"/>
      <c r="DI122" s="801"/>
      <c r="DJ122" s="801"/>
      <c r="DK122" s="801"/>
      <c r="DL122" s="801">
        <v>6222502</v>
      </c>
      <c r="DM122" s="801"/>
      <c r="DN122" s="801"/>
      <c r="DO122" s="801"/>
      <c r="DP122" s="801"/>
      <c r="DQ122" s="801">
        <v>6254780</v>
      </c>
      <c r="DR122" s="801"/>
      <c r="DS122" s="801"/>
      <c r="DT122" s="801"/>
      <c r="DU122" s="801"/>
      <c r="DV122" s="853">
        <v>2.1</v>
      </c>
      <c r="DW122" s="853"/>
      <c r="DX122" s="853"/>
      <c r="DY122" s="853"/>
      <c r="DZ122" s="854"/>
    </row>
    <row r="123" spans="1:130" s="197" customFormat="1" ht="26.25" customHeight="1" thickBot="1">
      <c r="A123" s="895"/>
      <c r="B123" s="896"/>
      <c r="C123" s="833" t="s">
        <v>437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452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230.2</v>
      </c>
      <c r="BR123" s="862"/>
      <c r="BS123" s="862"/>
      <c r="BT123" s="862"/>
      <c r="BU123" s="862"/>
      <c r="BV123" s="862">
        <v>228.9</v>
      </c>
      <c r="BW123" s="862"/>
      <c r="BX123" s="862"/>
      <c r="BY123" s="862"/>
      <c r="BZ123" s="862"/>
      <c r="CA123" s="862">
        <v>229.6</v>
      </c>
      <c r="CB123" s="862"/>
      <c r="CC123" s="862"/>
      <c r="CD123" s="862"/>
      <c r="CE123" s="862"/>
      <c r="CF123" s="760"/>
      <c r="CG123" s="761"/>
      <c r="CH123" s="761"/>
      <c r="CI123" s="761"/>
      <c r="CJ123" s="863"/>
      <c r="CK123" s="881"/>
      <c r="CL123" s="842"/>
      <c r="CM123" s="842"/>
      <c r="CN123" s="842"/>
      <c r="CO123" s="843"/>
      <c r="CP123" s="858" t="s">
        <v>453</v>
      </c>
      <c r="CQ123" s="859"/>
      <c r="CR123" s="859"/>
      <c r="CS123" s="859"/>
      <c r="CT123" s="859"/>
      <c r="CU123" s="859"/>
      <c r="CV123" s="859"/>
      <c r="CW123" s="859"/>
      <c r="CX123" s="859"/>
      <c r="CY123" s="859"/>
      <c r="CZ123" s="859"/>
      <c r="DA123" s="859"/>
      <c r="DB123" s="859"/>
      <c r="DC123" s="859"/>
      <c r="DD123" s="859"/>
      <c r="DE123" s="859"/>
      <c r="DF123" s="860"/>
      <c r="DG123" s="813">
        <v>5434658</v>
      </c>
      <c r="DH123" s="814"/>
      <c r="DI123" s="814"/>
      <c r="DJ123" s="814"/>
      <c r="DK123" s="815"/>
      <c r="DL123" s="816">
        <v>5606904</v>
      </c>
      <c r="DM123" s="814"/>
      <c r="DN123" s="814"/>
      <c r="DO123" s="814"/>
      <c r="DP123" s="815"/>
      <c r="DQ123" s="816">
        <v>5330291</v>
      </c>
      <c r="DR123" s="814"/>
      <c r="DS123" s="814"/>
      <c r="DT123" s="814"/>
      <c r="DU123" s="815"/>
      <c r="DV123" s="784">
        <v>1.8</v>
      </c>
      <c r="DW123" s="785"/>
      <c r="DX123" s="785"/>
      <c r="DY123" s="785"/>
      <c r="DZ123" s="786"/>
    </row>
    <row r="124" spans="1:130" s="197" customFormat="1" ht="26.25" customHeight="1">
      <c r="A124" s="895"/>
      <c r="B124" s="896"/>
      <c r="C124" s="833" t="s">
        <v>440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v>7055374</v>
      </c>
      <c r="DH124" s="747"/>
      <c r="DI124" s="747"/>
      <c r="DJ124" s="747"/>
      <c r="DK124" s="748"/>
      <c r="DL124" s="749">
        <v>6282145</v>
      </c>
      <c r="DM124" s="747"/>
      <c r="DN124" s="747"/>
      <c r="DO124" s="747"/>
      <c r="DP124" s="748"/>
      <c r="DQ124" s="749">
        <v>6280935</v>
      </c>
      <c r="DR124" s="747"/>
      <c r="DS124" s="747"/>
      <c r="DT124" s="747"/>
      <c r="DU124" s="748"/>
      <c r="DV124" s="837">
        <v>2.1</v>
      </c>
      <c r="DW124" s="838"/>
      <c r="DX124" s="838"/>
      <c r="DY124" s="838"/>
      <c r="DZ124" s="839"/>
    </row>
    <row r="125" spans="1:130" s="197" customFormat="1" ht="26.25" customHeight="1" thickBot="1">
      <c r="A125" s="895"/>
      <c r="B125" s="896"/>
      <c r="C125" s="833" t="s">
        <v>442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445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463</v>
      </c>
      <c r="AY127" s="788"/>
      <c r="AZ127" s="788"/>
      <c r="BA127" s="788"/>
      <c r="BB127" s="788"/>
      <c r="BC127" s="788"/>
      <c r="BD127" s="788"/>
      <c r="BE127" s="789"/>
      <c r="BF127" s="790" t="s">
        <v>109</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v>5631533</v>
      </c>
      <c r="DH127" s="850"/>
      <c r="DI127" s="850"/>
      <c r="DJ127" s="850"/>
      <c r="DK127" s="850"/>
      <c r="DL127" s="850">
        <v>3548840</v>
      </c>
      <c r="DM127" s="850"/>
      <c r="DN127" s="850"/>
      <c r="DO127" s="850"/>
      <c r="DP127" s="850"/>
      <c r="DQ127" s="850">
        <v>4835074</v>
      </c>
      <c r="DR127" s="850"/>
      <c r="DS127" s="850"/>
      <c r="DT127" s="850"/>
      <c r="DU127" s="850"/>
      <c r="DV127" s="851">
        <v>1.6</v>
      </c>
      <c r="DW127" s="851"/>
      <c r="DX127" s="851"/>
      <c r="DY127" s="851"/>
      <c r="DZ127" s="852"/>
    </row>
    <row r="128" spans="1:130" s="197" customFormat="1" ht="26.25" customHeight="1">
      <c r="A128" s="825" t="s">
        <v>465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466</v>
      </c>
      <c r="X128" s="827"/>
      <c r="Y128" s="827"/>
      <c r="Z128" s="828"/>
      <c r="AA128" s="753">
        <v>28324903</v>
      </c>
      <c r="AB128" s="754"/>
      <c r="AC128" s="754"/>
      <c r="AD128" s="754"/>
      <c r="AE128" s="755"/>
      <c r="AF128" s="756">
        <v>28998943</v>
      </c>
      <c r="AG128" s="754"/>
      <c r="AH128" s="754"/>
      <c r="AI128" s="754"/>
      <c r="AJ128" s="755"/>
      <c r="AK128" s="756">
        <v>28897985</v>
      </c>
      <c r="AL128" s="754"/>
      <c r="AM128" s="754"/>
      <c r="AN128" s="754"/>
      <c r="AO128" s="755"/>
      <c r="AP128" s="757"/>
      <c r="AQ128" s="758"/>
      <c r="AR128" s="758"/>
      <c r="AS128" s="758"/>
      <c r="AT128" s="759"/>
      <c r="AU128" s="235"/>
      <c r="AV128" s="235"/>
      <c r="AW128" s="235"/>
      <c r="AX128" s="802" t="s">
        <v>467</v>
      </c>
      <c r="AY128" s="798"/>
      <c r="AZ128" s="798"/>
      <c r="BA128" s="798"/>
      <c r="BB128" s="798"/>
      <c r="BC128" s="798"/>
      <c r="BD128" s="798"/>
      <c r="BE128" s="799"/>
      <c r="BF128" s="820" t="s">
        <v>109</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468</v>
      </c>
      <c r="X129" s="811"/>
      <c r="Y129" s="811"/>
      <c r="Z129" s="812"/>
      <c r="AA129" s="813">
        <v>348875497</v>
      </c>
      <c r="AB129" s="814"/>
      <c r="AC129" s="814"/>
      <c r="AD129" s="814"/>
      <c r="AE129" s="815"/>
      <c r="AF129" s="816">
        <v>348859404</v>
      </c>
      <c r="AG129" s="814"/>
      <c r="AH129" s="814"/>
      <c r="AI129" s="814"/>
      <c r="AJ129" s="815"/>
      <c r="AK129" s="816">
        <v>350679173</v>
      </c>
      <c r="AL129" s="814"/>
      <c r="AM129" s="814"/>
      <c r="AN129" s="814"/>
      <c r="AO129" s="815"/>
      <c r="AP129" s="817"/>
      <c r="AQ129" s="818"/>
      <c r="AR129" s="818"/>
      <c r="AS129" s="818"/>
      <c r="AT129" s="819"/>
      <c r="AU129" s="235"/>
      <c r="AV129" s="235"/>
      <c r="AW129" s="235"/>
      <c r="AX129" s="802" t="s">
        <v>469</v>
      </c>
      <c r="AY129" s="798"/>
      <c r="AZ129" s="798"/>
      <c r="BA129" s="798"/>
      <c r="BB129" s="798"/>
      <c r="BC129" s="798"/>
      <c r="BD129" s="798"/>
      <c r="BE129" s="799"/>
      <c r="BF129" s="803">
        <v>15.2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471</v>
      </c>
      <c r="X130" s="811"/>
      <c r="Y130" s="811"/>
      <c r="Z130" s="812"/>
      <c r="AA130" s="813">
        <v>55559660</v>
      </c>
      <c r="AB130" s="814"/>
      <c r="AC130" s="814"/>
      <c r="AD130" s="814"/>
      <c r="AE130" s="815"/>
      <c r="AF130" s="816">
        <v>54985488</v>
      </c>
      <c r="AG130" s="814"/>
      <c r="AH130" s="814"/>
      <c r="AI130" s="814"/>
      <c r="AJ130" s="815"/>
      <c r="AK130" s="816">
        <v>55304861</v>
      </c>
      <c r="AL130" s="814"/>
      <c r="AM130" s="814"/>
      <c r="AN130" s="814"/>
      <c r="AO130" s="815"/>
      <c r="AP130" s="817"/>
      <c r="AQ130" s="818"/>
      <c r="AR130" s="818"/>
      <c r="AS130" s="818"/>
      <c r="AT130" s="819"/>
      <c r="AU130" s="235"/>
      <c r="AV130" s="235"/>
      <c r="AW130" s="235"/>
      <c r="AX130" s="781" t="s">
        <v>472</v>
      </c>
      <c r="AY130" s="782"/>
      <c r="AZ130" s="782"/>
      <c r="BA130" s="782"/>
      <c r="BB130" s="782"/>
      <c r="BC130" s="782"/>
      <c r="BD130" s="782"/>
      <c r="BE130" s="783"/>
      <c r="BF130" s="735">
        <v>229.6</v>
      </c>
      <c r="BG130" s="736"/>
      <c r="BH130" s="736"/>
      <c r="BI130" s="736"/>
      <c r="BJ130" s="736"/>
      <c r="BK130" s="736"/>
      <c r="BL130" s="737"/>
      <c r="BM130" s="735">
        <v>400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473</v>
      </c>
      <c r="X131" s="744"/>
      <c r="Y131" s="744"/>
      <c r="Z131" s="745"/>
      <c r="AA131" s="746">
        <v>293315837</v>
      </c>
      <c r="AB131" s="747"/>
      <c r="AC131" s="747"/>
      <c r="AD131" s="747"/>
      <c r="AE131" s="748"/>
      <c r="AF131" s="749">
        <v>293873916</v>
      </c>
      <c r="AG131" s="747"/>
      <c r="AH131" s="747"/>
      <c r="AI131" s="747"/>
      <c r="AJ131" s="748"/>
      <c r="AK131" s="749">
        <v>295374312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475</v>
      </c>
      <c r="W132" s="767"/>
      <c r="X132" s="767"/>
      <c r="Y132" s="767"/>
      <c r="Z132" s="768"/>
      <c r="AA132" s="769">
        <v>14.326213149999999</v>
      </c>
      <c r="AB132" s="770"/>
      <c r="AC132" s="770"/>
      <c r="AD132" s="770"/>
      <c r="AE132" s="771"/>
      <c r="AF132" s="772">
        <v>16.38354661</v>
      </c>
      <c r="AG132" s="770"/>
      <c r="AH132" s="770"/>
      <c r="AI132" s="770"/>
      <c r="AJ132" s="771"/>
      <c r="AK132" s="772">
        <v>15.175146979999999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476</v>
      </c>
      <c r="W133" s="776"/>
      <c r="X133" s="776"/>
      <c r="Y133" s="776"/>
      <c r="Z133" s="777"/>
      <c r="AA133" s="778">
        <v>14</v>
      </c>
      <c r="AB133" s="779"/>
      <c r="AC133" s="779"/>
      <c r="AD133" s="779"/>
      <c r="AE133" s="780"/>
      <c r="AF133" s="778">
        <v>15</v>
      </c>
      <c r="AG133" s="779"/>
      <c r="AH133" s="779"/>
      <c r="AI133" s="779"/>
      <c r="AJ133" s="780"/>
      <c r="AK133" s="778">
        <v>15.2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algorithmName="SHA-512" hashValue="hv7HFJ7Y0UN3B7TyYH+pAQHKd6lR5Fv7OaKV7DMii8V1n5SenmpEZMa/MMr6sWtWMGRKyvLvpuSWAFuUySrp3A==" saltValue="5XFmHqQZXGNyW+UlA0hfY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9"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477</v>
      </c>
      <c r="B5" s="246"/>
      <c r="C5" s="246"/>
      <c r="D5" s="246"/>
      <c r="E5" s="246"/>
      <c r="F5" s="246"/>
      <c r="G5" s="246"/>
      <c r="H5" s="246"/>
      <c r="I5" s="246"/>
      <c r="J5" s="246"/>
      <c r="K5" s="246"/>
      <c r="L5" s="246"/>
      <c r="M5" s="246"/>
      <c r="N5" s="246"/>
      <c r="O5" s="247"/>
    </row>
    <row r="6" spans="1:16" ht="13.2">
      <c r="A6" s="248"/>
      <c r="B6" s="244"/>
      <c r="C6" s="244"/>
      <c r="D6" s="244"/>
      <c r="E6" s="244"/>
      <c r="F6" s="244"/>
      <c r="G6" s="249" t="s">
        <v>478</v>
      </c>
      <c r="H6" s="249"/>
      <c r="I6" s="249"/>
      <c r="J6" s="249"/>
      <c r="K6" s="244"/>
      <c r="L6" s="244"/>
      <c r="M6" s="244"/>
      <c r="N6" s="244"/>
    </row>
    <row r="7" spans="1:16" ht="13.2">
      <c r="A7" s="248"/>
      <c r="B7" s="244"/>
      <c r="C7" s="244"/>
      <c r="D7" s="244"/>
      <c r="E7" s="244"/>
      <c r="F7" s="244"/>
      <c r="G7" s="251"/>
      <c r="H7" s="252"/>
      <c r="I7" s="252"/>
      <c r="J7" s="253"/>
      <c r="K7" s="1151" t="s">
        <v>479</v>
      </c>
      <c r="L7" s="254"/>
      <c r="M7" s="255" t="s">
        <v>480</v>
      </c>
      <c r="N7" s="256"/>
    </row>
    <row r="8" spans="1:16" ht="13.2">
      <c r="A8" s="248"/>
      <c r="B8" s="244"/>
      <c r="C8" s="244"/>
      <c r="D8" s="244"/>
      <c r="E8" s="244"/>
      <c r="F8" s="244"/>
      <c r="G8" s="257"/>
      <c r="H8" s="258"/>
      <c r="I8" s="258"/>
      <c r="J8" s="259"/>
      <c r="K8" s="1152"/>
      <c r="L8" s="260" t="s">
        <v>481</v>
      </c>
      <c r="M8" s="261" t="s">
        <v>482</v>
      </c>
      <c r="N8" s="262" t="s">
        <v>483</v>
      </c>
    </row>
    <row r="9" spans="1:16" ht="13.2">
      <c r="A9" s="248"/>
      <c r="B9" s="244"/>
      <c r="C9" s="244"/>
      <c r="D9" s="244"/>
      <c r="E9" s="244"/>
      <c r="F9" s="244"/>
      <c r="G9" s="1165" t="s">
        <v>484</v>
      </c>
      <c r="H9" s="1166"/>
      <c r="I9" s="1166"/>
      <c r="J9" s="1167"/>
      <c r="K9" s="263">
        <v>111071470</v>
      </c>
      <c r="L9" s="264">
        <v>78244</v>
      </c>
      <c r="M9" s="265">
        <v>63252</v>
      </c>
      <c r="N9" s="266">
        <v>23.7</v>
      </c>
    </row>
    <row r="10" spans="1:16" ht="13.2">
      <c r="A10" s="248"/>
      <c r="B10" s="244"/>
      <c r="C10" s="244"/>
      <c r="D10" s="244"/>
      <c r="E10" s="244"/>
      <c r="F10" s="244"/>
      <c r="G10" s="1165" t="s">
        <v>485</v>
      </c>
      <c r="H10" s="1166"/>
      <c r="I10" s="1166"/>
      <c r="J10" s="1167"/>
      <c r="K10" s="267">
        <v>1388268</v>
      </c>
      <c r="L10" s="268">
        <v>978</v>
      </c>
      <c r="M10" s="269">
        <v>1436</v>
      </c>
      <c r="N10" s="270">
        <v>-31.9</v>
      </c>
    </row>
    <row r="11" spans="1:16" ht="13.5" customHeight="1">
      <c r="A11" s="248"/>
      <c r="B11" s="244"/>
      <c r="C11" s="244"/>
      <c r="D11" s="244"/>
      <c r="E11" s="244"/>
      <c r="F11" s="244"/>
      <c r="G11" s="1165" t="s">
        <v>486</v>
      </c>
      <c r="H11" s="1166"/>
      <c r="I11" s="1166"/>
      <c r="J11" s="1167"/>
      <c r="K11" s="267">
        <v>5213</v>
      </c>
      <c r="L11" s="268">
        <v>4</v>
      </c>
      <c r="M11" s="269">
        <v>146</v>
      </c>
      <c r="N11" s="270">
        <v>-97.3</v>
      </c>
    </row>
    <row r="12" spans="1:16" ht="13.5" customHeight="1">
      <c r="A12" s="248"/>
      <c r="B12" s="244"/>
      <c r="C12" s="244"/>
      <c r="D12" s="244"/>
      <c r="E12" s="244"/>
      <c r="F12" s="244"/>
      <c r="G12" s="1165" t="s">
        <v>487</v>
      </c>
      <c r="H12" s="1166"/>
      <c r="I12" s="1166"/>
      <c r="J12" s="1167"/>
      <c r="K12" s="267">
        <v>1910985</v>
      </c>
      <c r="L12" s="268">
        <v>1346</v>
      </c>
      <c r="M12" s="269">
        <v>1351</v>
      </c>
      <c r="N12" s="270">
        <v>-0.4</v>
      </c>
    </row>
    <row r="13" spans="1:16" ht="13.5" customHeight="1">
      <c r="A13" s="248"/>
      <c r="B13" s="244"/>
      <c r="C13" s="244"/>
      <c r="D13" s="244"/>
      <c r="E13" s="244"/>
      <c r="F13" s="244"/>
      <c r="G13" s="1165" t="s">
        <v>488</v>
      </c>
      <c r="H13" s="1166"/>
      <c r="I13" s="1166"/>
      <c r="J13" s="1167"/>
      <c r="K13" s="267" t="s">
        <v>489</v>
      </c>
      <c r="L13" s="268" t="s">
        <v>489</v>
      </c>
      <c r="M13" s="269">
        <v>5</v>
      </c>
      <c r="N13" s="270" t="s">
        <v>489</v>
      </c>
    </row>
    <row r="14" spans="1:16" ht="13.5" customHeight="1">
      <c r="A14" s="248"/>
      <c r="B14" s="244"/>
      <c r="C14" s="244"/>
      <c r="D14" s="244"/>
      <c r="E14" s="244"/>
      <c r="F14" s="244"/>
      <c r="G14" s="1165" t="s">
        <v>490</v>
      </c>
      <c r="H14" s="1166"/>
      <c r="I14" s="1166"/>
      <c r="J14" s="1167"/>
      <c r="K14" s="267">
        <v>4508379</v>
      </c>
      <c r="L14" s="268">
        <v>3176</v>
      </c>
      <c r="M14" s="269">
        <v>1904</v>
      </c>
      <c r="N14" s="270">
        <v>66.8</v>
      </c>
    </row>
    <row r="15" spans="1:16" ht="13.5" customHeight="1">
      <c r="A15" s="248"/>
      <c r="B15" s="244"/>
      <c r="C15" s="244"/>
      <c r="D15" s="244"/>
      <c r="E15" s="244"/>
      <c r="F15" s="244"/>
      <c r="G15" s="1165" t="s">
        <v>491</v>
      </c>
      <c r="H15" s="1166"/>
      <c r="I15" s="1166"/>
      <c r="J15" s="1167"/>
      <c r="K15" s="267">
        <v>1051933</v>
      </c>
      <c r="L15" s="268">
        <v>741</v>
      </c>
      <c r="M15" s="269">
        <v>1197</v>
      </c>
      <c r="N15" s="270">
        <v>-38.1</v>
      </c>
    </row>
    <row r="16" spans="1:16" ht="13.2">
      <c r="A16" s="248"/>
      <c r="B16" s="244"/>
      <c r="C16" s="244"/>
      <c r="D16" s="244"/>
      <c r="E16" s="244"/>
      <c r="F16" s="244"/>
      <c r="G16" s="1168" t="s">
        <v>492</v>
      </c>
      <c r="H16" s="1169"/>
      <c r="I16" s="1169"/>
      <c r="J16" s="1170"/>
      <c r="K16" s="268">
        <v>-9463759</v>
      </c>
      <c r="L16" s="268">
        <v>-6667</v>
      </c>
      <c r="M16" s="269">
        <v>-5399</v>
      </c>
      <c r="N16" s="270">
        <v>23.5</v>
      </c>
    </row>
    <row r="17" spans="1:16" ht="13.2">
      <c r="A17" s="248"/>
      <c r="B17" s="244"/>
      <c r="C17" s="244"/>
      <c r="D17" s="244"/>
      <c r="E17" s="244"/>
      <c r="F17" s="244"/>
      <c r="G17" s="1168" t="s">
        <v>168</v>
      </c>
      <c r="H17" s="1169"/>
      <c r="I17" s="1169"/>
      <c r="J17" s="1170"/>
      <c r="K17" s="268">
        <v>110472489</v>
      </c>
      <c r="L17" s="268">
        <v>77822</v>
      </c>
      <c r="M17" s="269">
        <v>63891</v>
      </c>
      <c r="N17" s="270">
        <v>21.8</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493</v>
      </c>
      <c r="H19" s="244"/>
      <c r="I19" s="244"/>
      <c r="J19" s="244"/>
      <c r="K19" s="244"/>
      <c r="L19" s="244"/>
      <c r="M19" s="244"/>
      <c r="N19" s="244"/>
    </row>
    <row r="20" spans="1:16" ht="13.2">
      <c r="A20" s="248"/>
      <c r="B20" s="244"/>
      <c r="C20" s="244"/>
      <c r="D20" s="244"/>
      <c r="E20" s="244"/>
      <c r="F20" s="244"/>
      <c r="G20" s="272"/>
      <c r="H20" s="273"/>
      <c r="I20" s="273"/>
      <c r="J20" s="274"/>
      <c r="K20" s="275" t="s">
        <v>494</v>
      </c>
      <c r="L20" s="276" t="s">
        <v>495</v>
      </c>
      <c r="M20" s="277" t="s">
        <v>496</v>
      </c>
      <c r="N20" s="278"/>
    </row>
    <row r="21" spans="1:16" s="284" customFormat="1" ht="13.2">
      <c r="A21" s="279"/>
      <c r="B21" s="249"/>
      <c r="C21" s="249"/>
      <c r="D21" s="249"/>
      <c r="E21" s="249"/>
      <c r="F21" s="249"/>
      <c r="G21" s="1162" t="s">
        <v>497</v>
      </c>
      <c r="H21" s="1163"/>
      <c r="I21" s="1163"/>
      <c r="J21" s="1164"/>
      <c r="K21" s="280">
        <v>7.64</v>
      </c>
      <c r="L21" s="281">
        <v>6.54</v>
      </c>
      <c r="M21" s="282">
        <v>1.1000000000000001</v>
      </c>
      <c r="N21" s="249"/>
      <c r="O21" s="283"/>
      <c r="P21" s="279"/>
    </row>
    <row r="22" spans="1:16" s="284" customFormat="1" ht="13.2">
      <c r="A22" s="279"/>
      <c r="B22" s="249"/>
      <c r="C22" s="249"/>
      <c r="D22" s="249"/>
      <c r="E22" s="249"/>
      <c r="F22" s="249"/>
      <c r="G22" s="1162" t="s">
        <v>498</v>
      </c>
      <c r="H22" s="1163"/>
      <c r="I22" s="1163"/>
      <c r="J22" s="1164"/>
      <c r="K22" s="285">
        <v>103.3</v>
      </c>
      <c r="L22" s="286">
        <v>100.1</v>
      </c>
      <c r="M22" s="287">
        <v>3.2</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499</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500</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501</v>
      </c>
      <c r="H29" s="249"/>
      <c r="I29" s="249"/>
      <c r="J29" s="249"/>
      <c r="K29" s="244"/>
      <c r="L29" s="244"/>
      <c r="M29" s="244"/>
      <c r="N29" s="244"/>
      <c r="O29" s="293"/>
    </row>
    <row r="30" spans="1:16" ht="13.2">
      <c r="A30" s="248"/>
      <c r="B30" s="244"/>
      <c r="C30" s="244"/>
      <c r="D30" s="244"/>
      <c r="E30" s="244"/>
      <c r="F30" s="244"/>
      <c r="G30" s="251"/>
      <c r="H30" s="252"/>
      <c r="I30" s="252"/>
      <c r="J30" s="253"/>
      <c r="K30" s="1151" t="s">
        <v>479</v>
      </c>
      <c r="L30" s="254"/>
      <c r="M30" s="255" t="s">
        <v>480</v>
      </c>
      <c r="N30" s="256"/>
    </row>
    <row r="31" spans="1:16" ht="13.2">
      <c r="A31" s="248"/>
      <c r="B31" s="244"/>
      <c r="C31" s="244"/>
      <c r="D31" s="244"/>
      <c r="E31" s="244"/>
      <c r="F31" s="244"/>
      <c r="G31" s="257"/>
      <c r="H31" s="258"/>
      <c r="I31" s="258"/>
      <c r="J31" s="259"/>
      <c r="K31" s="1152"/>
      <c r="L31" s="260" t="s">
        <v>481</v>
      </c>
      <c r="M31" s="261" t="s">
        <v>482</v>
      </c>
      <c r="N31" s="262" t="s">
        <v>483</v>
      </c>
    </row>
    <row r="32" spans="1:16" ht="27" customHeight="1">
      <c r="A32" s="248"/>
      <c r="B32" s="244"/>
      <c r="C32" s="244"/>
      <c r="D32" s="244"/>
      <c r="E32" s="244"/>
      <c r="F32" s="244"/>
      <c r="G32" s="1153" t="s">
        <v>502</v>
      </c>
      <c r="H32" s="1154"/>
      <c r="I32" s="1154"/>
      <c r="J32" s="1155"/>
      <c r="K32" s="294">
        <v>45816614</v>
      </c>
      <c r="L32" s="294">
        <v>32275</v>
      </c>
      <c r="M32" s="295">
        <v>33324</v>
      </c>
      <c r="N32" s="296">
        <v>-3.1</v>
      </c>
    </row>
    <row r="33" spans="1:16" ht="13.5" customHeight="1">
      <c r="A33" s="248"/>
      <c r="B33" s="244"/>
      <c r="C33" s="244"/>
      <c r="D33" s="244"/>
      <c r="E33" s="244"/>
      <c r="F33" s="244"/>
      <c r="G33" s="1153" t="s">
        <v>503</v>
      </c>
      <c r="H33" s="1154"/>
      <c r="I33" s="1154"/>
      <c r="J33" s="1155"/>
      <c r="K33" s="294">
        <v>16379823</v>
      </c>
      <c r="L33" s="294">
        <v>11539</v>
      </c>
      <c r="M33" s="295">
        <v>3817</v>
      </c>
      <c r="N33" s="296">
        <v>202.3</v>
      </c>
    </row>
    <row r="34" spans="1:16" ht="27" customHeight="1">
      <c r="A34" s="248"/>
      <c r="B34" s="244"/>
      <c r="C34" s="244"/>
      <c r="D34" s="244"/>
      <c r="E34" s="244"/>
      <c r="F34" s="244"/>
      <c r="G34" s="1153" t="s">
        <v>504</v>
      </c>
      <c r="H34" s="1154"/>
      <c r="I34" s="1154"/>
      <c r="J34" s="1155"/>
      <c r="K34" s="294">
        <v>42684714</v>
      </c>
      <c r="L34" s="294">
        <v>30069</v>
      </c>
      <c r="M34" s="295">
        <v>20478</v>
      </c>
      <c r="N34" s="296">
        <v>46.8</v>
      </c>
    </row>
    <row r="35" spans="1:16" ht="27" customHeight="1">
      <c r="A35" s="248"/>
      <c r="B35" s="244"/>
      <c r="C35" s="244"/>
      <c r="D35" s="244"/>
      <c r="E35" s="244"/>
      <c r="F35" s="244"/>
      <c r="G35" s="1153" t="s">
        <v>505</v>
      </c>
      <c r="H35" s="1154"/>
      <c r="I35" s="1154"/>
      <c r="J35" s="1155"/>
      <c r="K35" s="294">
        <v>23220729</v>
      </c>
      <c r="L35" s="294">
        <v>16358</v>
      </c>
      <c r="M35" s="295">
        <v>13245</v>
      </c>
      <c r="N35" s="296">
        <v>23.5</v>
      </c>
    </row>
    <row r="36" spans="1:16" ht="27" customHeight="1">
      <c r="A36" s="248"/>
      <c r="B36" s="244"/>
      <c r="C36" s="244"/>
      <c r="D36" s="244"/>
      <c r="E36" s="244"/>
      <c r="F36" s="244"/>
      <c r="G36" s="1153" t="s">
        <v>506</v>
      </c>
      <c r="H36" s="1154"/>
      <c r="I36" s="1154"/>
      <c r="J36" s="1155"/>
      <c r="K36" s="294" t="s">
        <v>489</v>
      </c>
      <c r="L36" s="294" t="s">
        <v>489</v>
      </c>
      <c r="M36" s="295">
        <v>284</v>
      </c>
      <c r="N36" s="296" t="s">
        <v>489</v>
      </c>
    </row>
    <row r="37" spans="1:16" ht="13.5" customHeight="1">
      <c r="A37" s="248"/>
      <c r="B37" s="244"/>
      <c r="C37" s="244"/>
      <c r="D37" s="244"/>
      <c r="E37" s="244"/>
      <c r="F37" s="244"/>
      <c r="G37" s="1153" t="s">
        <v>507</v>
      </c>
      <c r="H37" s="1154"/>
      <c r="I37" s="1154"/>
      <c r="J37" s="1155"/>
      <c r="K37" s="294">
        <v>922329</v>
      </c>
      <c r="L37" s="294">
        <v>650</v>
      </c>
      <c r="M37" s="295">
        <v>1142</v>
      </c>
      <c r="N37" s="296">
        <v>-43.1</v>
      </c>
    </row>
    <row r="38" spans="1:16" ht="27" customHeight="1">
      <c r="A38" s="248"/>
      <c r="B38" s="244"/>
      <c r="C38" s="244"/>
      <c r="D38" s="244"/>
      <c r="E38" s="244"/>
      <c r="F38" s="244"/>
      <c r="G38" s="1156" t="s">
        <v>508</v>
      </c>
      <c r="H38" s="1157"/>
      <c r="I38" s="1157"/>
      <c r="J38" s="1158"/>
      <c r="K38" s="297">
        <v>2123</v>
      </c>
      <c r="L38" s="297">
        <v>1</v>
      </c>
      <c r="M38" s="298">
        <v>6</v>
      </c>
      <c r="N38" s="299">
        <v>-83.3</v>
      </c>
      <c r="O38" s="293"/>
    </row>
    <row r="39" spans="1:16" ht="13.2">
      <c r="A39" s="248"/>
      <c r="B39" s="244"/>
      <c r="C39" s="244"/>
      <c r="D39" s="244"/>
      <c r="E39" s="244"/>
      <c r="F39" s="244"/>
      <c r="G39" s="1156" t="s">
        <v>509</v>
      </c>
      <c r="H39" s="1157"/>
      <c r="I39" s="1157"/>
      <c r="J39" s="1158"/>
      <c r="K39" s="300">
        <v>-28897985</v>
      </c>
      <c r="L39" s="300">
        <v>-20357</v>
      </c>
      <c r="M39" s="301">
        <v>-16991</v>
      </c>
      <c r="N39" s="302">
        <v>19.8</v>
      </c>
      <c r="O39" s="293"/>
    </row>
    <row r="40" spans="1:16" ht="27" customHeight="1">
      <c r="A40" s="248"/>
      <c r="B40" s="244"/>
      <c r="C40" s="244"/>
      <c r="D40" s="244"/>
      <c r="E40" s="244"/>
      <c r="F40" s="244"/>
      <c r="G40" s="1153" t="s">
        <v>510</v>
      </c>
      <c r="H40" s="1154"/>
      <c r="I40" s="1154"/>
      <c r="J40" s="1155"/>
      <c r="K40" s="300">
        <v>-55304861</v>
      </c>
      <c r="L40" s="300">
        <v>-38959</v>
      </c>
      <c r="M40" s="301">
        <v>-34589</v>
      </c>
      <c r="N40" s="302">
        <v>12.6</v>
      </c>
      <c r="O40" s="293"/>
    </row>
    <row r="41" spans="1:16" ht="13.2">
      <c r="A41" s="248"/>
      <c r="B41" s="244"/>
      <c r="C41" s="244"/>
      <c r="D41" s="244"/>
      <c r="E41" s="244"/>
      <c r="F41" s="244"/>
      <c r="G41" s="1159" t="s">
        <v>279</v>
      </c>
      <c r="H41" s="1160"/>
      <c r="I41" s="1160"/>
      <c r="J41" s="1161"/>
      <c r="K41" s="294">
        <v>44823486</v>
      </c>
      <c r="L41" s="300">
        <v>31576</v>
      </c>
      <c r="M41" s="301">
        <v>20717</v>
      </c>
      <c r="N41" s="302">
        <v>52.4</v>
      </c>
      <c r="O41" s="293"/>
    </row>
    <row r="42" spans="1:16" ht="13.2">
      <c r="A42" s="248"/>
      <c r="B42" s="244"/>
      <c r="C42" s="244"/>
      <c r="D42" s="244"/>
      <c r="E42" s="244"/>
      <c r="F42" s="244"/>
      <c r="G42" s="303" t="s">
        <v>511</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ht="13.2">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46" t="s">
        <v>479</v>
      </c>
      <c r="J49" s="1148" t="s">
        <v>514</v>
      </c>
      <c r="K49" s="1149"/>
      <c r="L49" s="1149"/>
      <c r="M49" s="1149"/>
      <c r="N49" s="1150"/>
    </row>
    <row r="50" spans="1:14" ht="13.2">
      <c r="A50" s="248"/>
      <c r="B50" s="244"/>
      <c r="C50" s="244"/>
      <c r="D50" s="244"/>
      <c r="E50" s="244"/>
      <c r="F50" s="244"/>
      <c r="G50" s="312"/>
      <c r="H50" s="313"/>
      <c r="I50" s="1147"/>
      <c r="J50" s="314" t="s">
        <v>515</v>
      </c>
      <c r="K50" s="315" t="s">
        <v>516</v>
      </c>
      <c r="L50" s="316" t="s">
        <v>517</v>
      </c>
      <c r="M50" s="317" t="s">
        <v>518</v>
      </c>
      <c r="N50" s="318" t="s">
        <v>519</v>
      </c>
    </row>
    <row r="51" spans="1:14" ht="13.2">
      <c r="A51" s="248"/>
      <c r="B51" s="244"/>
      <c r="C51" s="244"/>
      <c r="D51" s="244"/>
      <c r="E51" s="244"/>
      <c r="F51" s="244"/>
      <c r="G51" s="310" t="s">
        <v>520</v>
      </c>
      <c r="H51" s="311"/>
      <c r="I51" s="319">
        <v>64392397</v>
      </c>
      <c r="J51" s="320">
        <v>46590</v>
      </c>
      <c r="K51" s="321">
        <v>-25</v>
      </c>
      <c r="L51" s="322">
        <v>48794</v>
      </c>
      <c r="M51" s="323">
        <v>-6.8</v>
      </c>
      <c r="N51" s="324">
        <v>-18.2</v>
      </c>
    </row>
    <row r="52" spans="1:14" ht="13.2">
      <c r="A52" s="248"/>
      <c r="B52" s="244"/>
      <c r="C52" s="244"/>
      <c r="D52" s="244"/>
      <c r="E52" s="244"/>
      <c r="F52" s="244"/>
      <c r="G52" s="325"/>
      <c r="H52" s="326" t="s">
        <v>521</v>
      </c>
      <c r="I52" s="327">
        <v>35414333</v>
      </c>
      <c r="J52" s="328">
        <v>25623</v>
      </c>
      <c r="K52" s="329">
        <v>-37.299999999999997</v>
      </c>
      <c r="L52" s="330">
        <v>25698</v>
      </c>
      <c r="M52" s="331">
        <v>-14.2</v>
      </c>
      <c r="N52" s="332">
        <v>-23.1</v>
      </c>
    </row>
    <row r="53" spans="1:14" ht="13.2">
      <c r="A53" s="248"/>
      <c r="B53" s="244"/>
      <c r="C53" s="244"/>
      <c r="D53" s="244"/>
      <c r="E53" s="244"/>
      <c r="F53" s="244"/>
      <c r="G53" s="310" t="s">
        <v>522</v>
      </c>
      <c r="H53" s="311"/>
      <c r="I53" s="319">
        <v>55975965</v>
      </c>
      <c r="J53" s="320">
        <v>39409</v>
      </c>
      <c r="K53" s="321">
        <v>-15.4</v>
      </c>
      <c r="L53" s="322">
        <v>47129</v>
      </c>
      <c r="M53" s="323">
        <v>-3.4</v>
      </c>
      <c r="N53" s="324">
        <v>-12</v>
      </c>
    </row>
    <row r="54" spans="1:14" ht="13.2">
      <c r="A54" s="248"/>
      <c r="B54" s="244"/>
      <c r="C54" s="244"/>
      <c r="D54" s="244"/>
      <c r="E54" s="244"/>
      <c r="F54" s="244"/>
      <c r="G54" s="325"/>
      <c r="H54" s="326" t="s">
        <v>521</v>
      </c>
      <c r="I54" s="327">
        <v>34300051</v>
      </c>
      <c r="J54" s="328">
        <v>24149</v>
      </c>
      <c r="K54" s="329">
        <v>-5.8</v>
      </c>
      <c r="L54" s="330">
        <v>23069</v>
      </c>
      <c r="M54" s="331">
        <v>-10.199999999999999</v>
      </c>
      <c r="N54" s="332">
        <v>4.4000000000000004</v>
      </c>
    </row>
    <row r="55" spans="1:14" ht="13.2">
      <c r="A55" s="248"/>
      <c r="B55" s="244"/>
      <c r="C55" s="244"/>
      <c r="D55" s="244"/>
      <c r="E55" s="244"/>
      <c r="F55" s="244"/>
      <c r="G55" s="310" t="s">
        <v>523</v>
      </c>
      <c r="H55" s="311"/>
      <c r="I55" s="319">
        <v>50902547</v>
      </c>
      <c r="J55" s="320">
        <v>35829</v>
      </c>
      <c r="K55" s="321">
        <v>-9.1</v>
      </c>
      <c r="L55" s="322">
        <v>50848</v>
      </c>
      <c r="M55" s="323">
        <v>7.9</v>
      </c>
      <c r="N55" s="324">
        <v>-17</v>
      </c>
    </row>
    <row r="56" spans="1:14" ht="13.2">
      <c r="A56" s="248"/>
      <c r="B56" s="244"/>
      <c r="C56" s="244"/>
      <c r="D56" s="244"/>
      <c r="E56" s="244"/>
      <c r="F56" s="244"/>
      <c r="G56" s="325"/>
      <c r="H56" s="326" t="s">
        <v>521</v>
      </c>
      <c r="I56" s="327">
        <v>27196037</v>
      </c>
      <c r="J56" s="328">
        <v>19142</v>
      </c>
      <c r="K56" s="329">
        <v>-20.7</v>
      </c>
      <c r="L56" s="330">
        <v>22583</v>
      </c>
      <c r="M56" s="331">
        <v>-2.1</v>
      </c>
      <c r="N56" s="332">
        <v>-18.600000000000001</v>
      </c>
    </row>
    <row r="57" spans="1:14" ht="13.2">
      <c r="A57" s="248"/>
      <c r="B57" s="244"/>
      <c r="C57" s="244"/>
      <c r="D57" s="244"/>
      <c r="E57" s="244"/>
      <c r="F57" s="244"/>
      <c r="G57" s="310" t="s">
        <v>524</v>
      </c>
      <c r="H57" s="311"/>
      <c r="I57" s="319">
        <v>59216694</v>
      </c>
      <c r="J57" s="320">
        <v>41717</v>
      </c>
      <c r="K57" s="321">
        <v>16.399999999999999</v>
      </c>
      <c r="L57" s="322">
        <v>53572</v>
      </c>
      <c r="M57" s="323">
        <v>5.4</v>
      </c>
      <c r="N57" s="324">
        <v>11</v>
      </c>
    </row>
    <row r="58" spans="1:14" ht="13.2">
      <c r="A58" s="248"/>
      <c r="B58" s="244"/>
      <c r="C58" s="244"/>
      <c r="D58" s="244"/>
      <c r="E58" s="244"/>
      <c r="F58" s="244"/>
      <c r="G58" s="325"/>
      <c r="H58" s="326" t="s">
        <v>521</v>
      </c>
      <c r="I58" s="327">
        <v>36199156</v>
      </c>
      <c r="J58" s="328">
        <v>25502</v>
      </c>
      <c r="K58" s="329">
        <v>33.200000000000003</v>
      </c>
      <c r="L58" s="330">
        <v>25259</v>
      </c>
      <c r="M58" s="331">
        <v>11.8</v>
      </c>
      <c r="N58" s="332">
        <v>21.4</v>
      </c>
    </row>
    <row r="59" spans="1:14" ht="13.2">
      <c r="A59" s="248"/>
      <c r="B59" s="244"/>
      <c r="C59" s="244"/>
      <c r="D59" s="244"/>
      <c r="E59" s="244"/>
      <c r="F59" s="244"/>
      <c r="G59" s="310" t="s">
        <v>525</v>
      </c>
      <c r="H59" s="311"/>
      <c r="I59" s="319">
        <v>66217935</v>
      </c>
      <c r="J59" s="320">
        <v>46647</v>
      </c>
      <c r="K59" s="321">
        <v>11.8</v>
      </c>
      <c r="L59" s="322">
        <v>51898</v>
      </c>
      <c r="M59" s="323">
        <v>-3.1</v>
      </c>
      <c r="N59" s="324">
        <v>14.9</v>
      </c>
    </row>
    <row r="60" spans="1:14" ht="13.2">
      <c r="A60" s="248"/>
      <c r="B60" s="244"/>
      <c r="C60" s="244"/>
      <c r="D60" s="244"/>
      <c r="E60" s="244"/>
      <c r="F60" s="244"/>
      <c r="G60" s="325"/>
      <c r="H60" s="326" t="s">
        <v>521</v>
      </c>
      <c r="I60" s="333">
        <v>39383696</v>
      </c>
      <c r="J60" s="328">
        <v>27744</v>
      </c>
      <c r="K60" s="329">
        <v>8.8000000000000007</v>
      </c>
      <c r="L60" s="330">
        <v>25986</v>
      </c>
      <c r="M60" s="331">
        <v>2.9</v>
      </c>
      <c r="N60" s="332">
        <v>5.9</v>
      </c>
    </row>
    <row r="61" spans="1:14" ht="13.2">
      <c r="A61" s="248"/>
      <c r="B61" s="244"/>
      <c r="C61" s="244"/>
      <c r="D61" s="244"/>
      <c r="E61" s="244"/>
      <c r="F61" s="244"/>
      <c r="G61" s="310" t="s">
        <v>526</v>
      </c>
      <c r="H61" s="334"/>
      <c r="I61" s="335">
        <v>59341108</v>
      </c>
      <c r="J61" s="336">
        <v>42038</v>
      </c>
      <c r="K61" s="337">
        <v>-4.3</v>
      </c>
      <c r="L61" s="338">
        <v>50448</v>
      </c>
      <c r="M61" s="339">
        <v>0</v>
      </c>
      <c r="N61" s="324">
        <v>-4.3</v>
      </c>
    </row>
    <row r="62" spans="1:14" ht="13.2">
      <c r="A62" s="248"/>
      <c r="B62" s="244"/>
      <c r="C62" s="244"/>
      <c r="D62" s="244"/>
      <c r="E62" s="244"/>
      <c r="F62" s="244"/>
      <c r="G62" s="325"/>
      <c r="H62" s="326" t="s">
        <v>521</v>
      </c>
      <c r="I62" s="327">
        <v>34498655</v>
      </c>
      <c r="J62" s="328">
        <v>24432</v>
      </c>
      <c r="K62" s="329">
        <v>-4.4000000000000004</v>
      </c>
      <c r="L62" s="330">
        <v>24519</v>
      </c>
      <c r="M62" s="331">
        <v>-2.4</v>
      </c>
      <c r="N62" s="332">
        <v>-2</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algorithmName="SHA-512" hashValue="sL+XVkuxa5BXY12bJxwH2m8Q+U6NjDCUfzgkO7RAkNs0o6VDCfN/Sv5O/GRAmQLws6CbARLmIh9ukDndE8H/bQ==" saltValue="O325zKyp83u2Q4TUthR2zA==" spinCount="100000"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1" t="s">
        <v>3</v>
      </c>
      <c r="D47" s="1171"/>
      <c r="E47" s="1172"/>
      <c r="F47" s="11">
        <v>0.11</v>
      </c>
      <c r="G47" s="12">
        <v>0.31</v>
      </c>
      <c r="H47" s="12">
        <v>0.6</v>
      </c>
      <c r="I47" s="12">
        <v>0.14000000000000001</v>
      </c>
      <c r="J47" s="13">
        <v>0.39</v>
      </c>
    </row>
    <row r="48" spans="2:10" ht="57.75" customHeight="1">
      <c r="B48" s="14"/>
      <c r="C48" s="1173" t="s">
        <v>4</v>
      </c>
      <c r="D48" s="1173"/>
      <c r="E48" s="1174"/>
      <c r="F48" s="15">
        <v>0.41</v>
      </c>
      <c r="G48" s="16">
        <v>0.55000000000000004</v>
      </c>
      <c r="H48" s="16">
        <v>0.56999999999999995</v>
      </c>
      <c r="I48" s="16">
        <v>0.6</v>
      </c>
      <c r="J48" s="17">
        <v>0.54</v>
      </c>
    </row>
    <row r="49" spans="2:10" ht="57.75" customHeight="1" thickBot="1">
      <c r="B49" s="18"/>
      <c r="C49" s="1175" t="s">
        <v>5</v>
      </c>
      <c r="D49" s="1175"/>
      <c r="E49" s="1176"/>
      <c r="F49" s="19">
        <v>0.18</v>
      </c>
      <c r="G49" s="20">
        <v>0.14000000000000001</v>
      </c>
      <c r="H49" s="20" t="s">
        <v>533</v>
      </c>
      <c r="I49" s="20" t="s">
        <v>534</v>
      </c>
      <c r="J49" s="21" t="s">
        <v>535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3" t="s">
        <v>536</v>
      </c>
      <c r="D34" s="1183"/>
      <c r="E34" s="1184"/>
      <c r="F34" s="32" t="s">
        <v>537</v>
      </c>
      <c r="G34" s="33" t="s">
        <v>538</v>
      </c>
      <c r="H34" s="33">
        <v>0.17</v>
      </c>
      <c r="I34" s="33">
        <v>0.38</v>
      </c>
      <c r="J34" s="34" t="s">
        <v>539</v>
      </c>
      <c r="K34" s="22"/>
      <c r="L34" s="22"/>
      <c r="M34" s="22"/>
      <c r="N34" s="22"/>
      <c r="O34" s="22"/>
      <c r="P34" s="22"/>
    </row>
    <row r="35" spans="1:16" ht="39" customHeight="1">
      <c r="A35" s="22"/>
      <c r="B35" s="35"/>
      <c r="C35" s="1177" t="s">
        <v>540</v>
      </c>
      <c r="D35" s="1178"/>
      <c r="E35" s="1179"/>
      <c r="F35" s="36">
        <v>5.12</v>
      </c>
      <c r="G35" s="37">
        <v>5.56</v>
      </c>
      <c r="H35" s="37">
        <v>6.05</v>
      </c>
      <c r="I35" s="37">
        <v>5.91</v>
      </c>
      <c r="J35" s="38">
        <v>4.8499999999999996</v>
      </c>
      <c r="K35" s="22"/>
      <c r="L35" s="22"/>
      <c r="M35" s="22"/>
      <c r="N35" s="22"/>
      <c r="O35" s="22"/>
      <c r="P35" s="22"/>
    </row>
    <row r="36" spans="1:16" ht="39" customHeight="1">
      <c r="A36" s="22"/>
      <c r="B36" s="35"/>
      <c r="C36" s="1177" t="s">
        <v>541</v>
      </c>
      <c r="D36" s="1178"/>
      <c r="E36" s="1179"/>
      <c r="F36" s="36">
        <v>2.91</v>
      </c>
      <c r="G36" s="37">
        <v>1.9</v>
      </c>
      <c r="H36" s="37">
        <v>2.46</v>
      </c>
      <c r="I36" s="37">
        <v>3.06</v>
      </c>
      <c r="J36" s="38">
        <v>3.24</v>
      </c>
      <c r="K36" s="22"/>
      <c r="L36" s="22"/>
      <c r="M36" s="22"/>
      <c r="N36" s="22"/>
      <c r="O36" s="22"/>
      <c r="P36" s="22"/>
    </row>
    <row r="37" spans="1:16" ht="39" customHeight="1">
      <c r="A37" s="22"/>
      <c r="B37" s="35"/>
      <c r="C37" s="1177" t="s">
        <v>542</v>
      </c>
      <c r="D37" s="1178"/>
      <c r="E37" s="1179"/>
      <c r="F37" s="36" t="s">
        <v>543</v>
      </c>
      <c r="G37" s="37" t="s">
        <v>544</v>
      </c>
      <c r="H37" s="37" t="s">
        <v>545</v>
      </c>
      <c r="I37" s="37">
        <v>0.21</v>
      </c>
      <c r="J37" s="38">
        <v>0.84</v>
      </c>
      <c r="K37" s="22"/>
      <c r="L37" s="22"/>
      <c r="M37" s="22"/>
      <c r="N37" s="22"/>
      <c r="O37" s="22"/>
      <c r="P37" s="22"/>
    </row>
    <row r="38" spans="1:16" ht="39" customHeight="1">
      <c r="A38" s="22"/>
      <c r="B38" s="35"/>
      <c r="C38" s="1177" t="s">
        <v>546</v>
      </c>
      <c r="D38" s="1178"/>
      <c r="E38" s="1179"/>
      <c r="F38" s="36">
        <v>0.39</v>
      </c>
      <c r="G38" s="37">
        <v>0.52</v>
      </c>
      <c r="H38" s="37">
        <v>0.56000000000000005</v>
      </c>
      <c r="I38" s="37">
        <v>0.6</v>
      </c>
      <c r="J38" s="38">
        <v>0.54</v>
      </c>
      <c r="K38" s="22"/>
      <c r="L38" s="22"/>
      <c r="M38" s="22"/>
      <c r="N38" s="22"/>
      <c r="O38" s="22"/>
      <c r="P38" s="22"/>
    </row>
    <row r="39" spans="1:16" ht="39" customHeight="1">
      <c r="A39" s="22"/>
      <c r="B39" s="35"/>
      <c r="C39" s="1177" t="s">
        <v>547</v>
      </c>
      <c r="D39" s="1178"/>
      <c r="E39" s="1179"/>
      <c r="F39" s="36">
        <v>0.12</v>
      </c>
      <c r="G39" s="37">
        <v>0.12</v>
      </c>
      <c r="H39" s="37">
        <v>0.16</v>
      </c>
      <c r="I39" s="37">
        <v>0.22</v>
      </c>
      <c r="J39" s="38">
        <v>0.28999999999999998</v>
      </c>
      <c r="K39" s="22"/>
      <c r="L39" s="22"/>
      <c r="M39" s="22"/>
      <c r="N39" s="22"/>
      <c r="O39" s="22"/>
      <c r="P39" s="22"/>
    </row>
    <row r="40" spans="1:16" ht="39" customHeight="1">
      <c r="A40" s="22"/>
      <c r="B40" s="35"/>
      <c r="C40" s="1177" t="s">
        <v>548</v>
      </c>
      <c r="D40" s="1178"/>
      <c r="E40" s="1179"/>
      <c r="F40" s="36">
        <v>0.12</v>
      </c>
      <c r="G40" s="37">
        <v>0.17</v>
      </c>
      <c r="H40" s="37">
        <v>0.16</v>
      </c>
      <c r="I40" s="37">
        <v>0.28999999999999998</v>
      </c>
      <c r="J40" s="38">
        <v>0.21</v>
      </c>
      <c r="K40" s="22"/>
      <c r="L40" s="22"/>
      <c r="M40" s="22"/>
      <c r="N40" s="22"/>
      <c r="O40" s="22"/>
      <c r="P40" s="22"/>
    </row>
    <row r="41" spans="1:16" ht="39" customHeight="1">
      <c r="A41" s="22"/>
      <c r="B41" s="35"/>
      <c r="C41" s="1177" t="s">
        <v>549</v>
      </c>
      <c r="D41" s="1178"/>
      <c r="E41" s="1179"/>
      <c r="F41" s="36">
        <v>0.14000000000000001</v>
      </c>
      <c r="G41" s="37">
        <v>0.17</v>
      </c>
      <c r="H41" s="37">
        <v>0.17</v>
      </c>
      <c r="I41" s="37">
        <v>0.18</v>
      </c>
      <c r="J41" s="38">
        <v>0.14000000000000001</v>
      </c>
      <c r="K41" s="22"/>
      <c r="L41" s="22"/>
      <c r="M41" s="22"/>
      <c r="N41" s="22"/>
      <c r="O41" s="22"/>
      <c r="P41" s="22"/>
    </row>
    <row r="42" spans="1:16" ht="39" customHeight="1">
      <c r="A42" s="22"/>
      <c r="B42" s="39"/>
      <c r="C42" s="1177" t="s">
        <v>550</v>
      </c>
      <c r="D42" s="1178"/>
      <c r="E42" s="1179"/>
      <c r="F42" s="36" t="s">
        <v>551</v>
      </c>
      <c r="G42" s="37" t="s">
        <v>552</v>
      </c>
      <c r="H42" s="37" t="s">
        <v>553</v>
      </c>
      <c r="I42" s="37" t="s">
        <v>554</v>
      </c>
      <c r="J42" s="38" t="s">
        <v>489</v>
      </c>
      <c r="K42" s="22"/>
      <c r="L42" s="22"/>
      <c r="M42" s="22"/>
      <c r="N42" s="22"/>
      <c r="O42" s="22"/>
      <c r="P42" s="22"/>
    </row>
    <row r="43" spans="1:16" ht="39" customHeight="1" thickBot="1">
      <c r="A43" s="22"/>
      <c r="B43" s="40"/>
      <c r="C43" s="1180" t="s">
        <v>555</v>
      </c>
      <c r="D43" s="1181"/>
      <c r="E43" s="1182"/>
      <c r="F43" s="41">
        <v>0.01</v>
      </c>
      <c r="G43" s="42">
        <v>0.04</v>
      </c>
      <c r="H43" s="42">
        <v>0.03</v>
      </c>
      <c r="I43" s="42">
        <v>0.03</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3" t="s">
        <v>11</v>
      </c>
      <c r="C45" s="1194"/>
      <c r="D45" s="58"/>
      <c r="E45" s="1199" t="s">
        <v>12</v>
      </c>
      <c r="F45" s="1199"/>
      <c r="G45" s="1199"/>
      <c r="H45" s="1199"/>
      <c r="I45" s="1199"/>
      <c r="J45" s="1200"/>
      <c r="K45" s="59">
        <v>49048</v>
      </c>
      <c r="L45" s="60">
        <v>48049</v>
      </c>
      <c r="M45" s="60">
        <v>47014</v>
      </c>
      <c r="N45" s="60">
        <v>47553</v>
      </c>
      <c r="O45" s="61">
        <v>45817</v>
      </c>
      <c r="P45" s="48"/>
      <c r="Q45" s="48"/>
      <c r="R45" s="48"/>
      <c r="S45" s="48"/>
      <c r="T45" s="48"/>
      <c r="U45" s="48"/>
    </row>
    <row r="46" spans="1:21" ht="30.75" customHeight="1">
      <c r="A46" s="48"/>
      <c r="B46" s="1195"/>
      <c r="C46" s="1196"/>
      <c r="D46" s="62"/>
      <c r="E46" s="1187" t="s">
        <v>13</v>
      </c>
      <c r="F46" s="1187"/>
      <c r="G46" s="1187"/>
      <c r="H46" s="1187"/>
      <c r="I46" s="1187"/>
      <c r="J46" s="1188"/>
      <c r="K46" s="63">
        <v>9875</v>
      </c>
      <c r="L46" s="64">
        <v>11555</v>
      </c>
      <c r="M46" s="64">
        <v>12953</v>
      </c>
      <c r="N46" s="64">
        <v>18162</v>
      </c>
      <c r="O46" s="65">
        <v>16380</v>
      </c>
      <c r="P46" s="48"/>
      <c r="Q46" s="48"/>
      <c r="R46" s="48"/>
      <c r="S46" s="48"/>
      <c r="T46" s="48"/>
      <c r="U46" s="48"/>
    </row>
    <row r="47" spans="1:21" ht="30.75" customHeight="1">
      <c r="A47" s="48"/>
      <c r="B47" s="1195"/>
      <c r="C47" s="1196"/>
      <c r="D47" s="62"/>
      <c r="E47" s="1187" t="s">
        <v>14</v>
      </c>
      <c r="F47" s="1187"/>
      <c r="G47" s="1187"/>
      <c r="H47" s="1187"/>
      <c r="I47" s="1187"/>
      <c r="J47" s="1188"/>
      <c r="K47" s="63">
        <v>39027</v>
      </c>
      <c r="L47" s="64">
        <v>40653</v>
      </c>
      <c r="M47" s="64">
        <v>41579</v>
      </c>
      <c r="N47" s="64">
        <v>42673</v>
      </c>
      <c r="O47" s="65">
        <v>42685</v>
      </c>
      <c r="P47" s="48"/>
      <c r="Q47" s="48"/>
      <c r="R47" s="48"/>
      <c r="S47" s="48"/>
      <c r="T47" s="48"/>
      <c r="U47" s="48"/>
    </row>
    <row r="48" spans="1:21" ht="30.75" customHeight="1">
      <c r="A48" s="48"/>
      <c r="B48" s="1195"/>
      <c r="C48" s="1196"/>
      <c r="D48" s="62"/>
      <c r="E48" s="1187" t="s">
        <v>15</v>
      </c>
      <c r="F48" s="1187"/>
      <c r="G48" s="1187"/>
      <c r="H48" s="1187"/>
      <c r="I48" s="1187"/>
      <c r="J48" s="1188"/>
      <c r="K48" s="63">
        <v>24380</v>
      </c>
      <c r="L48" s="64">
        <v>23679</v>
      </c>
      <c r="M48" s="64">
        <v>23437</v>
      </c>
      <c r="N48" s="64">
        <v>22765</v>
      </c>
      <c r="O48" s="65">
        <v>23221</v>
      </c>
      <c r="P48" s="48"/>
      <c r="Q48" s="48"/>
      <c r="R48" s="48"/>
      <c r="S48" s="48"/>
      <c r="T48" s="48"/>
      <c r="U48" s="48"/>
    </row>
    <row r="49" spans="1:21" ht="30.75" customHeight="1">
      <c r="A49" s="48"/>
      <c r="B49" s="1195"/>
      <c r="C49" s="1196"/>
      <c r="D49" s="62"/>
      <c r="E49" s="1187" t="s">
        <v>16</v>
      </c>
      <c r="F49" s="1187"/>
      <c r="G49" s="1187"/>
      <c r="H49" s="1187"/>
      <c r="I49" s="1187"/>
      <c r="J49" s="1188"/>
      <c r="K49" s="63" t="s">
        <v>489</v>
      </c>
      <c r="L49" s="64" t="s">
        <v>489</v>
      </c>
      <c r="M49" s="64" t="s">
        <v>489</v>
      </c>
      <c r="N49" s="64" t="s">
        <v>489</v>
      </c>
      <c r="O49" s="65" t="s">
        <v>489</v>
      </c>
      <c r="P49" s="48"/>
      <c r="Q49" s="48"/>
      <c r="R49" s="48"/>
      <c r="S49" s="48"/>
      <c r="T49" s="48"/>
      <c r="U49" s="48"/>
    </row>
    <row r="50" spans="1:21" ht="30.75" customHeight="1">
      <c r="A50" s="48"/>
      <c r="B50" s="1195"/>
      <c r="C50" s="1196"/>
      <c r="D50" s="62"/>
      <c r="E50" s="1187" t="s">
        <v>17</v>
      </c>
      <c r="F50" s="1187"/>
      <c r="G50" s="1187"/>
      <c r="H50" s="1187"/>
      <c r="I50" s="1187"/>
      <c r="J50" s="1188"/>
      <c r="K50" s="63">
        <v>1042</v>
      </c>
      <c r="L50" s="64">
        <v>1071</v>
      </c>
      <c r="M50" s="64">
        <v>921</v>
      </c>
      <c r="N50" s="64">
        <v>922</v>
      </c>
      <c r="O50" s="65">
        <v>922</v>
      </c>
      <c r="P50" s="48"/>
      <c r="Q50" s="48"/>
      <c r="R50" s="48"/>
      <c r="S50" s="48"/>
      <c r="T50" s="48"/>
      <c r="U50" s="48"/>
    </row>
    <row r="51" spans="1:21" ht="30.75" customHeight="1">
      <c r="A51" s="48"/>
      <c r="B51" s="1197"/>
      <c r="C51" s="1198"/>
      <c r="D51" s="66"/>
      <c r="E51" s="1187" t="s">
        <v>18</v>
      </c>
      <c r="F51" s="1187"/>
      <c r="G51" s="1187"/>
      <c r="H51" s="1187"/>
      <c r="I51" s="1187"/>
      <c r="J51" s="1188"/>
      <c r="K51" s="63">
        <v>13</v>
      </c>
      <c r="L51" s="64">
        <v>9</v>
      </c>
      <c r="M51" s="64">
        <v>1</v>
      </c>
      <c r="N51" s="64">
        <v>3</v>
      </c>
      <c r="O51" s="65">
        <v>2</v>
      </c>
      <c r="P51" s="48"/>
      <c r="Q51" s="48"/>
      <c r="R51" s="48"/>
      <c r="S51" s="48"/>
      <c r="T51" s="48"/>
      <c r="U51" s="48"/>
    </row>
    <row r="52" spans="1:21" ht="30.75" customHeight="1">
      <c r="A52" s="48"/>
      <c r="B52" s="1185" t="s">
        <v>19</v>
      </c>
      <c r="C52" s="1186"/>
      <c r="D52" s="66"/>
      <c r="E52" s="1187" t="s">
        <v>20</v>
      </c>
      <c r="F52" s="1187"/>
      <c r="G52" s="1187"/>
      <c r="H52" s="1187"/>
      <c r="I52" s="1187"/>
      <c r="J52" s="1188"/>
      <c r="K52" s="63">
        <v>84583</v>
      </c>
      <c r="L52" s="64">
        <v>82601</v>
      </c>
      <c r="M52" s="64">
        <v>83884</v>
      </c>
      <c r="N52" s="64">
        <v>83985</v>
      </c>
      <c r="O52" s="65">
        <v>84203</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38802</v>
      </c>
      <c r="L53" s="69">
        <v>42415</v>
      </c>
      <c r="M53" s="69">
        <v>42021</v>
      </c>
      <c r="N53" s="69">
        <v>48093</v>
      </c>
      <c r="O53" s="70">
        <v>44824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13" t="s">
        <v>24</v>
      </c>
      <c r="C41" s="1214"/>
      <c r="D41" s="81"/>
      <c r="E41" s="1215" t="s">
        <v>25</v>
      </c>
      <c r="F41" s="1215"/>
      <c r="G41" s="1215"/>
      <c r="H41" s="1216"/>
      <c r="I41" s="82">
        <v>1347398</v>
      </c>
      <c r="J41" s="83">
        <v>1391216</v>
      </c>
      <c r="K41" s="83">
        <v>1414606</v>
      </c>
      <c r="L41" s="83">
        <v>1427474</v>
      </c>
      <c r="M41" s="84">
        <v>1448728</v>
      </c>
    </row>
    <row r="42" spans="2:13" ht="27.75" customHeight="1">
      <c r="B42" s="1203"/>
      <c r="C42" s="1204"/>
      <c r="D42" s="85"/>
      <c r="E42" s="1207" t="s">
        <v>26</v>
      </c>
      <c r="F42" s="1207"/>
      <c r="G42" s="1207"/>
      <c r="H42" s="1208"/>
      <c r="I42" s="86">
        <v>34953</v>
      </c>
      <c r="J42" s="87">
        <v>21807</v>
      </c>
      <c r="K42" s="87">
        <v>18381</v>
      </c>
      <c r="L42" s="87">
        <v>14792</v>
      </c>
      <c r="M42" s="88">
        <v>12719</v>
      </c>
    </row>
    <row r="43" spans="2:13" ht="27.75" customHeight="1">
      <c r="B43" s="1203"/>
      <c r="C43" s="1204"/>
      <c r="D43" s="85"/>
      <c r="E43" s="1207" t="s">
        <v>27</v>
      </c>
      <c r="F43" s="1207"/>
      <c r="G43" s="1207"/>
      <c r="H43" s="1208"/>
      <c r="I43" s="86">
        <v>301176</v>
      </c>
      <c r="J43" s="87">
        <v>296911</v>
      </c>
      <c r="K43" s="87">
        <v>299276</v>
      </c>
      <c r="L43" s="87">
        <v>297998</v>
      </c>
      <c r="M43" s="88">
        <v>292523</v>
      </c>
    </row>
    <row r="44" spans="2:13" ht="27.75" customHeight="1">
      <c r="B44" s="1203"/>
      <c r="C44" s="1204"/>
      <c r="D44" s="85"/>
      <c r="E44" s="1207" t="s">
        <v>28</v>
      </c>
      <c r="F44" s="1207"/>
      <c r="G44" s="1207"/>
      <c r="H44" s="1208"/>
      <c r="I44" s="86" t="s">
        <v>489</v>
      </c>
      <c r="J44" s="87" t="s">
        <v>489</v>
      </c>
      <c r="K44" s="87" t="s">
        <v>489</v>
      </c>
      <c r="L44" s="87" t="s">
        <v>489</v>
      </c>
      <c r="M44" s="88" t="s">
        <v>489</v>
      </c>
    </row>
    <row r="45" spans="2:13" ht="27.75" customHeight="1">
      <c r="B45" s="1203"/>
      <c r="C45" s="1204"/>
      <c r="D45" s="85"/>
      <c r="E45" s="1207" t="s">
        <v>29</v>
      </c>
      <c r="F45" s="1207"/>
      <c r="G45" s="1207"/>
      <c r="H45" s="1208"/>
      <c r="I45" s="86">
        <v>100797</v>
      </c>
      <c r="J45" s="87">
        <v>97376</v>
      </c>
      <c r="K45" s="87">
        <v>90715</v>
      </c>
      <c r="L45" s="87">
        <v>84144</v>
      </c>
      <c r="M45" s="88">
        <v>78466</v>
      </c>
    </row>
    <row r="46" spans="2:13" ht="27.75" customHeight="1">
      <c r="B46" s="1203"/>
      <c r="C46" s="1204"/>
      <c r="D46" s="85"/>
      <c r="E46" s="1207" t="s">
        <v>30</v>
      </c>
      <c r="F46" s="1207"/>
      <c r="G46" s="1207"/>
      <c r="H46" s="1208"/>
      <c r="I46" s="86">
        <v>6558</v>
      </c>
      <c r="J46" s="87">
        <v>6045</v>
      </c>
      <c r="K46" s="87">
        <v>5951</v>
      </c>
      <c r="L46" s="87">
        <v>4130</v>
      </c>
      <c r="M46" s="88">
        <v>6208</v>
      </c>
    </row>
    <row r="47" spans="2:13" ht="27.75" customHeight="1">
      <c r="B47" s="1203"/>
      <c r="C47" s="1204"/>
      <c r="D47" s="85"/>
      <c r="E47" s="1207" t="s">
        <v>31</v>
      </c>
      <c r="F47" s="1207"/>
      <c r="G47" s="1207"/>
      <c r="H47" s="1208"/>
      <c r="I47" s="86" t="s">
        <v>489</v>
      </c>
      <c r="J47" s="87" t="s">
        <v>489</v>
      </c>
      <c r="K47" s="87" t="s">
        <v>489</v>
      </c>
      <c r="L47" s="87" t="s">
        <v>489</v>
      </c>
      <c r="M47" s="88" t="s">
        <v>489</v>
      </c>
    </row>
    <row r="48" spans="2:13" ht="27.75" customHeight="1">
      <c r="B48" s="1205"/>
      <c r="C48" s="1206"/>
      <c r="D48" s="85"/>
      <c r="E48" s="1207" t="s">
        <v>32</v>
      </c>
      <c r="F48" s="1207"/>
      <c r="G48" s="1207"/>
      <c r="H48" s="1208"/>
      <c r="I48" s="86" t="s">
        <v>489</v>
      </c>
      <c r="J48" s="87" t="s">
        <v>489</v>
      </c>
      <c r="K48" s="87" t="s">
        <v>489</v>
      </c>
      <c r="L48" s="87" t="s">
        <v>489</v>
      </c>
      <c r="M48" s="88" t="s">
        <v>489</v>
      </c>
    </row>
    <row r="49" spans="2:13" ht="27.75" customHeight="1">
      <c r="B49" s="1201" t="s">
        <v>33</v>
      </c>
      <c r="C49" s="1202"/>
      <c r="D49" s="89"/>
      <c r="E49" s="1207" t="s">
        <v>34</v>
      </c>
      <c r="F49" s="1207"/>
      <c r="G49" s="1207"/>
      <c r="H49" s="1208"/>
      <c r="I49" s="86">
        <v>111100</v>
      </c>
      <c r="J49" s="87">
        <v>124984</v>
      </c>
      <c r="K49" s="87">
        <v>132523</v>
      </c>
      <c r="L49" s="87">
        <v>119888</v>
      </c>
      <c r="M49" s="88">
        <v>127769</v>
      </c>
    </row>
    <row r="50" spans="2:13" ht="27.75" customHeight="1">
      <c r="B50" s="1203"/>
      <c r="C50" s="1204"/>
      <c r="D50" s="85"/>
      <c r="E50" s="1207" t="s">
        <v>35</v>
      </c>
      <c r="F50" s="1207"/>
      <c r="G50" s="1207"/>
      <c r="H50" s="1208"/>
      <c r="I50" s="86">
        <v>320262</v>
      </c>
      <c r="J50" s="87">
        <v>323609</v>
      </c>
      <c r="K50" s="87">
        <v>328515</v>
      </c>
      <c r="L50" s="87">
        <v>330251</v>
      </c>
      <c r="M50" s="88">
        <v>321373</v>
      </c>
    </row>
    <row r="51" spans="2:13" ht="27.75" customHeight="1">
      <c r="B51" s="1205"/>
      <c r="C51" s="1206"/>
      <c r="D51" s="85"/>
      <c r="E51" s="1207" t="s">
        <v>36</v>
      </c>
      <c r="F51" s="1207"/>
      <c r="G51" s="1207"/>
      <c r="H51" s="1208"/>
      <c r="I51" s="86">
        <v>667515</v>
      </c>
      <c r="J51" s="87">
        <v>676736</v>
      </c>
      <c r="K51" s="87">
        <v>692536</v>
      </c>
      <c r="L51" s="87">
        <v>705706</v>
      </c>
      <c r="M51" s="88">
        <v>711322</v>
      </c>
    </row>
    <row r="52" spans="2:13" ht="27.75" customHeight="1" thickBot="1">
      <c r="B52" s="1209" t="s">
        <v>37</v>
      </c>
      <c r="C52" s="1210"/>
      <c r="D52" s="90"/>
      <c r="E52" s="1211" t="s">
        <v>38</v>
      </c>
      <c r="F52" s="1211"/>
      <c r="G52" s="1211"/>
      <c r="H52" s="1212"/>
      <c r="I52" s="91">
        <v>692005</v>
      </c>
      <c r="J52" s="92">
        <v>688026</v>
      </c>
      <c r="K52" s="92">
        <v>675356</v>
      </c>
      <c r="L52" s="92">
        <v>672693</v>
      </c>
      <c r="M52" s="93">
        <v>678180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69"/>
      <c r="B1" s="371"/>
      <c r="P1" s="244"/>
      <c r="Q1" s="244"/>
    </row>
    <row r="2" spans="1:51" ht="25.8">
      <c r="A2" s="369"/>
      <c r="C2" s="370"/>
      <c r="P2" s="244"/>
      <c r="Q2" s="244"/>
    </row>
    <row r="3" spans="1:51" ht="25.8">
      <c r="A3" s="369"/>
      <c r="C3" s="370"/>
      <c r="P3" s="244"/>
      <c r="Q3" s="244"/>
    </row>
    <row r="4" spans="1:51" s="368" customFormat="1" ht="13.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603</v>
      </c>
    </row>
    <row r="11" spans="1:51" s="368" customFormat="1" ht="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603</v>
      </c>
    </row>
    <row r="13" spans="1:51" s="368" customFormat="1" ht="13.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c r="P19" s="244"/>
      <c r="Q19" s="244"/>
    </row>
    <row r="20" spans="1:259" ht="13.2">
      <c r="P20" s="244"/>
      <c r="Q20" s="244"/>
    </row>
    <row r="21" spans="1:259" ht="16.2">
      <c r="B21" s="367"/>
      <c r="C21" s="246"/>
      <c r="D21" s="246"/>
      <c r="E21" s="246"/>
      <c r="F21" s="246"/>
      <c r="G21" s="246"/>
      <c r="H21" s="246"/>
      <c r="I21" s="246"/>
      <c r="J21" s="246"/>
      <c r="K21" s="246"/>
      <c r="L21" s="246"/>
      <c r="M21" s="246"/>
      <c r="N21" s="366"/>
      <c r="O21" s="246"/>
      <c r="P21" s="247"/>
      <c r="Q21" s="244"/>
      <c r="IY21" s="365"/>
    </row>
    <row r="22" spans="1:259" ht="16.2">
      <c r="B22" s="248"/>
      <c r="IY22" s="364"/>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4"/>
      <c r="C40" s="244"/>
      <c r="D40" s="244"/>
      <c r="E40" s="244"/>
      <c r="F40" s="244"/>
      <c r="G40" s="244"/>
      <c r="H40" s="244"/>
      <c r="I40" s="244"/>
      <c r="J40" s="244"/>
      <c r="K40" s="244"/>
      <c r="L40" s="244"/>
      <c r="M40" s="244"/>
      <c r="N40" s="244"/>
      <c r="O40" s="244"/>
      <c r="P40" s="354"/>
      <c r="Q40" s="244"/>
    </row>
    <row r="41" spans="2:17" ht="16.2">
      <c r="B41" s="245" t="s">
        <v>602</v>
      </c>
      <c r="C41" s="246"/>
      <c r="D41" s="246"/>
      <c r="E41" s="246"/>
      <c r="F41" s="246"/>
      <c r="G41" s="246"/>
      <c r="H41" s="246"/>
      <c r="I41" s="246"/>
      <c r="J41" s="246"/>
      <c r="K41" s="246"/>
      <c r="L41" s="246"/>
      <c r="M41" s="246"/>
      <c r="N41" s="246"/>
      <c r="O41" s="246"/>
      <c r="P41" s="247"/>
    </row>
    <row r="42" spans="2:17" ht="13.2">
      <c r="B42" s="248"/>
      <c r="C42" s="244"/>
      <c r="D42" s="244"/>
      <c r="E42" s="244"/>
      <c r="F42" s="244"/>
      <c r="G42" s="353" t="s">
        <v>598</v>
      </c>
      <c r="I42" s="352"/>
      <c r="J42" s="352"/>
      <c r="K42" s="352"/>
      <c r="L42" s="244"/>
      <c r="M42" s="244"/>
      <c r="N42" s="244"/>
      <c r="O42" s="244"/>
    </row>
    <row r="43" spans="2:17" ht="13.2">
      <c r="B43" s="248"/>
      <c r="C43" s="244"/>
      <c r="D43" s="244"/>
      <c r="E43" s="244"/>
      <c r="F43" s="244"/>
      <c r="G43" s="1253"/>
      <c r="H43" s="1232"/>
      <c r="I43" s="1232"/>
      <c r="J43" s="1232"/>
      <c r="K43" s="1232"/>
      <c r="L43" s="1232"/>
      <c r="M43" s="1232"/>
      <c r="N43" s="1232"/>
      <c r="O43" s="1233"/>
    </row>
    <row r="44" spans="2:17" ht="13.2">
      <c r="B44" s="248"/>
      <c r="C44" s="244"/>
      <c r="D44" s="244"/>
      <c r="E44" s="244"/>
      <c r="F44" s="244"/>
      <c r="G44" s="1234"/>
      <c r="H44" s="1235"/>
      <c r="I44" s="1235"/>
      <c r="J44" s="1235"/>
      <c r="K44" s="1235"/>
      <c r="L44" s="1235"/>
      <c r="M44" s="1235"/>
      <c r="N44" s="1235"/>
      <c r="O44" s="1236"/>
    </row>
    <row r="45" spans="2:17" ht="13.2">
      <c r="B45" s="248"/>
      <c r="C45" s="244"/>
      <c r="D45" s="244"/>
      <c r="E45" s="244"/>
      <c r="F45" s="244"/>
      <c r="G45" s="1234"/>
      <c r="H45" s="1235"/>
      <c r="I45" s="1235"/>
      <c r="J45" s="1235"/>
      <c r="K45" s="1235"/>
      <c r="L45" s="1235"/>
      <c r="M45" s="1235"/>
      <c r="N45" s="1235"/>
      <c r="O45" s="1236"/>
    </row>
    <row r="46" spans="2:17" ht="13.2">
      <c r="B46" s="248"/>
      <c r="C46" s="244"/>
      <c r="D46" s="244"/>
      <c r="E46" s="244"/>
      <c r="F46" s="244"/>
      <c r="G46" s="1234"/>
      <c r="H46" s="1235"/>
      <c r="I46" s="1235"/>
      <c r="J46" s="1235"/>
      <c r="K46" s="1235"/>
      <c r="L46" s="1235"/>
      <c r="M46" s="1235"/>
      <c r="N46" s="1235"/>
      <c r="O46" s="1236"/>
    </row>
    <row r="47" spans="2:17" ht="13.2">
      <c r="B47" s="248"/>
      <c r="C47" s="244"/>
      <c r="D47" s="244"/>
      <c r="E47" s="244"/>
      <c r="F47" s="244"/>
      <c r="G47" s="1237"/>
      <c r="H47" s="1238"/>
      <c r="I47" s="1238"/>
      <c r="J47" s="1238"/>
      <c r="K47" s="1238"/>
      <c r="L47" s="1238"/>
      <c r="M47" s="1238"/>
      <c r="N47" s="1238"/>
      <c r="O47" s="1239"/>
    </row>
    <row r="48" spans="2:17" ht="13.2">
      <c r="B48" s="248"/>
      <c r="C48" s="244"/>
      <c r="D48" s="244"/>
      <c r="E48" s="244"/>
      <c r="F48" s="244"/>
      <c r="G48" s="244"/>
      <c r="H48" s="363"/>
      <c r="I48" s="363"/>
      <c r="J48" s="363"/>
    </row>
    <row r="49" spans="1:17" ht="13.2">
      <c r="B49" s="248"/>
      <c r="C49" s="244"/>
      <c r="D49" s="244"/>
      <c r="E49" s="244"/>
      <c r="F49" s="244"/>
      <c r="G49" s="243" t="s">
        <v>601</v>
      </c>
    </row>
    <row r="50" spans="1:17" ht="13.2">
      <c r="B50" s="248"/>
      <c r="C50" s="244"/>
      <c r="D50" s="244"/>
      <c r="E50" s="244"/>
      <c r="F50" s="244"/>
      <c r="G50" s="1240"/>
      <c r="H50" s="1241"/>
      <c r="I50" s="1241"/>
      <c r="J50" s="1242"/>
      <c r="K50" s="345" t="s">
        <v>528</v>
      </c>
      <c r="L50" s="345" t="s">
        <v>529</v>
      </c>
      <c r="M50" s="345" t="s">
        <v>530</v>
      </c>
      <c r="N50" s="345" t="s">
        <v>531</v>
      </c>
      <c r="O50" s="345" t="s">
        <v>532</v>
      </c>
    </row>
    <row r="51" spans="1:17" ht="13.2">
      <c r="B51" s="248"/>
      <c r="C51" s="244"/>
      <c r="D51" s="244"/>
      <c r="E51" s="244"/>
      <c r="F51" s="244"/>
      <c r="G51" s="1243" t="s">
        <v>595</v>
      </c>
      <c r="H51" s="1244"/>
      <c r="I51" s="1249" t="s">
        <v>593</v>
      </c>
      <c r="J51" s="1249"/>
      <c r="K51" s="1251"/>
      <c r="L51" s="1251"/>
      <c r="M51" s="1251"/>
      <c r="N51" s="1251"/>
      <c r="O51" s="1251"/>
    </row>
    <row r="52" spans="1:17" ht="13.2">
      <c r="B52" s="248"/>
      <c r="C52" s="244"/>
      <c r="D52" s="244"/>
      <c r="E52" s="244"/>
      <c r="F52" s="244"/>
      <c r="G52" s="1245"/>
      <c r="H52" s="1246"/>
      <c r="I52" s="1250"/>
      <c r="J52" s="1250"/>
      <c r="K52" s="1217"/>
      <c r="L52" s="1217"/>
      <c r="M52" s="1217"/>
      <c r="N52" s="1217"/>
      <c r="O52" s="1217"/>
    </row>
    <row r="53" spans="1:17" ht="13.2">
      <c r="A53" s="355"/>
      <c r="B53" s="248"/>
      <c r="C53" s="244"/>
      <c r="D53" s="244"/>
      <c r="E53" s="244"/>
      <c r="F53" s="244"/>
      <c r="G53" s="1245"/>
      <c r="H53" s="1246"/>
      <c r="I53" s="1229" t="s">
        <v>600</v>
      </c>
      <c r="J53" s="1229"/>
      <c r="K53" s="1252"/>
      <c r="L53" s="1252"/>
      <c r="M53" s="1252"/>
      <c r="N53" s="1252"/>
      <c r="O53" s="1252"/>
    </row>
    <row r="54" spans="1:17" ht="13.2">
      <c r="A54" s="355"/>
      <c r="B54" s="248"/>
      <c r="C54" s="244"/>
      <c r="D54" s="244"/>
      <c r="E54" s="244"/>
      <c r="F54" s="244"/>
      <c r="G54" s="1247"/>
      <c r="H54" s="1248"/>
      <c r="I54" s="1229"/>
      <c r="J54" s="1229"/>
      <c r="K54" s="1222"/>
      <c r="L54" s="1222"/>
      <c r="M54" s="1222"/>
      <c r="N54" s="1222"/>
      <c r="O54" s="1222"/>
    </row>
    <row r="55" spans="1:17" ht="13.2">
      <c r="A55" s="355"/>
      <c r="B55" s="248"/>
      <c r="C55" s="244"/>
      <c r="D55" s="244"/>
      <c r="E55" s="244"/>
      <c r="F55" s="244"/>
      <c r="G55" s="1223" t="s">
        <v>594</v>
      </c>
      <c r="H55" s="1224"/>
      <c r="I55" s="1229" t="s">
        <v>593</v>
      </c>
      <c r="J55" s="1229"/>
      <c r="K55" s="1251"/>
      <c r="L55" s="1251"/>
      <c r="M55" s="1251"/>
      <c r="N55" s="1251"/>
      <c r="O55" s="1251"/>
    </row>
    <row r="56" spans="1:17" ht="13.2">
      <c r="A56" s="355"/>
      <c r="B56" s="248"/>
      <c r="C56" s="244"/>
      <c r="D56" s="244"/>
      <c r="E56" s="244"/>
      <c r="F56" s="244"/>
      <c r="G56" s="1225"/>
      <c r="H56" s="1226"/>
      <c r="I56" s="1229"/>
      <c r="J56" s="1229"/>
      <c r="K56" s="1217"/>
      <c r="L56" s="1217"/>
      <c r="M56" s="1217"/>
      <c r="N56" s="1217"/>
      <c r="O56" s="1217"/>
    </row>
    <row r="57" spans="1:17" s="355" customFormat="1" ht="13.2">
      <c r="B57" s="356"/>
      <c r="C57" s="352"/>
      <c r="D57" s="352"/>
      <c r="E57" s="352"/>
      <c r="F57" s="352"/>
      <c r="G57" s="1225"/>
      <c r="H57" s="1226"/>
      <c r="I57" s="1219" t="s">
        <v>600</v>
      </c>
      <c r="J57" s="1219"/>
      <c r="K57" s="1252"/>
      <c r="L57" s="1252"/>
      <c r="M57" s="1252"/>
      <c r="N57" s="1252"/>
      <c r="O57" s="1252"/>
      <c r="P57" s="361"/>
      <c r="Q57" s="356"/>
    </row>
    <row r="58" spans="1:17" s="355" customFormat="1" ht="13.2">
      <c r="A58" s="243"/>
      <c r="B58" s="356"/>
      <c r="C58" s="352"/>
      <c r="D58" s="352"/>
      <c r="E58" s="352"/>
      <c r="F58" s="352"/>
      <c r="G58" s="1227"/>
      <c r="H58" s="1228"/>
      <c r="I58" s="1219"/>
      <c r="J58" s="1219"/>
      <c r="K58" s="1222"/>
      <c r="L58" s="1222"/>
      <c r="M58" s="1222"/>
      <c r="N58" s="1222"/>
      <c r="O58" s="1222"/>
      <c r="P58" s="361"/>
      <c r="Q58" s="356"/>
    </row>
    <row r="59" spans="1:17" s="355" customFormat="1" ht="13.2">
      <c r="A59" s="243"/>
      <c r="B59" s="356"/>
      <c r="C59" s="352"/>
      <c r="D59" s="352"/>
      <c r="E59" s="352"/>
      <c r="F59" s="352"/>
      <c r="G59" s="352"/>
      <c r="H59" s="352"/>
      <c r="I59" s="352"/>
      <c r="J59" s="352"/>
      <c r="K59" s="362"/>
      <c r="L59" s="362"/>
      <c r="M59" s="362"/>
      <c r="N59" s="362"/>
      <c r="O59" s="362"/>
      <c r="P59" s="361"/>
      <c r="Q59" s="356"/>
    </row>
    <row r="60" spans="1:17" s="355" customFormat="1" ht="13.2">
      <c r="A60" s="243"/>
      <c r="B60" s="356"/>
      <c r="C60" s="352"/>
      <c r="D60" s="352"/>
      <c r="E60" s="352"/>
      <c r="F60" s="352"/>
      <c r="G60" s="352"/>
      <c r="H60" s="352"/>
      <c r="I60" s="352"/>
      <c r="J60" s="352"/>
      <c r="K60" s="362"/>
      <c r="L60" s="362"/>
      <c r="M60" s="362"/>
      <c r="N60" s="362"/>
      <c r="O60" s="362"/>
      <c r="P60" s="361"/>
      <c r="Q60" s="356"/>
    </row>
    <row r="61" spans="1:17" s="355" customFormat="1" ht="13.2">
      <c r="A61" s="243"/>
      <c r="B61" s="360"/>
      <c r="C61" s="359"/>
      <c r="D61" s="359"/>
      <c r="E61" s="359"/>
      <c r="F61" s="359"/>
      <c r="G61" s="359"/>
      <c r="H61" s="359"/>
      <c r="I61" s="359"/>
      <c r="J61" s="359"/>
      <c r="K61" s="359"/>
      <c r="L61" s="359"/>
      <c r="M61" s="358"/>
      <c r="N61" s="358"/>
      <c r="O61" s="358"/>
      <c r="P61" s="357"/>
      <c r="Q61" s="356"/>
    </row>
    <row r="62" spans="1:17" ht="13.2">
      <c r="B62" s="354"/>
      <c r="C62" s="354"/>
      <c r="D62" s="354"/>
      <c r="E62" s="354"/>
      <c r="F62" s="354"/>
      <c r="G62" s="354"/>
      <c r="H62" s="354"/>
      <c r="I62" s="354"/>
      <c r="J62" s="354"/>
      <c r="K62" s="354"/>
      <c r="L62" s="354"/>
      <c r="M62" s="354"/>
      <c r="N62" s="354"/>
      <c r="O62" s="354"/>
      <c r="P62" s="354"/>
      <c r="Q62" s="244"/>
    </row>
    <row r="63" spans="1:17" ht="16.2">
      <c r="B63" s="307" t="s">
        <v>599</v>
      </c>
      <c r="C63" s="244"/>
      <c r="D63" s="244"/>
      <c r="E63" s="244"/>
      <c r="F63" s="244"/>
      <c r="G63" s="244"/>
      <c r="H63" s="244"/>
      <c r="I63" s="244"/>
      <c r="J63" s="244"/>
      <c r="K63" s="244"/>
      <c r="L63" s="244"/>
      <c r="M63" s="244"/>
      <c r="N63" s="244"/>
      <c r="O63" s="244"/>
    </row>
    <row r="64" spans="1:17" ht="13.2">
      <c r="B64" s="248"/>
      <c r="C64" s="244"/>
      <c r="D64" s="244"/>
      <c r="E64" s="244"/>
      <c r="F64" s="244"/>
      <c r="G64" s="353" t="s">
        <v>598</v>
      </c>
      <c r="I64" s="352"/>
      <c r="J64" s="352"/>
      <c r="K64" s="352"/>
      <c r="L64" s="244"/>
      <c r="M64" s="244"/>
      <c r="N64" s="244"/>
      <c r="O64" s="244"/>
    </row>
    <row r="65" spans="2:30" ht="13.2">
      <c r="B65" s="248"/>
      <c r="C65" s="244"/>
      <c r="D65" s="244"/>
      <c r="E65" s="244"/>
      <c r="F65" s="244"/>
      <c r="G65" s="1231" t="s">
        <v>597</v>
      </c>
      <c r="H65" s="1232"/>
      <c r="I65" s="1232"/>
      <c r="J65" s="1232"/>
      <c r="K65" s="1232"/>
      <c r="L65" s="1232"/>
      <c r="M65" s="1232"/>
      <c r="N65" s="1232"/>
      <c r="O65" s="1233"/>
    </row>
    <row r="66" spans="2:30" ht="13.2">
      <c r="B66" s="248"/>
      <c r="C66" s="244"/>
      <c r="D66" s="244"/>
      <c r="E66" s="244"/>
      <c r="F66" s="244"/>
      <c r="G66" s="1234"/>
      <c r="H66" s="1235"/>
      <c r="I66" s="1235"/>
      <c r="J66" s="1235"/>
      <c r="K66" s="1235"/>
      <c r="L66" s="1235"/>
      <c r="M66" s="1235"/>
      <c r="N66" s="1235"/>
      <c r="O66" s="1236"/>
    </row>
    <row r="67" spans="2:30" ht="13.2">
      <c r="B67" s="248"/>
      <c r="C67" s="244"/>
      <c r="D67" s="244"/>
      <c r="E67" s="244"/>
      <c r="F67" s="244"/>
      <c r="G67" s="1234"/>
      <c r="H67" s="1235"/>
      <c r="I67" s="1235"/>
      <c r="J67" s="1235"/>
      <c r="K67" s="1235"/>
      <c r="L67" s="1235"/>
      <c r="M67" s="1235"/>
      <c r="N67" s="1235"/>
      <c r="O67" s="1236"/>
    </row>
    <row r="68" spans="2:30" ht="13.2">
      <c r="B68" s="248"/>
      <c r="C68" s="244"/>
      <c r="D68" s="244"/>
      <c r="E68" s="244"/>
      <c r="F68" s="244"/>
      <c r="G68" s="1234"/>
      <c r="H68" s="1235"/>
      <c r="I68" s="1235"/>
      <c r="J68" s="1235"/>
      <c r="K68" s="1235"/>
      <c r="L68" s="1235"/>
      <c r="M68" s="1235"/>
      <c r="N68" s="1235"/>
      <c r="O68" s="1236"/>
    </row>
    <row r="69" spans="2:30" ht="13.2">
      <c r="B69" s="248"/>
      <c r="C69" s="244"/>
      <c r="D69" s="244"/>
      <c r="E69" s="244"/>
      <c r="F69" s="244"/>
      <c r="G69" s="1237"/>
      <c r="H69" s="1238"/>
      <c r="I69" s="1238"/>
      <c r="J69" s="1238"/>
      <c r="K69" s="1238"/>
      <c r="L69" s="1238"/>
      <c r="M69" s="1238"/>
      <c r="N69" s="1238"/>
      <c r="O69" s="1239"/>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596</v>
      </c>
      <c r="I71" s="349"/>
      <c r="J71" s="348"/>
      <c r="K71" s="348"/>
      <c r="L71" s="347"/>
      <c r="M71" s="348"/>
      <c r="N71" s="347"/>
      <c r="O71" s="346"/>
    </row>
    <row r="72" spans="2:30" ht="13.2">
      <c r="B72" s="248"/>
      <c r="C72" s="244"/>
      <c r="D72" s="244"/>
      <c r="E72" s="244"/>
      <c r="F72" s="244"/>
      <c r="G72" s="1240"/>
      <c r="H72" s="1241"/>
      <c r="I72" s="1241"/>
      <c r="J72" s="1242"/>
      <c r="K72" s="345" t="s">
        <v>528</v>
      </c>
      <c r="L72" s="345" t="s">
        <v>529</v>
      </c>
      <c r="M72" s="345" t="s">
        <v>530</v>
      </c>
      <c r="N72" s="345" t="s">
        <v>531</v>
      </c>
      <c r="O72" s="345" t="s">
        <v>532</v>
      </c>
    </row>
    <row r="73" spans="2:30" ht="13.2">
      <c r="B73" s="248"/>
      <c r="C73" s="244"/>
      <c r="D73" s="244"/>
      <c r="E73" s="244"/>
      <c r="F73" s="244"/>
      <c r="G73" s="1243" t="s">
        <v>595</v>
      </c>
      <c r="H73" s="1244"/>
      <c r="I73" s="1249" t="s">
        <v>593</v>
      </c>
      <c r="J73" s="1249"/>
      <c r="K73" s="1230">
        <v>237.2</v>
      </c>
      <c r="L73" s="1230">
        <v>235.4</v>
      </c>
      <c r="M73" s="1217">
        <v>230.2</v>
      </c>
      <c r="N73" s="1217">
        <v>228.9</v>
      </c>
      <c r="O73" s="1217">
        <v>229.6</v>
      </c>
      <c r="S73" s="243">
        <v>9.9</v>
      </c>
    </row>
    <row r="74" spans="2:30" ht="13.2">
      <c r="B74" s="248"/>
      <c r="C74" s="244"/>
      <c r="D74" s="244"/>
      <c r="E74" s="244"/>
      <c r="F74" s="244"/>
      <c r="G74" s="1245"/>
      <c r="H74" s="1246"/>
      <c r="I74" s="1250"/>
      <c r="J74" s="1250"/>
      <c r="K74" s="1230"/>
      <c r="L74" s="1230"/>
      <c r="M74" s="1217"/>
      <c r="N74" s="1217"/>
      <c r="O74" s="1217"/>
    </row>
    <row r="75" spans="2:30" ht="13.2">
      <c r="B75" s="248"/>
      <c r="C75" s="244"/>
      <c r="D75" s="244"/>
      <c r="E75" s="244"/>
      <c r="F75" s="244"/>
      <c r="G75" s="1245"/>
      <c r="H75" s="1246"/>
      <c r="I75" s="1229" t="s">
        <v>592</v>
      </c>
      <c r="J75" s="1229"/>
      <c r="K75" s="1221">
        <v>13.7</v>
      </c>
      <c r="L75" s="1221">
        <v>13.8</v>
      </c>
      <c r="M75" s="1221">
        <v>14</v>
      </c>
      <c r="N75" s="1221">
        <v>15</v>
      </c>
      <c r="O75" s="1221">
        <v>15.2</v>
      </c>
      <c r="U75" s="243">
        <v>81.2</v>
      </c>
      <c r="W75" s="243">
        <v>87.2</v>
      </c>
      <c r="Y75" s="243">
        <v>99.8</v>
      </c>
      <c r="AA75" s="243">
        <v>109.5</v>
      </c>
      <c r="AC75" s="243">
        <v>115.2</v>
      </c>
    </row>
    <row r="76" spans="2:30" ht="13.2">
      <c r="B76" s="248"/>
      <c r="C76" s="244"/>
      <c r="D76" s="244"/>
      <c r="E76" s="244"/>
      <c r="F76" s="244"/>
      <c r="G76" s="1247"/>
      <c r="H76" s="1248"/>
      <c r="I76" s="1229"/>
      <c r="J76" s="1229"/>
      <c r="K76" s="1222"/>
      <c r="L76" s="1222"/>
      <c r="M76" s="1222"/>
      <c r="N76" s="1222"/>
      <c r="O76" s="1222"/>
    </row>
    <row r="77" spans="2:30" ht="13.2">
      <c r="B77" s="248"/>
      <c r="C77" s="244"/>
      <c r="D77" s="244"/>
      <c r="E77" s="244"/>
      <c r="F77" s="244"/>
      <c r="G77" s="1223" t="s">
        <v>594</v>
      </c>
      <c r="H77" s="1224"/>
      <c r="I77" s="1229" t="s">
        <v>593</v>
      </c>
      <c r="J77" s="1229"/>
      <c r="K77" s="1230">
        <v>163.1</v>
      </c>
      <c r="L77" s="1230">
        <v>150.5</v>
      </c>
      <c r="M77" s="1217">
        <v>139</v>
      </c>
      <c r="N77" s="1217">
        <v>132.4</v>
      </c>
      <c r="O77" s="1217">
        <v>124.2</v>
      </c>
      <c r="R77" s="243">
        <v>12.3</v>
      </c>
      <c r="T77" s="243">
        <v>11.1</v>
      </c>
    </row>
    <row r="78" spans="2:30" ht="13.2">
      <c r="B78" s="248"/>
      <c r="C78" s="244"/>
      <c r="D78" s="244"/>
      <c r="E78" s="244"/>
      <c r="F78" s="244"/>
      <c r="G78" s="1225"/>
      <c r="H78" s="1226"/>
      <c r="I78" s="1229"/>
      <c r="J78" s="1229"/>
      <c r="K78" s="1230"/>
      <c r="L78" s="1230"/>
      <c r="M78" s="1217"/>
      <c r="N78" s="1217"/>
      <c r="O78" s="1217"/>
    </row>
    <row r="79" spans="2:30" ht="13.2">
      <c r="B79" s="248"/>
      <c r="C79" s="244"/>
      <c r="D79" s="244"/>
      <c r="E79" s="244"/>
      <c r="F79" s="244"/>
      <c r="G79" s="1225"/>
      <c r="H79" s="1226"/>
      <c r="I79" s="1218" t="s">
        <v>592</v>
      </c>
      <c r="J79" s="1219"/>
      <c r="K79" s="1220">
        <v>12.1</v>
      </c>
      <c r="L79" s="1220">
        <v>11.5</v>
      </c>
      <c r="M79" s="1220">
        <v>11.2</v>
      </c>
      <c r="N79" s="1220">
        <v>11.2</v>
      </c>
      <c r="O79" s="1220">
        <v>10.9</v>
      </c>
      <c r="V79" s="243">
        <v>53.5</v>
      </c>
      <c r="X79" s="243">
        <v>48.2</v>
      </c>
      <c r="Z79" s="243">
        <v>34.200000000000003</v>
      </c>
      <c r="AB79" s="243">
        <v>30.3</v>
      </c>
      <c r="AD79" s="243">
        <v>28.9</v>
      </c>
    </row>
    <row r="80" spans="2:30" ht="13.2">
      <c r="B80" s="248"/>
      <c r="C80" s="244"/>
      <c r="D80" s="244"/>
      <c r="E80" s="244"/>
      <c r="F80" s="244"/>
      <c r="G80" s="1227"/>
      <c r="H80" s="1228"/>
      <c r="I80" s="1219"/>
      <c r="J80" s="1219"/>
      <c r="K80" s="1220"/>
      <c r="L80" s="1220"/>
      <c r="M80" s="1220"/>
      <c r="N80" s="1220"/>
      <c r="O80" s="1220"/>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8" scale="7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46590</v>
      </c>
      <c r="E3" s="116"/>
      <c r="F3" s="117">
        <v>48794</v>
      </c>
      <c r="G3" s="118"/>
      <c r="H3" s="119"/>
    </row>
    <row r="4" spans="1:8">
      <c r="A4" s="120"/>
      <c r="B4" s="121"/>
      <c r="C4" s="122"/>
      <c r="D4" s="123">
        <v>25623</v>
      </c>
      <c r="E4" s="124"/>
      <c r="F4" s="125">
        <v>25698</v>
      </c>
      <c r="G4" s="126"/>
      <c r="H4" s="127"/>
    </row>
    <row r="5" spans="1:8">
      <c r="A5" s="108" t="s">
        <v>522</v>
      </c>
      <c r="B5" s="113"/>
      <c r="C5" s="114"/>
      <c r="D5" s="115">
        <v>39409</v>
      </c>
      <c r="E5" s="116"/>
      <c r="F5" s="117">
        <v>47129</v>
      </c>
      <c r="G5" s="118"/>
      <c r="H5" s="119"/>
    </row>
    <row r="6" spans="1:8">
      <c r="A6" s="120"/>
      <c r="B6" s="121"/>
      <c r="C6" s="122"/>
      <c r="D6" s="123">
        <v>24149</v>
      </c>
      <c r="E6" s="124"/>
      <c r="F6" s="125">
        <v>23069</v>
      </c>
      <c r="G6" s="126"/>
      <c r="H6" s="127"/>
    </row>
    <row r="7" spans="1:8">
      <c r="A7" s="108" t="s">
        <v>523</v>
      </c>
      <c r="B7" s="113"/>
      <c r="C7" s="114"/>
      <c r="D7" s="115">
        <v>35829</v>
      </c>
      <c r="E7" s="116"/>
      <c r="F7" s="117">
        <v>50848</v>
      </c>
      <c r="G7" s="118"/>
      <c r="H7" s="119"/>
    </row>
    <row r="8" spans="1:8">
      <c r="A8" s="120"/>
      <c r="B8" s="121"/>
      <c r="C8" s="122"/>
      <c r="D8" s="123">
        <v>19142</v>
      </c>
      <c r="E8" s="124"/>
      <c r="F8" s="125">
        <v>22583</v>
      </c>
      <c r="G8" s="126"/>
      <c r="H8" s="127"/>
    </row>
    <row r="9" spans="1:8">
      <c r="A9" s="108" t="s">
        <v>524</v>
      </c>
      <c r="B9" s="113"/>
      <c r="C9" s="114"/>
      <c r="D9" s="115">
        <v>41717</v>
      </c>
      <c r="E9" s="116"/>
      <c r="F9" s="117">
        <v>53572</v>
      </c>
      <c r="G9" s="118"/>
      <c r="H9" s="119"/>
    </row>
    <row r="10" spans="1:8">
      <c r="A10" s="120"/>
      <c r="B10" s="121"/>
      <c r="C10" s="122"/>
      <c r="D10" s="123">
        <v>25502</v>
      </c>
      <c r="E10" s="124"/>
      <c r="F10" s="125">
        <v>25259</v>
      </c>
      <c r="G10" s="126"/>
      <c r="H10" s="127"/>
    </row>
    <row r="11" spans="1:8">
      <c r="A11" s="108" t="s">
        <v>525</v>
      </c>
      <c r="B11" s="113"/>
      <c r="C11" s="114"/>
      <c r="D11" s="115">
        <v>46647</v>
      </c>
      <c r="E11" s="116"/>
      <c r="F11" s="117">
        <v>51898</v>
      </c>
      <c r="G11" s="118"/>
      <c r="H11" s="119"/>
    </row>
    <row r="12" spans="1:8">
      <c r="A12" s="120"/>
      <c r="B12" s="121"/>
      <c r="C12" s="128"/>
      <c r="D12" s="123">
        <v>27744</v>
      </c>
      <c r="E12" s="124"/>
      <c r="F12" s="125">
        <v>25986</v>
      </c>
      <c r="G12" s="126"/>
      <c r="H12" s="127"/>
    </row>
    <row r="13" spans="1:8">
      <c r="A13" s="108"/>
      <c r="B13" s="113"/>
      <c r="C13" s="129"/>
      <c r="D13" s="130">
        <v>42038</v>
      </c>
      <c r="E13" s="131"/>
      <c r="F13" s="132">
        <v>50448</v>
      </c>
      <c r="G13" s="133"/>
      <c r="H13" s="119"/>
    </row>
    <row r="14" spans="1:8">
      <c r="A14" s="120"/>
      <c r="B14" s="121"/>
      <c r="C14" s="122"/>
      <c r="D14" s="123">
        <v>24432</v>
      </c>
      <c r="E14" s="124"/>
      <c r="F14" s="125">
        <v>24519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0.41</v>
      </c>
      <c r="C19" s="134">
        <f>ROUND(VALUE(SUBSTITUTE(実質収支比率等に係る経年分析!G$48,"▲","-")),2)</f>
        <v>0.55000000000000004</v>
      </c>
      <c r="D19" s="134">
        <f>ROUND(VALUE(SUBSTITUTE(実質収支比率等に係る経年分析!H$48,"▲","-")),2)</f>
        <v>0.56999999999999995</v>
      </c>
      <c r="E19" s="134">
        <f>ROUND(VALUE(SUBSTITUTE(実質収支比率等に係る経年分析!I$48,"▲","-")),2)</f>
        <v>0.6</v>
      </c>
      <c r="F19" s="134">
        <f>ROUND(VALUE(SUBSTITUTE(実質収支比率等に係る経年分析!J$48,"▲","-")),2)</f>
        <v>0.54</v>
      </c>
    </row>
    <row r="20" spans="1:11">
      <c r="A20" s="134" t="s">
        <v>43</v>
      </c>
      <c r="B20" s="134">
        <f>ROUND(VALUE(SUBSTITUTE(実質収支比率等に係る経年分析!F$47,"▲","-")),2)</f>
        <v>0.11</v>
      </c>
      <c r="C20" s="134">
        <f>ROUND(VALUE(SUBSTITUTE(実質収支比率等に係る経年分析!G$47,"▲","-")),2)</f>
        <v>0.31</v>
      </c>
      <c r="D20" s="134">
        <f>ROUND(VALUE(SUBSTITUTE(実質収支比率等に係る経年分析!H$47,"▲","-")),2)</f>
        <v>0.6</v>
      </c>
      <c r="E20" s="134">
        <f>ROUND(VALUE(SUBSTITUTE(実質収支比率等に係る経年分析!I$47,"▲","-")),2)</f>
        <v>0.14000000000000001</v>
      </c>
      <c r="F20" s="134">
        <f>ROUND(VALUE(SUBSTITUTE(実質収支比率等に係る経年分析!J$47,"▲","-")),2)</f>
        <v>0.39</v>
      </c>
    </row>
    <row r="21" spans="1:11">
      <c r="A21" s="134" t="s">
        <v>44</v>
      </c>
      <c r="B21" s="134">
        <f>IF(ISNUMBER(VALUE(SUBSTITUTE(実質収支比率等に係る経年分析!F$49,"▲","-"))),ROUND(VALUE(SUBSTITUTE(実質収支比率等に係る経年分析!F$49,"▲","-")),2),NA())</f>
        <v>0.18</v>
      </c>
      <c r="C21" s="134">
        <f>IF(ISNUMBER(VALUE(SUBSTITUTE(実質収支比率等に係る経年分析!G$49,"▲","-"))),ROUND(VALUE(SUBSTITUTE(実質収支比率等に係る経年分析!G$49,"▲","-")),2),NA())</f>
        <v>0.14000000000000001</v>
      </c>
      <c r="D21" s="134">
        <f>IF(ISNUMBER(VALUE(SUBSTITUTE(実質収支比率等に係る経年分析!H$49,"▲","-"))),ROUND(VALUE(SUBSTITUTE(実質収支比率等に係る経年分析!H$49,"▲","-")),2),NA())</f>
        <v>-0.22</v>
      </c>
      <c r="E21" s="134">
        <f>IF(ISNUMBER(VALUE(SUBSTITUTE(実質収支比率等に係る経年分析!I$49,"▲","-"))),ROUND(VALUE(SUBSTITUTE(実質収支比率等に係る経年分析!I$49,"▲","-")),2),NA())</f>
        <v>-0.71</v>
      </c>
      <c r="F21" s="134">
        <f>IF(ISNUMBER(VALUE(SUBSTITUTE(実質収支比率等に係る経年分析!J$49,"▲","-"))),ROUND(VALUE(SUBSTITUTE(実質収支比率等に係る経年分析!J$49,"▲","-")),2),NA())</f>
        <v>-0.11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3.95</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2.23</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1.77</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1.0900000000000001</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京都市後期高齢者医療特別会計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c r="A30" s="135" t="str">
        <f>IF(連結実質赤字比率に係る赤字・黒字の構成分析!C$40="",NA(),連結実質赤字比率に係る赤字・黒字の構成分析!C$40)</f>
        <v>京都市介護保険事業特別会計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0.28999999999999998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c r="A31" s="135" t="str">
        <f>IF(連結実質赤字比率に係る赤字・黒字の構成分析!C$39="",NA(),連結実質赤字比率に係る赤字・黒字の構成分析!C$39)</f>
        <v>京都市中央卸売市場第一市場特別会計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0.28999999999999998</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0.56000000000000005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c r="A33" s="135" t="str">
        <f>IF(連結実質赤字比率に係る赤字・黒字の構成分析!C$37="",NA(),連結実質赤字比率に係る赤字・黒字の構成分析!C$37)</f>
        <v>京都市自動車運送事業特別会計</v>
      </c>
      <c r="B33" s="135">
        <f>IF(ROUND(VALUE(SUBSTITUTE(連結実質赤字比率に係る赤字・黒字の構成分析!F$37,"▲", "-")), 2) &lt; 0, ABS(ROUND(VALUE(SUBSTITUTE(連結実質赤字比率に係る赤字・黒字の構成分析!F$37,"▲", "-")), 2)), NA())</f>
        <v>1.39</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0.93</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0.28000000000000003</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c r="A34" s="135" t="str">
        <f>IF(連結実質赤字比率に係る赤字・黒字の構成分析!C$36="",NA(),連結実質赤字比率に係る赤字・黒字の構成分析!C$36)</f>
        <v>京都市水道事業特別会計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3.24</v>
      </c>
    </row>
    <row r="35" spans="1:16">
      <c r="A35" s="135" t="str">
        <f>IF(連結実質赤字比率に係る赤字・黒字の構成分析!C$35="",NA(),連結実質赤字比率に係る赤字・黒字の構成分析!C$35)</f>
        <v>京都市公共下水道事業特別会計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4.8499999999999996</v>
      </c>
    </row>
    <row r="36" spans="1:16">
      <c r="A36" s="135" t="str">
        <f>IF(連結実質赤字比率に係る赤字・黒字の構成分析!C$34="",NA(),連結実質赤字比率に係る赤字・黒字の構成分析!C$34)</f>
        <v>京都市国民健康保険事業特別会計</v>
      </c>
      <c r="B36" s="135">
        <f>IF(ROUND(VALUE(SUBSTITUTE(連結実質赤字比率に係る赤字・黒字の構成分析!F$34,"▲", "-")), 2) &lt; 0, ABS(ROUND(VALUE(SUBSTITUTE(連結実質赤字比率に係る赤字・黒字の構成分析!F$34,"▲", "-")), 2)), NA())</f>
        <v>1.07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0.28999999999999998</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0.38</v>
      </c>
      <c r="J36" s="135">
        <f>IF(ROUND(VALUE(SUBSTITUTE(連結実質赤字比率に係る赤字・黒字の構成分析!J$34,"▲", "-")), 2) &lt; 0, ABS(ROUND(VALUE(SUBSTITUTE(連結実質赤字比率に係る赤字・黒字の構成分析!J$34,"▲", "-")), 2)), NA())</f>
        <v>0.08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84583</v>
      </c>
      <c r="E42" s="136"/>
      <c r="F42" s="136"/>
      <c r="G42" s="136">
        <f>'実質公債費比率（分子）の構造'!L$52</f>
        <v>82601</v>
      </c>
      <c r="H42" s="136"/>
      <c r="I42" s="136"/>
      <c r="J42" s="136">
        <f>'実質公債費比率（分子）の構造'!M$52</f>
        <v>83884</v>
      </c>
      <c r="K42" s="136"/>
      <c r="L42" s="136"/>
      <c r="M42" s="136">
        <f>'実質公債費比率（分子）の構造'!N$52</f>
        <v>83985</v>
      </c>
      <c r="N42" s="136"/>
      <c r="O42" s="136"/>
      <c r="P42" s="136">
        <f>'実質公債費比率（分子）の構造'!O$52</f>
        <v>84203</v>
      </c>
    </row>
    <row r="43" spans="1:16">
      <c r="A43" s="136" t="s">
        <v>52</v>
      </c>
      <c r="B43" s="136">
        <f>'実質公債費比率（分子）の構造'!K$51</f>
        <v>13</v>
      </c>
      <c r="C43" s="136"/>
      <c r="D43" s="136"/>
      <c r="E43" s="136">
        <f>'実質公債費比率（分子）の構造'!L$51</f>
        <v>9</v>
      </c>
      <c r="F43" s="136"/>
      <c r="G43" s="136"/>
      <c r="H43" s="136">
        <f>'実質公債費比率（分子）の構造'!M$51</f>
        <v>1</v>
      </c>
      <c r="I43" s="136"/>
      <c r="J43" s="136"/>
      <c r="K43" s="136">
        <f>'実質公債費比率（分子）の構造'!N$51</f>
        <v>3</v>
      </c>
      <c r="L43" s="136"/>
      <c r="M43" s="136"/>
      <c r="N43" s="136">
        <f>'実質公債費比率（分子）の構造'!O$51</f>
        <v>2</v>
      </c>
      <c r="O43" s="136"/>
      <c r="P43" s="136"/>
    </row>
    <row r="44" spans="1:16">
      <c r="A44" s="136" t="s">
        <v>53</v>
      </c>
      <c r="B44" s="136">
        <f>'実質公債費比率（分子）の構造'!K$50</f>
        <v>1042</v>
      </c>
      <c r="C44" s="136"/>
      <c r="D44" s="136"/>
      <c r="E44" s="136">
        <f>'実質公債費比率（分子）の構造'!L$50</f>
        <v>1071</v>
      </c>
      <c r="F44" s="136"/>
      <c r="G44" s="136"/>
      <c r="H44" s="136">
        <f>'実質公債費比率（分子）の構造'!M$50</f>
        <v>921</v>
      </c>
      <c r="I44" s="136"/>
      <c r="J44" s="136"/>
      <c r="K44" s="136">
        <f>'実質公債費比率（分子）の構造'!N$50</f>
        <v>922</v>
      </c>
      <c r="L44" s="136"/>
      <c r="M44" s="136"/>
      <c r="N44" s="136">
        <f>'実質公債費比率（分子）の構造'!O$50</f>
        <v>922</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24380</v>
      </c>
      <c r="C46" s="136"/>
      <c r="D46" s="136"/>
      <c r="E46" s="136">
        <f>'実質公債費比率（分子）の構造'!L$48</f>
        <v>23679</v>
      </c>
      <c r="F46" s="136"/>
      <c r="G46" s="136"/>
      <c r="H46" s="136">
        <f>'実質公債費比率（分子）の構造'!M$48</f>
        <v>23437</v>
      </c>
      <c r="I46" s="136"/>
      <c r="J46" s="136"/>
      <c r="K46" s="136">
        <f>'実質公債費比率（分子）の構造'!N$48</f>
        <v>22765</v>
      </c>
      <c r="L46" s="136"/>
      <c r="M46" s="136"/>
      <c r="N46" s="136">
        <f>'実質公債費比率（分子）の構造'!O$48</f>
        <v>23221</v>
      </c>
      <c r="O46" s="136"/>
      <c r="P46" s="136"/>
    </row>
    <row r="47" spans="1:16">
      <c r="A47" s="136" t="s">
        <v>56</v>
      </c>
      <c r="B47" s="136">
        <f>'実質公債費比率（分子）の構造'!K$47</f>
        <v>39027</v>
      </c>
      <c r="C47" s="136"/>
      <c r="D47" s="136"/>
      <c r="E47" s="136">
        <f>'実質公債費比率（分子）の構造'!L$47</f>
        <v>40653</v>
      </c>
      <c r="F47" s="136"/>
      <c r="G47" s="136"/>
      <c r="H47" s="136">
        <f>'実質公債費比率（分子）の構造'!M$47</f>
        <v>41579</v>
      </c>
      <c r="I47" s="136"/>
      <c r="J47" s="136"/>
      <c r="K47" s="136">
        <f>'実質公債費比率（分子）の構造'!N$47</f>
        <v>42673</v>
      </c>
      <c r="L47" s="136"/>
      <c r="M47" s="136"/>
      <c r="N47" s="136">
        <f>'実質公債費比率（分子）の構造'!O$47</f>
        <v>42685</v>
      </c>
      <c r="O47" s="136"/>
      <c r="P47" s="136"/>
    </row>
    <row r="48" spans="1:16">
      <c r="A48" s="136" t="s">
        <v>57</v>
      </c>
      <c r="B48" s="136">
        <f>'実質公債費比率（分子）の構造'!K$46</f>
        <v>9875</v>
      </c>
      <c r="C48" s="136"/>
      <c r="D48" s="136"/>
      <c r="E48" s="136">
        <f>'実質公債費比率（分子）の構造'!L$46</f>
        <v>11555</v>
      </c>
      <c r="F48" s="136"/>
      <c r="G48" s="136"/>
      <c r="H48" s="136">
        <f>'実質公債費比率（分子）の構造'!M$46</f>
        <v>12953</v>
      </c>
      <c r="I48" s="136"/>
      <c r="J48" s="136"/>
      <c r="K48" s="136">
        <f>'実質公債費比率（分子）の構造'!N$46</f>
        <v>18162</v>
      </c>
      <c r="L48" s="136"/>
      <c r="M48" s="136"/>
      <c r="N48" s="136">
        <f>'実質公債費比率（分子）の構造'!O$46</f>
        <v>16380</v>
      </c>
      <c r="O48" s="136"/>
      <c r="P48" s="136"/>
    </row>
    <row r="49" spans="1:16">
      <c r="A49" s="136" t="s">
        <v>58</v>
      </c>
      <c r="B49" s="136">
        <f>'実質公債費比率（分子）の構造'!K$45</f>
        <v>49048</v>
      </c>
      <c r="C49" s="136"/>
      <c r="D49" s="136"/>
      <c r="E49" s="136">
        <f>'実質公債費比率（分子）の構造'!L$45</f>
        <v>48049</v>
      </c>
      <c r="F49" s="136"/>
      <c r="G49" s="136"/>
      <c r="H49" s="136">
        <f>'実質公債費比率（分子）の構造'!M$45</f>
        <v>47014</v>
      </c>
      <c r="I49" s="136"/>
      <c r="J49" s="136"/>
      <c r="K49" s="136">
        <f>'実質公債費比率（分子）の構造'!N$45</f>
        <v>47553</v>
      </c>
      <c r="L49" s="136"/>
      <c r="M49" s="136"/>
      <c r="N49" s="136">
        <f>'実質公債費比率（分子）の構造'!O$45</f>
        <v>45817</v>
      </c>
      <c r="O49" s="136"/>
      <c r="P49" s="136"/>
    </row>
    <row r="50" spans="1:16">
      <c r="A50" s="136" t="s">
        <v>59</v>
      </c>
      <c r="B50" s="136" t="e">
        <f>NA()</f>
        <v>#N/A</v>
      </c>
      <c r="C50" s="136">
        <f>IF(ISNUMBER('実質公債費比率（分子）の構造'!K$53),'実質公債費比率（分子）の構造'!K$53,NA())</f>
        <v>38802</v>
      </c>
      <c r="D50" s="136" t="e">
        <f>NA()</f>
        <v>#N/A</v>
      </c>
      <c r="E50" s="136" t="e">
        <f>NA()</f>
        <v>#N/A</v>
      </c>
      <c r="F50" s="136">
        <f>IF(ISNUMBER('実質公債費比率（分子）の構造'!L$53),'実質公債費比率（分子）の構造'!L$53,NA())</f>
        <v>42415</v>
      </c>
      <c r="G50" s="136" t="e">
        <f>NA()</f>
        <v>#N/A</v>
      </c>
      <c r="H50" s="136" t="e">
        <f>NA()</f>
        <v>#N/A</v>
      </c>
      <c r="I50" s="136">
        <f>IF(ISNUMBER('実質公債費比率（分子）の構造'!M$53),'実質公債費比率（分子）の構造'!M$53,NA())</f>
        <v>42021</v>
      </c>
      <c r="J50" s="136" t="e">
        <f>NA()</f>
        <v>#N/A</v>
      </c>
      <c r="K50" s="136" t="e">
        <f>NA()</f>
        <v>#N/A</v>
      </c>
      <c r="L50" s="136">
        <f>IF(ISNUMBER('実質公債費比率（分子）の構造'!N$53),'実質公債費比率（分子）の構造'!N$53,NA())</f>
        <v>48093</v>
      </c>
      <c r="M50" s="136" t="e">
        <f>NA()</f>
        <v>#N/A</v>
      </c>
      <c r="N50" s="136" t="e">
        <f>NA()</f>
        <v>#N/A</v>
      </c>
      <c r="O50" s="136">
        <f>IF(ISNUMBER('実質公債費比率（分子）の構造'!O$53),'実質公債費比率（分子）の構造'!O$53,NA())</f>
        <v>44824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667515</v>
      </c>
      <c r="E56" s="135"/>
      <c r="F56" s="135"/>
      <c r="G56" s="135">
        <f>'将来負担比率（分子）の構造'!J$51</f>
        <v>676736</v>
      </c>
      <c r="H56" s="135"/>
      <c r="I56" s="135"/>
      <c r="J56" s="135">
        <f>'将来負担比率（分子）の構造'!K$51</f>
        <v>692536</v>
      </c>
      <c r="K56" s="135"/>
      <c r="L56" s="135"/>
      <c r="M56" s="135">
        <f>'将来負担比率（分子）の構造'!L$51</f>
        <v>705706</v>
      </c>
      <c r="N56" s="135"/>
      <c r="O56" s="135"/>
      <c r="P56" s="135">
        <f>'将来負担比率（分子）の構造'!M$51</f>
        <v>711322</v>
      </c>
    </row>
    <row r="57" spans="1:16">
      <c r="A57" s="135" t="s">
        <v>35</v>
      </c>
      <c r="B57" s="135"/>
      <c r="C57" s="135"/>
      <c r="D57" s="135">
        <f>'将来負担比率（分子）の構造'!I$50</f>
        <v>320262</v>
      </c>
      <c r="E57" s="135"/>
      <c r="F57" s="135"/>
      <c r="G57" s="135">
        <f>'将来負担比率（分子）の構造'!J$50</f>
        <v>323609</v>
      </c>
      <c r="H57" s="135"/>
      <c r="I57" s="135"/>
      <c r="J57" s="135">
        <f>'将来負担比率（分子）の構造'!K$50</f>
        <v>328515</v>
      </c>
      <c r="K57" s="135"/>
      <c r="L57" s="135"/>
      <c r="M57" s="135">
        <f>'将来負担比率（分子）の構造'!L$50</f>
        <v>330251</v>
      </c>
      <c r="N57" s="135"/>
      <c r="O57" s="135"/>
      <c r="P57" s="135">
        <f>'将来負担比率（分子）の構造'!M$50</f>
        <v>321373</v>
      </c>
    </row>
    <row r="58" spans="1:16">
      <c r="A58" s="135" t="s">
        <v>34</v>
      </c>
      <c r="B58" s="135"/>
      <c r="C58" s="135"/>
      <c r="D58" s="135">
        <f>'将来負担比率（分子）の構造'!I$49</f>
        <v>111100</v>
      </c>
      <c r="E58" s="135"/>
      <c r="F58" s="135"/>
      <c r="G58" s="135">
        <f>'将来負担比率（分子）の構造'!J$49</f>
        <v>124984</v>
      </c>
      <c r="H58" s="135"/>
      <c r="I58" s="135"/>
      <c r="J58" s="135">
        <f>'将来負担比率（分子）の構造'!K$49</f>
        <v>132523</v>
      </c>
      <c r="K58" s="135"/>
      <c r="L58" s="135"/>
      <c r="M58" s="135">
        <f>'将来負担比率（分子）の構造'!L$49</f>
        <v>119888</v>
      </c>
      <c r="N58" s="135"/>
      <c r="O58" s="135"/>
      <c r="P58" s="135">
        <f>'将来負担比率（分子）の構造'!M$49</f>
        <v>127769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6558</v>
      </c>
      <c r="C61" s="135"/>
      <c r="D61" s="135"/>
      <c r="E61" s="135">
        <f>'将来負担比率（分子）の構造'!J$46</f>
        <v>6045</v>
      </c>
      <c r="F61" s="135"/>
      <c r="G61" s="135"/>
      <c r="H61" s="135">
        <f>'将来負担比率（分子）の構造'!K$46</f>
        <v>5951</v>
      </c>
      <c r="I61" s="135"/>
      <c r="J61" s="135"/>
      <c r="K61" s="135">
        <f>'将来負担比率（分子）の構造'!L$46</f>
        <v>4130</v>
      </c>
      <c r="L61" s="135"/>
      <c r="M61" s="135"/>
      <c r="N61" s="135">
        <f>'将来負担比率（分子）の構造'!M$46</f>
        <v>6208</v>
      </c>
      <c r="O61" s="135"/>
      <c r="P61" s="135"/>
    </row>
    <row r="62" spans="1:16">
      <c r="A62" s="135" t="s">
        <v>29</v>
      </c>
      <c r="B62" s="135">
        <f>'将来負担比率（分子）の構造'!I$45</f>
        <v>100797</v>
      </c>
      <c r="C62" s="135"/>
      <c r="D62" s="135"/>
      <c r="E62" s="135">
        <f>'将来負担比率（分子）の構造'!J$45</f>
        <v>97376</v>
      </c>
      <c r="F62" s="135"/>
      <c r="G62" s="135"/>
      <c r="H62" s="135">
        <f>'将来負担比率（分子）の構造'!K$45</f>
        <v>90715</v>
      </c>
      <c r="I62" s="135"/>
      <c r="J62" s="135"/>
      <c r="K62" s="135">
        <f>'将来負担比率（分子）の構造'!L$45</f>
        <v>84144</v>
      </c>
      <c r="L62" s="135"/>
      <c r="M62" s="135"/>
      <c r="N62" s="135">
        <f>'将来負担比率（分子）の構造'!M$45</f>
        <v>78466</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301176</v>
      </c>
      <c r="C64" s="135"/>
      <c r="D64" s="135"/>
      <c r="E64" s="135">
        <f>'将来負担比率（分子）の構造'!J$43</f>
        <v>296911</v>
      </c>
      <c r="F64" s="135"/>
      <c r="G64" s="135"/>
      <c r="H64" s="135">
        <f>'将来負担比率（分子）の構造'!K$43</f>
        <v>299276</v>
      </c>
      <c r="I64" s="135"/>
      <c r="J64" s="135"/>
      <c r="K64" s="135">
        <f>'将来負担比率（分子）の構造'!L$43</f>
        <v>297998</v>
      </c>
      <c r="L64" s="135"/>
      <c r="M64" s="135"/>
      <c r="N64" s="135">
        <f>'将来負担比率（分子）の構造'!M$43</f>
        <v>292523</v>
      </c>
      <c r="O64" s="135"/>
      <c r="P64" s="135"/>
    </row>
    <row r="65" spans="1:16">
      <c r="A65" s="135" t="s">
        <v>26</v>
      </c>
      <c r="B65" s="135">
        <f>'将来負担比率（分子）の構造'!I$42</f>
        <v>34953</v>
      </c>
      <c r="C65" s="135"/>
      <c r="D65" s="135"/>
      <c r="E65" s="135">
        <f>'将来負担比率（分子）の構造'!J$42</f>
        <v>21807</v>
      </c>
      <c r="F65" s="135"/>
      <c r="G65" s="135"/>
      <c r="H65" s="135">
        <f>'将来負担比率（分子）の構造'!K$42</f>
        <v>18381</v>
      </c>
      <c r="I65" s="135"/>
      <c r="J65" s="135"/>
      <c r="K65" s="135">
        <f>'将来負担比率（分子）の構造'!L$42</f>
        <v>14792</v>
      </c>
      <c r="L65" s="135"/>
      <c r="M65" s="135"/>
      <c r="N65" s="135">
        <f>'将来負担比率（分子）の構造'!M$42</f>
        <v>12719</v>
      </c>
      <c r="O65" s="135"/>
      <c r="P65" s="135"/>
    </row>
    <row r="66" spans="1:16">
      <c r="A66" s="135" t="s">
        <v>25</v>
      </c>
      <c r="B66" s="135">
        <f>'将来負担比率（分子）の構造'!I$41</f>
        <v>1347398</v>
      </c>
      <c r="C66" s="135"/>
      <c r="D66" s="135"/>
      <c r="E66" s="135">
        <f>'将来負担比率（分子）の構造'!J$41</f>
        <v>1391216</v>
      </c>
      <c r="F66" s="135"/>
      <c r="G66" s="135"/>
      <c r="H66" s="135">
        <f>'将来負担比率（分子）の構造'!K$41</f>
        <v>1414606</v>
      </c>
      <c r="I66" s="135"/>
      <c r="J66" s="135"/>
      <c r="K66" s="135">
        <f>'将来負担比率（分子）の構造'!L$41</f>
        <v>1427474</v>
      </c>
      <c r="L66" s="135"/>
      <c r="M66" s="135"/>
      <c r="N66" s="135">
        <f>'将来負担比率（分子）の構造'!M$41</f>
        <v>1448728</v>
      </c>
      <c r="O66" s="135"/>
      <c r="P66" s="135"/>
    </row>
    <row r="67" spans="1:16">
      <c r="A67" s="135" t="s">
        <v>63</v>
      </c>
      <c r="B67" s="135" t="e">
        <f>NA()</f>
        <v>#N/A</v>
      </c>
      <c r="C67" s="135">
        <f>IF(ISNUMBER('将来負担比率（分子）の構造'!I$52), IF('将来負担比率（分子）の構造'!I$52 &lt; 0, 0, '将来負担比率（分子）の構造'!I$52), NA())</f>
        <v>692005</v>
      </c>
      <c r="D67" s="135" t="e">
        <f>NA()</f>
        <v>#N/A</v>
      </c>
      <c r="E67" s="135" t="e">
        <f>NA()</f>
        <v>#N/A</v>
      </c>
      <c r="F67" s="135">
        <f>IF(ISNUMBER('将来負担比率（分子）の構造'!J$52), IF('将来負担比率（分子）の構造'!J$52 &lt; 0, 0, '将来負担比率（分子）の構造'!J$52), NA())</f>
        <v>688026</v>
      </c>
      <c r="G67" s="135" t="e">
        <f>NA()</f>
        <v>#N/A</v>
      </c>
      <c r="H67" s="135" t="e">
        <f>NA()</f>
        <v>#N/A</v>
      </c>
      <c r="I67" s="135">
        <f>IF(ISNUMBER('将来負担比率（分子）の構造'!K$52), IF('将来負担比率（分子）の構造'!K$52 &lt; 0, 0, '将来負担比率（分子）の構造'!K$52), NA())</f>
        <v>675356</v>
      </c>
      <c r="J67" s="135" t="e">
        <f>NA()</f>
        <v>#N/A</v>
      </c>
      <c r="K67" s="135" t="e">
        <f>NA()</f>
        <v>#N/A</v>
      </c>
      <c r="L67" s="135">
        <f>IF(ISNUMBER('将来負担比率（分子）の構造'!L$52), IF('将来負担比率（分子）の構造'!L$52 &lt; 0, 0, '将来負担比率（分子）の構造'!L$52), NA())</f>
        <v>672693</v>
      </c>
      <c r="M67" s="135" t="e">
        <f>NA()</f>
        <v>#N/A</v>
      </c>
      <c r="N67" s="135" t="e">
        <f>NA()</f>
        <v>#N/A</v>
      </c>
      <c r="O67" s="135">
        <f>IF(ISNUMBER('将来負担比率（分子）の構造'!M$52), IF('将来負担比率（分子）の構造'!M$52 &lt; 0, 0, '将来負担比率（分子）の構造'!M$52), NA())</f>
        <v>678180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2017-02-28T07:25:32Z</cp:lastPrinted>
  <dcterms:created xsi:type="dcterms:W3CDTF">2017-02-15T20:14:53Z</dcterms:created>
  <dcterms:modified xsi:type="dcterms:W3CDTF">2017-05-12T07:52:02Z</dcterms:modified>
  <cp:category/>
</cp:coreProperties>
</file>