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BG37" i="9" l="1"/>
  <c r="BG36" i="9"/>
  <c r="BG35" i="9"/>
  <c r="BG34"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U40" i="9"/>
  <c r="C40" i="9"/>
  <c r="BW39" i="9"/>
  <c r="BE39" i="9"/>
  <c r="U39" i="9"/>
  <c r="BW38" i="9"/>
  <c r="BE38"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U34" i="9" l="1"/>
  <c r="U35" i="9" s="1"/>
  <c r="U36" i="9" s="1"/>
  <c r="U37" i="9" s="1"/>
  <c r="U38" i="9" s="1"/>
  <c r="AM34" i="9" l="1"/>
  <c r="AM35" i="9" s="1"/>
  <c r="AM36" i="9" s="1"/>
  <c r="AM37" i="9" s="1"/>
  <c r="AM38" i="9" s="1"/>
  <c r="AM39" i="9" s="1"/>
  <c r="AM40" i="9" s="1"/>
  <c r="BE34" i="9"/>
  <c r="BE35" i="9" s="1"/>
  <c r="BE36" i="9" s="1"/>
  <c r="BE37" i="9" s="1"/>
  <c r="BW34" i="9" l="1"/>
  <c r="BW35" i="9" s="1"/>
  <c r="BW36" i="9" s="1"/>
  <c r="BW37"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<sst xmlns="http://schemas.openxmlformats.org/spreadsheetml/2006/main" count="1002" uniqueCount="607">
  <si>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</si>
  <si>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</si>
  <si>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</si>
  <si>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</si>
  <si>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</si>
  <si>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</si>
  <si>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</si>
  <si>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</si>
  <si>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</si>
  <si>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</si>
  <si>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</si>
  <si>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</si>
  <si>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</si>
  <si>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</si>
  <si>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</si>
  <si>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</si>
  <si>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</si>
  <si>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</si>
  <si>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</si>
  <si>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</si>
  <si>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</si>
  <si>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</si>
  <si>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</si>
  <si>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</si>
  <si>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</si>
  <si>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</si>
  <si>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</si>
  <si>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</si>
  <si>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</si>
  <si>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</si>
  <si>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</si>
  <si>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</si>
  <si>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</si>
  <si>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</si>
  <si>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</si>
  <si>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</si>
  <si>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</si>
  <si>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</si>
  <si>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</si>
  <si>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</si>
  <si>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</si>
  <si>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</si>
  <si>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</si>
  <si>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</si>
  <si>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</si>
  <si>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</si>
  <si>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</si>
  <si>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</si>
  <si>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</si>
  <si>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</si>
  <si>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</si>
  <si>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</si>
  <si>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</si>
  <si>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</si>
  <si>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</si>
  <si>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</si>
  <si>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</si>
  <si>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</si>
  <si>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</si>
  <si>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</si>
  <si>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</si>
  <si>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</si>
  <si>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</si>
  <si>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</si>
  <si>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</si>
  <si>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</si>
  <si>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</si>
  <si>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</si>
  <si>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</si>
  <si>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</si>
  <si>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</si>
  <si>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</si>
  <si>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</si>
  <si>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</si>
  <si>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</si>
  <si>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</si>
  <si>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</si>
  <si>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</si>
  <si>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</si>
  <si>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</si>
  <si>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</si>
  <si>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</si>
  <si>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</si>
  <si>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</si>
  <si>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</si>
  <si>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</si>
  <si>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</si>
  <si>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</si>
  <si>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</si>
  <si>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</si>
  <si>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</si>
  <si>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</si>
  <si>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</si>
  <si>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</si>
  <si>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</si>
  <si>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</si>
  <si>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</si>
  <si>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</si>
  <si>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</si>
  <si>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</si>
  <si>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</si>
  <si>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</si>
  <si>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</si>
  <si>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</si>
  <si>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</si>
  <si>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</si>
  <si>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</si>
  <si>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</si>
  <si>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</si>
  <si>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</si>
  <si>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</si>
  <si>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</si>
  <si>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</si>
  <si>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</si>
  <si>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</si>
  <si>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</si>
  <si>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</si>
  <si>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</si>
  <si>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</si>
  <si>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</si>
  <si>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</si>
  <si>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</si>
  <si>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</si>
  <si>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</si>
  <si>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</si>
  <si>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</si>
  <si>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</si>
  <si>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</si>
  <si>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</si>
  <si>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</si>
  <si>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</si>
  <si>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</si>
  <si>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</si>
  <si>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</si>
  <si>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自動車事業会計</t>
    <phoneticPr fontId="5"/>
  </si>
  <si>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</si>
  <si>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</si>
  <si>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</si>
  <si>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</si>
  <si>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</si>
  <si>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</si>
  <si>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</si>
  <si>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</si>
  <si>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</si>
  <si>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</si>
  <si>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</si>
  <si>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</si>
  <si>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</si>
  <si>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</si>
  <si>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</si>
  <si>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</si>
  <si>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</si>
  <si>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</si>
  <si>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</si>
  <si>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</si>
  <si>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</si>
  <si>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</si>
  <si>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</si>
  <si>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</si>
  <si>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</si>
  <si>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</si>
  <si>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</si>
  <si>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</si>
  <si>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</si>
  <si>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</si>
  <si>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</si>
  <si>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</si>
  <si>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</si>
  <si>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</si>
  <si>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</si>
  <si>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</si>
  <si>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</si>
  <si>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</si>
  <si>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</si>
  <si>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</si>
  <si>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</si>
  <si>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</si>
  <si>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</si>
  <si>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</si>
  <si>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</si>
  <si>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</si>
  <si>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</si>
  <si>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</si>
  <si>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</si>
  <si>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</si>
  <si>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</si>
  <si>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</si>
  <si>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</si>
  <si>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</si>
  <si>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</si>
  <si>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</si>
  <si>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</si>
  <si>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</si>
  <si>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</si>
  <si>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</si>
  <si>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兵庫県神戸市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</si>
  <si>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</si>
  <si>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</si>
  <si>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</si>
  <si>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</si>
  <si>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</si>
  <si>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</si>
  <si>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</si>
  <si>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</si>
  <si>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</si>
  <si>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</si>
  <si>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</si>
  <si>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</si>
  <si>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</si>
  <si>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</si>
  <si>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</si>
  <si>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</si>
  <si>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</si>
  <si>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</si>
  <si>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</si>
  <si>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</si>
  <si>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</si>
  <si>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</si>
  <si>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</si>
  <si>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</si>
  <si>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</si>
  <si>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</si>
  <si>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</si>
  <si>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</si>
  <si>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</si>
  <si>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</si>
  <si>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</si>
  <si>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</si>
  <si>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</si>
  <si>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</si>
  <si>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</si>
  <si>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</si>
  <si>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</si>
  <si>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</si>
  <si>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</si>
  <si>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</si>
  <si>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</si>
  <si>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</si>
  <si>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</si>
  <si>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</si>
  <si>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</si>
  <si>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</si>
  <si>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</si>
  <si>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</si>
  <si>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</si>
  <si>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</si>
  <si>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</si>
  <si>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</si>
  <si>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</si>
  <si>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</si>
  <si>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</si>
  <si>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</si>
  <si>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</si>
  <si>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</si>
  <si>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</si>
  <si>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</si>
  <si>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</si>
  <si>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</si>
  <si>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</si>
  <si>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</si>
  <si>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</si>
  <si>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</si>
  <si>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</si>
  <si>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</si>
  <si>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</si>
  <si>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</si>
  <si>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</si>
  <si>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</si>
  <si>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</si>
  <si>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</si>
  <si>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</si>
  <si>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</si>
  <si>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</si>
  <si>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</si>
  <si>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</si>
  <si>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</si>
  <si>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</si>
  <si>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</si>
  <si>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</si>
  <si>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</si>
  <si>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</si>
  <si>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</si>
  <si>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</si>
  <si>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</si>
  <si>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</si>
  <si>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</si>
  <si>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</si>
  <si>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</si>
  <si>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</si>
  <si>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</si>
  <si>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</si>
  <si>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</si>
  <si>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</si>
  <si>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</si>
  <si>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</si>
  <si>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</si>
  <si>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</si>
  <si>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</si>
  <si>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</si>
  <si>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</si>
  <si>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</si>
  <si>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</si>
  <si>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</si>
  <si>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</si>
  <si>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</si>
  <si>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</si>
  <si>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</si>
  <si>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</si>
  <si>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</si>
  <si>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</si>
  <si>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</si>
  <si>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</si>
  <si>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</si>
  <si>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</si>
  <si>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</si>
  <si>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</si>
  <si>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</si>
  <si>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</si>
  <si>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</si>
  <si>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</si>
  <si>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</si>
  <si>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</si>
  <si>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</si>
  <si>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</si>
  <si>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</si>
  <si>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</si>
  <si>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</si>
  <si>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</si>
  <si>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</si>
  <si>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</si>
  <si>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</si>
  <si>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</si>
  <si>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</si>
  <si>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</si>
  <si>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</si>
  <si>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</si>
  <si>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</si>
  <si>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</si>
  <si>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</si>
  <si>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</si>
  <si>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</si>
  <si>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</si>
  <si>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</si>
  <si>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</si>
  <si>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兵庫県神戸市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</si>
  <si>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</si>
  <si>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</si>
  <si>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</si>
  <si>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</si>
  <si>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</si>
  <si>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</si>
  <si>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</si>
  <si>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</si>
  <si>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</si>
  <si>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</si>
  <si>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</si>
  <si>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</si>
  <si>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</si>
  <si>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</si>
  <si>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</si>
  <si>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</si>
  <si>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</si>
  <si>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</si>
  <si>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</si>
  <si>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</si>
  <si>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勤労者福祉共済事業費</t>
    <phoneticPr fontId="5"/>
  </si>
  <si>
    <t>母子父子寡婦福祉資金貸付事業費</t>
    <phoneticPr fontId="5"/>
  </si>
  <si>
    <t>市営住宅事業費</t>
    <phoneticPr fontId="5"/>
  </si>
  <si>
    <t>空港整備事業費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</si>
  <si>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</si>
  <si>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</si>
  <si>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</si>
  <si>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</si>
  <si>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</si>
  <si>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</si>
  <si>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</si>
  <si>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</si>
  <si>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</si>
  <si>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</si>
  <si>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</si>
  <si>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</si>
  <si>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</si>
  <si>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</si>
  <si>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</si>
  <si>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</si>
  <si>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</si>
  <si>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</si>
  <si>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</si>
  <si>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</si>
  <si>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法適用企業</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</si>
  <si>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</si>
  <si>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</si>
  <si>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</si>
  <si>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</si>
  <si>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</si>
  <si>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</si>
  <si>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</si>
  <si>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法非適用企業</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</si>
  <si>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</si>
  <si>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</si>
  <si>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</si>
  <si>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</si>
  <si>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</si>
  <si>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</si>
  <si>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</si>
  <si>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</si>
  <si>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</si>
  <si>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</si>
  <si>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</si>
  <si>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</si>
  <si>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</si>
  <si>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</si>
  <si>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</si>
  <si>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</si>
  <si>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</si>
  <si>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</si>
  <si>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</si>
  <si>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</si>
  <si>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</si>
  <si>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</si>
  <si>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</si>
  <si>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</si>
  <si>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</si>
  <si>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</si>
  <si>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</si>
  <si>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</si>
  <si>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</si>
  <si>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</si>
  <si>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</si>
  <si>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</si>
  <si>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</si>
  <si>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</si>
  <si>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</si>
  <si>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</si>
  <si>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</si>
  <si>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</si>
  <si>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</si>
  <si>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</si>
  <si>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</si>
  <si>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</si>
  <si>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</si>
  <si>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</si>
  <si>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</si>
  <si>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</si>
  <si>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</si>
  <si>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</si>
  <si>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</si>
  <si>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</si>
  <si>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</si>
  <si>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</si>
  <si>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</si>
  <si>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</si>
  <si>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</si>
  <si>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</si>
  <si>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</si>
  <si>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</si>
  <si>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</si>
  <si>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</si>
  <si>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</si>
  <si>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</si>
  <si>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</si>
  <si>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</si>
  <si>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</si>
  <si>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</si>
  <si>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</si>
  <si>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</si>
  <si>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</si>
  <si>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</si>
  <si>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</si>
  <si>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</si>
  <si>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</si>
  <si>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</si>
  <si>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</si>
  <si>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</si>
  <si>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</si>
  <si>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</si>
  <si>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</si>
  <si>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</si>
  <si>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</si>
  <si>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</si>
  <si>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</si>
  <si>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</si>
  <si>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</si>
  <si>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</si>
  <si>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</si>
  <si>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</si>
  <si>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</si>
  <si>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</si>
  <si>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</si>
  <si>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</si>
  <si>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</si>
  <si>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</si>
  <si>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</si>
  <si>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</si>
  <si>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</si>
  <si>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</si>
  <si>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</si>
  <si>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</si>
  <si>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</si>
  <si>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</si>
  <si>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</si>
  <si>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</si>
  <si>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</si>
  <si>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</si>
  <si>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</si>
  <si>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</si>
  <si>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</si>
  <si>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</si>
  <si>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</si>
  <si>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</si>
  <si>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</si>
  <si>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</si>
  <si>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</si>
  <si>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</si>
  <si>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</si>
  <si>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</si>
  <si>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</si>
  <si>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</si>
  <si>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</si>
  <si>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</si>
  <si>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</si>
  <si>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</si>
  <si>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</si>
  <si>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</si>
  <si>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</si>
  <si>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</si>
  <si>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</si>
  <si>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</si>
  <si>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</si>
  <si>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</si>
  <si>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</si>
  <si>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</si>
  <si>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</si>
  <si>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</si>
  <si>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自動車事業会計</t>
  </si>
  <si>
    <t>▲ 0.23</t>
  </si>
  <si>
    <t>▲ 0.17</t>
  </si>
  <si>
    <t>▲ 0.20</t>
  </si>
  <si>
    <t>▲ 0.31</t>
  </si>
  <si>
    <t>▲ 0.41</t>
  </si>
  <si>
    <t>新都市整備事業会計</t>
  </si>
  <si>
    <t>下水道事業会計</t>
  </si>
  <si>
    <t>水道事業会計</t>
  </si>
  <si>
    <t>港湾事業会計</t>
  </si>
  <si>
    <t>工業用水道事業会計</t>
  </si>
  <si>
    <t>一般会計</t>
  </si>
  <si>
    <t>介護保険事業費</t>
  </si>
  <si>
    <t>その他会計（赤字）</t>
  </si>
  <si>
    <t>その他会計（黒字）</t>
  </si>
  <si>
    <t>法非適用企業</t>
  </si>
  <si>
    <t>阪神水道企業団</t>
  </si>
  <si>
    <t>兵庫県後期高齢者医療広域連合（一般）</t>
  </si>
  <si>
    <t>兵庫県後期高齢者医療広域連合（特別）</t>
  </si>
  <si>
    <t>(公財)神戸国際協力交流センター</t>
  </si>
  <si>
    <t>(公財)先端医療振興財団</t>
  </si>
  <si>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</si>
  <si>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</si>
  <si>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3"/>
  </si>
  <si>
    <t>公立大学法人神戸市外国語大学</t>
  </si>
  <si>
    <t>(公財)神戸いきいき勤労財団</t>
  </si>
  <si>
    <t>(公財)神戸市民文化振興財団</t>
  </si>
  <si>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</si>
  <si>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3"/>
  </si>
  <si>
    <t>H28.4名称変更</t>
    <rPh sb="5" eb="7">
      <t>メイショウ</t>
    </rPh>
    <rPh sb="7" eb="9">
      <t>ヘンコウ</t>
    </rPh>
    <phoneticPr fontId="3"/>
  </si>
  <si>
    <t>(一財)神戸国際観光コンベンション協会</t>
  </si>
  <si>
    <t>(一財)神戸みのりの公社</t>
  </si>
  <si>
    <t>(株)神戸商工貿易センター</t>
  </si>
  <si>
    <t>(株)有馬温泉企業</t>
  </si>
  <si>
    <t>くつのまちながた神戸(株)</t>
  </si>
  <si>
    <t>神戸市道路公社</t>
  </si>
  <si>
    <t>(公財)神戸市公園緑化協会</t>
  </si>
  <si>
    <t>(一財)神戸すまいまちづくり公社</t>
  </si>
  <si>
    <t>神戸新交通(株)</t>
  </si>
  <si>
    <t>神戸ハーバーランド(株)</t>
  </si>
  <si>
    <t>(株)神戸サンセンタープラザ</t>
  </si>
  <si>
    <t>神戸高速鉄道(株)</t>
  </si>
  <si>
    <t>神戸港埠頭(株)</t>
  </si>
  <si>
    <t>(株)OMこうべ</t>
  </si>
  <si>
    <t>神戸航空貨物ターミナル(株)</t>
  </si>
  <si>
    <t>(株)神戸フェリーセンター</t>
  </si>
  <si>
    <t>阪神国際港湾(株)</t>
    <rPh sb="0" eb="2">
      <t>ハンシン</t>
    </rPh>
    <rPh sb="2" eb="4">
      <t>コクサイ</t>
    </rPh>
    <rPh sb="4" eb="6">
      <t>コウワン</t>
    </rPh>
    <phoneticPr fontId="3"/>
  </si>
  <si>
    <t>(一財)神戸市水道サービス公社</t>
  </si>
  <si>
    <t>神戸交通振興(株)</t>
  </si>
  <si>
    <t>(公財)神戸市スポーツ教育協会</t>
  </si>
  <si>
    <t>(公財)神戸都市問題研究所</t>
    <rPh sb="6" eb="8">
      <t>トシ</t>
    </rPh>
    <rPh sb="8" eb="10">
      <t>モンダイ</t>
    </rPh>
    <rPh sb="10" eb="13">
      <t>ケンキュウジョ</t>
    </rPh>
    <phoneticPr fontId="3"/>
  </si>
  <si>
    <t>(社福)神戸市社会福祉協議会</t>
  </si>
  <si>
    <t>(一社)神戸港振興協会</t>
    <rPh sb="1" eb="2">
      <t>イチ</t>
    </rPh>
    <rPh sb="6" eb="7">
      <t>ミナト</t>
    </rPh>
    <rPh sb="7" eb="9">
      <t>シンコウ</t>
    </rPh>
    <rPh sb="9" eb="11">
      <t>キョウカイ</t>
    </rPh>
    <phoneticPr fontId="3"/>
  </si>
  <si>
    <t>(公財)こうべ市民福祉振興協会</t>
  </si>
  <si>
    <t>(一財)神戸市地域医療振興財団</t>
  </si>
  <si>
    <t>(公財)神戸市産業振興財団</t>
  </si>
  <si>
    <t>○</t>
  </si>
  <si>
    <t xml:space="preserve"> </t>
  </si>
  <si>
    <t>神戸空港ターミナル(株)</t>
  </si>
  <si>
    <t>H28.2
損失補償債務返還済</t>
  </si>
  <si>
    <t>関西広域連合</t>
    <rPh sb="0" eb="2">
      <t>カンサイ</t>
    </rPh>
    <rPh sb="2" eb="4">
      <t>コウイキ</t>
    </rPh>
    <rPh sb="4" eb="6">
      <t>レンゴウ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</si>
  <si>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</si>
  <si>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</si>
  <si>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</si>
  <si>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</si>
  <si>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</si>
  <si>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
　厳格な起債管理による市債残高の削減や企業会計に対する繰出金についての見直しを進めるなどの行財政改革に取り組んだ結果、将来負担比率及び実質公債費比率は減少傾向にあり、類似団体平均も下回っている。今後も「神戸市行財政改革2020」に基づき、一層の財政健全化を図っていく。
</t>
    <rPh sb="46" eb="49">
      <t>ギョウザイセイ</t>
    </rPh>
    <rPh sb="49" eb="51">
      <t>カイカク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</si>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</sst>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51458</c:v>
                </c:pt>
                <c:pt idx="1">
                  <c:v>38199</c:v>
                </c:pt>
                <c:pt idx="2">
                  <c:v>63419</c:v>
                </c:pt>
                <c:pt idx="3">
                  <c:v>55514</c:v>
                </c:pt>
                <c:pt idx="4">
                  <c:v>52148</c:v>
                </c:pt>
              </c:numCache>
            </c:numRef>
          </c:val>
          <c:smooth val="0"/>
        </c:ser>
        <c:dLbls>
          <c:showLegendKey val="0"/>
          <c:showVal val="0"/>
          <c:showCatName val="0"/>
          <c:showSerName val="0"/>
          <c:showPercent val="0"/>
          <c:showBubbleSize val="0"/>
        </c:dLbls>
        <c:marker val="1"/>
        <c:smooth val="0"/>
        <c:axId val="669982600"/>
        <c:axId val="669982208"/>
      </c:lineChart>
      <c:catAx>
        <c:axId val="669982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9982208"/>
        <c:crosses val="autoZero"/>
        <c:auto val="1"/>
        <c:lblAlgn val="ctr"/>
        <c:lblOffset val="100"/>
        <c:tickLblSkip val="1"/>
        <c:tickMarkSkip val="1"/>
        <c:noMultiLvlLbl val="0"/>
      </c:catAx>
      <c:valAx>
        <c:axId val="6699822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9982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0.57999999999999996</c:v>
                </c:pt>
                <c:pt idx="1">
                  <c:v>0.52</c:v>
                </c:pt>
                <c:pt idx="2">
                  <c:v>0.69</c:v>
                </c:pt>
                <c:pt idx="3">
                  <c:v>0.41</c:v>
                </c:pt>
                <c:pt idx="4">
                  <c:v>0.33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0.11</c:v>
                </c:pt>
                <c:pt idx="1">
                  <c:v>0.87</c:v>
                </c:pt>
                <c:pt idx="2">
                  <c:v>2.2000000000000002</c:v>
                </c:pt>
                <c:pt idx="3">
                  <c:v>2.89</c:v>
                </c:pt>
                <c:pt idx="4">
                  <c:v>3.35</c:v>
                </c:pt>
              </c:numCache>
            </c:numRef>
          </c:val>
        </c:ser>
        <c:dLbls>
          <c:showLegendKey val="0"/>
          <c:showVal val="0"/>
          <c:showCatName val="0"/>
          <c:showSerName val="0"/>
          <c:showPercent val="0"/>
          <c:showBubbleSize val="0"/>
        </c:dLbls>
        <c:gapWidth val="250"/>
        <c:overlap val="100"/>
        <c:axId val="669980640"/>
        <c:axId val="669980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0.57999999999999996</c:v>
                </c:pt>
                <c:pt idx="1">
                  <c:v>0.7</c:v>
                </c:pt>
                <c:pt idx="2">
                  <c:v>1.5</c:v>
                </c:pt>
                <c:pt idx="3">
                  <c:v>0.41</c:v>
                </c:pt>
                <c:pt idx="4">
                  <c:v>0.4</c:v>
                </c:pt>
              </c:numCache>
            </c:numRef>
          </c:val>
          <c:smooth val="0"/>
        </c:ser>
        <c:dLbls>
          <c:showLegendKey val="0"/>
          <c:showVal val="0"/>
          <c:showCatName val="0"/>
          <c:showSerName val="0"/>
          <c:showPercent val="0"/>
          <c:showBubbleSize val="0"/>
        </c:dLbls>
        <c:marker val="1"/>
        <c:smooth val="0"/>
        <c:axId val="669980640"/>
        <c:axId val="669980248"/>
      </c:lineChart>
      <c:catAx>
        <c:axId val="66998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9980248"/>
        <c:crosses val="autoZero"/>
        <c:auto val="1"/>
        <c:lblAlgn val="ctr"/>
        <c:lblOffset val="100"/>
        <c:tickLblSkip val="1"/>
        <c:tickMarkSkip val="1"/>
        <c:noMultiLvlLbl val="0"/>
      </c:catAx>
      <c:valAx>
        <c:axId val="669980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98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0.53</c:v>
                </c:pt>
                <c:pt idx="2">
                  <c:v>#N/A</c:v>
                </c:pt>
                <c:pt idx="3">
                  <c:v>0.54</c:v>
                </c:pt>
                <c:pt idx="4">
                  <c:v>#N/A</c:v>
                </c:pt>
                <c:pt idx="5">
                  <c:v>0.32</c:v>
                </c:pt>
                <c:pt idx="6">
                  <c:v>#N/A</c:v>
                </c:pt>
                <c:pt idx="7">
                  <c:v>0.28999999999999998</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c:v>
                </c:pt>
                <c:pt idx="2">
                  <c:v>#N/A</c:v>
                </c:pt>
                <c:pt idx="3">
                  <c:v>0.21</c:v>
                </c:pt>
                <c:pt idx="4">
                  <c:v>#N/A</c:v>
                </c:pt>
                <c:pt idx="5">
                  <c:v>0.28000000000000003</c:v>
                </c:pt>
                <c:pt idx="6">
                  <c:v>#N/A</c:v>
                </c:pt>
                <c:pt idx="7">
                  <c:v>0.54</c:v>
                </c:pt>
                <c:pt idx="8">
                  <c:v>#N/A</c:v>
                </c:pt>
                <c:pt idx="9">
                  <c:v>0.28000000000000003</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0.56999999999999995</c:v>
                </c:pt>
                <c:pt idx="2">
                  <c:v>#N/A</c:v>
                </c:pt>
                <c:pt idx="3">
                  <c:v>0.52</c:v>
                </c:pt>
                <c:pt idx="4">
                  <c:v>#N/A</c:v>
                </c:pt>
                <c:pt idx="5">
                  <c:v>0.68</c:v>
                </c:pt>
                <c:pt idx="6">
                  <c:v>#N/A</c:v>
                </c:pt>
                <c:pt idx="7">
                  <c:v>0.41</c:v>
                </c:pt>
                <c:pt idx="8">
                  <c:v>#N/A</c:v>
                </c:pt>
                <c:pt idx="9">
                  <c:v>0.32</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0.39</c:v>
                </c:pt>
                <c:pt idx="2">
                  <c:v>#N/A</c:v>
                </c:pt>
                <c:pt idx="3">
                  <c:v>0.56000000000000005</c:v>
                </c:pt>
                <c:pt idx="4">
                  <c:v>#N/A</c:v>
                </c:pt>
                <c:pt idx="5">
                  <c:v>0.73</c:v>
                </c:pt>
                <c:pt idx="6">
                  <c:v>#N/A</c:v>
                </c:pt>
                <c:pt idx="7">
                  <c:v>0.89</c:v>
                </c:pt>
                <c:pt idx="8">
                  <c:v>#N/A</c:v>
                </c:pt>
                <c:pt idx="9">
                  <c:v>0.86</c:v>
                </c:pt>
              </c:numCache>
            </c:numRef>
          </c:val>
        </c:ser>
        <c:ser>
          <c:idx val="5"/>
          <c:order val="5"/>
          <c:tx>
            <c:strRef>
              <c:f>データシート!$A$32</c:f>
              <c:strCache>
                <c:ptCount val="1"/>
                <c:pt idx="0">
                  <c:v>港湾事業会計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16.190000000000001</c:v>
                </c:pt>
                <c:pt idx="2">
                  <c:v>#N/A</c:v>
                </c:pt>
                <c:pt idx="3">
                  <c:v>16.57</c:v>
                </c:pt>
                <c:pt idx="4">
                  <c:v>#N/A</c:v>
                </c:pt>
                <c:pt idx="5">
                  <c:v>16.170000000000002</c:v>
                </c:pt>
                <c:pt idx="6">
                  <c:v>#N/A</c:v>
                </c:pt>
                <c:pt idx="7">
                  <c:v>2.2200000000000002</c:v>
                </c:pt>
                <c:pt idx="8">
                  <c:v>#N/A</c:v>
                </c:pt>
                <c:pt idx="9">
                  <c:v>3.64</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2.59</c:v>
                </c:pt>
                <c:pt idx="2">
                  <c:v>#N/A</c:v>
                </c:pt>
                <c:pt idx="3">
                  <c:v>3.43</c:v>
                </c:pt>
                <c:pt idx="4">
                  <c:v>#N/A</c:v>
                </c:pt>
                <c:pt idx="5">
                  <c:v>4.3499999999999996</c:v>
                </c:pt>
                <c:pt idx="6">
                  <c:v>#N/A</c:v>
                </c:pt>
                <c:pt idx="7">
                  <c:v>4.8899999999999997</c:v>
                </c:pt>
                <c:pt idx="8">
                  <c:v>#N/A</c:v>
                </c:pt>
                <c:pt idx="9">
                  <c:v>4.49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6.04</c:v>
                </c:pt>
                <c:pt idx="2">
                  <c:v>#N/A</c:v>
                </c:pt>
                <c:pt idx="3">
                  <c:v>6.28</c:v>
                </c:pt>
                <c:pt idx="4">
                  <c:v>#N/A</c:v>
                </c:pt>
                <c:pt idx="5">
                  <c:v>6.97</c:v>
                </c:pt>
                <c:pt idx="6">
                  <c:v>#N/A</c:v>
                </c:pt>
                <c:pt idx="7">
                  <c:v>7.08</c:v>
                </c:pt>
                <c:pt idx="8">
                  <c:v>#N/A</c:v>
                </c:pt>
                <c:pt idx="9">
                  <c:v>6.65</c:v>
                </c:pt>
              </c:numCache>
            </c:numRef>
          </c:val>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18.91</c:v>
                </c:pt>
                <c:pt idx="2">
                  <c:v>#N/A</c:v>
                </c:pt>
                <c:pt idx="3">
                  <c:v>31.62</c:v>
                </c:pt>
                <c:pt idx="4">
                  <c:v>#N/A</c:v>
                </c:pt>
                <c:pt idx="5">
                  <c:v>32.049999999999997</c:v>
                </c:pt>
                <c:pt idx="6">
                  <c:v>#N/A</c:v>
                </c:pt>
                <c:pt idx="7">
                  <c:v>32.99</c:v>
                </c:pt>
                <c:pt idx="8">
                  <c:v>#N/A</c:v>
                </c:pt>
                <c:pt idx="9">
                  <c:v>30.08</c:v>
                </c:pt>
              </c:numCache>
            </c:numRef>
          </c:val>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0.23</c:v>
                </c:pt>
                <c:pt idx="1">
                  <c:v>#N/A</c:v>
                </c:pt>
                <c:pt idx="2">
                  <c:v>0.17</c:v>
                </c:pt>
                <c:pt idx="3">
                  <c:v>#N/A</c:v>
                </c:pt>
                <c:pt idx="4">
                  <c:v>0.2</c:v>
                </c:pt>
                <c:pt idx="5">
                  <c:v>#N/A</c:v>
                </c:pt>
                <c:pt idx="6">
                  <c:v>0.31</c:v>
                </c:pt>
                <c:pt idx="7">
                  <c:v>#N/A</c:v>
                </c:pt>
                <c:pt idx="8">
                  <c:v>0.41</c:v>
                </c:pt>
                <c:pt idx="9">
                  <c:v>#N/A</c:v>
                </c:pt>
              </c:numCache>
            </c:numRef>
          </c:val>
        </c:ser>
        <c:dLbls>
          <c:showLegendKey val="0"/>
          <c:showVal val="0"/>
          <c:showCatName val="0"/>
          <c:showSerName val="0"/>
          <c:showPercent val="0"/>
          <c:showBubbleSize val="0"/>
        </c:dLbls>
        <c:gapWidth val="150"/>
        <c:overlap val="100"/>
        <c:axId val="669979464"/>
        <c:axId val="669979072"/>
      </c:barChart>
      <c:catAx>
        <c:axId val="66997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9979072"/>
        <c:crosses val="autoZero"/>
        <c:auto val="1"/>
        <c:lblAlgn val="ctr"/>
        <c:lblOffset val="100"/>
        <c:tickLblSkip val="1"/>
        <c:tickMarkSkip val="1"/>
        <c:noMultiLvlLbl val="0"/>
      </c:catAx>
      <c:valAx>
        <c:axId val="66997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979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100300</c:v>
                </c:pt>
                <c:pt idx="5">
                  <c:v>91026</c:v>
                </c:pt>
                <c:pt idx="8">
                  <c:v>89066</c:v>
                </c:pt>
                <c:pt idx="11">
                  <c:v>90161</c:v>
                </c:pt>
                <c:pt idx="14">
                  <c:v>95681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2001</c:v>
                </c:pt>
                <c:pt idx="3">
                  <c:v>1935</c:v>
                </c:pt>
                <c:pt idx="6">
                  <c:v>1971</c:v>
                </c:pt>
                <c:pt idx="9">
                  <c:v>1945</c:v>
                </c:pt>
                <c:pt idx="12">
                  <c:v>1749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1135</c:v>
                </c:pt>
                <c:pt idx="3">
                  <c:v>1088</c:v>
                </c:pt>
                <c:pt idx="6">
                  <c:v>1053</c:v>
                </c:pt>
                <c:pt idx="9">
                  <c:v>1046</c:v>
                </c:pt>
                <c:pt idx="12">
                  <c:v>858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25923</c:v>
                </c:pt>
                <c:pt idx="3">
                  <c:v>18500</c:v>
                </c:pt>
                <c:pt idx="6">
                  <c:v>17601</c:v>
                </c:pt>
                <c:pt idx="9">
                  <c:v>17447</c:v>
                </c:pt>
                <c:pt idx="12">
                  <c:v>21769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33497</c:v>
                </c:pt>
                <c:pt idx="3">
                  <c:v>34885</c:v>
                </c:pt>
                <c:pt idx="6">
                  <c:v>36381</c:v>
                </c:pt>
                <c:pt idx="9">
                  <c:v>36760</c:v>
                </c:pt>
                <c:pt idx="12">
                  <c:v>38279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4497</c:v>
                </c:pt>
                <c:pt idx="3">
                  <c:v>3195</c:v>
                </c:pt>
                <c:pt idx="6">
                  <c:v>1952</c:v>
                </c:pt>
                <c:pt idx="9">
                  <c:v>656</c:v>
                </c:pt>
                <c:pt idx="12">
                  <c:v>148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70174</c:v>
                </c:pt>
                <c:pt idx="3">
                  <c:v>61777</c:v>
                </c:pt>
                <c:pt idx="6">
                  <c:v>59247</c:v>
                </c:pt>
                <c:pt idx="9">
                  <c:v>56821</c:v>
                </c:pt>
                <c:pt idx="12">
                  <c:v>55199</c:v>
                </c:pt>
              </c:numCache>
            </c:numRef>
          </c:val>
        </c:ser>
        <c:dLbls>
          <c:showLegendKey val="0"/>
          <c:showVal val="0"/>
          <c:showCatName val="0"/>
          <c:showSerName val="0"/>
          <c:showPercent val="0"/>
          <c:showBubbleSize val="0"/>
        </c:dLbls>
        <c:gapWidth val="100"/>
        <c:overlap val="100"/>
        <c:axId val="669977896"/>
        <c:axId val="66997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36927</c:v>
                </c:pt>
                <c:pt idx="2">
                  <c:v>#N/A</c:v>
                </c:pt>
                <c:pt idx="3">
                  <c:v>#N/A</c:v>
                </c:pt>
                <c:pt idx="4">
                  <c:v>30354</c:v>
                </c:pt>
                <c:pt idx="5">
                  <c:v>#N/A</c:v>
                </c:pt>
                <c:pt idx="6">
                  <c:v>#N/A</c:v>
                </c:pt>
                <c:pt idx="7">
                  <c:v>29139</c:v>
                </c:pt>
                <c:pt idx="8">
                  <c:v>#N/A</c:v>
                </c:pt>
                <c:pt idx="9">
                  <c:v>#N/A</c:v>
                </c:pt>
                <c:pt idx="10">
                  <c:v>24514</c:v>
                </c:pt>
                <c:pt idx="11">
                  <c:v>#N/A</c:v>
                </c:pt>
                <c:pt idx="12">
                  <c:v>#N/A</c:v>
                </c:pt>
                <c:pt idx="13">
                  <c:v>22321</c:v>
                </c:pt>
                <c:pt idx="14">
                  <c:v>#N/A</c:v>
                </c:pt>
              </c:numCache>
            </c:numRef>
          </c:val>
          <c:smooth val="0"/>
        </c:ser>
        <c:dLbls>
          <c:showLegendKey val="0"/>
          <c:showVal val="0"/>
          <c:showCatName val="0"/>
          <c:showSerName val="0"/>
          <c:showPercent val="0"/>
          <c:showBubbleSize val="0"/>
        </c:dLbls>
        <c:marker val="1"/>
        <c:smooth val="0"/>
        <c:axId val="669977896"/>
        <c:axId val="669977504"/>
      </c:lineChart>
      <c:catAx>
        <c:axId val="66997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9977504"/>
        <c:crosses val="autoZero"/>
        <c:auto val="1"/>
        <c:lblAlgn val="ctr"/>
        <c:lblOffset val="100"/>
        <c:tickLblSkip val="1"/>
        <c:tickMarkSkip val="1"/>
        <c:noMultiLvlLbl val="0"/>
      </c:catAx>
      <c:valAx>
        <c:axId val="66997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97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721556</c:v>
                </c:pt>
                <c:pt idx="5">
                  <c:v>729330</c:v>
                </c:pt>
                <c:pt idx="8">
                  <c:v>741968</c:v>
                </c:pt>
                <c:pt idx="11">
                  <c:v>747341</c:v>
                </c:pt>
                <c:pt idx="14">
                  <c:v>749066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258822</c:v>
                </c:pt>
                <c:pt idx="5">
                  <c:v>263085</c:v>
                </c:pt>
                <c:pt idx="8">
                  <c:v>260772</c:v>
                </c:pt>
                <c:pt idx="11">
                  <c:v>244838</c:v>
                </c:pt>
                <c:pt idx="14">
                  <c:v>232175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209072</c:v>
                </c:pt>
                <c:pt idx="5">
                  <c:v>217769</c:v>
                </c:pt>
                <c:pt idx="8">
                  <c:v>241412</c:v>
                </c:pt>
                <c:pt idx="11">
                  <c:v>258654</c:v>
                </c:pt>
                <c:pt idx="14">
                  <c:v>264863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40089</c:v>
                </c:pt>
                <c:pt idx="3">
                  <c:v>4251</c:v>
                </c:pt>
                <c:pt idx="6">
                  <c:v>3221</c:v>
                </c:pt>
                <c:pt idx="9">
                  <c:v>2445</c:v>
                </c:pt>
                <c:pt idx="12">
                  <c:v>2142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120881</c:v>
                </c:pt>
                <c:pt idx="3">
                  <c:v>117820</c:v>
                </c:pt>
                <c:pt idx="6">
                  <c:v>111777</c:v>
                </c:pt>
                <c:pt idx="9">
                  <c:v>103299</c:v>
                </c:pt>
                <c:pt idx="12">
                  <c:v>95839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4412</c:v>
                </c:pt>
                <c:pt idx="3">
                  <c:v>3432</c:v>
                </c:pt>
                <c:pt idx="6">
                  <c:v>2443</c:v>
                </c:pt>
                <c:pt idx="9">
                  <c:v>1950</c:v>
                </c:pt>
                <c:pt idx="12">
                  <c:v>1132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278560</c:v>
                </c:pt>
                <c:pt idx="3">
                  <c:v>232550</c:v>
                </c:pt>
                <c:pt idx="6">
                  <c:v>204603</c:v>
                </c:pt>
                <c:pt idx="9">
                  <c:v>190496</c:v>
                </c:pt>
                <c:pt idx="12">
                  <c:v>180858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24346</c:v>
                </c:pt>
                <c:pt idx="3">
                  <c:v>20813</c:v>
                </c:pt>
                <c:pt idx="6">
                  <c:v>12519</c:v>
                </c:pt>
                <c:pt idx="9">
                  <c:v>13034</c:v>
                </c:pt>
                <c:pt idx="12">
                  <c:v>20059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1201698</c:v>
                </c:pt>
                <c:pt idx="3">
                  <c:v>1214102</c:v>
                </c:pt>
                <c:pt idx="6">
                  <c:v>1212306</c:v>
                </c:pt>
                <c:pt idx="9">
                  <c:v>1214532</c:v>
                </c:pt>
                <c:pt idx="12">
                  <c:v>1204324</c:v>
                </c:pt>
              </c:numCache>
            </c:numRef>
          </c:val>
        </c:ser>
        <c:dLbls>
          <c:showLegendKey val="0"/>
          <c:showVal val="0"/>
          <c:showCatName val="0"/>
          <c:showSerName val="0"/>
          <c:showPercent val="0"/>
          <c:showBubbleSize val="0"/>
        </c:dLbls>
        <c:gapWidth val="100"/>
        <c:overlap val="100"/>
        <c:axId val="669977112"/>
        <c:axId val="669976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480534</c:v>
                </c:pt>
                <c:pt idx="2">
                  <c:v>#N/A</c:v>
                </c:pt>
                <c:pt idx="3">
                  <c:v>#N/A</c:v>
                </c:pt>
                <c:pt idx="4">
                  <c:v>382785</c:v>
                </c:pt>
                <c:pt idx="5">
                  <c:v>#N/A</c:v>
                </c:pt>
                <c:pt idx="6">
                  <c:v>#N/A</c:v>
                </c:pt>
                <c:pt idx="7">
                  <c:v>302718</c:v>
                </c:pt>
                <c:pt idx="8">
                  <c:v>#N/A</c:v>
                </c:pt>
                <c:pt idx="9">
                  <c:v>#N/A</c:v>
                </c:pt>
                <c:pt idx="10">
                  <c:v>274925</c:v>
                </c:pt>
                <c:pt idx="11">
                  <c:v>#N/A</c:v>
                </c:pt>
                <c:pt idx="12">
                  <c:v>#N/A</c:v>
                </c:pt>
                <c:pt idx="13">
                  <c:v>258251</c:v>
                </c:pt>
                <c:pt idx="14">
                  <c:v>#N/A</c:v>
                </c:pt>
              </c:numCache>
            </c:numRef>
          </c:val>
          <c:smooth val="0"/>
        </c:ser>
        <c:dLbls>
          <c:showLegendKey val="0"/>
          <c:showVal val="0"/>
          <c:showCatName val="0"/>
          <c:showSerName val="0"/>
          <c:showPercent val="0"/>
          <c:showBubbleSize val="0"/>
        </c:dLbls>
        <c:marker val="1"/>
        <c:smooth val="0"/>
        <c:axId val="669977112"/>
        <c:axId val="669976328"/>
      </c:lineChart>
      <c:catAx>
        <c:axId val="66997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9976328"/>
        <c:crosses val="autoZero"/>
        <c:auto val="1"/>
        <c:lblAlgn val="ctr"/>
        <c:lblOffset val="100"/>
        <c:tickLblSkip val="1"/>
        <c:tickMarkSkip val="1"/>
        <c:noMultiLvlLbl val="0"/>
      </c:catAx>
      <c:valAx>
        <c:axId val="669976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97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{695C9BC8-10E1-402A-946B-E66FE87A866E}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{548183DE-7E8C-4B4B-B5A1-224994E245B3}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{D3D4941A-A499-4351-BACD-AA13AEA0137D}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{485A6CE4-9A8D-4D2C-959B-09759969A3CE}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{C882FE63-CF8D-4412-BF96-DA502AEC830D}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{A536F37E-F5BA-41F8-A8A9-ADFC714F4FC8}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{A0AAC615-C0DD-4F6C-8ED7-9AC94CE5BCF9}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{54742E3C-F389-49AF-A0FA-AC4FDFA65E96}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{C6858AB3-BCED-4EB7-A5BD-9470D19332FD}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{6D227844-0EFA-4791-9C83-29447E73C2A2}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69974760"/>
        <c:axId val="669974368"/>
      </c:scatterChart>
      <c:valAx>
        <c:axId val="669974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974368"/>
        <c:crosses val="autoZero"/>
        <c:crossBetween val="midCat"/>
      </c:valAx>
      <c:valAx>
        <c:axId val="669974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9974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{8FF550B1-2B41-4B25-B6A0-95616131A825}</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{122569A1-A1AB-45C6-8257-EC0BF90F247B}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{E0E05329-F1B7-44B3-8560-455997CF9491}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{29D55B1A-395A-4C70-AA5D-E879241C6114}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{45D07306-9161-469F-8F6F-63D4AA456089}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10.9</c:v>
                </c:pt>
                <c:pt idx="2">
                  <c:v>10.1</c:v>
                </c:pt>
                <c:pt idx="3">
                  <c:v>8.6999999999999993</c:v>
                </c:pt>
                <c:pt idx="4">
                  <c:v>7.9</c:v>
                </c:pt>
              </c:numCache>
            </c:numRef>
          </c:xVal>
          <c:yVal>
            <c:numRef>
              <c:f>公会計指標分析・財政指標組合せ分析表!$K$73:$O$73</c:f>
              <c:numCache>
                <c:formatCode>#,##0.0;"▲ "#,##0.0</c:formatCode>
                <c:ptCount val="5"/>
                <c:pt idx="0">
                  <c:v>152.6</c:v>
                </c:pt>
                <c:pt idx="1">
                  <c:v>120.2</c:v>
                </c:pt>
                <c:pt idx="2">
                  <c:v>94.6</c:v>
                </c:pt>
                <c:pt idx="3">
                  <c:v>86.1</c:v>
                </c:pt>
                <c:pt idx="4">
                  <c:v>80.2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{6E0B30F9-9586-4D7E-B4B0-B9956E327662}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{17CFAFB5-12FF-4949-B415-9965C2696B61}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{020B5BA2-DA74-4931-B498-8BCFA54178B3}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{8FE4A960-AC30-4691-B9B3-2F32E92A7B15}</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{D483AD60-EE82-4682-BF7C-2A18365A0761}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669973584"/>
        <c:axId val="669973192"/>
      </c:scatterChart>
      <c:valAx>
        <c:axId val="669973584"/>
        <c:scaling>
          <c:orientation val="minMax"/>
          <c:max val="12.5"/>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973192"/>
        <c:crosses val="autoZero"/>
        <c:crossBetween val="midCat"/>
      </c:valAx>
      <c:valAx>
        <c:axId val="669973192"/>
        <c:scaling>
          <c:orientation val="minMax"/>
          <c:max val="177"/>
          <c:min val="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9973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厳格な起債管理による市債残高の削減や企業会計に対する繰出金についての見直しを進めるなどのこれまでの取り組みの結果、平成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年度については、地方債の元金償還の進捗</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により元利償還金が減少するなどし、実質公債費比率の分子は前年度に比べて約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億円減少している。</a:t>
          </a:r>
          <a:endParaRPr lang="ja-JP" altLang="ja-JP" sz="1400">
            <a:effectLst/>
          </a:endParaRPr>
        </a:p>
        <a:p>
          <a:r>
            <a:rPr lang="ja-JP" altLang="ja-JP" sz="1100">
              <a:solidFill>
                <a:schemeClr val="dk1"/>
              </a:solidFill>
              <a:effectLst/>
              <a:latin typeface="+mn-lt"/>
              <a:ea typeface="+mn-ea"/>
              <a:cs typeface="+mn-cs"/>
            </a:rPr>
            <a:t>　今後も「神戸市行財政改革</a:t>
          </a:r>
          <a:r>
            <a:rPr lang="en-US" altLang="ja-JP" sz="1100">
              <a:solidFill>
                <a:schemeClr val="dk1"/>
              </a:solidFill>
              <a:effectLst/>
              <a:latin typeface="+mn-lt"/>
              <a:ea typeface="+mn-ea"/>
              <a:cs typeface="+mn-cs"/>
            </a:rPr>
            <a:t>2020</a:t>
          </a:r>
          <a:r>
            <a:rPr lang="ja-JP" altLang="ja-JP" sz="1100">
              <a:solidFill>
                <a:schemeClr val="dk1"/>
              </a:solidFill>
              <a:effectLst/>
              <a:latin typeface="+mn-lt"/>
              <a:ea typeface="+mn-ea"/>
              <a:cs typeface="+mn-cs"/>
            </a:rPr>
            <a:t>」に基づき、類似団体中位程度の水準を維持するよう、一層の財政健全化を図っていく。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年度は、一般会計等に係る地方債残高の減に伴う「一般会計等に係る地方債の現在高」の減少や企業債残高の減に伴う「公営企業債等繰入見込額」の減少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により、将来負担額の分子は前年度に比べて約</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億円減少している。　</a:t>
          </a:r>
          <a:endParaRPr lang="ja-JP" altLang="ja-JP" sz="1400">
            <a:effectLst/>
          </a:endParaRPr>
        </a:p>
        <a:p>
          <a:r>
            <a:rPr kumimoji="1" lang="ja-JP" altLang="ja-JP" sz="1100">
              <a:solidFill>
                <a:schemeClr val="dk1"/>
              </a:solidFill>
              <a:effectLst/>
              <a:latin typeface="+mn-lt"/>
              <a:ea typeface="+mn-ea"/>
              <a:cs typeface="+mn-cs"/>
            </a:rPr>
            <a:t>　行財政改革の中で、実質的な市債残高の削減に取り組み公債費負担の適正化に努めてきたこと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により、将来負担比率は減少傾向にある。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137159</xdr:colOff>
      <xdr:row>9</xdr:row>
      <xdr:rowOff>130175</xdr:rowOff>
    </xdr:to>
    <xdr:sp macro="" textlink="">
      <xdr:nvSpPr>
        <xdr:cNvPr id="19" name="正方形/長方形 18"/>
        <xdr:cNvSpPr/>
      </xdr:nvSpPr>
      <xdr:spPr>
        <a:xfrm>
          <a:off x="6257924" y="1708785"/>
          <a:ext cx="332041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266699</xdr:colOff>
      <xdr:row>13</xdr:row>
      <xdr:rowOff>120650</xdr:rowOff>
    </xdr:to>
    <xdr:sp macro="" textlink="">
      <xdr:nvSpPr>
        <xdr:cNvPr id="17" name="正方形/長方形 16"/>
        <xdr:cNvSpPr/>
      </xdr:nvSpPr>
      <xdr:spPr>
        <a:xfrm>
          <a:off x="6487794" y="1676400"/>
          <a:ext cx="304482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財政力指数については、震災復興事業に多額の市債を発行したことにより、償還のため基準財政需要額が高い水準になっていることから、類似団体平均を下回っている。</a:t>
          </a:r>
          <a:endParaRPr kumimoji="1" lang="en-US" altLang="ja-JP" sz="1100">
            <a:latin typeface="+mn-ea"/>
            <a:ea typeface="+mn-ea"/>
          </a:endParaRPr>
        </a:p>
        <a:p>
          <a:r>
            <a:rPr kumimoji="1" lang="ja-JP" altLang="en-US" sz="1100">
              <a:latin typeface="+mn-ea"/>
              <a:ea typeface="+mn-ea"/>
            </a:rPr>
            <a:t>　企業業績の回復に伴う法人市民税の増加や</a:t>
          </a:r>
          <a:r>
            <a:rPr kumimoji="1" lang="ja-JP" altLang="en-US" sz="1100">
              <a:solidFill>
                <a:sysClr val="windowText" lastClr="000000"/>
              </a:solidFill>
              <a:latin typeface="+mn-ea"/>
              <a:ea typeface="+mn-ea"/>
            </a:rPr>
            <a:t>個人所得の増加による所得割の増加などにより、分子となる基準財政収入額が増加傾向にある。また、</a:t>
          </a:r>
          <a:r>
            <a:rPr kumimoji="1" lang="ja-JP" altLang="ja-JP" sz="1100">
              <a:solidFill>
                <a:schemeClr val="dk1"/>
              </a:solidFill>
              <a:effectLst/>
              <a:latin typeface="+mn-lt"/>
              <a:ea typeface="+mn-ea"/>
              <a:cs typeface="+mn-cs"/>
            </a:rPr>
            <a:t>分母となる基準財政需要額</a:t>
          </a:r>
          <a:r>
            <a:rPr kumimoji="1" lang="ja-JP" altLang="en-US" sz="1100">
              <a:solidFill>
                <a:schemeClr val="dk1"/>
              </a:solidFill>
              <a:effectLst/>
              <a:latin typeface="+mn-lt"/>
              <a:ea typeface="+mn-ea"/>
              <a:cs typeface="+mn-cs"/>
            </a:rPr>
            <a:t>においては、</a:t>
          </a:r>
          <a:r>
            <a:rPr kumimoji="1" lang="ja-JP" altLang="en-US" sz="1100">
              <a:solidFill>
                <a:sysClr val="windowText" lastClr="000000"/>
              </a:solidFill>
              <a:latin typeface="+mn-ea"/>
              <a:ea typeface="+mn-ea"/>
            </a:rPr>
            <a:t>包括算定経費や公債費（うち災害復旧費）が減少傾向にあり、財政力指数は上昇傾向にある。　</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平成</a:t>
          </a:r>
          <a:r>
            <a:rPr kumimoji="1" lang="en-US" altLang="ja-JP" sz="1100">
              <a:solidFill>
                <a:sysClr val="windowText" lastClr="000000"/>
              </a:solidFill>
              <a:latin typeface="+mn-ea"/>
              <a:ea typeface="+mn-ea"/>
            </a:rPr>
            <a:t>27</a:t>
          </a:r>
          <a:r>
            <a:rPr kumimoji="1" lang="ja-JP" altLang="en-US" sz="1100">
              <a:solidFill>
                <a:sysClr val="windowText" lastClr="000000"/>
              </a:solidFill>
              <a:latin typeface="+mn-ea"/>
              <a:ea typeface="+mn-ea"/>
            </a:rPr>
            <a:t>年度も地方消費税交付金の増加などにより分子である基準財政収入額が増加（＋</a:t>
          </a:r>
          <a:r>
            <a:rPr kumimoji="1" lang="en-US" altLang="ja-JP" sz="1100">
              <a:solidFill>
                <a:sysClr val="windowText" lastClr="000000"/>
              </a:solidFill>
              <a:latin typeface="+mn-ea"/>
              <a:ea typeface="+mn-ea"/>
            </a:rPr>
            <a:t>46</a:t>
          </a:r>
          <a:r>
            <a:rPr kumimoji="1" lang="ja-JP" altLang="en-US" sz="1100">
              <a:solidFill>
                <a:sysClr val="windowText" lastClr="000000"/>
              </a:solidFill>
              <a:latin typeface="+mn-ea"/>
              <a:ea typeface="+mn-ea"/>
            </a:rPr>
            <a:t>億、＋</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％）し、財政力指数は</a:t>
          </a:r>
          <a:r>
            <a:rPr kumimoji="1" lang="en-US" altLang="ja-JP" sz="1100">
              <a:solidFill>
                <a:sysClr val="windowText" lastClr="000000"/>
              </a:solidFill>
              <a:latin typeface="+mn-ea"/>
              <a:ea typeface="+mn-ea"/>
            </a:rPr>
            <a:t>0.01</a:t>
          </a:r>
          <a:r>
            <a:rPr kumimoji="1" lang="ja-JP" altLang="en-US" sz="1100">
              <a:solidFill>
                <a:sysClr val="windowText" lastClr="000000"/>
              </a:solidFill>
              <a:latin typeface="+mn-ea"/>
              <a:ea typeface="+mn-ea"/>
            </a:rPr>
            <a:t>上昇した。</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a:t>
          </a:r>
          <a:r>
            <a:rPr kumimoji="1" lang="ja-JP" altLang="en-US" sz="1100">
              <a:latin typeface="+mn-ea"/>
              <a:ea typeface="+mn-ea"/>
            </a:rPr>
            <a:t>今後も、市債残高の削減、行財政改革の取り組みを着実に進め、改善を図っていく。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73660</xdr:rowOff>
    </xdr:from>
    <xdr:to>
      <xdr:col>7</xdr:col>
      <xdr:colOff>152400</xdr:colOff>
      <xdr:row>42</xdr:row>
      <xdr:rowOff>121920</xdr:rowOff>
    </xdr:to>
    <xdr:cxnSp macro="">
      <xdr:nvCxnSpPr>
        <xdr:cNvPr id="66" name="直線コネクタ 65"/>
        <xdr:cNvCxnSpPr/>
      </xdr:nvCxnSpPr>
      <xdr:spPr>
        <a:xfrm flipV="1">
          <a:off x="4114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43</xdr:row>
      <xdr:rowOff>46990</xdr:rowOff>
    </xdr:to>
    <xdr:cxnSp macro="">
      <xdr:nvCxnSpPr>
        <xdr:cNvPr id="69" name="直線コネクタ 68"/>
        <xdr:cNvCxnSpPr/>
      </xdr:nvCxnSpPr>
      <xdr:spPr>
        <a:xfrm flipV="1">
          <a:off x="3225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143510</xdr:rowOff>
    </xdr:to>
    <xdr:cxnSp macro="">
      <xdr:nvCxnSpPr>
        <xdr:cNvPr id="72" name="直線コネクタ 71"/>
        <xdr:cNvCxnSpPr/>
      </xdr:nvCxnSpPr>
      <xdr:spPr>
        <a:xfrm flipV="1">
          <a:off x="2336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44</xdr:row>
      <xdr:rowOff>20320</xdr:rowOff>
    </xdr:to>
    <xdr:cxnSp macro="">
      <xdr:nvCxnSpPr>
        <xdr:cNvPr id="75" name="直線コネクタ 74"/>
        <xdr:cNvCxnSpPr/>
      </xdr:nvCxnSpPr>
      <xdr:spPr>
        <a:xfrm flipV="1">
          <a:off x="1447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77" name="テキスト ボックス 76"/>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79" name="テキスト ボックス 78"/>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22860</xdr:rowOff>
    </xdr:from>
    <xdr:to>
      <xdr:col>7</xdr:col>
      <xdr:colOff>203200</xdr:colOff>
      <xdr:row>42</xdr:row>
      <xdr:rowOff>124460</xdr:rowOff>
    </xdr:to>
    <xdr:sp macro="" textlink="">
      <xdr:nvSpPr>
        <xdr:cNvPr id="85" name="円/楕円 84"/>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166387</xdr:rowOff>
    </xdr:from>
    <xdr:ext cx="762000" cy="259045"/>
    <xdr:sp macro="" textlink="">
      <xdr:nvSpPr>
        <xdr:cNvPr id="86"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7" name="円/楕円 86"/>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157497</xdr:rowOff>
    </xdr:from>
    <xdr:ext cx="736600" cy="259045"/>
    <xdr:sp macro="" textlink="">
      <xdr:nvSpPr>
        <xdr:cNvPr id="88" name="テキスト ボックス 87"/>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167640</xdr:rowOff>
    </xdr:from>
    <xdr:to>
      <xdr:col>4</xdr:col>
      <xdr:colOff>533400</xdr:colOff>
      <xdr:row>43</xdr:row>
      <xdr:rowOff>97790</xdr:rowOff>
    </xdr:to>
    <xdr:sp macro="" textlink="">
      <xdr:nvSpPr>
        <xdr:cNvPr id="89" name="円/楕円 88"/>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82567</xdr:rowOff>
    </xdr:from>
    <xdr:ext cx="762000" cy="259045"/>
    <xdr:sp macro="" textlink="">
      <xdr:nvSpPr>
        <xdr:cNvPr id="90" name="テキスト ボックス 89"/>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1" name="円/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3" name="円/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経常収支比率については、震災復興事業に伴い多額の市債を発行した結果、公債費に関する比率が高い水準となるなど、類似団体平均を上回っていたが、その後の厳格な起債管理や職員総定数の削減（平成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年度で</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人削減）、外部評価委員による事務事業評価による事務事業再構築などにより、経常経費の削減に努めた結果、平成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年度から類似団体平均を下回って</a:t>
          </a:r>
          <a:r>
            <a:rPr kumimoji="1" lang="ja-JP" altLang="en-US" sz="1100">
              <a:solidFill>
                <a:schemeClr val="dk1"/>
              </a:solidFill>
              <a:effectLst/>
              <a:latin typeface="+mn-ea"/>
              <a:ea typeface="+mn-ea"/>
              <a:cs typeface="+mn-cs"/>
            </a:rPr>
            <a:t>きた。</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、公債費の償還額が増加したものの、</a:t>
          </a:r>
          <a:r>
            <a:rPr kumimoji="1" lang="ja-JP" altLang="ja-JP" sz="1100">
              <a:solidFill>
                <a:schemeClr val="dk1"/>
              </a:solidFill>
              <a:effectLst/>
              <a:latin typeface="+mn-ea"/>
              <a:ea typeface="+mn-ea"/>
              <a:cs typeface="+mn-cs"/>
            </a:rPr>
            <a:t>人件費</a:t>
          </a:r>
          <a:r>
            <a:rPr kumimoji="1" lang="ja-JP" altLang="en-US" sz="1100">
              <a:solidFill>
                <a:schemeClr val="dk1"/>
              </a:solidFill>
              <a:effectLst/>
              <a:latin typeface="+mn-ea"/>
              <a:ea typeface="+mn-ea"/>
              <a:cs typeface="+mn-cs"/>
            </a:rPr>
            <a:t>が微減したことや地方消費税交付金</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増加などにより</a:t>
          </a:r>
          <a:r>
            <a:rPr kumimoji="1" lang="en-US" altLang="ja-JP" sz="1100">
              <a:solidFill>
                <a:schemeClr val="dk1"/>
              </a:solidFill>
              <a:effectLst/>
              <a:latin typeface="+mn-ea"/>
              <a:ea typeface="+mn-ea"/>
              <a:cs typeface="+mn-cs"/>
            </a:rPr>
            <a:t>0.4</a:t>
          </a:r>
          <a:r>
            <a:rPr kumimoji="1" lang="ja-JP" altLang="en-US" sz="1100">
              <a:solidFill>
                <a:schemeClr val="dk1"/>
              </a:solidFill>
              <a:effectLst/>
              <a:latin typeface="+mn-ea"/>
              <a:ea typeface="+mn-ea"/>
              <a:cs typeface="+mn-cs"/>
            </a:rPr>
            <a:t>％改善した。</a:t>
          </a:r>
          <a:r>
            <a:rPr kumimoji="1" lang="ja-JP" altLang="ja-JP" sz="1100">
              <a:solidFill>
                <a:schemeClr val="dk1"/>
              </a:solidFill>
              <a:effectLst/>
              <a:latin typeface="+mn-ea"/>
              <a:ea typeface="+mn-ea"/>
              <a:cs typeface="+mn-cs"/>
            </a:rPr>
            <a:t>現在取り組みを進めている「神戸市行財政改革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a:t>
          </a:r>
          <a:r>
            <a:rPr kumimoji="1" lang="ja-JP" altLang="en-US" sz="1100">
              <a:solidFill>
                <a:schemeClr val="dk1"/>
              </a:solidFill>
              <a:effectLst/>
              <a:latin typeface="+mn-ea"/>
              <a:ea typeface="+mn-ea"/>
              <a:cs typeface="+mn-cs"/>
            </a:rPr>
            <a:t>組織の最適化</a:t>
          </a:r>
          <a:r>
            <a:rPr kumimoji="1" lang="ja-JP" altLang="ja-JP" sz="1100">
              <a:solidFill>
                <a:schemeClr val="dk1"/>
              </a:solidFill>
              <a:effectLst/>
              <a:latin typeface="+mn-ea"/>
              <a:ea typeface="+mn-ea"/>
              <a:cs typeface="+mn-cs"/>
            </a:rPr>
            <a:t>、事務事業の抜本的な見直し、民間活力の導入など行財政改革の取り組みを着実に進め、経常経費の削減を図っていく。</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39511</xdr:rowOff>
    </xdr:from>
    <xdr:to>
      <xdr:col>7</xdr:col>
      <xdr:colOff>152400</xdr:colOff>
      <xdr:row>65</xdr:row>
      <xdr:rowOff>93133</xdr:rowOff>
    </xdr:to>
    <xdr:cxnSp macro="">
      <xdr:nvCxnSpPr>
        <xdr:cNvPr id="129" name="直線コネクタ 128"/>
        <xdr:cNvCxnSpPr/>
      </xdr:nvCxnSpPr>
      <xdr:spPr>
        <a:xfrm flipV="1">
          <a:off x="4114800" y="1118376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65</xdr:row>
      <xdr:rowOff>93133</xdr:rowOff>
    </xdr:to>
    <xdr:cxnSp macro="">
      <xdr:nvCxnSpPr>
        <xdr:cNvPr id="132" name="直線コネクタ 131"/>
        <xdr:cNvCxnSpPr/>
      </xdr:nvCxnSpPr>
      <xdr:spPr>
        <a:xfrm>
          <a:off x="3225800" y="110765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34" name="テキスト ボックス 13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64</xdr:row>
      <xdr:rowOff>103717</xdr:rowOff>
    </xdr:to>
    <xdr:cxnSp macro="">
      <xdr:nvCxnSpPr>
        <xdr:cNvPr id="135" name="直線コネクタ 134"/>
        <xdr:cNvCxnSpPr/>
      </xdr:nvCxnSpPr>
      <xdr:spPr>
        <a:xfrm>
          <a:off x="2336800" y="1059391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37" name="テキスト ボックス 13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65</xdr:row>
      <xdr:rowOff>66322</xdr:rowOff>
    </xdr:to>
    <xdr:cxnSp macro="">
      <xdr:nvCxnSpPr>
        <xdr:cNvPr id="138" name="直線コネクタ 137"/>
        <xdr:cNvCxnSpPr/>
      </xdr:nvCxnSpPr>
      <xdr:spPr>
        <a:xfrm flipV="1">
          <a:off x="1447800" y="10593917"/>
          <a:ext cx="889000" cy="6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42" name="テキスト ボックス 141"/>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160161</xdr:rowOff>
    </xdr:from>
    <xdr:to>
      <xdr:col>7</xdr:col>
      <xdr:colOff>203200</xdr:colOff>
      <xdr:row>65</xdr:row>
      <xdr:rowOff>90311</xdr:rowOff>
    </xdr:to>
    <xdr:sp macro="" textlink="">
      <xdr:nvSpPr>
        <xdr:cNvPr id="148" name="円/楕円 147"/>
        <xdr:cNvSpPr/>
      </xdr:nvSpPr>
      <xdr:spPr>
        <a:xfrm>
          <a:off x="49022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132238</xdr:rowOff>
    </xdr:from>
    <xdr:ext cx="762000" cy="259045"/>
    <xdr:sp macro="" textlink="">
      <xdr:nvSpPr>
        <xdr:cNvPr id="149" name="財政構造の弾力性該当値テキスト"/>
        <xdr:cNvSpPr txBox="1"/>
      </xdr:nvSpPr>
      <xdr:spPr>
        <a:xfrm>
          <a:off x="5041900" y="11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42333</xdr:rowOff>
    </xdr:from>
    <xdr:to>
      <xdr:col>6</xdr:col>
      <xdr:colOff>50800</xdr:colOff>
      <xdr:row>65</xdr:row>
      <xdr:rowOff>143933</xdr:rowOff>
    </xdr:to>
    <xdr:sp macro="" textlink="">
      <xdr:nvSpPr>
        <xdr:cNvPr id="150" name="円/楕円 149"/>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154110</xdr:rowOff>
    </xdr:from>
    <xdr:ext cx="736600" cy="259045"/>
    <xdr:sp macro="" textlink="">
      <xdr:nvSpPr>
        <xdr:cNvPr id="151" name="テキスト ボックス 150"/>
        <xdr:cNvSpPr txBox="1"/>
      </xdr:nvSpPr>
      <xdr:spPr>
        <a:xfrm>
          <a:off x="3733800" y="1095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2" name="円/楕円 151"/>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53" name="テキスト ボックス 152"/>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4" name="円/楕円 153"/>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5" name="テキスト ボックス 154"/>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15522</xdr:rowOff>
    </xdr:from>
    <xdr:to>
      <xdr:col>2</xdr:col>
      <xdr:colOff>127000</xdr:colOff>
      <xdr:row>65</xdr:row>
      <xdr:rowOff>117122</xdr:rowOff>
    </xdr:to>
    <xdr:sp macro="" textlink="">
      <xdr:nvSpPr>
        <xdr:cNvPr id="156" name="円/楕円 155"/>
        <xdr:cNvSpPr/>
      </xdr:nvSpPr>
      <xdr:spPr>
        <a:xfrm>
          <a:off x="1397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101899</xdr:rowOff>
    </xdr:from>
    <xdr:ext cx="762000" cy="259045"/>
    <xdr:sp macro="" textlink="">
      <xdr:nvSpPr>
        <xdr:cNvPr id="157" name="テキスト ボックス 156"/>
        <xdr:cNvSpPr txBox="1"/>
      </xdr:nvSpPr>
      <xdr:spPr>
        <a:xfrm>
          <a:off x="1066800" y="1124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[119,469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人当たり人件費・物件費等決算額については、人件費について平均年齢（平成</a:t>
          </a:r>
          <a:r>
            <a:rPr kumimoji="1" lang="en-US" altLang="ja-JP" sz="1100">
              <a:solidFill>
                <a:schemeClr val="dk1"/>
              </a:solidFill>
              <a:effectLst/>
              <a:latin typeface="+mn-ea"/>
              <a:ea typeface="+mn-ea"/>
              <a:cs typeface="+mn-cs"/>
            </a:rPr>
            <a:t>28.4</a:t>
          </a:r>
          <a:r>
            <a:rPr kumimoji="1" lang="ja-JP" altLang="ja-JP" sz="1100">
              <a:solidFill>
                <a:schemeClr val="dk1"/>
              </a:solidFill>
              <a:effectLst/>
              <a:latin typeface="+mn-ea"/>
              <a:ea typeface="+mn-ea"/>
              <a:cs typeface="+mn-cs"/>
            </a:rPr>
            <a:t>月時点政令市中</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位）や労務職員の給与月額（平成</a:t>
          </a:r>
          <a:r>
            <a:rPr kumimoji="1" lang="en-US" altLang="ja-JP" sz="1100">
              <a:solidFill>
                <a:schemeClr val="dk1"/>
              </a:solidFill>
              <a:effectLst/>
              <a:latin typeface="+mn-ea"/>
              <a:ea typeface="+mn-ea"/>
              <a:cs typeface="+mn-cs"/>
            </a:rPr>
            <a:t>28.4</a:t>
          </a:r>
          <a:r>
            <a:rPr kumimoji="1" lang="ja-JP" altLang="ja-JP" sz="1100">
              <a:solidFill>
                <a:schemeClr val="dk1"/>
              </a:solidFill>
              <a:effectLst/>
              <a:latin typeface="+mn-ea"/>
              <a:ea typeface="+mn-ea"/>
              <a:cs typeface="+mn-cs"/>
            </a:rPr>
            <a:t>月時点政令市中</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位）が類似団体に比べ高い水準であること</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により、類似団体平均を上回っているが、震災以降の平成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年度で</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人の職員総定数の削減を行い、総人件費の縮減に努めるとともに、平成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年度以後は外部評価委員による事務事業評価を行い、評価結果を踏まえた再構築に取り組み低減に努めている。平成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人件費が微減したが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プレミアム付商品券などにより物件費が</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億増加したことにより、</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a:t>
          </a:r>
          <a:r>
            <a:rPr kumimoji="1" lang="ja-JP" altLang="en-US" sz="1100">
              <a:solidFill>
                <a:schemeClr val="dk1"/>
              </a:solidFill>
              <a:effectLst/>
              <a:latin typeface="+mn-lt"/>
              <a:ea typeface="+mn-ea"/>
              <a:cs typeface="+mn-cs"/>
            </a:rPr>
            <a:t>は</a:t>
          </a:r>
          <a:r>
            <a:rPr kumimoji="1" lang="ja-JP" altLang="en-US" sz="1100">
              <a:solidFill>
                <a:schemeClr val="dk1"/>
              </a:solidFill>
              <a:effectLst/>
              <a:latin typeface="+mn-ea"/>
              <a:ea typeface="+mn-ea"/>
              <a:cs typeface="+mn-cs"/>
            </a:rPr>
            <a:t>増加したが、</a:t>
          </a:r>
          <a:r>
            <a:rPr kumimoji="1" lang="ja-JP" altLang="ja-JP" sz="1100">
              <a:solidFill>
                <a:schemeClr val="dk1"/>
              </a:solidFill>
              <a:effectLst/>
              <a:latin typeface="+mn-ea"/>
              <a:ea typeface="+mn-ea"/>
              <a:cs typeface="+mn-cs"/>
            </a:rPr>
            <a:t>現在取り組みを進めている「神戸市行財政改革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」に基づき組織の最適化、事務事業評価に取り組むなど、事務事業の再構築を図っていく。</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9015</xdr:rowOff>
    </xdr:from>
    <xdr:to>
      <xdr:col>7</xdr:col>
      <xdr:colOff>152400</xdr:colOff>
      <xdr:row>87</xdr:row>
      <xdr:rowOff>69661</xdr:rowOff>
    </xdr:to>
    <xdr:cxnSp macro="">
      <xdr:nvCxnSpPr>
        <xdr:cNvPr id="192" name="直線コネクタ 191"/>
        <xdr:cNvCxnSpPr/>
      </xdr:nvCxnSpPr>
      <xdr:spPr>
        <a:xfrm>
          <a:off x="4114800" y="14925165"/>
          <a:ext cx="838200" cy="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3"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132735</xdr:rowOff>
    </xdr:from>
    <xdr:to>
      <xdr:col>6</xdr:col>
      <xdr:colOff>0</xdr:colOff>
      <xdr:row>87</xdr:row>
      <xdr:rowOff>9015</xdr:rowOff>
    </xdr:to>
    <xdr:cxnSp macro="">
      <xdr:nvCxnSpPr>
        <xdr:cNvPr id="195" name="直線コネクタ 194"/>
        <xdr:cNvCxnSpPr/>
      </xdr:nvCxnSpPr>
      <xdr:spPr>
        <a:xfrm>
          <a:off x="3225800" y="14705985"/>
          <a:ext cx="889000" cy="2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121643</xdr:rowOff>
    </xdr:from>
    <xdr:ext cx="736600" cy="259045"/>
    <xdr:sp macro="" textlink="">
      <xdr:nvSpPr>
        <xdr:cNvPr id="197" name="テキスト ボックス 196"/>
        <xdr:cNvSpPr txBox="1"/>
      </xdr:nvSpPr>
      <xdr:spPr>
        <a:xfrm>
          <a:off x="3733800" y="14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132735</xdr:rowOff>
    </xdr:from>
    <xdr:to>
      <xdr:col>4</xdr:col>
      <xdr:colOff>482600</xdr:colOff>
      <xdr:row>86</xdr:row>
      <xdr:rowOff>72202</xdr:rowOff>
    </xdr:to>
    <xdr:cxnSp macro="">
      <xdr:nvCxnSpPr>
        <xdr:cNvPr id="198" name="直線コネクタ 197"/>
        <xdr:cNvCxnSpPr/>
      </xdr:nvCxnSpPr>
      <xdr:spPr>
        <a:xfrm flipV="1">
          <a:off x="2336800" y="14705985"/>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0" name="テキスト ボックス 199"/>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72202</xdr:rowOff>
    </xdr:from>
    <xdr:to>
      <xdr:col>3</xdr:col>
      <xdr:colOff>279400</xdr:colOff>
      <xdr:row>87</xdr:row>
      <xdr:rowOff>152468</xdr:rowOff>
    </xdr:to>
    <xdr:cxnSp macro="">
      <xdr:nvCxnSpPr>
        <xdr:cNvPr id="201" name="直線コネクタ 200"/>
        <xdr:cNvCxnSpPr/>
      </xdr:nvCxnSpPr>
      <xdr:spPr>
        <a:xfrm flipV="1">
          <a:off x="1447800" y="14816902"/>
          <a:ext cx="889000" cy="2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52872</xdr:rowOff>
    </xdr:from>
    <xdr:ext cx="762000" cy="259045"/>
    <xdr:sp macro="" textlink="">
      <xdr:nvSpPr>
        <xdr:cNvPr id="203" name="テキスト ボックス 202"/>
        <xdr:cNvSpPr txBox="1"/>
      </xdr:nvSpPr>
      <xdr:spPr>
        <a:xfrm>
          <a:off x="1955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33723</xdr:rowOff>
    </xdr:from>
    <xdr:ext cx="762000" cy="259045"/>
    <xdr:sp macro="" textlink="">
      <xdr:nvSpPr>
        <xdr:cNvPr id="205" name="テキスト ボックス 204"/>
        <xdr:cNvSpPr txBox="1"/>
      </xdr:nvSpPr>
      <xdr:spPr>
        <a:xfrm>
          <a:off x="1066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18861</xdr:rowOff>
    </xdr:from>
    <xdr:to>
      <xdr:col>7</xdr:col>
      <xdr:colOff>203200</xdr:colOff>
      <xdr:row>87</xdr:row>
      <xdr:rowOff>120461</xdr:rowOff>
    </xdr:to>
    <xdr:sp macro="" textlink="">
      <xdr:nvSpPr>
        <xdr:cNvPr id="211" name="円/楕円 210"/>
        <xdr:cNvSpPr/>
      </xdr:nvSpPr>
      <xdr:spPr>
        <a:xfrm>
          <a:off x="4902200" y="149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162388</xdr:rowOff>
    </xdr:from>
    <xdr:ext cx="762000" cy="259045"/>
    <xdr:sp macro="" textlink="">
      <xdr:nvSpPr>
        <xdr:cNvPr id="212" name="人件費・物件費等の状況該当値テキスト"/>
        <xdr:cNvSpPr txBox="1"/>
      </xdr:nvSpPr>
      <xdr:spPr>
        <a:xfrm>
          <a:off x="5041900" y="1490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119,469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129665</xdr:rowOff>
    </xdr:from>
    <xdr:to>
      <xdr:col>6</xdr:col>
      <xdr:colOff>50800</xdr:colOff>
      <xdr:row>87</xdr:row>
      <xdr:rowOff>59815</xdr:rowOff>
    </xdr:to>
    <xdr:sp macro="" textlink="">
      <xdr:nvSpPr>
        <xdr:cNvPr id="213" name="円/楕円 212"/>
        <xdr:cNvSpPr/>
      </xdr:nvSpPr>
      <xdr:spPr>
        <a:xfrm>
          <a:off x="4064000" y="148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44592</xdr:rowOff>
    </xdr:from>
    <xdr:ext cx="736600" cy="259045"/>
    <xdr:sp macro="" textlink="">
      <xdr:nvSpPr>
        <xdr:cNvPr id="214" name="テキスト ボックス 213"/>
        <xdr:cNvSpPr txBox="1"/>
      </xdr:nvSpPr>
      <xdr:spPr>
        <a:xfrm>
          <a:off x="3733800" y="1496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81935</xdr:rowOff>
    </xdr:from>
    <xdr:to>
      <xdr:col>4</xdr:col>
      <xdr:colOff>533400</xdr:colOff>
      <xdr:row>86</xdr:row>
      <xdr:rowOff>12085</xdr:rowOff>
    </xdr:to>
    <xdr:sp macro="" textlink="">
      <xdr:nvSpPr>
        <xdr:cNvPr id="215" name="円/楕円 214"/>
        <xdr:cNvSpPr/>
      </xdr:nvSpPr>
      <xdr:spPr>
        <a:xfrm>
          <a:off x="3175000" y="146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168312</xdr:rowOff>
    </xdr:from>
    <xdr:ext cx="762000" cy="259045"/>
    <xdr:sp macro="" textlink="">
      <xdr:nvSpPr>
        <xdr:cNvPr id="216" name="テキスト ボックス 215"/>
        <xdr:cNvSpPr txBox="1"/>
      </xdr:nvSpPr>
      <xdr:spPr>
        <a:xfrm>
          <a:off x="2844800" y="1474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21402</xdr:rowOff>
    </xdr:from>
    <xdr:to>
      <xdr:col>3</xdr:col>
      <xdr:colOff>330200</xdr:colOff>
      <xdr:row>86</xdr:row>
      <xdr:rowOff>123002</xdr:rowOff>
    </xdr:to>
    <xdr:sp macro="" textlink="">
      <xdr:nvSpPr>
        <xdr:cNvPr id="217" name="円/楕円 216"/>
        <xdr:cNvSpPr/>
      </xdr:nvSpPr>
      <xdr:spPr>
        <a:xfrm>
          <a:off x="2286000" y="147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107779</xdr:rowOff>
    </xdr:from>
    <xdr:ext cx="762000" cy="259045"/>
    <xdr:sp macro="" textlink="">
      <xdr:nvSpPr>
        <xdr:cNvPr id="218" name="テキスト ボックス 217"/>
        <xdr:cNvSpPr txBox="1"/>
      </xdr:nvSpPr>
      <xdr:spPr>
        <a:xfrm>
          <a:off x="1955800" y="1485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115,269</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101668</xdr:rowOff>
    </xdr:from>
    <xdr:to>
      <xdr:col>2</xdr:col>
      <xdr:colOff>127000</xdr:colOff>
      <xdr:row>88</xdr:row>
      <xdr:rowOff>31818</xdr:rowOff>
    </xdr:to>
    <xdr:sp macro="" textlink="">
      <xdr:nvSpPr>
        <xdr:cNvPr id="219" name="円/楕円 218"/>
        <xdr:cNvSpPr/>
      </xdr:nvSpPr>
      <xdr:spPr>
        <a:xfrm>
          <a:off x="1397000" y="15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16595</xdr:rowOff>
    </xdr:from>
    <xdr:ext cx="762000" cy="259045"/>
    <xdr:sp macro="" textlink="">
      <xdr:nvSpPr>
        <xdr:cNvPr id="220" name="テキスト ボックス 219"/>
        <xdr:cNvSpPr txBox="1"/>
      </xdr:nvSpPr>
      <xdr:spPr>
        <a:xfrm>
          <a:off x="1066800" y="151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ラスパイレス指数については、国家公務員の時限的な給与改定特例法による措置が終了したことにより下降した後、職員構成の変動等の要因により増減しているが、類似団体との比較においては、中位程度の水準を維持している。なお、給与体系については平成</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年度に給与構造の見直しとして、給料表や昇給制度について、より職務・職責を重視するものに移行、平成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より国に準じて給料表や諸手当の在り方を含めた給与制度の総合的見直しを実施し、給料表を平均２％引下げる見直しを行った。引き続き、勤務成績をより給与に反映させる制度の活用など、職員の士気を高めるとともに市民の理解を得られる取り組み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116332</xdr:rowOff>
    </xdr:to>
    <xdr:cxnSp macro="">
      <xdr:nvCxnSpPr>
        <xdr:cNvPr id="252" name="直線コネクタ 251"/>
        <xdr:cNvCxnSpPr/>
      </xdr:nvCxnSpPr>
      <xdr:spPr>
        <a:xfrm flipV="1">
          <a:off x="16179800" y="14440915"/>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617220</xdr:colOff>
      <xdr:row>82</xdr:row>
      <xdr:rowOff>130604</xdr:rowOff>
    </xdr:from>
    <xdr:ext cx="762000" cy="259045"/>
    <xdr:sp macro="" textlink="">
      <xdr:nvSpPr>
        <xdr:cNvPr id="253" name="給与水準   （国との比較）平均値テキスト"/>
        <xdr:cNvSpPr txBox="1"/>
      </xdr:nvSpPr>
      <xdr:spPr>
        <a:xfrm>
          <a:off x="15508877" y="1352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4" name="フローチャート : 判断 253"/>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116332</xdr:rowOff>
    </xdr:to>
    <xdr:cxnSp macro="">
      <xdr:nvCxnSpPr>
        <xdr:cNvPr id="255" name="直線コネクタ 254"/>
        <xdr:cNvCxnSpPr/>
      </xdr:nvCxnSpPr>
      <xdr:spPr>
        <a:xfrm>
          <a:off x="15290800" y="1450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7" name="テキスト ボックス 256"/>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89</xdr:row>
      <xdr:rowOff>98806</xdr:rowOff>
    </xdr:to>
    <xdr:cxnSp macro="">
      <xdr:nvCxnSpPr>
        <xdr:cNvPr id="258" name="直線コネクタ 257"/>
        <xdr:cNvCxnSpPr/>
      </xdr:nvCxnSpPr>
      <xdr:spPr>
        <a:xfrm flipV="1">
          <a:off x="14401800" y="14508480"/>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80790</xdr:rowOff>
    </xdr:from>
    <xdr:ext cx="762000" cy="259045"/>
    <xdr:sp macro="" textlink="">
      <xdr:nvSpPr>
        <xdr:cNvPr id="260" name="テキスト ボックス 259"/>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98806</xdr:rowOff>
    </xdr:from>
    <xdr:to>
      <xdr:col>21</xdr:col>
      <xdr:colOff>0</xdr:colOff>
      <xdr:row>89</xdr:row>
      <xdr:rowOff>127763</xdr:rowOff>
    </xdr:to>
    <xdr:cxnSp macro="">
      <xdr:nvCxnSpPr>
        <xdr:cNvPr id="261" name="直線コネクタ 260"/>
        <xdr:cNvCxnSpPr/>
      </xdr:nvCxnSpPr>
      <xdr:spPr>
        <a:xfrm flipV="1">
          <a:off x="13512800" y="1535785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3" name="テキスト ボックス 262"/>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5" name="テキスト ボックス 264"/>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1" name="円/楕円 270"/>
        <xdr:cNvSpPr/>
      </xdr:nvSpPr>
      <xdr:spPr>
        <a:xfrm>
          <a:off x="15399657" y="13712479"/>
          <a:ext cx="101600" cy="934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617220</xdr:colOff>
      <xdr:row>83</xdr:row>
      <xdr:rowOff>102816</xdr:rowOff>
    </xdr:from>
    <xdr:ext cx="762000" cy="259045"/>
    <xdr:sp macro="" textlink="">
      <xdr:nvSpPr>
        <xdr:cNvPr id="272" name="給与水準   （国との比較）該当値テキスト"/>
        <xdr:cNvSpPr txBox="1"/>
      </xdr:nvSpPr>
      <xdr:spPr>
        <a:xfrm>
          <a:off x="15508877" y="1365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3" name="円/楕円 272"/>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151909</xdr:rowOff>
    </xdr:from>
    <xdr:ext cx="736600" cy="259045"/>
    <xdr:sp macro="" textlink="">
      <xdr:nvSpPr>
        <xdr:cNvPr id="274" name="テキスト ボックス 273"/>
        <xdr:cNvSpPr txBox="1"/>
      </xdr:nvSpPr>
      <xdr:spPr>
        <a:xfrm>
          <a:off x="15798800" y="145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5" name="円/楕円 274"/>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6" name="テキスト ボックス 275"/>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48006</xdr:rowOff>
    </xdr:from>
    <xdr:to>
      <xdr:col>21</xdr:col>
      <xdr:colOff>50800</xdr:colOff>
      <xdr:row>89</xdr:row>
      <xdr:rowOff>149606</xdr:rowOff>
    </xdr:to>
    <xdr:sp macro="" textlink="">
      <xdr:nvSpPr>
        <xdr:cNvPr id="277" name="円/楕円 276"/>
        <xdr:cNvSpPr/>
      </xdr:nvSpPr>
      <xdr:spPr>
        <a:xfrm>
          <a:off x="14351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134383</xdr:rowOff>
    </xdr:from>
    <xdr:ext cx="762000" cy="259045"/>
    <xdr:sp macro="" textlink="">
      <xdr:nvSpPr>
        <xdr:cNvPr id="278" name="テキスト ボックス 277"/>
        <xdr:cNvSpPr txBox="1"/>
      </xdr:nvSpPr>
      <xdr:spPr>
        <a:xfrm>
          <a:off x="14020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79" name="円/楕円 278"/>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163340</xdr:rowOff>
    </xdr:from>
    <xdr:ext cx="762000" cy="259045"/>
    <xdr:sp macro="" textlink="">
      <xdr:nvSpPr>
        <xdr:cNvPr id="280" name="テキスト ボックス 279"/>
        <xdr:cNvSpPr txBox="1"/>
      </xdr:nvSpPr>
      <xdr:spPr>
        <a:xfrm>
          <a:off x="13131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人口千人当たり職員数については、類似団体平均を上回っているが、震災以降、「行財政改善緊急</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ヵ年計画（平成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年度～）」、「新たな行財政改善の取り組み（新行政システムの確立、平成</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年度～）」、「行政経営方針（平成</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年度）」、「神戸市行財政改革</a:t>
          </a:r>
          <a:r>
            <a:rPr kumimoji="1" lang="en-US" altLang="ja-JP" sz="1100">
              <a:solidFill>
                <a:schemeClr val="dk1"/>
              </a:solidFill>
              <a:effectLst/>
              <a:latin typeface="+mn-ea"/>
              <a:ea typeface="+mn-ea"/>
              <a:cs typeface="+mn-cs"/>
            </a:rPr>
            <a:t>2015</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年度）」に取り組み、外郭団体への派遣職員も含めた職員総定数</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人の削減を行ってきた。今後は「神戸市行財政改革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年度）」に基づき、引き続き行財政改革に取り組み、効率的かつ適正な職員配置、組織体制の構築を行っていきたいと考えている。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138430</xdr:rowOff>
    </xdr:from>
    <xdr:to>
      <xdr:col>24</xdr:col>
      <xdr:colOff>558800</xdr:colOff>
      <xdr:row>63</xdr:row>
      <xdr:rowOff>150495</xdr:rowOff>
    </xdr:to>
    <xdr:cxnSp macro="">
      <xdr:nvCxnSpPr>
        <xdr:cNvPr id="315" name="直線コネクタ 314"/>
        <xdr:cNvCxnSpPr/>
      </xdr:nvCxnSpPr>
      <xdr:spPr>
        <a:xfrm>
          <a:off x="16179800" y="109397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117281</xdr:rowOff>
    </xdr:from>
    <xdr:ext cx="762000" cy="259045"/>
    <xdr:sp macro="" textlink="">
      <xdr:nvSpPr>
        <xdr:cNvPr id="316"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118321</xdr:rowOff>
    </xdr:from>
    <xdr:to>
      <xdr:col>23</xdr:col>
      <xdr:colOff>406400</xdr:colOff>
      <xdr:row>63</xdr:row>
      <xdr:rowOff>138430</xdr:rowOff>
    </xdr:to>
    <xdr:cxnSp macro="">
      <xdr:nvCxnSpPr>
        <xdr:cNvPr id="318" name="直線コネクタ 317"/>
        <xdr:cNvCxnSpPr/>
      </xdr:nvCxnSpPr>
      <xdr:spPr>
        <a:xfrm>
          <a:off x="15290800" y="1091967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0" name="テキスト ボックス 319"/>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118321</xdr:rowOff>
    </xdr:from>
    <xdr:to>
      <xdr:col>22</xdr:col>
      <xdr:colOff>203200</xdr:colOff>
      <xdr:row>63</xdr:row>
      <xdr:rowOff>146473</xdr:rowOff>
    </xdr:to>
    <xdr:cxnSp macro="">
      <xdr:nvCxnSpPr>
        <xdr:cNvPr id="321" name="直線コネクタ 320"/>
        <xdr:cNvCxnSpPr/>
      </xdr:nvCxnSpPr>
      <xdr:spPr>
        <a:xfrm flipV="1">
          <a:off x="14401800" y="109196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61189</xdr:rowOff>
    </xdr:from>
    <xdr:ext cx="762000" cy="259045"/>
    <xdr:sp macro="" textlink="">
      <xdr:nvSpPr>
        <xdr:cNvPr id="323" name="テキスト ボックス 322"/>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146473</xdr:rowOff>
    </xdr:from>
    <xdr:to>
      <xdr:col>21</xdr:col>
      <xdr:colOff>0</xdr:colOff>
      <xdr:row>64</xdr:row>
      <xdr:rowOff>87630</xdr:rowOff>
    </xdr:to>
    <xdr:cxnSp macro="">
      <xdr:nvCxnSpPr>
        <xdr:cNvPr id="324" name="直線コネクタ 323"/>
        <xdr:cNvCxnSpPr/>
      </xdr:nvCxnSpPr>
      <xdr:spPr>
        <a:xfrm flipV="1">
          <a:off x="13512800" y="1094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6" name="テキスト ボックス 325"/>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157708</xdr:rowOff>
    </xdr:from>
    <xdr:ext cx="762000" cy="259045"/>
    <xdr:sp macro="" textlink="">
      <xdr:nvSpPr>
        <xdr:cNvPr id="328" name="テキスト ボックス 327"/>
        <xdr:cNvSpPr txBox="1"/>
      </xdr:nvSpPr>
      <xdr:spPr>
        <a:xfrm>
          <a:off x="13131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99695</xdr:rowOff>
    </xdr:from>
    <xdr:to>
      <xdr:col>24</xdr:col>
      <xdr:colOff>609600</xdr:colOff>
      <xdr:row>64</xdr:row>
      <xdr:rowOff>29845</xdr:rowOff>
    </xdr:to>
    <xdr:sp macro="" textlink="">
      <xdr:nvSpPr>
        <xdr:cNvPr id="334" name="円/楕円 333"/>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71772</xdr:rowOff>
    </xdr:from>
    <xdr:ext cx="762000" cy="259045"/>
    <xdr:sp macro="" textlink="">
      <xdr:nvSpPr>
        <xdr:cNvPr id="335" name="定員管理の状況該当値テキスト"/>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87630</xdr:rowOff>
    </xdr:from>
    <xdr:to>
      <xdr:col>23</xdr:col>
      <xdr:colOff>457200</xdr:colOff>
      <xdr:row>64</xdr:row>
      <xdr:rowOff>17780</xdr:rowOff>
    </xdr:to>
    <xdr:sp macro="" textlink="">
      <xdr:nvSpPr>
        <xdr:cNvPr id="336" name="円/楕円 335"/>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2557</xdr:rowOff>
    </xdr:from>
    <xdr:ext cx="736600" cy="259045"/>
    <xdr:sp macro="" textlink="">
      <xdr:nvSpPr>
        <xdr:cNvPr id="337" name="テキスト ボックス 336"/>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67521</xdr:rowOff>
    </xdr:from>
    <xdr:to>
      <xdr:col>22</xdr:col>
      <xdr:colOff>254000</xdr:colOff>
      <xdr:row>63</xdr:row>
      <xdr:rowOff>169121</xdr:rowOff>
    </xdr:to>
    <xdr:sp macro="" textlink="">
      <xdr:nvSpPr>
        <xdr:cNvPr id="338" name="円/楕円 337"/>
        <xdr:cNvSpPr/>
      </xdr:nvSpPr>
      <xdr:spPr>
        <a:xfrm>
          <a:off x="15240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153898</xdr:rowOff>
    </xdr:from>
    <xdr:ext cx="762000" cy="259045"/>
    <xdr:sp macro="" textlink="">
      <xdr:nvSpPr>
        <xdr:cNvPr id="339" name="テキスト ボックス 338"/>
        <xdr:cNvSpPr txBox="1"/>
      </xdr:nvSpPr>
      <xdr:spPr>
        <a:xfrm>
          <a:off x="14909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95673</xdr:rowOff>
    </xdr:from>
    <xdr:to>
      <xdr:col>21</xdr:col>
      <xdr:colOff>50800</xdr:colOff>
      <xdr:row>64</xdr:row>
      <xdr:rowOff>25823</xdr:rowOff>
    </xdr:to>
    <xdr:sp macro="" textlink="">
      <xdr:nvSpPr>
        <xdr:cNvPr id="340" name="円/楕円 339"/>
        <xdr:cNvSpPr/>
      </xdr:nvSpPr>
      <xdr:spPr>
        <a:xfrm>
          <a:off x="14351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10600</xdr:rowOff>
    </xdr:from>
    <xdr:ext cx="762000" cy="259045"/>
    <xdr:sp macro="" textlink="">
      <xdr:nvSpPr>
        <xdr:cNvPr id="341" name="テキスト ボックス 340"/>
        <xdr:cNvSpPr txBox="1"/>
      </xdr:nvSpPr>
      <xdr:spPr>
        <a:xfrm>
          <a:off x="14020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42" name="円/楕円 341"/>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43" name="テキスト ボックス 342"/>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実質公債費比率については、市債発行の抑制努力に伴う市債残高の削減や、企業会計に対する繰出金についての見直しを進めるなど、これまでの取り組みによって着実に低下してきており、平成</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年度から類似団体平均を下回っている。平成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年度については、地方債の元金償還の進捗等により、分子である元利償還金が減少（△</a:t>
          </a:r>
          <a:r>
            <a:rPr lang="en-US" altLang="ja-JP" sz="1100">
              <a:solidFill>
                <a:schemeClr val="dk1"/>
              </a:solidFill>
              <a:effectLst/>
              <a:latin typeface="+mn-ea"/>
              <a:ea typeface="+mn-ea"/>
              <a:cs typeface="+mn-cs"/>
            </a:rPr>
            <a:t>16</a:t>
          </a:r>
          <a:r>
            <a:rPr lang="ja-JP" altLang="ja-JP" sz="1100">
              <a:solidFill>
                <a:schemeClr val="dk1"/>
              </a:solidFill>
              <a:effectLst/>
              <a:latin typeface="+mn-ea"/>
              <a:ea typeface="+mn-ea"/>
              <a:cs typeface="+mn-cs"/>
            </a:rPr>
            <a:t>億、△</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％）するなどし、前年度から</a:t>
          </a:r>
          <a:r>
            <a:rPr lang="en-US" altLang="ja-JP" sz="1100">
              <a:solidFill>
                <a:schemeClr val="dk1"/>
              </a:solidFill>
              <a:effectLst/>
              <a:latin typeface="+mn-ea"/>
              <a:ea typeface="+mn-ea"/>
              <a:cs typeface="+mn-cs"/>
            </a:rPr>
            <a:t>0.8</a:t>
          </a:r>
          <a:r>
            <a:rPr lang="ja-JP" altLang="ja-JP" sz="1100">
              <a:solidFill>
                <a:schemeClr val="dk1"/>
              </a:solidFill>
              <a:effectLst/>
              <a:latin typeface="+mn-ea"/>
              <a:ea typeface="+mn-ea"/>
              <a:cs typeface="+mn-cs"/>
            </a:rPr>
            <a:t>ポイント改善した。今後も市民の暮らしや経済活動を支え、安全・安心な都市基盤を築くためには一定の公共投資は欠かせず、必要な市債は発行していくことになるが、「神戸市行財政改革</a:t>
          </a:r>
          <a:r>
            <a:rPr lang="en-US" altLang="ja-JP" sz="1100">
              <a:solidFill>
                <a:schemeClr val="dk1"/>
              </a:solidFill>
              <a:effectLst/>
              <a:latin typeface="+mn-ea"/>
              <a:ea typeface="+mn-ea"/>
              <a:cs typeface="+mn-cs"/>
            </a:rPr>
            <a:t>2020</a:t>
          </a:r>
          <a:r>
            <a:rPr lang="ja-JP" altLang="ja-JP" sz="1100">
              <a:solidFill>
                <a:schemeClr val="dk1"/>
              </a:solidFill>
              <a:effectLst/>
              <a:latin typeface="+mn-ea"/>
              <a:ea typeface="+mn-ea"/>
              <a:cs typeface="+mn-cs"/>
            </a:rPr>
            <a:t>」に基づき、実質公債費比率の類似団体中位程度の水準を保ちつつ、臨時財政対策債の発行分を除くプライマリーバランスの黒字を維持するなど、財政規律を保ちながら持続可能な財政運営を図っていく。</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5" name="直線コネクタ 374"/>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78"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79" name="直線コネクタ 378"/>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171148</xdr:rowOff>
    </xdr:from>
    <xdr:to>
      <xdr:col>24</xdr:col>
      <xdr:colOff>558800</xdr:colOff>
      <xdr:row>39</xdr:row>
      <xdr:rowOff>91622</xdr:rowOff>
    </xdr:to>
    <xdr:cxnSp macro="">
      <xdr:nvCxnSpPr>
        <xdr:cNvPr id="380" name="直線コネクタ 379"/>
        <xdr:cNvCxnSpPr/>
      </xdr:nvCxnSpPr>
      <xdr:spPr>
        <a:xfrm flipV="1">
          <a:off x="16179800" y="668624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1"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2" name="フローチャート : 判断 381"/>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91622</xdr:rowOff>
    </xdr:from>
    <xdr:to>
      <xdr:col>23</xdr:col>
      <xdr:colOff>406400</xdr:colOff>
      <xdr:row>40</xdr:row>
      <xdr:rowOff>81038</xdr:rowOff>
    </xdr:to>
    <xdr:cxnSp macro="">
      <xdr:nvCxnSpPr>
        <xdr:cNvPr id="383" name="直線コネクタ 382"/>
        <xdr:cNvCxnSpPr/>
      </xdr:nvCxnSpPr>
      <xdr:spPr>
        <a:xfrm flipV="1">
          <a:off x="15290800" y="67781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4" name="フローチャート : 判断 383"/>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5" name="テキスト ボックス 384"/>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1512</xdr:rowOff>
    </xdr:to>
    <xdr:cxnSp macro="">
      <xdr:nvCxnSpPr>
        <xdr:cNvPr id="386" name="直線コネクタ 385"/>
        <xdr:cNvCxnSpPr/>
      </xdr:nvCxnSpPr>
      <xdr:spPr>
        <a:xfrm flipV="1">
          <a:off x="14401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88" name="テキスト ボックス 38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139398</xdr:rowOff>
    </xdr:to>
    <xdr:cxnSp macro="">
      <xdr:nvCxnSpPr>
        <xdr:cNvPr id="389" name="直線コネクタ 388"/>
        <xdr:cNvCxnSpPr/>
      </xdr:nvCxnSpPr>
      <xdr:spPr>
        <a:xfrm flipV="1">
          <a:off x="13512800" y="70309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0" name="フローチャート : 判断 389"/>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1" name="テキスト ボックス 390"/>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2" name="フローチャート :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393" name="テキスト ボックス 392"/>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120348</xdr:rowOff>
    </xdr:from>
    <xdr:to>
      <xdr:col>24</xdr:col>
      <xdr:colOff>609600</xdr:colOff>
      <xdr:row>39</xdr:row>
      <xdr:rowOff>50498</xdr:rowOff>
    </xdr:to>
    <xdr:sp macro="" textlink="">
      <xdr:nvSpPr>
        <xdr:cNvPr id="399" name="円/楕円 398"/>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136875</xdr:rowOff>
    </xdr:from>
    <xdr:ext cx="762000" cy="259045"/>
    <xdr:sp macro="" textlink="">
      <xdr:nvSpPr>
        <xdr:cNvPr id="400"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40822</xdr:rowOff>
    </xdr:from>
    <xdr:to>
      <xdr:col>23</xdr:col>
      <xdr:colOff>457200</xdr:colOff>
      <xdr:row>39</xdr:row>
      <xdr:rowOff>142422</xdr:rowOff>
    </xdr:to>
    <xdr:sp macro="" textlink="">
      <xdr:nvSpPr>
        <xdr:cNvPr id="401" name="円/楕円 400"/>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402" name="テキスト ボックス 401"/>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3" name="円/楕円 402"/>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4" name="テキスト ボックス 403"/>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05" name="円/楕円 404"/>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06" name="テキスト ボックス 405"/>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07" name="円/楕円 406"/>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408" name="テキスト ボックス 407"/>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年度は一般会計等に係る地方債残高の減により地方債の現在高が減少したこと（△</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％）や企業債残高の減等により公営企業への繰出見込み額が減少したこと（△</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％）等が寄与し、前年度から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ポイント改善した。今後も、公営企業、外郭団体等の経営改革など、行財政改革の取り組みを着実に進め、将来負担の軽減に取り組んでいく。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5" name="直線コネクタ 434"/>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6"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7" name="直線コネクタ 436"/>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94945</xdr:rowOff>
    </xdr:from>
    <xdr:to>
      <xdr:col>24</xdr:col>
      <xdr:colOff>558800</xdr:colOff>
      <xdr:row>16</xdr:row>
      <xdr:rowOff>123419</xdr:rowOff>
    </xdr:to>
    <xdr:cxnSp macro="">
      <xdr:nvCxnSpPr>
        <xdr:cNvPr id="440" name="直線コネクタ 439"/>
        <xdr:cNvCxnSpPr/>
      </xdr:nvCxnSpPr>
      <xdr:spPr>
        <a:xfrm flipV="1">
          <a:off x="16179800" y="2838145"/>
          <a:ext cx="8382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1"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123419</xdr:rowOff>
    </xdr:from>
    <xdr:to>
      <xdr:col>23</xdr:col>
      <xdr:colOff>406400</xdr:colOff>
      <xdr:row>16</xdr:row>
      <xdr:rowOff>164440</xdr:rowOff>
    </xdr:to>
    <xdr:cxnSp macro="">
      <xdr:nvCxnSpPr>
        <xdr:cNvPr id="443" name="直線コネクタ 442"/>
        <xdr:cNvCxnSpPr/>
      </xdr:nvCxnSpPr>
      <xdr:spPr>
        <a:xfrm flipV="1">
          <a:off x="15290800" y="2866619"/>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4" name="フローチャート : 判断 443"/>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45" name="テキスト ボックス 444"/>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164440</xdr:rowOff>
    </xdr:from>
    <xdr:to>
      <xdr:col>22</xdr:col>
      <xdr:colOff>203200</xdr:colOff>
      <xdr:row>17</xdr:row>
      <xdr:rowOff>116535</xdr:rowOff>
    </xdr:to>
    <xdr:cxnSp macro="">
      <xdr:nvCxnSpPr>
        <xdr:cNvPr id="446" name="直線コネクタ 445"/>
        <xdr:cNvCxnSpPr/>
      </xdr:nvCxnSpPr>
      <xdr:spPr>
        <a:xfrm flipV="1">
          <a:off x="14401800" y="2907640"/>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7" name="フローチャート : 判断 446"/>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48" name="テキスト ボックス 447"/>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116535</xdr:rowOff>
    </xdr:from>
    <xdr:to>
      <xdr:col>21</xdr:col>
      <xdr:colOff>0</xdr:colOff>
      <xdr:row>18</xdr:row>
      <xdr:rowOff>101448</xdr:rowOff>
    </xdr:to>
    <xdr:cxnSp macro="">
      <xdr:nvCxnSpPr>
        <xdr:cNvPr id="449" name="直線コネクタ 448"/>
        <xdr:cNvCxnSpPr/>
      </xdr:nvCxnSpPr>
      <xdr:spPr>
        <a:xfrm flipV="1">
          <a:off x="13512800" y="303118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0" name="フローチャート : 判断 449"/>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1" name="テキスト ボックス 450"/>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2" name="フローチャート : 判断 451"/>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3" name="テキスト ボックス 452"/>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44145</xdr:rowOff>
    </xdr:from>
    <xdr:to>
      <xdr:col>24</xdr:col>
      <xdr:colOff>609600</xdr:colOff>
      <xdr:row>16</xdr:row>
      <xdr:rowOff>145745</xdr:rowOff>
    </xdr:to>
    <xdr:sp macro="" textlink="">
      <xdr:nvSpPr>
        <xdr:cNvPr id="459" name="円/楕円 458"/>
        <xdr:cNvSpPr/>
      </xdr:nvSpPr>
      <xdr:spPr>
        <a:xfrm>
          <a:off x="169672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60672</xdr:rowOff>
    </xdr:from>
    <xdr:ext cx="762000" cy="259045"/>
    <xdr:sp macro="" textlink="">
      <xdr:nvSpPr>
        <xdr:cNvPr id="460" name="将来負担の状況該当値テキスト"/>
        <xdr:cNvSpPr txBox="1"/>
      </xdr:nvSpPr>
      <xdr:spPr>
        <a:xfrm>
          <a:off x="17106900" y="263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72619</xdr:rowOff>
    </xdr:from>
    <xdr:to>
      <xdr:col>23</xdr:col>
      <xdr:colOff>457200</xdr:colOff>
      <xdr:row>17</xdr:row>
      <xdr:rowOff>2769</xdr:rowOff>
    </xdr:to>
    <xdr:sp macro="" textlink="">
      <xdr:nvSpPr>
        <xdr:cNvPr id="461" name="円/楕円 460"/>
        <xdr:cNvSpPr/>
      </xdr:nvSpPr>
      <xdr:spPr>
        <a:xfrm>
          <a:off x="161290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12946</xdr:rowOff>
    </xdr:from>
    <xdr:ext cx="736600" cy="259045"/>
    <xdr:sp macro="" textlink="">
      <xdr:nvSpPr>
        <xdr:cNvPr id="462" name="テキスト ボックス 461"/>
        <xdr:cNvSpPr txBox="1"/>
      </xdr:nvSpPr>
      <xdr:spPr>
        <a:xfrm>
          <a:off x="15798800" y="2584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113640</xdr:rowOff>
    </xdr:from>
    <xdr:to>
      <xdr:col>22</xdr:col>
      <xdr:colOff>254000</xdr:colOff>
      <xdr:row>17</xdr:row>
      <xdr:rowOff>43790</xdr:rowOff>
    </xdr:to>
    <xdr:sp macro="" textlink="">
      <xdr:nvSpPr>
        <xdr:cNvPr id="463" name="円/楕円 462"/>
        <xdr:cNvSpPr/>
      </xdr:nvSpPr>
      <xdr:spPr>
        <a:xfrm>
          <a:off x="15240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53967</xdr:rowOff>
    </xdr:from>
    <xdr:ext cx="762000" cy="259045"/>
    <xdr:sp macro="" textlink="">
      <xdr:nvSpPr>
        <xdr:cNvPr id="464" name="テキスト ボックス 463"/>
        <xdr:cNvSpPr txBox="1"/>
      </xdr:nvSpPr>
      <xdr:spPr>
        <a:xfrm>
          <a:off x="14909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65735</xdr:rowOff>
    </xdr:from>
    <xdr:to>
      <xdr:col>21</xdr:col>
      <xdr:colOff>50800</xdr:colOff>
      <xdr:row>17</xdr:row>
      <xdr:rowOff>167335</xdr:rowOff>
    </xdr:to>
    <xdr:sp macro="" textlink="">
      <xdr:nvSpPr>
        <xdr:cNvPr id="465" name="円/楕円 464"/>
        <xdr:cNvSpPr/>
      </xdr:nvSpPr>
      <xdr:spPr>
        <a:xfrm>
          <a:off x="14351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6062</xdr:rowOff>
    </xdr:from>
    <xdr:ext cx="762000" cy="259045"/>
    <xdr:sp macro="" textlink="">
      <xdr:nvSpPr>
        <xdr:cNvPr id="466" name="テキスト ボックス 465"/>
        <xdr:cNvSpPr txBox="1"/>
      </xdr:nvSpPr>
      <xdr:spPr>
        <a:xfrm>
          <a:off x="14020800" y="27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50648</xdr:rowOff>
    </xdr:from>
    <xdr:to>
      <xdr:col>19</xdr:col>
      <xdr:colOff>533400</xdr:colOff>
      <xdr:row>18</xdr:row>
      <xdr:rowOff>152248</xdr:rowOff>
    </xdr:to>
    <xdr:sp macro="" textlink="">
      <xdr:nvSpPr>
        <xdr:cNvPr id="467" name="円/楕円 466"/>
        <xdr:cNvSpPr/>
      </xdr:nvSpPr>
      <xdr:spPr>
        <a:xfrm>
          <a:off x="13462000" y="31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162425</xdr:rowOff>
    </xdr:from>
    <xdr:ext cx="762000" cy="259045"/>
    <xdr:sp macro="" textlink="">
      <xdr:nvSpPr>
        <xdr:cNvPr id="468" name="テキスト ボックス 467"/>
        <xdr:cNvSpPr txBox="1"/>
      </xdr:nvSpPr>
      <xdr:spPr>
        <a:xfrm>
          <a:off x="13131800" y="29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人口千人当たりの職員数が類似団体平均と比べて多く、人件費に関する経常収支比率は</a:t>
          </a:r>
          <a:r>
            <a:rPr kumimoji="1" lang="en-US" altLang="ja-JP" sz="1100">
              <a:solidFill>
                <a:schemeClr val="dk1"/>
              </a:solidFill>
              <a:effectLst/>
              <a:latin typeface="+mn-ea"/>
              <a:ea typeface="+mn-ea"/>
              <a:cs typeface="+mn-cs"/>
            </a:rPr>
            <a:t>27.0</a:t>
          </a:r>
          <a:r>
            <a:rPr kumimoji="1" lang="ja-JP" altLang="ja-JP" sz="1100">
              <a:solidFill>
                <a:schemeClr val="dk1"/>
              </a:solidFill>
              <a:effectLst/>
              <a:latin typeface="+mn-ea"/>
              <a:ea typeface="+mn-ea"/>
              <a:cs typeface="+mn-cs"/>
            </a:rPr>
            <a:t>％、人件費等の人口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人当たり決算額は</a:t>
          </a:r>
          <a:r>
            <a:rPr kumimoji="1" lang="en-US" altLang="ja-JP" sz="1100">
              <a:solidFill>
                <a:schemeClr val="dk1"/>
              </a:solidFill>
              <a:effectLst/>
              <a:latin typeface="+mn-ea"/>
              <a:ea typeface="+mn-ea"/>
              <a:cs typeface="+mn-cs"/>
            </a:rPr>
            <a:t>75,440</a:t>
          </a:r>
          <a:r>
            <a:rPr kumimoji="1" lang="ja-JP" altLang="ja-JP" sz="1100">
              <a:solidFill>
                <a:schemeClr val="dk1"/>
              </a:solidFill>
              <a:effectLst/>
              <a:latin typeface="+mn-ea"/>
              <a:ea typeface="+mn-ea"/>
              <a:cs typeface="+mn-cs"/>
            </a:rPr>
            <a:t>円と類似団体平均と比べて高い水準にある。震災以降、行財政改革の取り組みにより平成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年度で、職員総定数</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人の削減を行ってきており、今後は「神戸市行財政改革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」に基づき、引き続き行財政改革に取り組み、効率的かつ適正な職員配置、組織体制の構築を行ってくことで、着実に人件費の抑制を図っていく。</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40</xdr:row>
      <xdr:rowOff>101600</xdr:rowOff>
    </xdr:to>
    <xdr:cxnSp macro="">
      <xdr:nvCxnSpPr>
        <xdr:cNvPr id="61" name="直線コネクタ 60"/>
        <xdr:cNvCxnSpPr/>
      </xdr:nvCxnSpPr>
      <xdr:spPr>
        <a:xfrm flipV="1">
          <a:off x="4826000" y="57277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40</xdr:row>
      <xdr:rowOff>101600</xdr:rowOff>
    </xdr:from>
    <xdr:to>
      <xdr:col>7</xdr:col>
      <xdr:colOff>104775</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63500</xdr:rowOff>
    </xdr:to>
    <xdr:cxnSp macro="">
      <xdr:nvCxnSpPr>
        <xdr:cNvPr id="66" name="直線コネクタ 65"/>
        <xdr:cNvCxnSpPr/>
      </xdr:nvCxnSpPr>
      <xdr:spPr>
        <a:xfrm flipV="1">
          <a:off x="3987800" y="6794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88900</xdr:rowOff>
    </xdr:from>
    <xdr:to>
      <xdr:col>7</xdr:col>
      <xdr:colOff>66675</xdr:colOff>
      <xdr:row>37</xdr:row>
      <xdr:rowOff>19050</xdr:rowOff>
    </xdr:to>
    <xdr:sp macro="" textlink="">
      <xdr:nvSpPr>
        <xdr:cNvPr id="68" name="フローチャート : 判断 67"/>
        <xdr:cNvSpPr/>
      </xdr:nvSpPr>
      <xdr:spPr>
        <a:xfrm>
          <a:off x="4775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158750</xdr:rowOff>
    </xdr:from>
    <xdr:to>
      <xdr:col>5</xdr:col>
      <xdr:colOff>549275</xdr:colOff>
      <xdr:row>40</xdr:row>
      <xdr:rowOff>63500</xdr:rowOff>
    </xdr:to>
    <xdr:cxnSp macro="">
      <xdr:nvCxnSpPr>
        <xdr:cNvPr id="69" name="直線コネクタ 68"/>
        <xdr:cNvCxnSpPr/>
      </xdr:nvCxnSpPr>
      <xdr:spPr>
        <a:xfrm>
          <a:off x="30988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139700</xdr:rowOff>
    </xdr:from>
    <xdr:to>
      <xdr:col>5</xdr:col>
      <xdr:colOff>600075</xdr:colOff>
      <xdr:row>37</xdr:row>
      <xdr:rowOff>69850</xdr:rowOff>
    </xdr:to>
    <xdr:sp macro="" textlink="">
      <xdr:nvSpPr>
        <xdr:cNvPr id="70" name="フローチャート :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80027</xdr:rowOff>
    </xdr:from>
    <xdr:ext cx="736600" cy="259045"/>
    <xdr:sp macro="" textlink="">
      <xdr:nvSpPr>
        <xdr:cNvPr id="71" name="テキスト ボックス 70"/>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158750</xdr:rowOff>
    </xdr:from>
    <xdr:to>
      <xdr:col>4</xdr:col>
      <xdr:colOff>346075</xdr:colOff>
      <xdr:row>41</xdr:row>
      <xdr:rowOff>19050</xdr:rowOff>
    </xdr:to>
    <xdr:cxnSp macro="">
      <xdr:nvCxnSpPr>
        <xdr:cNvPr id="72" name="直線コネクタ 71"/>
        <xdr:cNvCxnSpPr/>
      </xdr:nvCxnSpPr>
      <xdr:spPr>
        <a:xfrm flipV="1">
          <a:off x="2209800" y="684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127000</xdr:rowOff>
    </xdr:from>
    <xdr:to>
      <xdr:col>4</xdr:col>
      <xdr:colOff>396875</xdr:colOff>
      <xdr:row>37</xdr:row>
      <xdr:rowOff>57150</xdr:rowOff>
    </xdr:to>
    <xdr:sp macro="" textlink="">
      <xdr:nvSpPr>
        <xdr:cNvPr id="73" name="フローチャート :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41</xdr:row>
      <xdr:rowOff>19050</xdr:rowOff>
    </xdr:to>
    <xdr:cxnSp macro="">
      <xdr:nvCxnSpPr>
        <xdr:cNvPr id="75" name="直線コネクタ 74"/>
        <xdr:cNvCxnSpPr/>
      </xdr:nvCxnSpPr>
      <xdr:spPr>
        <a:xfrm>
          <a:off x="1320800" y="698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120650</xdr:rowOff>
    </xdr:from>
    <xdr:to>
      <xdr:col>3</xdr:col>
      <xdr:colOff>193675</xdr:colOff>
      <xdr:row>38</xdr:row>
      <xdr:rowOff>50800</xdr:rowOff>
    </xdr:to>
    <xdr:sp macro="" textlink="">
      <xdr:nvSpPr>
        <xdr:cNvPr id="76" name="フローチャート : 判断 75"/>
        <xdr:cNvSpPr/>
      </xdr:nvSpPr>
      <xdr:spPr>
        <a:xfrm>
          <a:off x="2159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5" name="円/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12700</xdr:rowOff>
    </xdr:from>
    <xdr:to>
      <xdr:col>5</xdr:col>
      <xdr:colOff>600075</xdr:colOff>
      <xdr:row>40</xdr:row>
      <xdr:rowOff>114300</xdr:rowOff>
    </xdr:to>
    <xdr:sp macro="" textlink="">
      <xdr:nvSpPr>
        <xdr:cNvPr id="87" name="円/楕円 86"/>
        <xdr:cNvSpPr/>
      </xdr:nvSpPr>
      <xdr:spPr>
        <a:xfrm>
          <a:off x="3937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99077</xdr:rowOff>
    </xdr:from>
    <xdr:ext cx="736600" cy="259045"/>
    <xdr:sp macro="" textlink="">
      <xdr:nvSpPr>
        <xdr:cNvPr id="88" name="テキスト ボックス 87"/>
        <xdr:cNvSpPr txBox="1"/>
      </xdr:nvSpPr>
      <xdr:spPr>
        <a:xfrm>
          <a:off x="3606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107950</xdr:rowOff>
    </xdr:from>
    <xdr:to>
      <xdr:col>4</xdr:col>
      <xdr:colOff>396875</xdr:colOff>
      <xdr:row>40</xdr:row>
      <xdr:rowOff>38100</xdr:rowOff>
    </xdr:to>
    <xdr:sp macro="" textlink="">
      <xdr:nvSpPr>
        <xdr:cNvPr id="89" name="円/楕円 88"/>
        <xdr:cNvSpPr/>
      </xdr:nvSpPr>
      <xdr:spPr>
        <a:xfrm>
          <a:off x="3048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22877</xdr:rowOff>
    </xdr:from>
    <xdr:ext cx="762000" cy="259045"/>
    <xdr:sp macro="" textlink="">
      <xdr:nvSpPr>
        <xdr:cNvPr id="90" name="テキスト ボックス 89"/>
        <xdr:cNvSpPr txBox="1"/>
      </xdr:nvSpPr>
      <xdr:spPr>
        <a:xfrm>
          <a:off x="2717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139700</xdr:rowOff>
    </xdr:from>
    <xdr:to>
      <xdr:col>3</xdr:col>
      <xdr:colOff>193675</xdr:colOff>
      <xdr:row>41</xdr:row>
      <xdr:rowOff>69850</xdr:rowOff>
    </xdr:to>
    <xdr:sp macro="" textlink="">
      <xdr:nvSpPr>
        <xdr:cNvPr id="91" name="円/楕円 90"/>
        <xdr:cNvSpPr/>
      </xdr:nvSpPr>
      <xdr:spPr>
        <a:xfrm>
          <a:off x="2159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54627</xdr:rowOff>
    </xdr:from>
    <xdr:ext cx="762000" cy="259045"/>
    <xdr:sp macro="" textlink="">
      <xdr:nvSpPr>
        <xdr:cNvPr id="92" name="テキスト ボックス 91"/>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3" name="円/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震災以降、経費削減を図っており、平成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年度以後は外部評価委員による事務事業評価を行い、評価結果を踏まえた事務事業の再構築等に取り組んだ結果、平成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年度において物件費に関する経常収支比率は</a:t>
          </a:r>
          <a:r>
            <a:rPr kumimoji="1" lang="en-US" altLang="ja-JP" sz="1100">
              <a:solidFill>
                <a:schemeClr val="dk1"/>
              </a:solidFill>
              <a:effectLst/>
              <a:latin typeface="+mn-ea"/>
              <a:ea typeface="+mn-ea"/>
              <a:cs typeface="+mn-cs"/>
            </a:rPr>
            <a:t>10.2</a:t>
          </a:r>
          <a:r>
            <a:rPr kumimoji="1" lang="ja-JP" altLang="ja-JP" sz="1100">
              <a:solidFill>
                <a:schemeClr val="dk1"/>
              </a:solidFill>
              <a:effectLst/>
              <a:latin typeface="+mn-ea"/>
              <a:ea typeface="+mn-ea"/>
              <a:cs typeface="+mn-cs"/>
            </a:rPr>
            <a:t>％と類似団体平均と比べて低い水準にある。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プレミアム付商品券やＫＯＢＥトラベルギフトなど</a:t>
          </a:r>
          <a:r>
            <a:rPr kumimoji="1" lang="ja-JP" altLang="ja-JP" sz="1100">
              <a:solidFill>
                <a:schemeClr val="dk1"/>
              </a:solidFill>
              <a:effectLst/>
              <a:latin typeface="+mn-ea"/>
              <a:ea typeface="+mn-ea"/>
              <a:cs typeface="+mn-cs"/>
            </a:rPr>
            <a:t>の増加（計＋</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億円、＋</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％）に伴い悪化</a:t>
          </a:r>
          <a:r>
            <a:rPr kumimoji="1" lang="ja-JP" altLang="en-US" sz="1100">
              <a:solidFill>
                <a:schemeClr val="dk1"/>
              </a:solidFill>
              <a:effectLst/>
              <a:latin typeface="+mn-ea"/>
              <a:ea typeface="+mn-ea"/>
              <a:cs typeface="+mn-cs"/>
            </a:rPr>
            <a:t>している</a:t>
          </a:r>
          <a:r>
            <a:rPr kumimoji="1" lang="ja-JP" altLang="ja-JP" sz="1100">
              <a:solidFill>
                <a:schemeClr val="dk1"/>
              </a:solidFill>
              <a:effectLst/>
              <a:latin typeface="+mn-ea"/>
              <a:ea typeface="+mn-ea"/>
              <a:cs typeface="+mn-cs"/>
            </a:rPr>
            <a:t>が、今後も「神戸市行財政改革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」に基づき、引き続き事務事業評価に取り組むなど、事務事業の再構築を図っていく。</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113393</xdr:rowOff>
    </xdr:to>
    <xdr:cxnSp macro="">
      <xdr:nvCxnSpPr>
        <xdr:cNvPr id="124" name="直線コネクタ 123"/>
        <xdr:cNvCxnSpPr/>
      </xdr:nvCxnSpPr>
      <xdr:spPr>
        <a:xfrm flipV="1">
          <a:off x="16510000" y="2396671"/>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113393</xdr:rowOff>
    </xdr:from>
    <xdr:to>
      <xdr:col>24</xdr:col>
      <xdr:colOff>120650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27"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28" name="直線コネクタ 127"/>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53521</xdr:rowOff>
    </xdr:to>
    <xdr:cxnSp macro="">
      <xdr:nvCxnSpPr>
        <xdr:cNvPr id="129" name="直線コネクタ 128"/>
        <xdr:cNvCxnSpPr/>
      </xdr:nvCxnSpPr>
      <xdr:spPr>
        <a:xfrm>
          <a:off x="15671800" y="25926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31" name="フローチャート :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15</xdr:row>
      <xdr:rowOff>20864</xdr:rowOff>
    </xdr:to>
    <xdr:cxnSp macro="">
      <xdr:nvCxnSpPr>
        <xdr:cNvPr id="132" name="直線コネクタ 131"/>
        <xdr:cNvCxnSpPr/>
      </xdr:nvCxnSpPr>
      <xdr:spPr>
        <a:xfrm>
          <a:off x="14782800" y="23857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156936</xdr:rowOff>
    </xdr:to>
    <xdr:cxnSp macro="">
      <xdr:nvCxnSpPr>
        <xdr:cNvPr id="135" name="直線コネクタ 134"/>
        <xdr:cNvCxnSpPr/>
      </xdr:nvCxnSpPr>
      <xdr:spPr>
        <a:xfrm>
          <a:off x="13893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59871</xdr:rowOff>
    </xdr:from>
    <xdr:to>
      <xdr:col>21</xdr:col>
      <xdr:colOff>412750</xdr:colOff>
      <xdr:row>16</xdr:row>
      <xdr:rowOff>161471</xdr:rowOff>
    </xdr:to>
    <xdr:sp macro="" textlink="">
      <xdr:nvSpPr>
        <xdr:cNvPr id="136" name="フローチャート : 判断 135"/>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37" name="テキスト ボックス 136"/>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14</xdr:row>
      <xdr:rowOff>7257</xdr:rowOff>
    </xdr:to>
    <xdr:cxnSp macro="">
      <xdr:nvCxnSpPr>
        <xdr:cNvPr id="138" name="直線コネクタ 137"/>
        <xdr:cNvCxnSpPr/>
      </xdr:nvCxnSpPr>
      <xdr:spPr>
        <a:xfrm flipV="1">
          <a:off x="13004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41" name="フローチャート :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2" name="円/楕円 151"/>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3" name="テキスト ボックス 152"/>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127907</xdr:rowOff>
    </xdr:from>
    <xdr:to>
      <xdr:col>19</xdr:col>
      <xdr:colOff>6350</xdr:colOff>
      <xdr:row>14</xdr:row>
      <xdr:rowOff>58057</xdr:rowOff>
    </xdr:to>
    <xdr:sp macro="" textlink="">
      <xdr:nvSpPr>
        <xdr:cNvPr id="156" name="円/楕円 155"/>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68234</xdr:rowOff>
    </xdr:from>
    <xdr:ext cx="762000" cy="259045"/>
    <xdr:sp macro="" textlink="">
      <xdr:nvSpPr>
        <xdr:cNvPr id="157" name="テキスト ボックス 156"/>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扶助費に関する経常収支比率は</a:t>
          </a:r>
          <a:r>
            <a:rPr kumimoji="1" lang="en-US" altLang="ja-JP" sz="1100">
              <a:solidFill>
                <a:schemeClr val="dk1"/>
              </a:solidFill>
              <a:effectLst/>
              <a:latin typeface="+mn-ea"/>
              <a:ea typeface="+mn-ea"/>
              <a:cs typeface="+mn-cs"/>
            </a:rPr>
            <a:t>14.7</a:t>
          </a:r>
          <a:r>
            <a:rPr kumimoji="1" lang="ja-JP" altLang="ja-JP" sz="1100">
              <a:solidFill>
                <a:schemeClr val="dk1"/>
              </a:solidFill>
              <a:effectLst/>
              <a:latin typeface="+mn-ea"/>
              <a:ea typeface="+mn-ea"/>
              <a:cs typeface="+mn-cs"/>
            </a:rPr>
            <a:t>％と類似団体平均と比べて低い水準にある。平成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年度については、歳出ベースでは、生活保護費（</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億、</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が減少したものの、障害者自立支援給付にかかる社会福祉費</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や子どものための教育・</a:t>
          </a:r>
          <a:r>
            <a:rPr kumimoji="1" lang="ja-JP" altLang="ja-JP" sz="1100">
              <a:solidFill>
                <a:schemeClr val="dk1"/>
              </a:solidFill>
              <a:effectLst/>
              <a:latin typeface="+mn-ea"/>
              <a:ea typeface="+mn-ea"/>
              <a:cs typeface="+mn-cs"/>
            </a:rPr>
            <a:t>保育</a:t>
          </a:r>
          <a:r>
            <a:rPr kumimoji="1" lang="ja-JP" altLang="en-US" sz="1100">
              <a:solidFill>
                <a:schemeClr val="dk1"/>
              </a:solidFill>
              <a:effectLst/>
              <a:latin typeface="+mn-ea"/>
              <a:ea typeface="+mn-ea"/>
              <a:cs typeface="+mn-cs"/>
            </a:rPr>
            <a:t>給付にかかる児童福祉</a:t>
          </a:r>
          <a:r>
            <a:rPr kumimoji="1" lang="ja-JP" altLang="ja-JP" sz="1100">
              <a:solidFill>
                <a:schemeClr val="dk1"/>
              </a:solidFill>
              <a:effectLst/>
              <a:latin typeface="+mn-ea"/>
              <a:ea typeface="+mn-ea"/>
              <a:cs typeface="+mn-cs"/>
            </a:rPr>
            <a:t>費（</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8.7</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が増加</a:t>
          </a:r>
          <a:r>
            <a:rPr kumimoji="1" lang="ja-JP" altLang="en-US" sz="1100">
              <a:solidFill>
                <a:schemeClr val="dk1"/>
              </a:solidFill>
              <a:effectLst/>
              <a:latin typeface="+mn-ea"/>
              <a:ea typeface="+mn-ea"/>
              <a:cs typeface="+mn-cs"/>
            </a:rPr>
            <a:t>した</a:t>
          </a:r>
          <a:r>
            <a:rPr kumimoji="1" lang="ja-JP" altLang="ja-JP" sz="1100">
              <a:solidFill>
                <a:schemeClr val="dk1"/>
              </a:solidFill>
              <a:effectLst/>
              <a:latin typeface="+mn-ea"/>
              <a:ea typeface="+mn-ea"/>
              <a:cs typeface="+mn-cs"/>
            </a:rPr>
            <a:t>（計＋</a:t>
          </a:r>
          <a:r>
            <a:rPr kumimoji="1" lang="en-US" altLang="ja-JP" sz="1100">
              <a:solidFill>
                <a:schemeClr val="dk1"/>
              </a:solidFill>
              <a:effectLst/>
              <a:latin typeface="+mn-ea"/>
              <a:ea typeface="+mn-ea"/>
              <a:cs typeface="+mn-cs"/>
            </a:rPr>
            <a:t>62</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3.3</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ことで</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0.1</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上昇</a:t>
          </a:r>
          <a:r>
            <a:rPr kumimoji="1" lang="ja-JP" altLang="en-US" sz="1100">
              <a:solidFill>
                <a:schemeClr val="dk1"/>
              </a:solidFill>
              <a:effectLst/>
              <a:latin typeface="+mn-ea"/>
              <a:ea typeface="+mn-ea"/>
              <a:cs typeface="+mn-cs"/>
            </a:rPr>
            <a:t>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緩やかではあるが上昇</a:t>
          </a:r>
          <a:r>
            <a:rPr kumimoji="1" lang="ja-JP" altLang="ja-JP" sz="1100">
              <a:solidFill>
                <a:schemeClr val="dk1"/>
              </a:solidFill>
              <a:effectLst/>
              <a:latin typeface="+mn-ea"/>
              <a:ea typeface="+mn-ea"/>
              <a:cs typeface="+mn-cs"/>
            </a:rPr>
            <a:t>傾向にある</a:t>
          </a:r>
          <a:r>
            <a:rPr kumimoji="1" lang="ja-JP" altLang="en-US" sz="1100">
              <a:solidFill>
                <a:schemeClr val="dk1"/>
              </a:solidFill>
              <a:effectLst/>
              <a:latin typeface="+mn-ea"/>
              <a:ea typeface="+mn-ea"/>
              <a:cs typeface="+mn-cs"/>
            </a:rPr>
            <a:t>ため、引続き全体の</a:t>
          </a:r>
          <a:r>
            <a:rPr kumimoji="1" lang="en-US" altLang="ja-JP" sz="1100">
              <a:solidFill>
                <a:schemeClr val="dk1"/>
              </a:solidFill>
              <a:effectLst/>
              <a:latin typeface="+mn-ea"/>
              <a:ea typeface="+mn-ea"/>
              <a:cs typeface="+mn-cs"/>
            </a:rPr>
            <a:t>42.5</a:t>
          </a:r>
          <a:r>
            <a:rPr kumimoji="1" lang="ja-JP" altLang="en-US" sz="1100">
              <a:solidFill>
                <a:schemeClr val="dk1"/>
              </a:solidFill>
              <a:effectLst/>
              <a:latin typeface="+mn-ea"/>
              <a:ea typeface="+mn-ea"/>
              <a:cs typeface="+mn-cs"/>
            </a:rPr>
            <a:t>％を占める生活保護費について資格審査などの適正化に努めていく</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20865</xdr:rowOff>
    </xdr:to>
    <xdr:cxnSp macro="">
      <xdr:nvCxnSpPr>
        <xdr:cNvPr id="192" name="直線コネクタ 191"/>
        <xdr:cNvCxnSpPr/>
      </xdr:nvCxnSpPr>
      <xdr:spPr>
        <a:xfrm>
          <a:off x="3987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4535</xdr:rowOff>
    </xdr:to>
    <xdr:cxnSp macro="">
      <xdr:nvCxnSpPr>
        <xdr:cNvPr id="195" name="直線コネクタ 194"/>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57</xdr:row>
      <xdr:rowOff>4535</xdr:rowOff>
    </xdr:to>
    <xdr:cxnSp macro="">
      <xdr:nvCxnSpPr>
        <xdr:cNvPr id="198" name="直線コネクタ 197"/>
        <xdr:cNvCxnSpPr/>
      </xdr:nvCxnSpPr>
      <xdr:spPr>
        <a:xfrm>
          <a:off x="2209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45357</xdr:rowOff>
    </xdr:to>
    <xdr:cxnSp macro="">
      <xdr:nvCxnSpPr>
        <xdr:cNvPr id="201" name="直線コネクタ 200"/>
        <xdr:cNvCxnSpPr/>
      </xdr:nvCxnSpPr>
      <xdr:spPr>
        <a:xfrm>
          <a:off x="1320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11" name="円/楕円 210"/>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158042</xdr:rowOff>
    </xdr:from>
    <xdr:ext cx="762000" cy="259045"/>
    <xdr:sp macro="" textlink="">
      <xdr:nvSpPr>
        <xdr:cNvPr id="212"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3" name="円/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4" name="テキスト ボックス 213"/>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5" name="円/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216" name="テキスト ボックス 21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7" name="円/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8" name="テキスト ボックス 217"/>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ysClr val="windowText" lastClr="000000"/>
              </a:solidFill>
              <a:effectLst/>
              <a:latin typeface="+mn-ea"/>
              <a:ea typeface="+mn-ea"/>
              <a:cs typeface="+mn-cs"/>
            </a:rPr>
            <a:t>その他に関する経常収支比率は、平成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年度において</a:t>
          </a:r>
          <a:r>
            <a:rPr kumimoji="1" lang="en-US" altLang="ja-JP" sz="1100">
              <a:solidFill>
                <a:sysClr val="windowText" lastClr="000000"/>
              </a:solidFill>
              <a:effectLst/>
              <a:latin typeface="+mn-ea"/>
              <a:ea typeface="+mn-ea"/>
              <a:cs typeface="+mn-cs"/>
            </a:rPr>
            <a:t>10.4</a:t>
          </a:r>
          <a:r>
            <a:rPr kumimoji="1" lang="ja-JP" altLang="ja-JP" sz="1100">
              <a:solidFill>
                <a:sysClr val="windowText" lastClr="000000"/>
              </a:solidFill>
              <a:effectLst/>
              <a:latin typeface="+mn-ea"/>
              <a:ea typeface="+mn-ea"/>
              <a:cs typeface="+mn-cs"/>
            </a:rPr>
            <a:t>％と類似団体平均と比べて低い水準にあるが、公共施設の老朽化に伴う維持補修費（平成</a:t>
          </a:r>
          <a:r>
            <a:rPr kumimoji="1" lang="en-US" altLang="ja-JP" sz="1100">
              <a:solidFill>
                <a:sysClr val="windowText" lastClr="000000"/>
              </a:solidFill>
              <a:effectLst/>
              <a:latin typeface="+mn-ea"/>
              <a:ea typeface="+mn-ea"/>
              <a:cs typeface="+mn-cs"/>
            </a:rPr>
            <a:t>25</a:t>
          </a:r>
          <a:r>
            <a:rPr kumimoji="1" lang="ja-JP" altLang="ja-JP" sz="1100">
              <a:solidFill>
                <a:sysClr val="windowText" lastClr="000000"/>
              </a:solidFill>
              <a:effectLst/>
              <a:latin typeface="+mn-ea"/>
              <a:ea typeface="+mn-ea"/>
              <a:cs typeface="+mn-cs"/>
            </a:rPr>
            <a:t>年度：</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億、平成</a:t>
          </a:r>
          <a:r>
            <a:rPr kumimoji="1" lang="en-US" altLang="ja-JP" sz="1100">
              <a:solidFill>
                <a:sysClr val="windowText" lastClr="000000"/>
              </a:solidFill>
              <a:effectLst/>
              <a:latin typeface="+mn-ea"/>
              <a:ea typeface="+mn-ea"/>
              <a:cs typeface="+mn-cs"/>
            </a:rPr>
            <a:t>26</a:t>
          </a:r>
          <a:r>
            <a:rPr kumimoji="1" lang="ja-JP" altLang="ja-JP" sz="1100">
              <a:solidFill>
                <a:sysClr val="windowText" lastClr="000000"/>
              </a:solidFill>
              <a:effectLst/>
              <a:latin typeface="+mn-ea"/>
              <a:ea typeface="+mn-ea"/>
              <a:cs typeface="+mn-cs"/>
            </a:rPr>
            <a:t>年度：</a:t>
          </a:r>
          <a:r>
            <a:rPr kumimoji="1" lang="en-US" altLang="ja-JP" sz="1100">
              <a:solidFill>
                <a:sysClr val="windowText" lastClr="000000"/>
              </a:solidFill>
              <a:effectLst/>
              <a:latin typeface="+mn-ea"/>
              <a:ea typeface="+mn-ea"/>
              <a:cs typeface="+mn-cs"/>
            </a:rPr>
            <a:t>29</a:t>
          </a:r>
          <a:r>
            <a:rPr kumimoji="1" lang="ja-JP" altLang="ja-JP" sz="1100">
              <a:solidFill>
                <a:sysClr val="windowText" lastClr="000000"/>
              </a:solidFill>
              <a:effectLst/>
              <a:latin typeface="+mn-ea"/>
              <a:ea typeface="+mn-ea"/>
              <a:cs typeface="+mn-cs"/>
            </a:rPr>
            <a:t>億</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27</a:t>
          </a:r>
          <a:r>
            <a:rPr kumimoji="1" lang="ja-JP" altLang="en-US" sz="1100">
              <a:solidFill>
                <a:sysClr val="windowText" lastClr="000000"/>
              </a:solidFill>
              <a:effectLst/>
              <a:latin typeface="+mn-ea"/>
              <a:ea typeface="+mn-ea"/>
              <a:cs typeface="+mn-cs"/>
            </a:rPr>
            <a:t>年度：</a:t>
          </a:r>
          <a:r>
            <a:rPr kumimoji="1" lang="en-US" altLang="ja-JP" sz="1100">
              <a:solidFill>
                <a:sysClr val="windowText" lastClr="000000"/>
              </a:solidFill>
              <a:effectLst/>
              <a:latin typeface="+mn-ea"/>
              <a:ea typeface="+mn-ea"/>
              <a:cs typeface="+mn-cs"/>
            </a:rPr>
            <a:t>29</a:t>
          </a:r>
          <a:r>
            <a:rPr kumimoji="1" lang="ja-JP" altLang="en-US" sz="1100">
              <a:solidFill>
                <a:sysClr val="windowText" lastClr="000000"/>
              </a:solidFill>
              <a:effectLst/>
              <a:latin typeface="+mn-ea"/>
              <a:ea typeface="+mn-ea"/>
              <a:cs typeface="+mn-cs"/>
            </a:rPr>
            <a:t>億</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は大幅な削減が難しく、繰出金</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億、平成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億、平成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64</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ea"/>
              <a:ea typeface="+mn-ea"/>
              <a:cs typeface="+mn-cs"/>
            </a:rPr>
            <a:t>は</a:t>
          </a:r>
          <a:r>
            <a:rPr kumimoji="1" lang="ja-JP" altLang="ja-JP" sz="1100">
              <a:solidFill>
                <a:sysClr val="windowText" lastClr="000000"/>
              </a:solidFill>
              <a:effectLst/>
              <a:latin typeface="+mn-ea"/>
              <a:ea typeface="+mn-ea"/>
              <a:cs typeface="+mn-cs"/>
            </a:rPr>
            <a:t>増加傾向にある。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今後、維持補修費の抑制に向け「</a:t>
          </a:r>
          <a:r>
            <a:rPr kumimoji="1" lang="ja-JP" altLang="ja-JP" sz="1100">
              <a:solidFill>
                <a:sysClr val="windowText" lastClr="000000"/>
              </a:solidFill>
              <a:effectLst/>
              <a:latin typeface="+mn-lt"/>
              <a:ea typeface="+mn-ea"/>
              <a:cs typeface="+mn-cs"/>
            </a:rPr>
            <a:t>神戸市行財政改革</a:t>
          </a:r>
          <a:r>
            <a:rPr kumimoji="1" lang="en-US" altLang="ja-JP" sz="1100">
              <a:solidFill>
                <a:sysClr val="windowText" lastClr="000000"/>
              </a:solidFill>
              <a:effectLst/>
              <a:latin typeface="+mn-lt"/>
              <a:ea typeface="+mn-ea"/>
              <a:cs typeface="+mn-cs"/>
            </a:rPr>
            <a:t>2020</a:t>
          </a:r>
          <a:r>
            <a:rPr kumimoji="1" lang="ja-JP" altLang="ja-JP" sz="1100">
              <a:solidFill>
                <a:sysClr val="windowText" lastClr="000000"/>
              </a:solidFill>
              <a:effectLst/>
              <a:latin typeface="+mn-ea"/>
              <a:ea typeface="+mn-ea"/>
              <a:cs typeface="+mn-cs"/>
            </a:rPr>
            <a:t>」に基づき、</a:t>
          </a:r>
          <a:r>
            <a:rPr kumimoji="1" lang="ja-JP" altLang="en-US" sz="1100">
              <a:solidFill>
                <a:sysClr val="windowText" lastClr="000000"/>
              </a:solidFill>
              <a:effectLst/>
              <a:latin typeface="+mn-ea"/>
              <a:ea typeface="+mn-ea"/>
              <a:cs typeface="+mn-cs"/>
            </a:rPr>
            <a:t>運営費の削減や</a:t>
          </a:r>
          <a:r>
            <a:rPr kumimoji="1" lang="ja-JP" altLang="ja-JP" sz="1100">
              <a:solidFill>
                <a:sysClr val="windowText" lastClr="000000"/>
              </a:solidFill>
              <a:effectLst/>
              <a:latin typeface="+mn-ea"/>
              <a:ea typeface="+mn-ea"/>
              <a:cs typeface="+mn-cs"/>
            </a:rPr>
            <a:t>施設総量の低減（</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23</a:t>
          </a:r>
          <a:r>
            <a:rPr kumimoji="1" lang="ja-JP" altLang="en-US" sz="1100">
              <a:solidFill>
                <a:sysClr val="windowText" lastClr="000000"/>
              </a:solidFill>
              <a:effectLst/>
              <a:latin typeface="+mn-ea"/>
              <a:ea typeface="+mn-ea"/>
              <a:cs typeface="+mn-cs"/>
            </a:rPr>
            <a:t>年度を基準に</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年間で保有床面積</a:t>
          </a:r>
          <a:r>
            <a:rPr kumimoji="1" lang="en-US" altLang="ja-JP" sz="1100">
              <a:solidFill>
                <a:sysClr val="windowText" lastClr="000000"/>
              </a:solidFill>
              <a:effectLst/>
              <a:latin typeface="+mn-ea"/>
              <a:ea typeface="+mn-ea"/>
              <a:cs typeface="+mn-cs"/>
            </a:rPr>
            <a:t>10</a:t>
          </a:r>
          <a:r>
            <a:rPr kumimoji="1" lang="ja-JP" altLang="ja-JP" sz="1100">
              <a:solidFill>
                <a:sysClr val="windowText" lastClr="000000"/>
              </a:solidFill>
              <a:effectLst/>
              <a:latin typeface="+mn-ea"/>
              <a:ea typeface="+mn-ea"/>
              <a:cs typeface="+mn-cs"/>
            </a:rPr>
            <a:t>％削減）に取り組むとともに、繰出金については、公営企業への基準外繰出金の段階的削減などの取り組みを進めていく</a:t>
          </a:r>
          <a:r>
            <a:rPr kumimoji="1" lang="ja-JP" altLang="en-US" sz="1100">
              <a:solidFill>
                <a:sysClr val="windowText" lastClr="000000"/>
              </a:solidFill>
              <a:effectLst/>
              <a:latin typeface="+mn-ea"/>
              <a:ea typeface="+mn-ea"/>
              <a:cs typeface="+mn-cs"/>
            </a:rPr>
            <a:t>。</a:t>
          </a:r>
          <a:endParaRPr kumimoji="1" lang="ja-JP" altLang="en-US" sz="1300">
            <a:solidFill>
              <a:sysClr val="windowText" lastClr="000000"/>
            </a:solidFill>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69850</xdr:rowOff>
    </xdr:from>
    <xdr:to>
      <xdr:col>24</xdr:col>
      <xdr:colOff>31750</xdr:colOff>
      <xdr:row>61</xdr:row>
      <xdr:rowOff>151493</xdr:rowOff>
    </xdr:to>
    <xdr:cxnSp macro="">
      <xdr:nvCxnSpPr>
        <xdr:cNvPr id="250" name="直線コネクタ 249"/>
        <xdr:cNvCxnSpPr/>
      </xdr:nvCxnSpPr>
      <xdr:spPr>
        <a:xfrm flipV="1">
          <a:off x="16510000" y="9499600"/>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123570</xdr:rowOff>
    </xdr:from>
    <xdr:ext cx="762000" cy="259045"/>
    <xdr:sp macro="" textlink="">
      <xdr:nvSpPr>
        <xdr:cNvPr id="251" name="その他最小値テキスト"/>
        <xdr:cNvSpPr txBox="1"/>
      </xdr:nvSpPr>
      <xdr:spPr>
        <a:xfrm>
          <a:off x="16598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151493</xdr:rowOff>
    </xdr:from>
    <xdr:to>
      <xdr:col>24</xdr:col>
      <xdr:colOff>120650</xdr:colOff>
      <xdr:row>61</xdr:row>
      <xdr:rowOff>151493</xdr:rowOff>
    </xdr:to>
    <xdr:cxnSp macro="">
      <xdr:nvCxnSpPr>
        <xdr:cNvPr id="252" name="直線コネクタ 251"/>
        <xdr:cNvCxnSpPr/>
      </xdr:nvCxnSpPr>
      <xdr:spPr>
        <a:xfrm>
          <a:off x="16421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156227</xdr:rowOff>
    </xdr:from>
    <xdr:ext cx="762000" cy="259045"/>
    <xdr:sp macro="" textlink="">
      <xdr:nvSpPr>
        <xdr:cNvPr id="253" name="その他最大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55</xdr:row>
      <xdr:rowOff>69850</xdr:rowOff>
    </xdr:from>
    <xdr:to>
      <xdr:col>24</xdr:col>
      <xdr:colOff>120650</xdr:colOff>
      <xdr:row>55</xdr:row>
      <xdr:rowOff>69850</xdr:rowOff>
    </xdr:to>
    <xdr:cxnSp macro="">
      <xdr:nvCxnSpPr>
        <xdr:cNvPr id="254" name="直線コネクタ 253"/>
        <xdr:cNvCxnSpPr/>
      </xdr:nvCxnSpPr>
      <xdr:spPr>
        <a:xfrm>
          <a:off x="16421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94343</xdr:rowOff>
    </xdr:from>
    <xdr:to>
      <xdr:col>24</xdr:col>
      <xdr:colOff>31750</xdr:colOff>
      <xdr:row>56</xdr:row>
      <xdr:rowOff>143328</xdr:rowOff>
    </xdr:to>
    <xdr:cxnSp macro="">
      <xdr:nvCxnSpPr>
        <xdr:cNvPr id="255" name="直線コネクタ 254"/>
        <xdr:cNvCxnSpPr/>
      </xdr:nvCxnSpPr>
      <xdr:spPr>
        <a:xfrm>
          <a:off x="15671800" y="96955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72770</xdr:rowOff>
    </xdr:from>
    <xdr:ext cx="762000" cy="259045"/>
    <xdr:sp macro="" textlink="">
      <xdr:nvSpPr>
        <xdr:cNvPr id="256" name="その他平均値テキスト"/>
        <xdr:cNvSpPr txBox="1"/>
      </xdr:nvSpPr>
      <xdr:spPr>
        <a:xfrm>
          <a:off x="16598900" y="9845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100693</xdr:rowOff>
    </xdr:from>
    <xdr:to>
      <xdr:col>24</xdr:col>
      <xdr:colOff>82550</xdr:colOff>
      <xdr:row>58</xdr:row>
      <xdr:rowOff>30843</xdr:rowOff>
    </xdr:to>
    <xdr:sp macro="" textlink="">
      <xdr:nvSpPr>
        <xdr:cNvPr id="257" name="フローチャート : 判断 256"/>
        <xdr:cNvSpPr/>
      </xdr:nvSpPr>
      <xdr:spPr>
        <a:xfrm>
          <a:off x="164592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94343</xdr:rowOff>
    </xdr:from>
    <xdr:to>
      <xdr:col>22</xdr:col>
      <xdr:colOff>565150</xdr:colOff>
      <xdr:row>56</xdr:row>
      <xdr:rowOff>110672</xdr:rowOff>
    </xdr:to>
    <xdr:cxnSp macro="">
      <xdr:nvCxnSpPr>
        <xdr:cNvPr id="258" name="直線コネクタ 257"/>
        <xdr:cNvCxnSpPr/>
      </xdr:nvCxnSpPr>
      <xdr:spPr>
        <a:xfrm flipV="1">
          <a:off x="14782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9" name="フローチャート : 判断 258"/>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60" name="テキスト ボックス 259"/>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37193</xdr:rowOff>
    </xdr:from>
    <xdr:to>
      <xdr:col>21</xdr:col>
      <xdr:colOff>361950</xdr:colOff>
      <xdr:row>56</xdr:row>
      <xdr:rowOff>110672</xdr:rowOff>
    </xdr:to>
    <xdr:cxnSp macro="">
      <xdr:nvCxnSpPr>
        <xdr:cNvPr id="261" name="直線コネクタ 260"/>
        <xdr:cNvCxnSpPr/>
      </xdr:nvCxnSpPr>
      <xdr:spPr>
        <a:xfrm>
          <a:off x="13893800" y="9124043"/>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37193</xdr:rowOff>
    </xdr:from>
    <xdr:to>
      <xdr:col>20</xdr:col>
      <xdr:colOff>158750</xdr:colOff>
      <xdr:row>55</xdr:row>
      <xdr:rowOff>86178</xdr:rowOff>
    </xdr:to>
    <xdr:cxnSp macro="">
      <xdr:nvCxnSpPr>
        <xdr:cNvPr id="264" name="直線コネクタ 263"/>
        <xdr:cNvCxnSpPr/>
      </xdr:nvCxnSpPr>
      <xdr:spPr>
        <a:xfrm flipV="1">
          <a:off x="13004800" y="91240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xdr:rowOff>
    </xdr:from>
    <xdr:to>
      <xdr:col>19</xdr:col>
      <xdr:colOff>6350</xdr:colOff>
      <xdr:row>56</xdr:row>
      <xdr:rowOff>112485</xdr:rowOff>
    </xdr:to>
    <xdr:sp macro="" textlink="">
      <xdr:nvSpPr>
        <xdr:cNvPr id="267" name="フローチャート : 判断 266"/>
        <xdr:cNvSpPr/>
      </xdr:nvSpPr>
      <xdr:spPr>
        <a:xfrm>
          <a:off x="12954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97262</xdr:rowOff>
    </xdr:from>
    <xdr:ext cx="762000" cy="259045"/>
    <xdr:sp macro="" textlink="">
      <xdr:nvSpPr>
        <xdr:cNvPr id="268" name="テキスト ボックス 267"/>
        <xdr:cNvSpPr txBox="1"/>
      </xdr:nvSpPr>
      <xdr:spPr>
        <a:xfrm>
          <a:off x="12623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92528</xdr:rowOff>
    </xdr:from>
    <xdr:to>
      <xdr:col>24</xdr:col>
      <xdr:colOff>82550</xdr:colOff>
      <xdr:row>57</xdr:row>
      <xdr:rowOff>22678</xdr:rowOff>
    </xdr:to>
    <xdr:sp macro="" textlink="">
      <xdr:nvSpPr>
        <xdr:cNvPr id="274" name="円/楕円 273"/>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109055</xdr:rowOff>
    </xdr:from>
    <xdr:ext cx="762000" cy="259045"/>
    <xdr:sp macro="" textlink="">
      <xdr:nvSpPr>
        <xdr:cNvPr id="275"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43543</xdr:rowOff>
    </xdr:from>
    <xdr:to>
      <xdr:col>22</xdr:col>
      <xdr:colOff>615950</xdr:colOff>
      <xdr:row>56</xdr:row>
      <xdr:rowOff>145143</xdr:rowOff>
    </xdr:to>
    <xdr:sp macro="" textlink="">
      <xdr:nvSpPr>
        <xdr:cNvPr id="276" name="円/楕円 275"/>
        <xdr:cNvSpPr/>
      </xdr:nvSpPr>
      <xdr:spPr>
        <a:xfrm>
          <a:off x="15621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77" name="テキスト ボックス 276"/>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8" name="円/楕円 277"/>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199</xdr:rowOff>
    </xdr:from>
    <xdr:ext cx="762000" cy="259045"/>
    <xdr:sp macro="" textlink="">
      <xdr:nvSpPr>
        <xdr:cNvPr id="279" name="テキスト ボックス 278"/>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157843</xdr:rowOff>
    </xdr:from>
    <xdr:to>
      <xdr:col>20</xdr:col>
      <xdr:colOff>209550</xdr:colOff>
      <xdr:row>53</xdr:row>
      <xdr:rowOff>87993</xdr:rowOff>
    </xdr:to>
    <xdr:sp macro="" textlink="">
      <xdr:nvSpPr>
        <xdr:cNvPr id="280" name="円/楕円 279"/>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98170</xdr:rowOff>
    </xdr:from>
    <xdr:ext cx="762000" cy="259045"/>
    <xdr:sp macro="" textlink="">
      <xdr:nvSpPr>
        <xdr:cNvPr id="281" name="テキスト ボックス 280"/>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82" name="円/楕円 281"/>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147155</xdr:rowOff>
    </xdr:from>
    <xdr:ext cx="762000" cy="259045"/>
    <xdr:sp macro="" textlink="">
      <xdr:nvSpPr>
        <xdr:cNvPr id="283" name="テキスト ボックス 282"/>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震災以降、経費削減を図っており、平成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年度以後は外部評価委員による事務事業評価を行い、評価結果を踏まえた事務事業の再構築等に取り組んだ結果、平成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年度において、補助費等に関する経常収支比率は</a:t>
          </a:r>
          <a:r>
            <a:rPr kumimoji="1" lang="en-US" altLang="ja-JP" sz="1100">
              <a:solidFill>
                <a:schemeClr val="dk1"/>
              </a:solidFill>
              <a:effectLst/>
              <a:latin typeface="+mn-ea"/>
              <a:ea typeface="+mn-ea"/>
              <a:cs typeface="+mn-cs"/>
            </a:rPr>
            <a:t>7.8</a:t>
          </a:r>
          <a:r>
            <a:rPr kumimoji="1" lang="ja-JP" altLang="ja-JP" sz="1100">
              <a:solidFill>
                <a:schemeClr val="dk1"/>
              </a:solidFill>
              <a:effectLst/>
              <a:latin typeface="+mn-ea"/>
              <a:ea typeface="+mn-ea"/>
              <a:cs typeface="+mn-cs"/>
            </a:rPr>
            <a:t>％と類似団体平均と比べて</a:t>
          </a:r>
          <a:r>
            <a:rPr kumimoji="1" lang="ja-JP" altLang="ja-JP" sz="1100">
              <a:solidFill>
                <a:sysClr val="windowText" lastClr="000000"/>
              </a:solidFill>
              <a:effectLst/>
              <a:latin typeface="+mn-ea"/>
              <a:ea typeface="+mn-ea"/>
              <a:cs typeface="+mn-cs"/>
            </a:rPr>
            <a:t>低い水準にある。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年度は、</a:t>
          </a:r>
          <a:r>
            <a:rPr kumimoji="1" lang="ja-JP" altLang="en-US" sz="1100">
              <a:solidFill>
                <a:sysClr val="windowText" lastClr="000000"/>
              </a:solidFill>
              <a:effectLst/>
              <a:latin typeface="+mn-ea"/>
              <a:ea typeface="+mn-ea"/>
              <a:cs typeface="+mn-cs"/>
            </a:rPr>
            <a:t>交通事業会計への繰出金が増加したものの、</a:t>
          </a:r>
          <a:r>
            <a:rPr kumimoji="1" lang="ja-JP" altLang="ja-JP" sz="1100">
              <a:solidFill>
                <a:sysClr val="windowText" lastClr="000000"/>
              </a:solidFill>
              <a:effectLst/>
              <a:latin typeface="+mn-ea"/>
              <a:ea typeface="+mn-ea"/>
              <a:cs typeface="+mn-cs"/>
            </a:rPr>
            <a:t>地方消費税交付金の増加（＋</a:t>
          </a:r>
          <a:r>
            <a:rPr kumimoji="1" lang="en-US" altLang="ja-JP" sz="1100">
              <a:solidFill>
                <a:sysClr val="windowText" lastClr="000000"/>
              </a:solidFill>
              <a:effectLst/>
              <a:latin typeface="+mn-ea"/>
              <a:ea typeface="+mn-ea"/>
              <a:cs typeface="+mn-cs"/>
            </a:rPr>
            <a:t>109</a:t>
          </a:r>
          <a:r>
            <a:rPr kumimoji="1" lang="ja-JP" altLang="ja-JP" sz="1100">
              <a:solidFill>
                <a:sysClr val="windowText" lastClr="000000"/>
              </a:solidFill>
              <a:effectLst/>
              <a:latin typeface="+mn-ea"/>
              <a:ea typeface="+mn-ea"/>
              <a:cs typeface="+mn-cs"/>
            </a:rPr>
            <a:t>億、＋</a:t>
          </a:r>
          <a:r>
            <a:rPr kumimoji="1" lang="en-US" altLang="ja-JP" sz="1100">
              <a:solidFill>
                <a:sysClr val="windowText" lastClr="000000"/>
              </a:solidFill>
              <a:effectLst/>
              <a:latin typeface="+mn-ea"/>
              <a:ea typeface="+mn-ea"/>
              <a:cs typeface="+mn-cs"/>
            </a:rPr>
            <a:t>60.5</a:t>
          </a:r>
          <a:r>
            <a:rPr kumimoji="1" lang="ja-JP" altLang="ja-JP" sz="1100">
              <a:solidFill>
                <a:sysClr val="windowText" lastClr="000000"/>
              </a:solidFill>
              <a:effectLst/>
              <a:latin typeface="+mn-ea"/>
              <a:ea typeface="+mn-ea"/>
              <a:cs typeface="+mn-cs"/>
            </a:rPr>
            <a:t>％）など、歳入増加</a:t>
          </a:r>
          <a:r>
            <a:rPr kumimoji="1" lang="ja-JP" altLang="en-US" sz="1100">
              <a:solidFill>
                <a:sysClr val="windowText" lastClr="000000"/>
              </a:solidFill>
              <a:effectLst/>
              <a:latin typeface="+mn-ea"/>
              <a:ea typeface="+mn-ea"/>
              <a:cs typeface="+mn-cs"/>
            </a:rPr>
            <a:t>に伴い</a:t>
          </a:r>
          <a:r>
            <a:rPr kumimoji="1" lang="ja-JP" altLang="ja-JP" sz="1100">
              <a:solidFill>
                <a:sysClr val="windowText" lastClr="000000"/>
              </a:solidFill>
              <a:effectLst/>
              <a:latin typeface="+mn-ea"/>
              <a:ea typeface="+mn-ea"/>
              <a:cs typeface="+mn-cs"/>
            </a:rPr>
            <a:t>、前年度</a:t>
          </a:r>
          <a:r>
            <a:rPr kumimoji="1" lang="en-US" altLang="ja-JP" sz="1100">
              <a:solidFill>
                <a:sysClr val="windowText" lastClr="000000"/>
              </a:solidFill>
              <a:effectLst/>
              <a:latin typeface="+mn-ea"/>
              <a:ea typeface="+mn-ea"/>
              <a:cs typeface="+mn-cs"/>
            </a:rPr>
            <a:t>0.6</a:t>
          </a:r>
          <a:r>
            <a:rPr kumimoji="1" lang="ja-JP" altLang="ja-JP" sz="1100">
              <a:solidFill>
                <a:sysClr val="windowText" lastClr="000000"/>
              </a:solidFill>
              <a:effectLst/>
              <a:latin typeface="+mn-ea"/>
              <a:ea typeface="+mn-ea"/>
              <a:cs typeface="+mn-cs"/>
            </a:rPr>
            <a:t>ポイント改善した。今後も「神戸市行財政改革</a:t>
          </a:r>
          <a:r>
            <a:rPr kumimoji="1" lang="en-US" altLang="ja-JP" sz="1100">
              <a:solidFill>
                <a:sysClr val="windowText" lastClr="000000"/>
              </a:solidFill>
              <a:effectLst/>
              <a:latin typeface="+mn-ea"/>
              <a:ea typeface="+mn-ea"/>
              <a:cs typeface="+mn-cs"/>
            </a:rPr>
            <a:t>2020</a:t>
          </a:r>
          <a:r>
            <a:rPr kumimoji="1" lang="ja-JP" altLang="ja-JP" sz="1100">
              <a:solidFill>
                <a:sysClr val="windowText" lastClr="000000"/>
              </a:solidFill>
              <a:effectLst/>
              <a:latin typeface="+mn-ea"/>
              <a:ea typeface="+mn-ea"/>
              <a:cs typeface="+mn-cs"/>
            </a:rPr>
            <a:t>」に基づき、基準外繰出金の段階的削減に取り組むなど引き続き事務事業見直しに取り組み、事務事業の再構築を図っていく。</a:t>
          </a:r>
          <a:endParaRPr lang="ja-JP" altLang="ja-JP">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3" name="直線コネクタ 312"/>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4"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5" name="直線コネクタ 314"/>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6"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7" name="直線コネクタ 316"/>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36</xdr:row>
      <xdr:rowOff>143328</xdr:rowOff>
    </xdr:to>
    <xdr:cxnSp macro="">
      <xdr:nvCxnSpPr>
        <xdr:cNvPr id="318" name="直線コネクタ 317"/>
        <xdr:cNvCxnSpPr/>
      </xdr:nvCxnSpPr>
      <xdr:spPr>
        <a:xfrm flipV="1">
          <a:off x="15671800" y="6217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9"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20" name="フローチャート : 判断 319"/>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143328</xdr:rowOff>
    </xdr:from>
    <xdr:to>
      <xdr:col>22</xdr:col>
      <xdr:colOff>565150</xdr:colOff>
      <xdr:row>37</xdr:row>
      <xdr:rowOff>37193</xdr:rowOff>
    </xdr:to>
    <xdr:cxnSp macro="">
      <xdr:nvCxnSpPr>
        <xdr:cNvPr id="321" name="直線コネクタ 320"/>
        <xdr:cNvCxnSpPr/>
      </xdr:nvCxnSpPr>
      <xdr:spPr>
        <a:xfrm flipV="1">
          <a:off x="14782800" y="6315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2" name="フローチャート : 判断 321"/>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3" name="テキスト ボックス 322"/>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37193</xdr:rowOff>
    </xdr:to>
    <xdr:cxnSp macro="">
      <xdr:nvCxnSpPr>
        <xdr:cNvPr id="324" name="直線コネクタ 323"/>
        <xdr:cNvCxnSpPr/>
      </xdr:nvCxnSpPr>
      <xdr:spPr>
        <a:xfrm>
          <a:off x="13893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5" name="フローチャート : 判断 324"/>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6" name="テキスト ボックス 325"/>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45357</xdr:rowOff>
    </xdr:from>
    <xdr:to>
      <xdr:col>20</xdr:col>
      <xdr:colOff>158750</xdr:colOff>
      <xdr:row>37</xdr:row>
      <xdr:rowOff>4536</xdr:rowOff>
    </xdr:to>
    <xdr:cxnSp macro="">
      <xdr:nvCxnSpPr>
        <xdr:cNvPr id="327" name="直線コネクタ 326"/>
        <xdr:cNvCxnSpPr/>
      </xdr:nvCxnSpPr>
      <xdr:spPr>
        <a:xfrm>
          <a:off x="13004800" y="6217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8" name="フローチャート : 判断 327"/>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9" name="テキスト ボックス 328"/>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30" name="フローチャート : 判断 329"/>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31" name="テキスト ボックス 330"/>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37" name="円/楕円 336"/>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11084</xdr:rowOff>
    </xdr:from>
    <xdr:ext cx="762000" cy="259045"/>
    <xdr:sp macro="" textlink="">
      <xdr:nvSpPr>
        <xdr:cNvPr id="338" name="補助費等該当値テキスト"/>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92528</xdr:rowOff>
    </xdr:from>
    <xdr:to>
      <xdr:col>22</xdr:col>
      <xdr:colOff>615950</xdr:colOff>
      <xdr:row>37</xdr:row>
      <xdr:rowOff>22678</xdr:rowOff>
    </xdr:to>
    <xdr:sp macro="" textlink="">
      <xdr:nvSpPr>
        <xdr:cNvPr id="339" name="円/楕円 338"/>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40" name="テキスト ボックス 339"/>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157843</xdr:rowOff>
    </xdr:from>
    <xdr:to>
      <xdr:col>21</xdr:col>
      <xdr:colOff>412750</xdr:colOff>
      <xdr:row>37</xdr:row>
      <xdr:rowOff>87993</xdr:rowOff>
    </xdr:to>
    <xdr:sp macro="" textlink="">
      <xdr:nvSpPr>
        <xdr:cNvPr id="341" name="円/楕円 340"/>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98170</xdr:rowOff>
    </xdr:from>
    <xdr:ext cx="762000" cy="259045"/>
    <xdr:sp macro="" textlink="">
      <xdr:nvSpPr>
        <xdr:cNvPr id="342" name="テキスト ボックス 341"/>
        <xdr:cNvSpPr txBox="1"/>
      </xdr:nvSpPr>
      <xdr:spPr>
        <a:xfrm>
          <a:off x="14401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43" name="円/楕円 342"/>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65513</xdr:rowOff>
    </xdr:from>
    <xdr:ext cx="762000" cy="259045"/>
    <xdr:sp macro="" textlink="">
      <xdr:nvSpPr>
        <xdr:cNvPr id="344" name="テキスト ボックス 343"/>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45" name="円/楕円 344"/>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46" name="テキスト ボックス 345"/>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ea"/>
              <a:ea typeface="+mn-ea"/>
              <a:cs typeface="+mn-cs"/>
            </a:rPr>
            <a:t>震災関連の市債償還（一般会計ベースＨ</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289</a:t>
          </a:r>
          <a:r>
            <a:rPr lang="ja-JP" altLang="ja-JP" sz="1100">
              <a:solidFill>
                <a:schemeClr val="dk1"/>
              </a:solidFill>
              <a:effectLst/>
              <a:latin typeface="+mn-ea"/>
              <a:ea typeface="+mn-ea"/>
              <a:cs typeface="+mn-cs"/>
            </a:rPr>
            <a:t>億）に伴い、公債費に関する経常収支比率は、平成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年度においても</a:t>
          </a:r>
          <a:r>
            <a:rPr lang="en-US" altLang="ja-JP" sz="1100">
              <a:solidFill>
                <a:schemeClr val="dk1"/>
              </a:solidFill>
              <a:effectLst/>
              <a:latin typeface="+mn-ea"/>
              <a:ea typeface="+mn-ea"/>
              <a:cs typeface="+mn-cs"/>
            </a:rPr>
            <a:t>25.8</a:t>
          </a:r>
          <a:r>
            <a:rPr lang="ja-JP" altLang="ja-JP" sz="1100">
              <a:solidFill>
                <a:schemeClr val="dk1"/>
              </a:solidFill>
              <a:effectLst/>
              <a:latin typeface="+mn-ea"/>
              <a:ea typeface="+mn-ea"/>
              <a:cs typeface="+mn-cs"/>
            </a:rPr>
            <a:t>％と類似団体平均と比べて引き続き高い水準にあるが、これまでも厳格な起債管理に基づきプライマリーバランスの黒字を維持することで市債残高の削減を進めるなど、着実に公債費負担の低減に取り組んできた。今後も「神戸市行財政改革</a:t>
          </a:r>
          <a:r>
            <a:rPr lang="en-US" altLang="ja-JP" sz="1100">
              <a:solidFill>
                <a:schemeClr val="dk1"/>
              </a:solidFill>
              <a:effectLst/>
              <a:latin typeface="+mn-ea"/>
              <a:ea typeface="+mn-ea"/>
              <a:cs typeface="+mn-cs"/>
            </a:rPr>
            <a:t>2020</a:t>
          </a:r>
          <a:r>
            <a:rPr lang="ja-JP" altLang="ja-JP" sz="1100">
              <a:solidFill>
                <a:schemeClr val="dk1"/>
              </a:solidFill>
              <a:effectLst/>
              <a:latin typeface="+mn-ea"/>
              <a:ea typeface="+mn-ea"/>
              <a:cs typeface="+mn-cs"/>
            </a:rPr>
            <a:t>」に基づき、一層の財政健全化を図り、公債費負担の低減に取り組んでいく。</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6" name="直線コネクタ 375"/>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7"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8" name="直線コネクタ 377"/>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9"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80" name="直線コネクタ 379"/>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86179</xdr:rowOff>
    </xdr:to>
    <xdr:cxnSp macro="">
      <xdr:nvCxnSpPr>
        <xdr:cNvPr id="381" name="直線コネクタ 380"/>
        <xdr:cNvCxnSpPr/>
      </xdr:nvCxnSpPr>
      <xdr:spPr>
        <a:xfrm>
          <a:off x="3987800" y="135763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152598</xdr:rowOff>
    </xdr:from>
    <xdr:ext cx="762000" cy="259045"/>
    <xdr:sp macro="" textlink="">
      <xdr:nvSpPr>
        <xdr:cNvPr id="382" name="公債費平均値テキスト"/>
        <xdr:cNvSpPr txBox="1"/>
      </xdr:nvSpPr>
      <xdr:spPr>
        <a:xfrm>
          <a:off x="4914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3" name="フローチャート : 判断 382"/>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118836</xdr:rowOff>
    </xdr:to>
    <xdr:cxnSp macro="">
      <xdr:nvCxnSpPr>
        <xdr:cNvPr id="384" name="直線コネクタ 383"/>
        <xdr:cNvCxnSpPr/>
      </xdr:nvCxnSpPr>
      <xdr:spPr>
        <a:xfrm flipV="1">
          <a:off x="3098800" y="13576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5" name="フローチャート : 判断 384"/>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109056</xdr:rowOff>
    </xdr:from>
    <xdr:ext cx="736600" cy="259045"/>
    <xdr:sp macro="" textlink="">
      <xdr:nvSpPr>
        <xdr:cNvPr id="386" name="テキスト ボックス 385"/>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75293</xdr:rowOff>
    </xdr:from>
    <xdr:to>
      <xdr:col>4</xdr:col>
      <xdr:colOff>346075</xdr:colOff>
      <xdr:row>79</xdr:row>
      <xdr:rowOff>118836</xdr:rowOff>
    </xdr:to>
    <xdr:cxnSp macro="">
      <xdr:nvCxnSpPr>
        <xdr:cNvPr id="387" name="直線コネクタ 386"/>
        <xdr:cNvCxnSpPr/>
      </xdr:nvCxnSpPr>
      <xdr:spPr>
        <a:xfrm>
          <a:off x="2209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8" name="フローチャート : 判断 387"/>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89" name="テキスト ボックス 388"/>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75293</xdr:rowOff>
    </xdr:from>
    <xdr:to>
      <xdr:col>3</xdr:col>
      <xdr:colOff>142875</xdr:colOff>
      <xdr:row>81</xdr:row>
      <xdr:rowOff>156936</xdr:rowOff>
    </xdr:to>
    <xdr:cxnSp macro="">
      <xdr:nvCxnSpPr>
        <xdr:cNvPr id="390" name="直線コネクタ 389"/>
        <xdr:cNvCxnSpPr/>
      </xdr:nvCxnSpPr>
      <xdr:spPr>
        <a:xfrm flipV="1">
          <a:off x="1320800" y="1361984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91" name="フローチャート : 判断 390"/>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2" name="テキスト ボックス 391"/>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3" name="フローチャート : 判断 392"/>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94" name="テキスト ボックス 393"/>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35379</xdr:rowOff>
    </xdr:from>
    <xdr:to>
      <xdr:col>7</xdr:col>
      <xdr:colOff>66675</xdr:colOff>
      <xdr:row>79</xdr:row>
      <xdr:rowOff>136979</xdr:rowOff>
    </xdr:to>
    <xdr:sp macro="" textlink="">
      <xdr:nvSpPr>
        <xdr:cNvPr id="400" name="円/楕円 399"/>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7456</xdr:rowOff>
    </xdr:from>
    <xdr:ext cx="762000" cy="259045"/>
    <xdr:sp macro="" textlink="">
      <xdr:nvSpPr>
        <xdr:cNvPr id="401" name="公債費該当値テキスト"/>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402" name="円/楕円 401"/>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403" name="テキスト ボックス 402"/>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68036</xdr:rowOff>
    </xdr:from>
    <xdr:to>
      <xdr:col>4</xdr:col>
      <xdr:colOff>396875</xdr:colOff>
      <xdr:row>79</xdr:row>
      <xdr:rowOff>169636</xdr:rowOff>
    </xdr:to>
    <xdr:sp macro="" textlink="">
      <xdr:nvSpPr>
        <xdr:cNvPr id="404" name="円/楕円 403"/>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154413</xdr:rowOff>
    </xdr:from>
    <xdr:ext cx="762000" cy="259045"/>
    <xdr:sp macro="" textlink="">
      <xdr:nvSpPr>
        <xdr:cNvPr id="405" name="テキスト ボックス 404"/>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24493</xdr:rowOff>
    </xdr:from>
    <xdr:to>
      <xdr:col>3</xdr:col>
      <xdr:colOff>193675</xdr:colOff>
      <xdr:row>79</xdr:row>
      <xdr:rowOff>126093</xdr:rowOff>
    </xdr:to>
    <xdr:sp macro="" textlink="">
      <xdr:nvSpPr>
        <xdr:cNvPr id="406" name="円/楕円 405"/>
        <xdr:cNvSpPr/>
      </xdr:nvSpPr>
      <xdr:spPr>
        <a:xfrm>
          <a:off x="2159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110870</xdr:rowOff>
    </xdr:from>
    <xdr:ext cx="762000" cy="259045"/>
    <xdr:sp macro="" textlink="">
      <xdr:nvSpPr>
        <xdr:cNvPr id="407" name="テキスト ボックス 406"/>
        <xdr:cNvSpPr txBox="1"/>
      </xdr:nvSpPr>
      <xdr:spPr>
        <a:xfrm>
          <a:off x="1828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106136</xdr:rowOff>
    </xdr:from>
    <xdr:to>
      <xdr:col>1</xdr:col>
      <xdr:colOff>676275</xdr:colOff>
      <xdr:row>82</xdr:row>
      <xdr:rowOff>36286</xdr:rowOff>
    </xdr:to>
    <xdr:sp macro="" textlink="">
      <xdr:nvSpPr>
        <xdr:cNvPr id="408" name="円/楕円 407"/>
        <xdr:cNvSpPr/>
      </xdr:nvSpPr>
      <xdr:spPr>
        <a:xfrm>
          <a:off x="1270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21063</xdr:rowOff>
    </xdr:from>
    <xdr:ext cx="762000" cy="259045"/>
    <xdr:sp macro="" textlink="">
      <xdr:nvSpPr>
        <xdr:cNvPr id="409" name="テキスト ボックス 408"/>
        <xdr:cNvSpPr txBox="1"/>
      </xdr:nvSpPr>
      <xdr:spPr>
        <a:xfrm>
          <a:off x="939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震災以降、「行財政改善緊急</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ヵ年計画（平成</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年度）」、「新たな行財政改善の取り組み（平成</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年度）」、「行政経営方針（平成</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「神戸市行財政改革</a:t>
          </a:r>
          <a:r>
            <a:rPr kumimoji="1" lang="en-US" altLang="ja-JP" sz="1100">
              <a:solidFill>
                <a:schemeClr val="dk1"/>
              </a:solidFill>
              <a:effectLst/>
              <a:latin typeface="+mn-ea"/>
              <a:ea typeface="+mn-ea"/>
              <a:cs typeface="+mn-cs"/>
            </a:rPr>
            <a:t>2015</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年度）」に基づき、行財政改革を着実に進めてきた結果、平成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年度において、公債費以外に関する経常収支比率は</a:t>
          </a:r>
          <a:r>
            <a:rPr kumimoji="1" lang="en-US" altLang="ja-JP" sz="1100">
              <a:solidFill>
                <a:schemeClr val="dk1"/>
              </a:solidFill>
              <a:effectLst/>
              <a:latin typeface="+mn-ea"/>
              <a:ea typeface="+mn-ea"/>
              <a:cs typeface="+mn-cs"/>
            </a:rPr>
            <a:t>70.1</a:t>
          </a:r>
          <a:r>
            <a:rPr kumimoji="1" lang="ja-JP" altLang="ja-JP" sz="1100">
              <a:solidFill>
                <a:schemeClr val="dk1"/>
              </a:solidFill>
              <a:effectLst/>
              <a:latin typeface="+mn-ea"/>
              <a:ea typeface="+mn-ea"/>
              <a:cs typeface="+mn-cs"/>
            </a:rPr>
            <a:t>％と類似団体平均と比べて低い水準にある。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近年は、</a:t>
          </a:r>
          <a:r>
            <a:rPr kumimoji="1" lang="ja-JP" altLang="en-US" sz="1100">
              <a:solidFill>
                <a:schemeClr val="dk1"/>
              </a:solidFill>
              <a:effectLst/>
              <a:latin typeface="+mn-ea"/>
              <a:ea typeface="+mn-ea"/>
              <a:cs typeface="+mn-cs"/>
            </a:rPr>
            <a:t>上昇傾向にあるが、平成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年度は、扶助費などの歳出増加を地方消費税交付金の増加（＋</a:t>
          </a:r>
          <a:r>
            <a:rPr kumimoji="1" lang="en-US" altLang="ja-JP" sz="1100">
              <a:solidFill>
                <a:schemeClr val="dk1"/>
              </a:solidFill>
              <a:effectLst/>
              <a:latin typeface="+mn-ea"/>
              <a:ea typeface="+mn-ea"/>
              <a:cs typeface="+mn-cs"/>
            </a:rPr>
            <a:t>109</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60.5</a:t>
          </a:r>
          <a:r>
            <a:rPr kumimoji="1" lang="ja-JP" altLang="en-US" sz="1100">
              <a:solidFill>
                <a:schemeClr val="dk1"/>
              </a:solidFill>
              <a:effectLst/>
              <a:latin typeface="+mn-ea"/>
              <a:ea typeface="+mn-ea"/>
              <a:cs typeface="+mn-cs"/>
            </a:rPr>
            <a:t>％）など、歳入増加が上回り、</a:t>
          </a:r>
          <a:r>
            <a:rPr kumimoji="1" lang="ja-JP" altLang="ja-JP" sz="1100">
              <a:solidFill>
                <a:schemeClr val="dk1"/>
              </a:solidFill>
              <a:effectLst/>
              <a:latin typeface="+mn-ea"/>
              <a:ea typeface="+mn-ea"/>
              <a:cs typeface="+mn-cs"/>
            </a:rPr>
            <a:t>前年度</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改善し</a:t>
          </a:r>
          <a:r>
            <a:rPr kumimoji="1" lang="ja-JP" altLang="ja-JP" sz="1100">
              <a:solidFill>
                <a:schemeClr val="dk1"/>
              </a:solidFill>
              <a:effectLst/>
              <a:latin typeface="+mn-ea"/>
              <a:ea typeface="+mn-ea"/>
              <a:cs typeface="+mn-cs"/>
            </a:rPr>
            <a:t>た。今後、「神戸市行財政改革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年度）」に基づき、さらなる行財政改革を進め、経常収支比率の低減を図っていく。</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119380</xdr:rowOff>
    </xdr:to>
    <xdr:cxnSp macro="">
      <xdr:nvCxnSpPr>
        <xdr:cNvPr id="437" name="直線コネクタ 436"/>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4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41" name="直線コネクタ 44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107950</xdr:rowOff>
    </xdr:to>
    <xdr:cxnSp macro="">
      <xdr:nvCxnSpPr>
        <xdr:cNvPr id="442" name="直線コネクタ 441"/>
        <xdr:cNvCxnSpPr/>
      </xdr:nvCxnSpPr>
      <xdr:spPr>
        <a:xfrm flipV="1">
          <a:off x="15671800" y="12898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40657</xdr:rowOff>
    </xdr:from>
    <xdr:ext cx="762000" cy="259045"/>
    <xdr:sp macro="" textlink="">
      <xdr:nvSpPr>
        <xdr:cNvPr id="443" name="公債費以外平均値テキスト"/>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4" name="フローチャート : 判断 443"/>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107950</xdr:rowOff>
    </xdr:to>
    <xdr:cxnSp macro="">
      <xdr:nvCxnSpPr>
        <xdr:cNvPr id="445" name="直線コネクタ 444"/>
        <xdr:cNvCxnSpPr/>
      </xdr:nvCxnSpPr>
      <xdr:spPr>
        <a:xfrm>
          <a:off x="14782800" y="1281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46" name="フローチャート : 判断 445"/>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7" name="テキスト ボックス 446"/>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54610</xdr:rowOff>
    </xdr:from>
    <xdr:to>
      <xdr:col>21</xdr:col>
      <xdr:colOff>361950</xdr:colOff>
      <xdr:row>74</xdr:row>
      <xdr:rowOff>127000</xdr:rowOff>
    </xdr:to>
    <xdr:cxnSp macro="">
      <xdr:nvCxnSpPr>
        <xdr:cNvPr id="448" name="直線コネクタ 447"/>
        <xdr:cNvCxnSpPr/>
      </xdr:nvCxnSpPr>
      <xdr:spPr>
        <a:xfrm>
          <a:off x="13893800" y="12570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9" name="フローチャート : 判断 44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50" name="テキスト ボックス 44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54610</xdr:rowOff>
    </xdr:from>
    <xdr:to>
      <xdr:col>20</xdr:col>
      <xdr:colOff>158750</xdr:colOff>
      <xdr:row>73</xdr:row>
      <xdr:rowOff>107950</xdr:rowOff>
    </xdr:to>
    <xdr:cxnSp macro="">
      <xdr:nvCxnSpPr>
        <xdr:cNvPr id="451" name="直線コネクタ 450"/>
        <xdr:cNvCxnSpPr/>
      </xdr:nvCxnSpPr>
      <xdr:spPr>
        <a:xfrm flipV="1">
          <a:off x="13004800" y="12570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52" name="フローチャート : 判断 451"/>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3" name="テキスト ボックス 452"/>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4" name="フローチャート : 判断 453"/>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55" name="テキスト ボックス 454"/>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61" name="円/楕円 460"/>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62"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63" name="円/楕円 462"/>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64" name="テキスト ボックス 463"/>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65" name="円/楕円 464"/>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66" name="テキスト ボックス 465"/>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3810</xdr:rowOff>
    </xdr:from>
    <xdr:to>
      <xdr:col>20</xdr:col>
      <xdr:colOff>209550</xdr:colOff>
      <xdr:row>73</xdr:row>
      <xdr:rowOff>105410</xdr:rowOff>
    </xdr:to>
    <xdr:sp macro="" textlink="">
      <xdr:nvSpPr>
        <xdr:cNvPr id="467" name="円/楕円 466"/>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115587</xdr:rowOff>
    </xdr:from>
    <xdr:ext cx="762000" cy="259045"/>
    <xdr:sp macro="" textlink="">
      <xdr:nvSpPr>
        <xdr:cNvPr id="468" name="テキスト ボックス 467"/>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57150</xdr:rowOff>
    </xdr:from>
    <xdr:to>
      <xdr:col>19</xdr:col>
      <xdr:colOff>6350</xdr:colOff>
      <xdr:row>73</xdr:row>
      <xdr:rowOff>158750</xdr:rowOff>
    </xdr:to>
    <xdr:sp macro="" textlink="">
      <xdr:nvSpPr>
        <xdr:cNvPr id="469" name="円/楕円 468"/>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168927</xdr:rowOff>
    </xdr:from>
    <xdr:ext cx="762000" cy="259045"/>
    <xdr:sp macro="" textlink="">
      <xdr:nvSpPr>
        <xdr:cNvPr id="470" name="テキスト ボックス 469"/>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85745</xdr:rowOff>
    </xdr:from>
    <xdr:to>
      <xdr:col>4</xdr:col>
      <xdr:colOff>1117600</xdr:colOff>
      <xdr:row>13</xdr:row>
      <xdr:rowOff>104993</xdr:rowOff>
    </xdr:to>
    <xdr:cxnSp macro="">
      <xdr:nvCxnSpPr>
        <xdr:cNvPr id="48" name="直線コネクタ 47"/>
        <xdr:cNvCxnSpPr/>
      </xdr:nvCxnSpPr>
      <xdr:spPr bwMode="auto">
        <a:xfrm flipV="1">
          <a:off x="5003800" y="2362220"/>
          <a:ext cx="6477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104993</xdr:rowOff>
    </xdr:from>
    <xdr:to>
      <xdr:col>4</xdr:col>
      <xdr:colOff>469900</xdr:colOff>
      <xdr:row>14</xdr:row>
      <xdr:rowOff>38882</xdr:rowOff>
    </xdr:to>
    <xdr:cxnSp macro="">
      <xdr:nvCxnSpPr>
        <xdr:cNvPr id="51" name="直線コネクタ 50"/>
        <xdr:cNvCxnSpPr/>
      </xdr:nvCxnSpPr>
      <xdr:spPr bwMode="auto">
        <a:xfrm flipV="1">
          <a:off x="4305300" y="2381468"/>
          <a:ext cx="698500" cy="10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47569</xdr:rowOff>
    </xdr:from>
    <xdr:to>
      <xdr:col>3</xdr:col>
      <xdr:colOff>904875</xdr:colOff>
      <xdr:row>14</xdr:row>
      <xdr:rowOff>38882</xdr:rowOff>
    </xdr:to>
    <xdr:cxnSp macro="">
      <xdr:nvCxnSpPr>
        <xdr:cNvPr id="54" name="直線コネクタ 53"/>
        <xdr:cNvCxnSpPr/>
      </xdr:nvCxnSpPr>
      <xdr:spPr bwMode="auto">
        <a:xfrm>
          <a:off x="3606800" y="2324044"/>
          <a:ext cx="6985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24709</xdr:rowOff>
    </xdr:from>
    <xdr:to>
      <xdr:col>3</xdr:col>
      <xdr:colOff>206375</xdr:colOff>
      <xdr:row>13</xdr:row>
      <xdr:rowOff>47569</xdr:rowOff>
    </xdr:to>
    <xdr:cxnSp macro="">
      <xdr:nvCxnSpPr>
        <xdr:cNvPr id="57" name="直線コネクタ 56"/>
        <xdr:cNvCxnSpPr/>
      </xdr:nvCxnSpPr>
      <xdr:spPr bwMode="auto">
        <a:xfrm>
          <a:off x="2908300" y="2129734"/>
          <a:ext cx="698500" cy="19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34945</xdr:rowOff>
    </xdr:from>
    <xdr:to>
      <xdr:col>5</xdr:col>
      <xdr:colOff>34925</xdr:colOff>
      <xdr:row>13</xdr:row>
      <xdr:rowOff>136545</xdr:rowOff>
    </xdr:to>
    <xdr:sp macro="" textlink="">
      <xdr:nvSpPr>
        <xdr:cNvPr id="67" name="円/楕円 66"/>
        <xdr:cNvSpPr/>
      </xdr:nvSpPr>
      <xdr:spPr bwMode="auto">
        <a:xfrm>
          <a:off x="5600700" y="231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51472</xdr:rowOff>
    </xdr:from>
    <xdr:ext cx="762000" cy="259045"/>
    <xdr:sp macro="" textlink="">
      <xdr:nvSpPr>
        <xdr:cNvPr id="68" name="人口1人当たり決算額の推移該当値テキスト130"/>
        <xdr:cNvSpPr txBox="1"/>
      </xdr:nvSpPr>
      <xdr:spPr>
        <a:xfrm>
          <a:off x="5740400" y="215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74,444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54193</xdr:rowOff>
    </xdr:from>
    <xdr:to>
      <xdr:col>4</xdr:col>
      <xdr:colOff>520700</xdr:colOff>
      <xdr:row>13</xdr:row>
      <xdr:rowOff>155793</xdr:rowOff>
    </xdr:to>
    <xdr:sp macro="" textlink="">
      <xdr:nvSpPr>
        <xdr:cNvPr id="69" name="円/楕円 68"/>
        <xdr:cNvSpPr/>
      </xdr:nvSpPr>
      <xdr:spPr bwMode="auto">
        <a:xfrm>
          <a:off x="4953000" y="23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165970</xdr:rowOff>
    </xdr:from>
    <xdr:ext cx="736600" cy="259045"/>
    <xdr:sp macro="" textlink="">
      <xdr:nvSpPr>
        <xdr:cNvPr id="70" name="テキスト ボックス 69"/>
        <xdr:cNvSpPr txBox="1"/>
      </xdr:nvSpPr>
      <xdr:spPr>
        <a:xfrm>
          <a:off x="4622800" y="2099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159532</xdr:rowOff>
    </xdr:from>
    <xdr:to>
      <xdr:col>3</xdr:col>
      <xdr:colOff>955675</xdr:colOff>
      <xdr:row>14</xdr:row>
      <xdr:rowOff>89682</xdr:rowOff>
    </xdr:to>
    <xdr:sp macro="" textlink="">
      <xdr:nvSpPr>
        <xdr:cNvPr id="71" name="円/楕円 70"/>
        <xdr:cNvSpPr/>
      </xdr:nvSpPr>
      <xdr:spPr bwMode="auto">
        <a:xfrm>
          <a:off x="4254500" y="243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99859</xdr:rowOff>
    </xdr:from>
    <xdr:ext cx="762000" cy="259045"/>
    <xdr:sp macro="" textlink="">
      <xdr:nvSpPr>
        <xdr:cNvPr id="72" name="テキスト ボックス 71"/>
        <xdr:cNvSpPr txBox="1"/>
      </xdr:nvSpPr>
      <xdr:spPr>
        <a:xfrm>
          <a:off x="3924300" y="220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168219</xdr:rowOff>
    </xdr:from>
    <xdr:to>
      <xdr:col>3</xdr:col>
      <xdr:colOff>257175</xdr:colOff>
      <xdr:row>13</xdr:row>
      <xdr:rowOff>98369</xdr:rowOff>
    </xdr:to>
    <xdr:sp macro="" textlink="">
      <xdr:nvSpPr>
        <xdr:cNvPr id="73" name="円/楕円 72"/>
        <xdr:cNvSpPr/>
      </xdr:nvSpPr>
      <xdr:spPr bwMode="auto">
        <a:xfrm>
          <a:off x="3556000" y="22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108546</xdr:rowOff>
    </xdr:from>
    <xdr:ext cx="762000" cy="259045"/>
    <xdr:sp macro="" textlink="">
      <xdr:nvSpPr>
        <xdr:cNvPr id="74" name="テキスト ボックス 73"/>
        <xdr:cNvSpPr txBox="1"/>
      </xdr:nvSpPr>
      <xdr:spPr>
        <a:xfrm>
          <a:off x="3225800" y="20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75,279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145359</xdr:rowOff>
    </xdr:from>
    <xdr:to>
      <xdr:col>2</xdr:col>
      <xdr:colOff>692150</xdr:colOff>
      <xdr:row>12</xdr:row>
      <xdr:rowOff>75509</xdr:rowOff>
    </xdr:to>
    <xdr:sp macro="" textlink="">
      <xdr:nvSpPr>
        <xdr:cNvPr id="75" name="円/楕円 74"/>
        <xdr:cNvSpPr/>
      </xdr:nvSpPr>
      <xdr:spPr bwMode="auto">
        <a:xfrm>
          <a:off x="2857500" y="207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85686</xdr:rowOff>
    </xdr:from>
    <xdr:ext cx="762000" cy="259045"/>
    <xdr:sp macro="" textlink="">
      <xdr:nvSpPr>
        <xdr:cNvPr id="76" name="テキスト ボックス 75"/>
        <xdr:cNvSpPr txBox="1"/>
      </xdr:nvSpPr>
      <xdr:spPr>
        <a:xfrm>
          <a:off x="2527300" y="18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965</xdr:rowOff>
    </xdr:from>
    <xdr:to>
      <xdr:col>4</xdr:col>
      <xdr:colOff>1117600</xdr:colOff>
      <xdr:row>36</xdr:row>
      <xdr:rowOff>53810</xdr:rowOff>
    </xdr:to>
    <xdr:cxnSp macro="">
      <xdr:nvCxnSpPr>
        <xdr:cNvPr id="110" name="直線コネクタ 109"/>
        <xdr:cNvCxnSpPr/>
      </xdr:nvCxnSpPr>
      <xdr:spPr bwMode="auto">
        <a:xfrm>
          <a:off x="5003800" y="6954215"/>
          <a:ext cx="647700" cy="5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231661</xdr:rowOff>
    </xdr:from>
    <xdr:to>
      <xdr:col>4</xdr:col>
      <xdr:colOff>469900</xdr:colOff>
      <xdr:row>36</xdr:row>
      <xdr:rowOff>965</xdr:rowOff>
    </xdr:to>
    <xdr:cxnSp macro="">
      <xdr:nvCxnSpPr>
        <xdr:cNvPr id="113" name="直線コネクタ 112"/>
        <xdr:cNvCxnSpPr/>
      </xdr:nvCxnSpPr>
      <xdr:spPr bwMode="auto">
        <a:xfrm>
          <a:off x="4305300" y="6842011"/>
          <a:ext cx="698500" cy="11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202514</xdr:rowOff>
    </xdr:from>
    <xdr:to>
      <xdr:col>3</xdr:col>
      <xdr:colOff>904875</xdr:colOff>
      <xdr:row>35</xdr:row>
      <xdr:rowOff>231661</xdr:rowOff>
    </xdr:to>
    <xdr:cxnSp macro="">
      <xdr:nvCxnSpPr>
        <xdr:cNvPr id="116" name="直線コネクタ 115"/>
        <xdr:cNvCxnSpPr/>
      </xdr:nvCxnSpPr>
      <xdr:spPr bwMode="auto">
        <a:xfrm>
          <a:off x="3606800" y="6812864"/>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15710</xdr:rowOff>
    </xdr:from>
    <xdr:to>
      <xdr:col>3</xdr:col>
      <xdr:colOff>206375</xdr:colOff>
      <xdr:row>35</xdr:row>
      <xdr:rowOff>202514</xdr:rowOff>
    </xdr:to>
    <xdr:cxnSp macro="">
      <xdr:nvCxnSpPr>
        <xdr:cNvPr id="119" name="直線コネクタ 118"/>
        <xdr:cNvCxnSpPr/>
      </xdr:nvCxnSpPr>
      <xdr:spPr bwMode="auto">
        <a:xfrm>
          <a:off x="2908300" y="6626060"/>
          <a:ext cx="698500" cy="1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121276</xdr:rowOff>
    </xdr:from>
    <xdr:ext cx="762000" cy="259045"/>
    <xdr:sp macro="" textlink="">
      <xdr:nvSpPr>
        <xdr:cNvPr id="123" name="テキスト ボックス 122"/>
        <xdr:cNvSpPr txBox="1"/>
      </xdr:nvSpPr>
      <xdr:spPr>
        <a:xfrm>
          <a:off x="2527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3010</xdr:rowOff>
    </xdr:from>
    <xdr:to>
      <xdr:col>5</xdr:col>
      <xdr:colOff>34925</xdr:colOff>
      <xdr:row>36</xdr:row>
      <xdr:rowOff>104610</xdr:rowOff>
    </xdr:to>
    <xdr:sp macro="" textlink="">
      <xdr:nvSpPr>
        <xdr:cNvPr id="129" name="円/楕円 128"/>
        <xdr:cNvSpPr/>
      </xdr:nvSpPr>
      <xdr:spPr bwMode="auto">
        <a:xfrm>
          <a:off x="5600700" y="695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317987</xdr:rowOff>
    </xdr:from>
    <xdr:ext cx="762000" cy="259045"/>
    <xdr:sp macro="" textlink="">
      <xdr:nvSpPr>
        <xdr:cNvPr id="130" name="人口1人当たり決算額の推移該当値テキスト445"/>
        <xdr:cNvSpPr txBox="1"/>
      </xdr:nvSpPr>
      <xdr:spPr>
        <a:xfrm>
          <a:off x="5740400" y="692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293065</xdr:rowOff>
    </xdr:from>
    <xdr:to>
      <xdr:col>4</xdr:col>
      <xdr:colOff>520700</xdr:colOff>
      <xdr:row>36</xdr:row>
      <xdr:rowOff>51765</xdr:rowOff>
    </xdr:to>
    <xdr:sp macro="" textlink="">
      <xdr:nvSpPr>
        <xdr:cNvPr id="131" name="円/楕円 130"/>
        <xdr:cNvSpPr/>
      </xdr:nvSpPr>
      <xdr:spPr bwMode="auto">
        <a:xfrm>
          <a:off x="4953000" y="690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36542</xdr:rowOff>
    </xdr:from>
    <xdr:ext cx="736600" cy="259045"/>
    <xdr:sp macro="" textlink="">
      <xdr:nvSpPr>
        <xdr:cNvPr id="132" name="テキスト ボックス 131"/>
        <xdr:cNvSpPr txBox="1"/>
      </xdr:nvSpPr>
      <xdr:spPr>
        <a:xfrm>
          <a:off x="4622800" y="698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180861</xdr:rowOff>
    </xdr:from>
    <xdr:to>
      <xdr:col>3</xdr:col>
      <xdr:colOff>955675</xdr:colOff>
      <xdr:row>35</xdr:row>
      <xdr:rowOff>282461</xdr:rowOff>
    </xdr:to>
    <xdr:sp macro="" textlink="">
      <xdr:nvSpPr>
        <xdr:cNvPr id="133" name="円/楕円 132"/>
        <xdr:cNvSpPr/>
      </xdr:nvSpPr>
      <xdr:spPr bwMode="auto">
        <a:xfrm>
          <a:off x="4254500" y="679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267238</xdr:rowOff>
    </xdr:from>
    <xdr:ext cx="762000" cy="259045"/>
    <xdr:sp macro="" textlink="">
      <xdr:nvSpPr>
        <xdr:cNvPr id="134" name="テキスト ボックス 133"/>
        <xdr:cNvSpPr txBox="1"/>
      </xdr:nvSpPr>
      <xdr:spPr>
        <a:xfrm>
          <a:off x="3924300" y="68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151714</xdr:rowOff>
    </xdr:from>
    <xdr:to>
      <xdr:col>3</xdr:col>
      <xdr:colOff>257175</xdr:colOff>
      <xdr:row>35</xdr:row>
      <xdr:rowOff>253314</xdr:rowOff>
    </xdr:to>
    <xdr:sp macro="" textlink="">
      <xdr:nvSpPr>
        <xdr:cNvPr id="135" name="円/楕円 134"/>
        <xdr:cNvSpPr/>
      </xdr:nvSpPr>
      <xdr:spPr bwMode="auto">
        <a:xfrm>
          <a:off x="3556000" y="676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238091</xdr:rowOff>
    </xdr:from>
    <xdr:ext cx="762000" cy="259045"/>
    <xdr:sp macro="" textlink="">
      <xdr:nvSpPr>
        <xdr:cNvPr id="136" name="テキスト ボックス 135"/>
        <xdr:cNvSpPr txBox="1"/>
      </xdr:nvSpPr>
      <xdr:spPr>
        <a:xfrm>
          <a:off x="3225800" y="684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307810</xdr:rowOff>
    </xdr:from>
    <xdr:to>
      <xdr:col>2</xdr:col>
      <xdr:colOff>692150</xdr:colOff>
      <xdr:row>35</xdr:row>
      <xdr:rowOff>66510</xdr:rowOff>
    </xdr:to>
    <xdr:sp macro="" textlink="">
      <xdr:nvSpPr>
        <xdr:cNvPr id="137" name="円/楕円 136"/>
        <xdr:cNvSpPr/>
      </xdr:nvSpPr>
      <xdr:spPr bwMode="auto">
        <a:xfrm>
          <a:off x="2857500" y="657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76687</xdr:rowOff>
    </xdr:from>
    <xdr:ext cx="762000" cy="259045"/>
    <xdr:sp macro="" textlink="">
      <xdr:nvSpPr>
        <xdr:cNvPr id="138" name="テキスト ボックス 137"/>
        <xdr:cNvSpPr txBox="1"/>
      </xdr:nvSpPr>
      <xdr:spPr>
        <a:xfrm>
          <a:off x="2527300" y="634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424543</xdr:colOff>
      <xdr:row>13</xdr:row>
      <xdr:rowOff>120650</xdr:rowOff>
    </xdr:to>
    <xdr:sp macro="" textlink="">
      <xdr:nvSpPr>
        <xdr:cNvPr id="17" name="正方形/長方形 16"/>
        <xdr:cNvSpPr/>
      </xdr:nvSpPr>
      <xdr:spPr>
        <a:xfrm>
          <a:off x="6512832" y="1632857"/>
          <a:ext cx="3218997"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5283</xdr:rowOff>
    </xdr:from>
    <xdr:to>
      <xdr:col>6</xdr:col>
      <xdr:colOff>511175</xdr:colOff>
      <xdr:row>32</xdr:row>
      <xdr:rowOff>10861</xdr:rowOff>
    </xdr:to>
    <xdr:cxnSp macro="">
      <xdr:nvCxnSpPr>
        <xdr:cNvPr id="59" name="直線コネクタ 58"/>
        <xdr:cNvCxnSpPr/>
      </xdr:nvCxnSpPr>
      <xdr:spPr>
        <a:xfrm flipV="1">
          <a:off x="3797300" y="5491683"/>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147245</xdr:rowOff>
    </xdr:from>
    <xdr:ext cx="534377" cy="259045"/>
    <xdr:sp macro="" textlink="">
      <xdr:nvSpPr>
        <xdr:cNvPr id="60" name="人件費平均値テキスト"/>
        <xdr:cNvSpPr txBox="1"/>
      </xdr:nvSpPr>
      <xdr:spPr>
        <a:xfrm>
          <a:off x="4686300" y="5976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10861</xdr:rowOff>
    </xdr:from>
    <xdr:to>
      <xdr:col>5</xdr:col>
      <xdr:colOff>358775</xdr:colOff>
      <xdr:row>32</xdr:row>
      <xdr:rowOff>59644</xdr:rowOff>
    </xdr:to>
    <xdr:cxnSp macro="">
      <xdr:nvCxnSpPr>
        <xdr:cNvPr id="62" name="直線コネクタ 61"/>
        <xdr:cNvCxnSpPr/>
      </xdr:nvCxnSpPr>
      <xdr:spPr>
        <a:xfrm flipV="1">
          <a:off x="2908300" y="5497261"/>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96725</xdr:rowOff>
    </xdr:from>
    <xdr:ext cx="534377" cy="259045"/>
    <xdr:sp macro="" textlink="">
      <xdr:nvSpPr>
        <xdr:cNvPr id="64" name="テキスト ボックス 63"/>
        <xdr:cNvSpPr txBox="1"/>
      </xdr:nvSpPr>
      <xdr:spPr>
        <a:xfrm>
          <a:off x="3530111" y="60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51506</xdr:rowOff>
    </xdr:from>
    <xdr:to>
      <xdr:col>4</xdr:col>
      <xdr:colOff>155575</xdr:colOff>
      <xdr:row>32</xdr:row>
      <xdr:rowOff>59644</xdr:rowOff>
    </xdr:to>
    <xdr:cxnSp macro="">
      <xdr:nvCxnSpPr>
        <xdr:cNvPr id="65" name="直線コネクタ 64"/>
        <xdr:cNvCxnSpPr/>
      </xdr:nvCxnSpPr>
      <xdr:spPr>
        <a:xfrm>
          <a:off x="2019300" y="5366456"/>
          <a:ext cx="889000" cy="17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129232</xdr:rowOff>
    </xdr:from>
    <xdr:ext cx="534377" cy="259045"/>
    <xdr:sp macro="" textlink="">
      <xdr:nvSpPr>
        <xdr:cNvPr id="67" name="テキスト ボックス 66"/>
        <xdr:cNvSpPr txBox="1"/>
      </xdr:nvSpPr>
      <xdr:spPr>
        <a:xfrm>
          <a:off x="2641111" y="61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11090</xdr:rowOff>
    </xdr:from>
    <xdr:to>
      <xdr:col>2</xdr:col>
      <xdr:colOff>638175</xdr:colOff>
      <xdr:row>31</xdr:row>
      <xdr:rowOff>51506</xdr:rowOff>
    </xdr:to>
    <xdr:cxnSp macro="">
      <xdr:nvCxnSpPr>
        <xdr:cNvPr id="68" name="直線コネクタ 67"/>
        <xdr:cNvCxnSpPr/>
      </xdr:nvCxnSpPr>
      <xdr:spPr>
        <a:xfrm>
          <a:off x="1130300" y="5154590"/>
          <a:ext cx="889000" cy="2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2679</xdr:rowOff>
    </xdr:from>
    <xdr:ext cx="534377" cy="259045"/>
    <xdr:sp macro="" textlink="">
      <xdr:nvSpPr>
        <xdr:cNvPr id="70" name="テキスト ボックス 69"/>
        <xdr:cNvSpPr txBox="1"/>
      </xdr:nvSpPr>
      <xdr:spPr>
        <a:xfrm>
          <a:off x="1752111" y="60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25036</xdr:rowOff>
    </xdr:from>
    <xdr:ext cx="534377" cy="259045"/>
    <xdr:sp macro="" textlink="">
      <xdr:nvSpPr>
        <xdr:cNvPr id="72" name="テキスト ボックス 71"/>
        <xdr:cNvSpPr txBox="1"/>
      </xdr:nvSpPr>
      <xdr:spPr>
        <a:xfrm>
          <a:off x="863111" y="58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125933</xdr:rowOff>
    </xdr:from>
    <xdr:to>
      <xdr:col>6</xdr:col>
      <xdr:colOff>561975</xdr:colOff>
      <xdr:row>32</xdr:row>
      <xdr:rowOff>56083</xdr:rowOff>
    </xdr:to>
    <xdr:sp macro="" textlink="">
      <xdr:nvSpPr>
        <xdr:cNvPr id="78" name="円/楕円 77"/>
        <xdr:cNvSpPr/>
      </xdr:nvSpPr>
      <xdr:spPr>
        <a:xfrm>
          <a:off x="4584700" y="54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148810</xdr:rowOff>
    </xdr:from>
    <xdr:ext cx="534377" cy="259045"/>
    <xdr:sp macro="" textlink="">
      <xdr:nvSpPr>
        <xdr:cNvPr id="79" name="人件費該当値テキスト"/>
        <xdr:cNvSpPr txBox="1"/>
      </xdr:nvSpPr>
      <xdr:spPr>
        <a:xfrm>
          <a:off x="4686300" y="52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75,440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131511</xdr:rowOff>
    </xdr:from>
    <xdr:to>
      <xdr:col>5</xdr:col>
      <xdr:colOff>409575</xdr:colOff>
      <xdr:row>32</xdr:row>
      <xdr:rowOff>61661</xdr:rowOff>
    </xdr:to>
    <xdr:sp macro="" textlink="">
      <xdr:nvSpPr>
        <xdr:cNvPr id="80" name="円/楕円 79"/>
        <xdr:cNvSpPr/>
      </xdr:nvSpPr>
      <xdr:spPr>
        <a:xfrm>
          <a:off x="3746500" y="54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78188</xdr:rowOff>
    </xdr:from>
    <xdr:ext cx="534377" cy="259045"/>
    <xdr:sp macro="" textlink="">
      <xdr:nvSpPr>
        <xdr:cNvPr id="81" name="テキスト ボックス 80"/>
        <xdr:cNvSpPr txBox="1"/>
      </xdr:nvSpPr>
      <xdr:spPr>
        <a:xfrm>
          <a:off x="3530111" y="52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8844</xdr:rowOff>
    </xdr:from>
    <xdr:to>
      <xdr:col>4</xdr:col>
      <xdr:colOff>206375</xdr:colOff>
      <xdr:row>32</xdr:row>
      <xdr:rowOff>110444</xdr:rowOff>
    </xdr:to>
    <xdr:sp macro="" textlink="">
      <xdr:nvSpPr>
        <xdr:cNvPr id="82" name="円/楕円 81"/>
        <xdr:cNvSpPr/>
      </xdr:nvSpPr>
      <xdr:spPr>
        <a:xfrm>
          <a:off x="2857500" y="5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126971</xdr:rowOff>
    </xdr:from>
    <xdr:ext cx="534377" cy="259045"/>
    <xdr:sp macro="" textlink="">
      <xdr:nvSpPr>
        <xdr:cNvPr id="83" name="テキスト ボックス 82"/>
        <xdr:cNvSpPr txBox="1"/>
      </xdr:nvSpPr>
      <xdr:spPr>
        <a:xfrm>
          <a:off x="2641111" y="52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706</xdr:rowOff>
    </xdr:from>
    <xdr:to>
      <xdr:col>3</xdr:col>
      <xdr:colOff>3175</xdr:colOff>
      <xdr:row>31</xdr:row>
      <xdr:rowOff>102306</xdr:rowOff>
    </xdr:to>
    <xdr:sp macro="" textlink="">
      <xdr:nvSpPr>
        <xdr:cNvPr id="84" name="円/楕円 83"/>
        <xdr:cNvSpPr/>
      </xdr:nvSpPr>
      <xdr:spPr>
        <a:xfrm>
          <a:off x="1968500" y="53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118833</xdr:rowOff>
    </xdr:from>
    <xdr:ext cx="534377" cy="259045"/>
    <xdr:sp macro="" textlink="">
      <xdr:nvSpPr>
        <xdr:cNvPr id="85" name="テキスト ボックス 84"/>
        <xdr:cNvSpPr txBox="1"/>
      </xdr:nvSpPr>
      <xdr:spPr>
        <a:xfrm>
          <a:off x="1752111" y="50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78,179</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131740</xdr:rowOff>
    </xdr:from>
    <xdr:to>
      <xdr:col>1</xdr:col>
      <xdr:colOff>485775</xdr:colOff>
      <xdr:row>30</xdr:row>
      <xdr:rowOff>61890</xdr:rowOff>
    </xdr:to>
    <xdr:sp macro="" textlink="">
      <xdr:nvSpPr>
        <xdr:cNvPr id="86" name="円/楕円 85"/>
        <xdr:cNvSpPr/>
      </xdr:nvSpPr>
      <xdr:spPr>
        <a:xfrm>
          <a:off x="1079500" y="51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78417</xdr:rowOff>
    </xdr:from>
    <xdr:ext cx="534377" cy="259045"/>
    <xdr:sp macro="" textlink="">
      <xdr:nvSpPr>
        <xdr:cNvPr id="87" name="テキスト ボックス 86"/>
        <xdr:cNvSpPr txBox="1"/>
      </xdr:nvSpPr>
      <xdr:spPr>
        <a:xfrm>
          <a:off x="863111" y="48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99809</xdr:rowOff>
    </xdr:from>
    <xdr:to>
      <xdr:col>6</xdr:col>
      <xdr:colOff>511175</xdr:colOff>
      <xdr:row>55</xdr:row>
      <xdr:rowOff>166160</xdr:rowOff>
    </xdr:to>
    <xdr:cxnSp macro="">
      <xdr:nvCxnSpPr>
        <xdr:cNvPr id="113" name="直線コネクタ 112"/>
        <xdr:cNvCxnSpPr/>
      </xdr:nvCxnSpPr>
      <xdr:spPr>
        <a:xfrm flipV="1">
          <a:off x="3797300" y="9529559"/>
          <a:ext cx="8382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166160</xdr:rowOff>
    </xdr:from>
    <xdr:to>
      <xdr:col>5</xdr:col>
      <xdr:colOff>358775</xdr:colOff>
      <xdr:row>57</xdr:row>
      <xdr:rowOff>8312</xdr:rowOff>
    </xdr:to>
    <xdr:cxnSp macro="">
      <xdr:nvCxnSpPr>
        <xdr:cNvPr id="116" name="直線コネクタ 115"/>
        <xdr:cNvCxnSpPr/>
      </xdr:nvCxnSpPr>
      <xdr:spPr>
        <a:xfrm flipV="1">
          <a:off x="2908300" y="9595910"/>
          <a:ext cx="8890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8312</xdr:rowOff>
    </xdr:from>
    <xdr:to>
      <xdr:col>4</xdr:col>
      <xdr:colOff>155575</xdr:colOff>
      <xdr:row>57</xdr:row>
      <xdr:rowOff>31400</xdr:rowOff>
    </xdr:to>
    <xdr:cxnSp macro="">
      <xdr:nvCxnSpPr>
        <xdr:cNvPr id="119" name="直線コネクタ 118"/>
        <xdr:cNvCxnSpPr/>
      </xdr:nvCxnSpPr>
      <xdr:spPr>
        <a:xfrm flipV="1">
          <a:off x="2019300" y="9780962"/>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86779</xdr:rowOff>
    </xdr:from>
    <xdr:to>
      <xdr:col>2</xdr:col>
      <xdr:colOff>638175</xdr:colOff>
      <xdr:row>57</xdr:row>
      <xdr:rowOff>31400</xdr:rowOff>
    </xdr:to>
    <xdr:cxnSp macro="">
      <xdr:nvCxnSpPr>
        <xdr:cNvPr id="122" name="直線コネクタ 121"/>
        <xdr:cNvCxnSpPr/>
      </xdr:nvCxnSpPr>
      <xdr:spPr>
        <a:xfrm>
          <a:off x="1130300" y="9687979"/>
          <a:ext cx="889000" cy="1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91127</xdr:rowOff>
    </xdr:from>
    <xdr:ext cx="534377" cy="259045"/>
    <xdr:sp macro="" textlink="">
      <xdr:nvSpPr>
        <xdr:cNvPr id="124" name="テキスト ボックス 123"/>
        <xdr:cNvSpPr txBox="1"/>
      </xdr:nvSpPr>
      <xdr:spPr>
        <a:xfrm>
          <a:off x="1752111" y="95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49009</xdr:rowOff>
    </xdr:from>
    <xdr:to>
      <xdr:col>6</xdr:col>
      <xdr:colOff>561975</xdr:colOff>
      <xdr:row>55</xdr:row>
      <xdr:rowOff>150609</xdr:rowOff>
    </xdr:to>
    <xdr:sp macro="" textlink="">
      <xdr:nvSpPr>
        <xdr:cNvPr id="132" name="円/楕円 131"/>
        <xdr:cNvSpPr/>
      </xdr:nvSpPr>
      <xdr:spPr>
        <a:xfrm>
          <a:off x="4584700" y="94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71886</xdr:rowOff>
    </xdr:from>
    <xdr:ext cx="534377" cy="259045"/>
    <xdr:sp macro="" textlink="">
      <xdr:nvSpPr>
        <xdr:cNvPr id="133" name="物件費該当値テキスト"/>
        <xdr:cNvSpPr txBox="1"/>
      </xdr:nvSpPr>
      <xdr:spPr>
        <a:xfrm>
          <a:off x="4686300" y="93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115360</xdr:rowOff>
    </xdr:from>
    <xdr:to>
      <xdr:col>5</xdr:col>
      <xdr:colOff>409575</xdr:colOff>
      <xdr:row>56</xdr:row>
      <xdr:rowOff>45510</xdr:rowOff>
    </xdr:to>
    <xdr:sp macro="" textlink="">
      <xdr:nvSpPr>
        <xdr:cNvPr id="134" name="円/楕円 133"/>
        <xdr:cNvSpPr/>
      </xdr:nvSpPr>
      <xdr:spPr>
        <a:xfrm>
          <a:off x="3746500" y="95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62037</xdr:rowOff>
    </xdr:from>
    <xdr:ext cx="534377" cy="259045"/>
    <xdr:sp macro="" textlink="">
      <xdr:nvSpPr>
        <xdr:cNvPr id="135" name="テキスト ボックス 134"/>
        <xdr:cNvSpPr txBox="1"/>
      </xdr:nvSpPr>
      <xdr:spPr>
        <a:xfrm>
          <a:off x="3530111" y="932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128962</xdr:rowOff>
    </xdr:from>
    <xdr:to>
      <xdr:col>4</xdr:col>
      <xdr:colOff>206375</xdr:colOff>
      <xdr:row>57</xdr:row>
      <xdr:rowOff>59112</xdr:rowOff>
    </xdr:to>
    <xdr:sp macro="" textlink="">
      <xdr:nvSpPr>
        <xdr:cNvPr id="136" name="円/楕円 135"/>
        <xdr:cNvSpPr/>
      </xdr:nvSpPr>
      <xdr:spPr>
        <a:xfrm>
          <a:off x="2857500" y="9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75639</xdr:rowOff>
    </xdr:from>
    <xdr:ext cx="534377" cy="259045"/>
    <xdr:sp macro="" textlink="">
      <xdr:nvSpPr>
        <xdr:cNvPr id="137" name="テキスト ボックス 136"/>
        <xdr:cNvSpPr txBox="1"/>
      </xdr:nvSpPr>
      <xdr:spPr>
        <a:xfrm>
          <a:off x="2641111" y="95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152050</xdr:rowOff>
    </xdr:from>
    <xdr:to>
      <xdr:col>3</xdr:col>
      <xdr:colOff>3175</xdr:colOff>
      <xdr:row>57</xdr:row>
      <xdr:rowOff>82200</xdr:rowOff>
    </xdr:to>
    <xdr:sp macro="" textlink="">
      <xdr:nvSpPr>
        <xdr:cNvPr id="138" name="円/楕円 137"/>
        <xdr:cNvSpPr/>
      </xdr:nvSpPr>
      <xdr:spPr>
        <a:xfrm>
          <a:off x="1968500" y="97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73327</xdr:rowOff>
    </xdr:from>
    <xdr:ext cx="534377" cy="259045"/>
    <xdr:sp macro="" textlink="">
      <xdr:nvSpPr>
        <xdr:cNvPr id="139" name="テキスト ボックス 138"/>
        <xdr:cNvSpPr txBox="1"/>
      </xdr:nvSpPr>
      <xdr:spPr>
        <a:xfrm>
          <a:off x="1752111" y="98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35979</xdr:rowOff>
    </xdr:from>
    <xdr:to>
      <xdr:col>1</xdr:col>
      <xdr:colOff>485775</xdr:colOff>
      <xdr:row>56</xdr:row>
      <xdr:rowOff>137579</xdr:rowOff>
    </xdr:to>
    <xdr:sp macro="" textlink="">
      <xdr:nvSpPr>
        <xdr:cNvPr id="140" name="円/楕円 139"/>
        <xdr:cNvSpPr/>
      </xdr:nvSpPr>
      <xdr:spPr>
        <a:xfrm>
          <a:off x="1079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154106</xdr:rowOff>
    </xdr:from>
    <xdr:ext cx="534377" cy="259045"/>
    <xdr:sp macro="" textlink="">
      <xdr:nvSpPr>
        <xdr:cNvPr id="141" name="テキスト ボックス 140"/>
        <xdr:cNvSpPr txBox="1"/>
      </xdr:nvSpPr>
      <xdr:spPr>
        <a:xfrm>
          <a:off x="863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60779</xdr:rowOff>
    </xdr:from>
    <xdr:to>
      <xdr:col>6</xdr:col>
      <xdr:colOff>511175</xdr:colOff>
      <xdr:row>78</xdr:row>
      <xdr:rowOff>68290</xdr:rowOff>
    </xdr:to>
    <xdr:cxnSp macro="">
      <xdr:nvCxnSpPr>
        <xdr:cNvPr id="172" name="直線コネクタ 171"/>
        <xdr:cNvCxnSpPr/>
      </xdr:nvCxnSpPr>
      <xdr:spPr>
        <a:xfrm flipV="1">
          <a:off x="3797300" y="13433879"/>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56969</xdr:rowOff>
    </xdr:from>
    <xdr:to>
      <xdr:col>5</xdr:col>
      <xdr:colOff>358775</xdr:colOff>
      <xdr:row>78</xdr:row>
      <xdr:rowOff>68290</xdr:rowOff>
    </xdr:to>
    <xdr:cxnSp macro="">
      <xdr:nvCxnSpPr>
        <xdr:cNvPr id="175" name="直線コネクタ 174"/>
        <xdr:cNvCxnSpPr/>
      </xdr:nvCxnSpPr>
      <xdr:spPr>
        <a:xfrm>
          <a:off x="2908300" y="13430069"/>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56969</xdr:rowOff>
    </xdr:from>
    <xdr:to>
      <xdr:col>4</xdr:col>
      <xdr:colOff>155575</xdr:colOff>
      <xdr:row>78</xdr:row>
      <xdr:rowOff>93653</xdr:rowOff>
    </xdr:to>
    <xdr:cxnSp macro="">
      <xdr:nvCxnSpPr>
        <xdr:cNvPr id="178" name="直線コネクタ 177"/>
        <xdr:cNvCxnSpPr/>
      </xdr:nvCxnSpPr>
      <xdr:spPr>
        <a:xfrm flipV="1">
          <a:off x="2019300" y="13430069"/>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80918</xdr:rowOff>
    </xdr:from>
    <xdr:to>
      <xdr:col>2</xdr:col>
      <xdr:colOff>638175</xdr:colOff>
      <xdr:row>78</xdr:row>
      <xdr:rowOff>93653</xdr:rowOff>
    </xdr:to>
    <xdr:cxnSp macro="">
      <xdr:nvCxnSpPr>
        <xdr:cNvPr id="181" name="直線コネクタ 180"/>
        <xdr:cNvCxnSpPr/>
      </xdr:nvCxnSpPr>
      <xdr:spPr>
        <a:xfrm>
          <a:off x="1130300" y="13454018"/>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9979</xdr:rowOff>
    </xdr:from>
    <xdr:to>
      <xdr:col>6</xdr:col>
      <xdr:colOff>561975</xdr:colOff>
      <xdr:row>78</xdr:row>
      <xdr:rowOff>111579</xdr:rowOff>
    </xdr:to>
    <xdr:sp macro="" textlink="">
      <xdr:nvSpPr>
        <xdr:cNvPr id="191" name="円/楕円 190"/>
        <xdr:cNvSpPr/>
      </xdr:nvSpPr>
      <xdr:spPr>
        <a:xfrm>
          <a:off x="4584700" y="133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96356</xdr:rowOff>
    </xdr:from>
    <xdr:ext cx="469744" cy="259045"/>
    <xdr:sp macro="" textlink="">
      <xdr:nvSpPr>
        <xdr:cNvPr id="192" name="維持補修費該当値テキスト"/>
        <xdr:cNvSpPr txBox="1"/>
      </xdr:nvSpPr>
      <xdr:spPr>
        <a:xfrm>
          <a:off x="4686300" y="1329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17490</xdr:rowOff>
    </xdr:from>
    <xdr:to>
      <xdr:col>5</xdr:col>
      <xdr:colOff>409575</xdr:colOff>
      <xdr:row>78</xdr:row>
      <xdr:rowOff>119090</xdr:rowOff>
    </xdr:to>
    <xdr:sp macro="" textlink="">
      <xdr:nvSpPr>
        <xdr:cNvPr id="193" name="円/楕円 192"/>
        <xdr:cNvSpPr/>
      </xdr:nvSpPr>
      <xdr:spPr>
        <a:xfrm>
          <a:off x="3746500" y="133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110217</xdr:rowOff>
    </xdr:from>
    <xdr:ext cx="469744" cy="259045"/>
    <xdr:sp macro="" textlink="">
      <xdr:nvSpPr>
        <xdr:cNvPr id="194" name="テキスト ボックス 193"/>
        <xdr:cNvSpPr txBox="1"/>
      </xdr:nvSpPr>
      <xdr:spPr>
        <a:xfrm>
          <a:off x="3562427" y="134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6169</xdr:rowOff>
    </xdr:from>
    <xdr:to>
      <xdr:col>4</xdr:col>
      <xdr:colOff>206375</xdr:colOff>
      <xdr:row>78</xdr:row>
      <xdr:rowOff>107769</xdr:rowOff>
    </xdr:to>
    <xdr:sp macro="" textlink="">
      <xdr:nvSpPr>
        <xdr:cNvPr id="195" name="円/楕円 194"/>
        <xdr:cNvSpPr/>
      </xdr:nvSpPr>
      <xdr:spPr>
        <a:xfrm>
          <a:off x="2857500" y="133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98896</xdr:rowOff>
    </xdr:from>
    <xdr:ext cx="469744" cy="259045"/>
    <xdr:sp macro="" textlink="">
      <xdr:nvSpPr>
        <xdr:cNvPr id="196" name="テキスト ボックス 195"/>
        <xdr:cNvSpPr txBox="1"/>
      </xdr:nvSpPr>
      <xdr:spPr>
        <a:xfrm>
          <a:off x="2673427" y="1347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42853</xdr:rowOff>
    </xdr:from>
    <xdr:to>
      <xdr:col>3</xdr:col>
      <xdr:colOff>3175</xdr:colOff>
      <xdr:row>78</xdr:row>
      <xdr:rowOff>144453</xdr:rowOff>
    </xdr:to>
    <xdr:sp macro="" textlink="">
      <xdr:nvSpPr>
        <xdr:cNvPr id="197" name="円/楕円 196"/>
        <xdr:cNvSpPr/>
      </xdr:nvSpPr>
      <xdr:spPr>
        <a:xfrm>
          <a:off x="1968500" y="134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135580</xdr:rowOff>
    </xdr:from>
    <xdr:ext cx="469744" cy="259045"/>
    <xdr:sp macro="" textlink="">
      <xdr:nvSpPr>
        <xdr:cNvPr id="198" name="テキスト ボックス 197"/>
        <xdr:cNvSpPr txBox="1"/>
      </xdr:nvSpPr>
      <xdr:spPr>
        <a:xfrm>
          <a:off x="1784427" y="135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30118</xdr:rowOff>
    </xdr:from>
    <xdr:to>
      <xdr:col>1</xdr:col>
      <xdr:colOff>485775</xdr:colOff>
      <xdr:row>78</xdr:row>
      <xdr:rowOff>131718</xdr:rowOff>
    </xdr:to>
    <xdr:sp macro="" textlink="">
      <xdr:nvSpPr>
        <xdr:cNvPr id="199" name="円/楕円 198"/>
        <xdr:cNvSpPr/>
      </xdr:nvSpPr>
      <xdr:spPr>
        <a:xfrm>
          <a:off x="1079500" y="134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122845</xdr:rowOff>
    </xdr:from>
    <xdr:ext cx="469744" cy="259045"/>
    <xdr:sp macro="" textlink="">
      <xdr:nvSpPr>
        <xdr:cNvPr id="200" name="テキスト ボックス 199"/>
        <xdr:cNvSpPr txBox="1"/>
      </xdr:nvSpPr>
      <xdr:spPr>
        <a:xfrm>
          <a:off x="895427" y="134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72437</xdr:rowOff>
    </xdr:from>
    <xdr:to>
      <xdr:col>6</xdr:col>
      <xdr:colOff>511175</xdr:colOff>
      <xdr:row>95</xdr:row>
      <xdr:rowOff>118484</xdr:rowOff>
    </xdr:to>
    <xdr:cxnSp macro="">
      <xdr:nvCxnSpPr>
        <xdr:cNvPr id="232" name="直線コネクタ 231"/>
        <xdr:cNvCxnSpPr/>
      </xdr:nvCxnSpPr>
      <xdr:spPr>
        <a:xfrm flipV="1">
          <a:off x="3797300" y="16360187"/>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21172</xdr:rowOff>
    </xdr:from>
    <xdr:ext cx="599010" cy="259045"/>
    <xdr:sp macro="" textlink="">
      <xdr:nvSpPr>
        <xdr:cNvPr id="233" name="扶助費平均値テキスト"/>
        <xdr:cNvSpPr txBox="1"/>
      </xdr:nvSpPr>
      <xdr:spPr>
        <a:xfrm>
          <a:off x="4686300" y="16308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118484</xdr:rowOff>
    </xdr:from>
    <xdr:to>
      <xdr:col>5</xdr:col>
      <xdr:colOff>358775</xdr:colOff>
      <xdr:row>96</xdr:row>
      <xdr:rowOff>19380</xdr:rowOff>
    </xdr:to>
    <xdr:cxnSp macro="">
      <xdr:nvCxnSpPr>
        <xdr:cNvPr id="235" name="直線コネクタ 234"/>
        <xdr:cNvCxnSpPr/>
      </xdr:nvCxnSpPr>
      <xdr:spPr>
        <a:xfrm flipV="1">
          <a:off x="2908300" y="16406234"/>
          <a:ext cx="889000" cy="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5159</xdr:rowOff>
    </xdr:from>
    <xdr:ext cx="599010" cy="259045"/>
    <xdr:sp macro="" textlink="">
      <xdr:nvSpPr>
        <xdr:cNvPr id="237" name="テキスト ボックス 236"/>
        <xdr:cNvSpPr txBox="1"/>
      </xdr:nvSpPr>
      <xdr:spPr>
        <a:xfrm>
          <a:off x="3497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19380</xdr:rowOff>
    </xdr:from>
    <xdr:to>
      <xdr:col>4</xdr:col>
      <xdr:colOff>155575</xdr:colOff>
      <xdr:row>96</xdr:row>
      <xdr:rowOff>39616</xdr:rowOff>
    </xdr:to>
    <xdr:cxnSp macro="">
      <xdr:nvCxnSpPr>
        <xdr:cNvPr id="238" name="直線コネクタ 237"/>
        <xdr:cNvCxnSpPr/>
      </xdr:nvCxnSpPr>
      <xdr:spPr>
        <a:xfrm flipV="1">
          <a:off x="2019300" y="1647858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70473</xdr:rowOff>
    </xdr:from>
    <xdr:ext cx="599010" cy="259045"/>
    <xdr:sp macro="" textlink="">
      <xdr:nvSpPr>
        <xdr:cNvPr id="240" name="テキスト ボックス 239"/>
        <xdr:cNvSpPr txBox="1"/>
      </xdr:nvSpPr>
      <xdr:spPr>
        <a:xfrm>
          <a:off x="2608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13241</xdr:rowOff>
    </xdr:from>
    <xdr:to>
      <xdr:col>2</xdr:col>
      <xdr:colOff>638175</xdr:colOff>
      <xdr:row>96</xdr:row>
      <xdr:rowOff>39616</xdr:rowOff>
    </xdr:to>
    <xdr:cxnSp macro="">
      <xdr:nvCxnSpPr>
        <xdr:cNvPr id="241" name="直線コネクタ 240"/>
        <xdr:cNvCxnSpPr/>
      </xdr:nvCxnSpPr>
      <xdr:spPr>
        <a:xfrm>
          <a:off x="1130300" y="16472441"/>
          <a:ext cx="8890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90557</xdr:rowOff>
    </xdr:from>
    <xdr:ext cx="599010" cy="259045"/>
    <xdr:sp macro="" textlink="">
      <xdr:nvSpPr>
        <xdr:cNvPr id="243" name="テキスト ボックス 242"/>
        <xdr:cNvSpPr txBox="1"/>
      </xdr:nvSpPr>
      <xdr:spPr>
        <a:xfrm>
          <a:off x="1719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83689</xdr:rowOff>
    </xdr:from>
    <xdr:ext cx="599010" cy="259045"/>
    <xdr:sp macro="" textlink="">
      <xdr:nvSpPr>
        <xdr:cNvPr id="245" name="テキスト ボックス 244"/>
        <xdr:cNvSpPr txBox="1"/>
      </xdr:nvSpPr>
      <xdr:spPr>
        <a:xfrm>
          <a:off x="830794" y="165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21637</xdr:rowOff>
    </xdr:from>
    <xdr:to>
      <xdr:col>6</xdr:col>
      <xdr:colOff>561975</xdr:colOff>
      <xdr:row>95</xdr:row>
      <xdr:rowOff>123237</xdr:rowOff>
    </xdr:to>
    <xdr:sp macro="" textlink="">
      <xdr:nvSpPr>
        <xdr:cNvPr id="251" name="円/楕円 250"/>
        <xdr:cNvSpPr/>
      </xdr:nvSpPr>
      <xdr:spPr>
        <a:xfrm>
          <a:off x="4584700" y="163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44514</xdr:rowOff>
    </xdr:from>
    <xdr:ext cx="599010" cy="259045"/>
    <xdr:sp macro="" textlink="">
      <xdr:nvSpPr>
        <xdr:cNvPr id="252" name="扶助費該当値テキスト"/>
        <xdr:cNvSpPr txBox="1"/>
      </xdr:nvSpPr>
      <xdr:spPr>
        <a:xfrm>
          <a:off x="4686300" y="1616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67684</xdr:rowOff>
    </xdr:from>
    <xdr:to>
      <xdr:col>5</xdr:col>
      <xdr:colOff>409575</xdr:colOff>
      <xdr:row>95</xdr:row>
      <xdr:rowOff>169284</xdr:rowOff>
    </xdr:to>
    <xdr:sp macro="" textlink="">
      <xdr:nvSpPr>
        <xdr:cNvPr id="253" name="円/楕円 252"/>
        <xdr:cNvSpPr/>
      </xdr:nvSpPr>
      <xdr:spPr>
        <a:xfrm>
          <a:off x="3746500" y="163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14361</xdr:rowOff>
    </xdr:from>
    <xdr:ext cx="599010" cy="259045"/>
    <xdr:sp macro="" textlink="">
      <xdr:nvSpPr>
        <xdr:cNvPr id="254" name="テキスト ボックス 253"/>
        <xdr:cNvSpPr txBox="1"/>
      </xdr:nvSpPr>
      <xdr:spPr>
        <a:xfrm>
          <a:off x="3497794" y="161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140030</xdr:rowOff>
    </xdr:from>
    <xdr:to>
      <xdr:col>4</xdr:col>
      <xdr:colOff>206375</xdr:colOff>
      <xdr:row>96</xdr:row>
      <xdr:rowOff>70180</xdr:rowOff>
    </xdr:to>
    <xdr:sp macro="" textlink="">
      <xdr:nvSpPr>
        <xdr:cNvPr id="255" name="円/楕円 254"/>
        <xdr:cNvSpPr/>
      </xdr:nvSpPr>
      <xdr:spPr>
        <a:xfrm>
          <a:off x="2857500" y="164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86707</xdr:rowOff>
    </xdr:from>
    <xdr:ext cx="599010" cy="259045"/>
    <xdr:sp macro="" textlink="">
      <xdr:nvSpPr>
        <xdr:cNvPr id="256" name="テキスト ボックス 255"/>
        <xdr:cNvSpPr txBox="1"/>
      </xdr:nvSpPr>
      <xdr:spPr>
        <a:xfrm>
          <a:off x="2608794" y="1620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160266</xdr:rowOff>
    </xdr:from>
    <xdr:to>
      <xdr:col>3</xdr:col>
      <xdr:colOff>3175</xdr:colOff>
      <xdr:row>96</xdr:row>
      <xdr:rowOff>90416</xdr:rowOff>
    </xdr:to>
    <xdr:sp macro="" textlink="">
      <xdr:nvSpPr>
        <xdr:cNvPr id="257" name="円/楕円 256"/>
        <xdr:cNvSpPr/>
      </xdr:nvSpPr>
      <xdr:spPr>
        <a:xfrm>
          <a:off x="1968500" y="164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106943</xdr:rowOff>
    </xdr:from>
    <xdr:ext cx="599010" cy="259045"/>
    <xdr:sp macro="" textlink="">
      <xdr:nvSpPr>
        <xdr:cNvPr id="258" name="テキスト ボックス 257"/>
        <xdr:cNvSpPr txBox="1"/>
      </xdr:nvSpPr>
      <xdr:spPr>
        <a:xfrm>
          <a:off x="1719794" y="1622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133891</xdr:rowOff>
    </xdr:from>
    <xdr:to>
      <xdr:col>1</xdr:col>
      <xdr:colOff>485775</xdr:colOff>
      <xdr:row>96</xdr:row>
      <xdr:rowOff>64041</xdr:rowOff>
    </xdr:to>
    <xdr:sp macro="" textlink="">
      <xdr:nvSpPr>
        <xdr:cNvPr id="259" name="円/楕円 258"/>
        <xdr:cNvSpPr/>
      </xdr:nvSpPr>
      <xdr:spPr>
        <a:xfrm>
          <a:off x="1079500" y="164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80568</xdr:rowOff>
    </xdr:from>
    <xdr:ext cx="599010" cy="259045"/>
    <xdr:sp macro="" textlink="">
      <xdr:nvSpPr>
        <xdr:cNvPr id="260" name="テキスト ボックス 259"/>
        <xdr:cNvSpPr txBox="1"/>
      </xdr:nvSpPr>
      <xdr:spPr>
        <a:xfrm>
          <a:off x="830794" y="1619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83824</xdr:rowOff>
    </xdr:from>
    <xdr:to>
      <xdr:col>15</xdr:col>
      <xdr:colOff>180340</xdr:colOff>
      <xdr:row>40</xdr:row>
      <xdr:rowOff>8712</xdr:rowOff>
    </xdr:to>
    <xdr:cxnSp macro="">
      <xdr:nvCxnSpPr>
        <xdr:cNvPr id="287" name="直線コネクタ 286"/>
        <xdr:cNvCxnSpPr/>
      </xdr:nvCxnSpPr>
      <xdr:spPr>
        <a:xfrm flipV="1">
          <a:off x="10475595" y="5913124"/>
          <a:ext cx="1270" cy="95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40</xdr:row>
      <xdr:rowOff>12539</xdr:rowOff>
    </xdr:from>
    <xdr:ext cx="534377" cy="259045"/>
    <xdr:sp macro="" textlink="">
      <xdr:nvSpPr>
        <xdr:cNvPr id="288" name="補助費等最小値テキスト"/>
        <xdr:cNvSpPr txBox="1"/>
      </xdr:nvSpPr>
      <xdr:spPr>
        <a:xfrm>
          <a:off x="10528300" y="687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40</xdr:row>
      <xdr:rowOff>8712</xdr:rowOff>
    </xdr:from>
    <xdr:to>
      <xdr:col>15</xdr:col>
      <xdr:colOff>269875</xdr:colOff>
      <xdr:row>40</xdr:row>
      <xdr:rowOff>8712</xdr:rowOff>
    </xdr:to>
    <xdr:cxnSp macro="">
      <xdr:nvCxnSpPr>
        <xdr:cNvPr id="289" name="直線コネクタ 288"/>
        <xdr:cNvCxnSpPr/>
      </xdr:nvCxnSpPr>
      <xdr:spPr>
        <a:xfrm>
          <a:off x="10388600" y="68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30501</xdr:rowOff>
    </xdr:from>
    <xdr:ext cx="534377" cy="259045"/>
    <xdr:sp macro="" textlink="">
      <xdr:nvSpPr>
        <xdr:cNvPr id="290" name="補助費等最大値テキスト"/>
        <xdr:cNvSpPr txBox="1"/>
      </xdr:nvSpPr>
      <xdr:spPr>
        <a:xfrm>
          <a:off x="10528300" y="56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34</xdr:row>
      <xdr:rowOff>83824</xdr:rowOff>
    </xdr:from>
    <xdr:to>
      <xdr:col>15</xdr:col>
      <xdr:colOff>269875</xdr:colOff>
      <xdr:row>34</xdr:row>
      <xdr:rowOff>83824</xdr:rowOff>
    </xdr:to>
    <xdr:cxnSp macro="">
      <xdr:nvCxnSpPr>
        <xdr:cNvPr id="291" name="直線コネクタ 290"/>
        <xdr:cNvCxnSpPr/>
      </xdr:nvCxnSpPr>
      <xdr:spPr>
        <a:xfrm>
          <a:off x="10388600" y="59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50481</xdr:rowOff>
    </xdr:from>
    <xdr:to>
      <xdr:col>15</xdr:col>
      <xdr:colOff>180975</xdr:colOff>
      <xdr:row>37</xdr:row>
      <xdr:rowOff>62792</xdr:rowOff>
    </xdr:to>
    <xdr:cxnSp macro="">
      <xdr:nvCxnSpPr>
        <xdr:cNvPr id="292" name="直線コネクタ 291"/>
        <xdr:cNvCxnSpPr/>
      </xdr:nvCxnSpPr>
      <xdr:spPr>
        <a:xfrm flipV="1">
          <a:off x="9639300" y="6394131"/>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66579</xdr:rowOff>
    </xdr:from>
    <xdr:ext cx="534377" cy="259045"/>
    <xdr:sp macro="" textlink="">
      <xdr:nvSpPr>
        <xdr:cNvPr id="293" name="補助費等平均値テキスト"/>
        <xdr:cNvSpPr txBox="1"/>
      </xdr:nvSpPr>
      <xdr:spPr>
        <a:xfrm>
          <a:off x="10528300" y="606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43702</xdr:rowOff>
    </xdr:from>
    <xdr:to>
      <xdr:col>15</xdr:col>
      <xdr:colOff>231775</xdr:colOff>
      <xdr:row>36</xdr:row>
      <xdr:rowOff>145302</xdr:rowOff>
    </xdr:to>
    <xdr:sp macro="" textlink="">
      <xdr:nvSpPr>
        <xdr:cNvPr id="294" name="フローチャート : 判断 293"/>
        <xdr:cNvSpPr/>
      </xdr:nvSpPr>
      <xdr:spPr>
        <a:xfrm>
          <a:off x="10426700" y="621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170528</xdr:rowOff>
    </xdr:from>
    <xdr:to>
      <xdr:col>14</xdr:col>
      <xdr:colOff>28575</xdr:colOff>
      <xdr:row>37</xdr:row>
      <xdr:rowOff>62792</xdr:rowOff>
    </xdr:to>
    <xdr:cxnSp macro="">
      <xdr:nvCxnSpPr>
        <xdr:cNvPr id="295" name="直線コネクタ 294"/>
        <xdr:cNvCxnSpPr/>
      </xdr:nvCxnSpPr>
      <xdr:spPr>
        <a:xfrm>
          <a:off x="8750300" y="6342728"/>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66987</xdr:rowOff>
    </xdr:from>
    <xdr:to>
      <xdr:col>14</xdr:col>
      <xdr:colOff>79375</xdr:colOff>
      <xdr:row>36</xdr:row>
      <xdr:rowOff>168587</xdr:rowOff>
    </xdr:to>
    <xdr:sp macro="" textlink="">
      <xdr:nvSpPr>
        <xdr:cNvPr id="296" name="フローチャート : 判断 295"/>
        <xdr:cNvSpPr/>
      </xdr:nvSpPr>
      <xdr:spPr>
        <a:xfrm>
          <a:off x="9588500" y="623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13664</xdr:rowOff>
    </xdr:from>
    <xdr:ext cx="534377" cy="259045"/>
    <xdr:sp macro="" textlink="">
      <xdr:nvSpPr>
        <xdr:cNvPr id="297" name="テキスト ボックス 296"/>
        <xdr:cNvSpPr txBox="1"/>
      </xdr:nvSpPr>
      <xdr:spPr>
        <a:xfrm>
          <a:off x="9372111" y="601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165564</xdr:rowOff>
    </xdr:from>
    <xdr:to>
      <xdr:col>12</xdr:col>
      <xdr:colOff>511175</xdr:colOff>
      <xdr:row>36</xdr:row>
      <xdr:rowOff>170528</xdr:rowOff>
    </xdr:to>
    <xdr:cxnSp macro="">
      <xdr:nvCxnSpPr>
        <xdr:cNvPr id="298" name="直線コネクタ 297"/>
        <xdr:cNvCxnSpPr/>
      </xdr:nvCxnSpPr>
      <xdr:spPr>
        <a:xfrm>
          <a:off x="7861300" y="5309064"/>
          <a:ext cx="889000" cy="103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38347</xdr:rowOff>
    </xdr:from>
    <xdr:to>
      <xdr:col>12</xdr:col>
      <xdr:colOff>561975</xdr:colOff>
      <xdr:row>35</xdr:row>
      <xdr:rowOff>139947</xdr:rowOff>
    </xdr:to>
    <xdr:sp macro="" textlink="">
      <xdr:nvSpPr>
        <xdr:cNvPr id="299" name="フローチャート : 判断 298"/>
        <xdr:cNvSpPr/>
      </xdr:nvSpPr>
      <xdr:spPr>
        <a:xfrm>
          <a:off x="8699500" y="603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156474</xdr:rowOff>
    </xdr:from>
    <xdr:ext cx="534377" cy="259045"/>
    <xdr:sp macro="" textlink="">
      <xdr:nvSpPr>
        <xdr:cNvPr id="300" name="テキスト ボックス 299"/>
        <xdr:cNvSpPr txBox="1"/>
      </xdr:nvSpPr>
      <xdr:spPr>
        <a:xfrm>
          <a:off x="8483111" y="58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165564</xdr:rowOff>
    </xdr:from>
    <xdr:to>
      <xdr:col>11</xdr:col>
      <xdr:colOff>307975</xdr:colOff>
      <xdr:row>37</xdr:row>
      <xdr:rowOff>68181</xdr:rowOff>
    </xdr:to>
    <xdr:cxnSp macro="">
      <xdr:nvCxnSpPr>
        <xdr:cNvPr id="301" name="直線コネクタ 300"/>
        <xdr:cNvCxnSpPr/>
      </xdr:nvCxnSpPr>
      <xdr:spPr>
        <a:xfrm flipV="1">
          <a:off x="6972300" y="5309064"/>
          <a:ext cx="889000" cy="110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3012</xdr:rowOff>
    </xdr:from>
    <xdr:to>
      <xdr:col>11</xdr:col>
      <xdr:colOff>358775</xdr:colOff>
      <xdr:row>36</xdr:row>
      <xdr:rowOff>104612</xdr:rowOff>
    </xdr:to>
    <xdr:sp macro="" textlink="">
      <xdr:nvSpPr>
        <xdr:cNvPr id="302" name="フローチャート : 判断 301"/>
        <xdr:cNvSpPr/>
      </xdr:nvSpPr>
      <xdr:spPr>
        <a:xfrm>
          <a:off x="7810500" y="617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95739</xdr:rowOff>
    </xdr:from>
    <xdr:ext cx="534377" cy="259045"/>
    <xdr:sp macro="" textlink="">
      <xdr:nvSpPr>
        <xdr:cNvPr id="303" name="テキスト ボックス 302"/>
        <xdr:cNvSpPr txBox="1"/>
      </xdr:nvSpPr>
      <xdr:spPr>
        <a:xfrm>
          <a:off x="7594111" y="626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21300</xdr:rowOff>
    </xdr:from>
    <xdr:to>
      <xdr:col>10</xdr:col>
      <xdr:colOff>155575</xdr:colOff>
      <xdr:row>36</xdr:row>
      <xdr:rowOff>122900</xdr:rowOff>
    </xdr:to>
    <xdr:sp macro="" textlink="">
      <xdr:nvSpPr>
        <xdr:cNvPr id="304" name="フローチャート : 判断 303"/>
        <xdr:cNvSpPr/>
      </xdr:nvSpPr>
      <xdr:spPr>
        <a:xfrm>
          <a:off x="6921500" y="619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139427</xdr:rowOff>
    </xdr:from>
    <xdr:ext cx="534377" cy="259045"/>
    <xdr:sp macro="" textlink="">
      <xdr:nvSpPr>
        <xdr:cNvPr id="305" name="テキスト ボックス 304"/>
        <xdr:cNvSpPr txBox="1"/>
      </xdr:nvSpPr>
      <xdr:spPr>
        <a:xfrm>
          <a:off x="6705111" y="596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171131</xdr:rowOff>
    </xdr:from>
    <xdr:to>
      <xdr:col>15</xdr:col>
      <xdr:colOff>231775</xdr:colOff>
      <xdr:row>37</xdr:row>
      <xdr:rowOff>101281</xdr:rowOff>
    </xdr:to>
    <xdr:sp macro="" textlink="">
      <xdr:nvSpPr>
        <xdr:cNvPr id="311" name="円/楕円 310"/>
        <xdr:cNvSpPr/>
      </xdr:nvSpPr>
      <xdr:spPr>
        <a:xfrm>
          <a:off x="10426700" y="63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149558</xdr:rowOff>
    </xdr:from>
    <xdr:ext cx="534377" cy="259045"/>
    <xdr:sp macro="" textlink="">
      <xdr:nvSpPr>
        <xdr:cNvPr id="312" name="補助費等該当値テキスト"/>
        <xdr:cNvSpPr txBox="1"/>
      </xdr:nvSpPr>
      <xdr:spPr>
        <a:xfrm>
          <a:off x="10528300" y="63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11992</xdr:rowOff>
    </xdr:from>
    <xdr:to>
      <xdr:col>14</xdr:col>
      <xdr:colOff>79375</xdr:colOff>
      <xdr:row>37</xdr:row>
      <xdr:rowOff>113592</xdr:rowOff>
    </xdr:to>
    <xdr:sp macro="" textlink="">
      <xdr:nvSpPr>
        <xdr:cNvPr id="313" name="円/楕円 312"/>
        <xdr:cNvSpPr/>
      </xdr:nvSpPr>
      <xdr:spPr>
        <a:xfrm>
          <a:off x="9588500" y="6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104719</xdr:rowOff>
    </xdr:from>
    <xdr:ext cx="534377" cy="259045"/>
    <xdr:sp macro="" textlink="">
      <xdr:nvSpPr>
        <xdr:cNvPr id="314" name="テキスト ボックス 313"/>
        <xdr:cNvSpPr txBox="1"/>
      </xdr:nvSpPr>
      <xdr:spPr>
        <a:xfrm>
          <a:off x="9372111" y="64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119728</xdr:rowOff>
    </xdr:from>
    <xdr:to>
      <xdr:col>12</xdr:col>
      <xdr:colOff>561975</xdr:colOff>
      <xdr:row>37</xdr:row>
      <xdr:rowOff>49878</xdr:rowOff>
    </xdr:to>
    <xdr:sp macro="" textlink="">
      <xdr:nvSpPr>
        <xdr:cNvPr id="315" name="円/楕円 314"/>
        <xdr:cNvSpPr/>
      </xdr:nvSpPr>
      <xdr:spPr>
        <a:xfrm>
          <a:off x="8699500" y="62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41005</xdr:rowOff>
    </xdr:from>
    <xdr:ext cx="534377" cy="259045"/>
    <xdr:sp macro="" textlink="">
      <xdr:nvSpPr>
        <xdr:cNvPr id="316" name="テキスト ボックス 315"/>
        <xdr:cNvSpPr txBox="1"/>
      </xdr:nvSpPr>
      <xdr:spPr>
        <a:xfrm>
          <a:off x="8483111" y="63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114764</xdr:rowOff>
    </xdr:from>
    <xdr:to>
      <xdr:col>11</xdr:col>
      <xdr:colOff>358775</xdr:colOff>
      <xdr:row>31</xdr:row>
      <xdr:rowOff>44914</xdr:rowOff>
    </xdr:to>
    <xdr:sp macro="" textlink="">
      <xdr:nvSpPr>
        <xdr:cNvPr id="317" name="円/楕円 316"/>
        <xdr:cNvSpPr/>
      </xdr:nvSpPr>
      <xdr:spPr>
        <a:xfrm>
          <a:off x="7810500" y="52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61441</xdr:rowOff>
    </xdr:from>
    <xdr:ext cx="534377" cy="259045"/>
    <xdr:sp macro="" textlink="">
      <xdr:nvSpPr>
        <xdr:cNvPr id="318" name="テキスト ボックス 317"/>
        <xdr:cNvSpPr txBox="1"/>
      </xdr:nvSpPr>
      <xdr:spPr>
        <a:xfrm>
          <a:off x="7594111" y="503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17381</xdr:rowOff>
    </xdr:from>
    <xdr:to>
      <xdr:col>10</xdr:col>
      <xdr:colOff>155575</xdr:colOff>
      <xdr:row>37</xdr:row>
      <xdr:rowOff>118981</xdr:rowOff>
    </xdr:to>
    <xdr:sp macro="" textlink="">
      <xdr:nvSpPr>
        <xdr:cNvPr id="319" name="円/楕円 318"/>
        <xdr:cNvSpPr/>
      </xdr:nvSpPr>
      <xdr:spPr>
        <a:xfrm>
          <a:off x="6921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110108</xdr:rowOff>
    </xdr:from>
    <xdr:ext cx="534377" cy="259045"/>
    <xdr:sp macro="" textlink="">
      <xdr:nvSpPr>
        <xdr:cNvPr id="320" name="テキスト ボックス 319"/>
        <xdr:cNvSpPr txBox="1"/>
      </xdr:nvSpPr>
      <xdr:spPr>
        <a:xfrm>
          <a:off x="6705111" y="64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5" name="直線コネクタ 344"/>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6"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7" name="直線コネクタ 346"/>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8"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9" name="直線コネクタ 348"/>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53708</xdr:rowOff>
    </xdr:from>
    <xdr:to>
      <xdr:col>15</xdr:col>
      <xdr:colOff>180975</xdr:colOff>
      <xdr:row>55</xdr:row>
      <xdr:rowOff>117831</xdr:rowOff>
    </xdr:to>
    <xdr:cxnSp macro="">
      <xdr:nvCxnSpPr>
        <xdr:cNvPr id="350" name="直線コネクタ 349"/>
        <xdr:cNvCxnSpPr/>
      </xdr:nvCxnSpPr>
      <xdr:spPr>
        <a:xfrm>
          <a:off x="9639300" y="9483458"/>
          <a:ext cx="8382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51"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52" name="フローチャート : 判断 351"/>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74568</xdr:rowOff>
    </xdr:from>
    <xdr:to>
      <xdr:col>14</xdr:col>
      <xdr:colOff>28575</xdr:colOff>
      <xdr:row>55</xdr:row>
      <xdr:rowOff>53708</xdr:rowOff>
    </xdr:to>
    <xdr:cxnSp macro="">
      <xdr:nvCxnSpPr>
        <xdr:cNvPr id="353" name="直線コネクタ 352"/>
        <xdr:cNvCxnSpPr/>
      </xdr:nvCxnSpPr>
      <xdr:spPr>
        <a:xfrm>
          <a:off x="8750300" y="9332868"/>
          <a:ext cx="889000" cy="1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4" name="フローチャート : 判断 353"/>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5" name="テキスト ボックス 354"/>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74568</xdr:rowOff>
    </xdr:from>
    <xdr:to>
      <xdr:col>12</xdr:col>
      <xdr:colOff>511175</xdr:colOff>
      <xdr:row>57</xdr:row>
      <xdr:rowOff>40659</xdr:rowOff>
    </xdr:to>
    <xdr:cxnSp macro="">
      <xdr:nvCxnSpPr>
        <xdr:cNvPr id="356" name="直線コネクタ 355"/>
        <xdr:cNvCxnSpPr/>
      </xdr:nvCxnSpPr>
      <xdr:spPr>
        <a:xfrm flipV="1">
          <a:off x="7861300" y="9332868"/>
          <a:ext cx="889000" cy="4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7" name="フローチャート : 判断 356"/>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8" name="テキスト ボックス 357"/>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130975</xdr:rowOff>
    </xdr:from>
    <xdr:to>
      <xdr:col>11</xdr:col>
      <xdr:colOff>307975</xdr:colOff>
      <xdr:row>57</xdr:row>
      <xdr:rowOff>40659</xdr:rowOff>
    </xdr:to>
    <xdr:cxnSp macro="">
      <xdr:nvCxnSpPr>
        <xdr:cNvPr id="359" name="直線コネクタ 358"/>
        <xdr:cNvCxnSpPr/>
      </xdr:nvCxnSpPr>
      <xdr:spPr>
        <a:xfrm>
          <a:off x="6972300" y="9560725"/>
          <a:ext cx="889000" cy="25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60" name="フローチャート : 判断 359"/>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109320</xdr:rowOff>
    </xdr:from>
    <xdr:ext cx="534377" cy="259045"/>
    <xdr:sp macro="" textlink="">
      <xdr:nvSpPr>
        <xdr:cNvPr id="361" name="テキスト ボックス 360"/>
        <xdr:cNvSpPr txBox="1"/>
      </xdr:nvSpPr>
      <xdr:spPr>
        <a:xfrm>
          <a:off x="7594111" y="93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62" name="フローチャート : 判断 361"/>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63" name="テキスト ボックス 362"/>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67031</xdr:rowOff>
    </xdr:from>
    <xdr:to>
      <xdr:col>15</xdr:col>
      <xdr:colOff>231775</xdr:colOff>
      <xdr:row>55</xdr:row>
      <xdr:rowOff>168631</xdr:rowOff>
    </xdr:to>
    <xdr:sp macro="" textlink="">
      <xdr:nvSpPr>
        <xdr:cNvPr id="369" name="円/楕円 368"/>
        <xdr:cNvSpPr/>
      </xdr:nvSpPr>
      <xdr:spPr>
        <a:xfrm>
          <a:off x="10426700" y="94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89908</xdr:rowOff>
    </xdr:from>
    <xdr:ext cx="534377" cy="259045"/>
    <xdr:sp macro="" textlink="">
      <xdr:nvSpPr>
        <xdr:cNvPr id="370" name="普通建設事業費該当値テキスト"/>
        <xdr:cNvSpPr txBox="1"/>
      </xdr:nvSpPr>
      <xdr:spPr>
        <a:xfrm>
          <a:off x="10528300" y="93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2908</xdr:rowOff>
    </xdr:from>
    <xdr:to>
      <xdr:col>14</xdr:col>
      <xdr:colOff>79375</xdr:colOff>
      <xdr:row>55</xdr:row>
      <xdr:rowOff>104508</xdr:rowOff>
    </xdr:to>
    <xdr:sp macro="" textlink="">
      <xdr:nvSpPr>
        <xdr:cNvPr id="371" name="円/楕円 370"/>
        <xdr:cNvSpPr/>
      </xdr:nvSpPr>
      <xdr:spPr>
        <a:xfrm>
          <a:off x="9588500" y="94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121035</xdr:rowOff>
    </xdr:from>
    <xdr:ext cx="534377" cy="259045"/>
    <xdr:sp macro="" textlink="">
      <xdr:nvSpPr>
        <xdr:cNvPr id="372" name="テキスト ボックス 371"/>
        <xdr:cNvSpPr txBox="1"/>
      </xdr:nvSpPr>
      <xdr:spPr>
        <a:xfrm>
          <a:off x="9372111" y="92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23768</xdr:rowOff>
    </xdr:from>
    <xdr:to>
      <xdr:col>12</xdr:col>
      <xdr:colOff>561975</xdr:colOff>
      <xdr:row>54</xdr:row>
      <xdr:rowOff>125368</xdr:rowOff>
    </xdr:to>
    <xdr:sp macro="" textlink="">
      <xdr:nvSpPr>
        <xdr:cNvPr id="373" name="円/楕円 372"/>
        <xdr:cNvSpPr/>
      </xdr:nvSpPr>
      <xdr:spPr>
        <a:xfrm>
          <a:off x="8699500" y="92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141895</xdr:rowOff>
    </xdr:from>
    <xdr:ext cx="534377" cy="259045"/>
    <xdr:sp macro="" textlink="">
      <xdr:nvSpPr>
        <xdr:cNvPr id="374" name="テキスト ボックス 373"/>
        <xdr:cNvSpPr txBox="1"/>
      </xdr:nvSpPr>
      <xdr:spPr>
        <a:xfrm>
          <a:off x="8483111" y="905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161309</xdr:rowOff>
    </xdr:from>
    <xdr:to>
      <xdr:col>11</xdr:col>
      <xdr:colOff>358775</xdr:colOff>
      <xdr:row>57</xdr:row>
      <xdr:rowOff>91459</xdr:rowOff>
    </xdr:to>
    <xdr:sp macro="" textlink="">
      <xdr:nvSpPr>
        <xdr:cNvPr id="375" name="円/楕円 374"/>
        <xdr:cNvSpPr/>
      </xdr:nvSpPr>
      <xdr:spPr>
        <a:xfrm>
          <a:off x="7810500" y="97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82586</xdr:rowOff>
    </xdr:from>
    <xdr:ext cx="534377" cy="259045"/>
    <xdr:sp macro="" textlink="">
      <xdr:nvSpPr>
        <xdr:cNvPr id="376" name="テキスト ボックス 375"/>
        <xdr:cNvSpPr txBox="1"/>
      </xdr:nvSpPr>
      <xdr:spPr>
        <a:xfrm>
          <a:off x="7594111" y="9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80175</xdr:rowOff>
    </xdr:from>
    <xdr:to>
      <xdr:col>10</xdr:col>
      <xdr:colOff>155575</xdr:colOff>
      <xdr:row>56</xdr:row>
      <xdr:rowOff>10325</xdr:rowOff>
    </xdr:to>
    <xdr:sp macro="" textlink="">
      <xdr:nvSpPr>
        <xdr:cNvPr id="377" name="円/楕円 376"/>
        <xdr:cNvSpPr/>
      </xdr:nvSpPr>
      <xdr:spPr>
        <a:xfrm>
          <a:off x="6921500" y="95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26852</xdr:rowOff>
    </xdr:from>
    <xdr:ext cx="534377" cy="259045"/>
    <xdr:sp macro="" textlink="">
      <xdr:nvSpPr>
        <xdr:cNvPr id="378" name="テキスト ボックス 377"/>
        <xdr:cNvSpPr txBox="1"/>
      </xdr:nvSpPr>
      <xdr:spPr>
        <a:xfrm>
          <a:off x="6705111" y="928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400" name="直線コネクタ 399"/>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401"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402" name="直線コネクタ 401"/>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403"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4" name="直線コネクタ 403"/>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90026</xdr:rowOff>
    </xdr:from>
    <xdr:to>
      <xdr:col>15</xdr:col>
      <xdr:colOff>180975</xdr:colOff>
      <xdr:row>76</xdr:row>
      <xdr:rowOff>108908</xdr:rowOff>
    </xdr:to>
    <xdr:cxnSp macro="">
      <xdr:nvCxnSpPr>
        <xdr:cNvPr id="405" name="直線コネクタ 404"/>
        <xdr:cNvCxnSpPr/>
      </xdr:nvCxnSpPr>
      <xdr:spPr>
        <a:xfrm>
          <a:off x="9639300" y="13120226"/>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151073</xdr:rowOff>
    </xdr:from>
    <xdr:ext cx="534377" cy="259045"/>
    <xdr:sp macro="" textlink="">
      <xdr:nvSpPr>
        <xdr:cNvPr id="406" name="普通建設事業費 （ うち新規整備　）平均値テキスト"/>
        <xdr:cNvSpPr txBox="1"/>
      </xdr:nvSpPr>
      <xdr:spPr>
        <a:xfrm>
          <a:off x="10528300" y="12838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7" name="フローチャート : 判断 406"/>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8" name="フローチャート : 判断 407"/>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56151</xdr:rowOff>
    </xdr:from>
    <xdr:ext cx="534377" cy="259045"/>
    <xdr:sp macro="" textlink="">
      <xdr:nvSpPr>
        <xdr:cNvPr id="409" name="テキスト ボックス 408"/>
        <xdr:cNvSpPr txBox="1"/>
      </xdr:nvSpPr>
      <xdr:spPr>
        <a:xfrm>
          <a:off x="9372111" y="127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58108</xdr:rowOff>
    </xdr:from>
    <xdr:to>
      <xdr:col>15</xdr:col>
      <xdr:colOff>231775</xdr:colOff>
      <xdr:row>76</xdr:row>
      <xdr:rowOff>159708</xdr:rowOff>
    </xdr:to>
    <xdr:sp macro="" textlink="">
      <xdr:nvSpPr>
        <xdr:cNvPr id="415" name="円/楕円 414"/>
        <xdr:cNvSpPr/>
      </xdr:nvSpPr>
      <xdr:spPr>
        <a:xfrm>
          <a:off x="10426700" y="130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36535</xdr:rowOff>
    </xdr:from>
    <xdr:ext cx="534377" cy="259045"/>
    <xdr:sp macro="" textlink="">
      <xdr:nvSpPr>
        <xdr:cNvPr id="416" name="普通建設事業費 （ うち新規整備　）該当値テキスト"/>
        <xdr:cNvSpPr txBox="1"/>
      </xdr:nvSpPr>
      <xdr:spPr>
        <a:xfrm>
          <a:off x="10528300" y="130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39226</xdr:rowOff>
    </xdr:from>
    <xdr:to>
      <xdr:col>14</xdr:col>
      <xdr:colOff>79375</xdr:colOff>
      <xdr:row>76</xdr:row>
      <xdr:rowOff>140826</xdr:rowOff>
    </xdr:to>
    <xdr:sp macro="" textlink="">
      <xdr:nvSpPr>
        <xdr:cNvPr id="417" name="円/楕円 416"/>
        <xdr:cNvSpPr/>
      </xdr:nvSpPr>
      <xdr:spPr>
        <a:xfrm>
          <a:off x="9588500" y="130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131953</xdr:rowOff>
    </xdr:from>
    <xdr:ext cx="534377" cy="259045"/>
    <xdr:sp macro="" textlink="">
      <xdr:nvSpPr>
        <xdr:cNvPr id="418" name="テキスト ボックス 417"/>
        <xdr:cNvSpPr txBox="1"/>
      </xdr:nvSpPr>
      <xdr:spPr>
        <a:xfrm>
          <a:off x="9372111" y="1316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9" name="テキスト ボックス 42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43" name="直線コネクタ 442"/>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4"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5" name="直線コネクタ 444"/>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6"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7" name="直線コネクタ 446"/>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10846</xdr:rowOff>
    </xdr:from>
    <xdr:to>
      <xdr:col>15</xdr:col>
      <xdr:colOff>180975</xdr:colOff>
      <xdr:row>93</xdr:row>
      <xdr:rowOff>136652</xdr:rowOff>
    </xdr:to>
    <xdr:cxnSp macro="">
      <xdr:nvCxnSpPr>
        <xdr:cNvPr id="448" name="直線コネクタ 447"/>
        <xdr:cNvCxnSpPr/>
      </xdr:nvCxnSpPr>
      <xdr:spPr>
        <a:xfrm flipV="1">
          <a:off x="9639300" y="15955696"/>
          <a:ext cx="838200" cy="1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2328</xdr:rowOff>
    </xdr:from>
    <xdr:ext cx="534377" cy="259045"/>
    <xdr:sp macro="" textlink="">
      <xdr:nvSpPr>
        <xdr:cNvPr id="449" name="普通建設事業費 （ うち更新整備　）平均値テキスト"/>
        <xdr:cNvSpPr txBox="1"/>
      </xdr:nvSpPr>
      <xdr:spPr>
        <a:xfrm>
          <a:off x="10528300" y="162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50" name="フローチャート : 判断 449"/>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51" name="フローチャート : 判断 450"/>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93463</xdr:rowOff>
    </xdr:from>
    <xdr:ext cx="534377" cy="259045"/>
    <xdr:sp macro="" textlink="">
      <xdr:nvSpPr>
        <xdr:cNvPr id="452" name="テキスト ボックス 451"/>
        <xdr:cNvSpPr txBox="1"/>
      </xdr:nvSpPr>
      <xdr:spPr>
        <a:xfrm>
          <a:off x="9372111" y="1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131496</xdr:rowOff>
    </xdr:from>
    <xdr:to>
      <xdr:col>15</xdr:col>
      <xdr:colOff>231775</xdr:colOff>
      <xdr:row>93</xdr:row>
      <xdr:rowOff>61646</xdr:rowOff>
    </xdr:to>
    <xdr:sp macro="" textlink="">
      <xdr:nvSpPr>
        <xdr:cNvPr id="458" name="円/楕円 457"/>
        <xdr:cNvSpPr/>
      </xdr:nvSpPr>
      <xdr:spPr>
        <a:xfrm>
          <a:off x="10426700" y="159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154373</xdr:rowOff>
    </xdr:from>
    <xdr:ext cx="534377" cy="259045"/>
    <xdr:sp macro="" textlink="">
      <xdr:nvSpPr>
        <xdr:cNvPr id="459" name="普通建設事業費 （ うち更新整備　）該当値テキスト"/>
        <xdr:cNvSpPr txBox="1"/>
      </xdr:nvSpPr>
      <xdr:spPr>
        <a:xfrm>
          <a:off x="10528300" y="157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85852</xdr:rowOff>
    </xdr:from>
    <xdr:to>
      <xdr:col>14</xdr:col>
      <xdr:colOff>79375</xdr:colOff>
      <xdr:row>94</xdr:row>
      <xdr:rowOff>16002</xdr:rowOff>
    </xdr:to>
    <xdr:sp macro="" textlink="">
      <xdr:nvSpPr>
        <xdr:cNvPr id="460" name="円/楕円 459"/>
        <xdr:cNvSpPr/>
      </xdr:nvSpPr>
      <xdr:spPr>
        <a:xfrm>
          <a:off x="9588500" y="160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32529</xdr:rowOff>
    </xdr:from>
    <xdr:ext cx="534377" cy="259045"/>
    <xdr:sp macro="" textlink="">
      <xdr:nvSpPr>
        <xdr:cNvPr id="461" name="テキスト ボックス 460"/>
        <xdr:cNvSpPr txBox="1"/>
      </xdr:nvSpPr>
      <xdr:spPr>
        <a:xfrm>
          <a:off x="9372111" y="158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7" name="テキスト ボックス 47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9" name="テキスト ボックス 47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1" name="テキスト ボックス 48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83" name="直線コネクタ 482"/>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6"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7" name="直線コネクタ 486"/>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67463</xdr:rowOff>
    </xdr:from>
    <xdr:to>
      <xdr:col>23</xdr:col>
      <xdr:colOff>517525</xdr:colOff>
      <xdr:row>38</xdr:row>
      <xdr:rowOff>57176</xdr:rowOff>
    </xdr:to>
    <xdr:cxnSp macro="">
      <xdr:nvCxnSpPr>
        <xdr:cNvPr id="488" name="直線コネクタ 487"/>
        <xdr:cNvCxnSpPr/>
      </xdr:nvCxnSpPr>
      <xdr:spPr>
        <a:xfrm flipV="1">
          <a:off x="15481300" y="6411113"/>
          <a:ext cx="8382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104132</xdr:rowOff>
    </xdr:from>
    <xdr:ext cx="378565" cy="259045"/>
    <xdr:sp macro="" textlink="">
      <xdr:nvSpPr>
        <xdr:cNvPr id="489" name="災害復旧事業費平均値テキスト"/>
        <xdr:cNvSpPr txBox="1"/>
      </xdr:nvSpPr>
      <xdr:spPr>
        <a:xfrm>
          <a:off x="16370300" y="64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90" name="フローチャート : 判断 489"/>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57176</xdr:rowOff>
    </xdr:from>
    <xdr:to>
      <xdr:col>22</xdr:col>
      <xdr:colOff>365125</xdr:colOff>
      <xdr:row>38</xdr:row>
      <xdr:rowOff>139700</xdr:rowOff>
    </xdr:to>
    <xdr:cxnSp macro="">
      <xdr:nvCxnSpPr>
        <xdr:cNvPr id="491" name="直線コネクタ 490"/>
        <xdr:cNvCxnSpPr/>
      </xdr:nvCxnSpPr>
      <xdr:spPr>
        <a:xfrm flipV="1">
          <a:off x="14592300" y="657227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92" name="フローチャート : 判断 491"/>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93" name="テキスト ボックス 492"/>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5" name="フローチャート : 判断 494"/>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6" name="テキスト ボックス 495"/>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8" name="フローチャート : 判断 497"/>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9" name="テキスト ボックス 498"/>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500" name="フローチャート : 判断 499"/>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501" name="テキスト ボックス 500"/>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16663</xdr:rowOff>
    </xdr:from>
    <xdr:to>
      <xdr:col>23</xdr:col>
      <xdr:colOff>568325</xdr:colOff>
      <xdr:row>37</xdr:row>
      <xdr:rowOff>118263</xdr:rowOff>
    </xdr:to>
    <xdr:sp macro="" textlink="">
      <xdr:nvSpPr>
        <xdr:cNvPr id="507" name="円/楕円 506"/>
        <xdr:cNvSpPr/>
      </xdr:nvSpPr>
      <xdr:spPr>
        <a:xfrm>
          <a:off x="162687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39540</xdr:rowOff>
    </xdr:from>
    <xdr:ext cx="469744" cy="259045"/>
    <xdr:sp macro="" textlink="">
      <xdr:nvSpPr>
        <xdr:cNvPr id="508" name="災害復旧事業費該当値テキスト"/>
        <xdr:cNvSpPr txBox="1"/>
      </xdr:nvSpPr>
      <xdr:spPr>
        <a:xfrm>
          <a:off x="16370300" y="62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6376</xdr:rowOff>
    </xdr:from>
    <xdr:to>
      <xdr:col>22</xdr:col>
      <xdr:colOff>415925</xdr:colOff>
      <xdr:row>38</xdr:row>
      <xdr:rowOff>107976</xdr:rowOff>
    </xdr:to>
    <xdr:sp macro="" textlink="">
      <xdr:nvSpPr>
        <xdr:cNvPr id="509" name="円/楕円 508"/>
        <xdr:cNvSpPr/>
      </xdr:nvSpPr>
      <xdr:spPr>
        <a:xfrm>
          <a:off x="15430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99103</xdr:rowOff>
    </xdr:from>
    <xdr:ext cx="378565" cy="259045"/>
    <xdr:sp macro="" textlink="">
      <xdr:nvSpPr>
        <xdr:cNvPr id="510" name="テキスト ボックス 509"/>
        <xdr:cNvSpPr txBox="1"/>
      </xdr:nvSpPr>
      <xdr:spPr>
        <a:xfrm>
          <a:off x="15292017" y="661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6" name="テキスト ボックス 57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8" name="テキスト ボックス 57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90" name="直線コネクタ 589"/>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91"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92" name="直線コネクタ 591"/>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93"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4" name="直線コネクタ 593"/>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170370</xdr:rowOff>
    </xdr:from>
    <xdr:to>
      <xdr:col>23</xdr:col>
      <xdr:colOff>517525</xdr:colOff>
      <xdr:row>73</xdr:row>
      <xdr:rowOff>98743</xdr:rowOff>
    </xdr:to>
    <xdr:cxnSp macro="">
      <xdr:nvCxnSpPr>
        <xdr:cNvPr id="595" name="直線コネクタ 594"/>
        <xdr:cNvCxnSpPr/>
      </xdr:nvCxnSpPr>
      <xdr:spPr>
        <a:xfrm flipV="1">
          <a:off x="15481300" y="12514770"/>
          <a:ext cx="838200" cy="9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82891</xdr:rowOff>
    </xdr:from>
    <xdr:ext cx="534377" cy="259045"/>
    <xdr:sp macro="" textlink="">
      <xdr:nvSpPr>
        <xdr:cNvPr id="596" name="公債費平均値テキスト"/>
        <xdr:cNvSpPr txBox="1"/>
      </xdr:nvSpPr>
      <xdr:spPr>
        <a:xfrm>
          <a:off x="16370300" y="1277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7" name="フローチャート : 判断 596"/>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55975</xdr:rowOff>
    </xdr:from>
    <xdr:to>
      <xdr:col>22</xdr:col>
      <xdr:colOff>365125</xdr:colOff>
      <xdr:row>73</xdr:row>
      <xdr:rowOff>98743</xdr:rowOff>
    </xdr:to>
    <xdr:cxnSp macro="">
      <xdr:nvCxnSpPr>
        <xdr:cNvPr id="598" name="直線コネクタ 597"/>
        <xdr:cNvCxnSpPr/>
      </xdr:nvCxnSpPr>
      <xdr:spPr>
        <a:xfrm>
          <a:off x="14592300" y="12571825"/>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9" name="フローチャート : 判断 598"/>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32275</xdr:rowOff>
    </xdr:from>
    <xdr:ext cx="534377" cy="259045"/>
    <xdr:sp macro="" textlink="">
      <xdr:nvSpPr>
        <xdr:cNvPr id="600" name="テキスト ボックス 599"/>
        <xdr:cNvSpPr txBox="1"/>
      </xdr:nvSpPr>
      <xdr:spPr>
        <a:xfrm>
          <a:off x="15214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55975</xdr:rowOff>
    </xdr:from>
    <xdr:to>
      <xdr:col>21</xdr:col>
      <xdr:colOff>161925</xdr:colOff>
      <xdr:row>73</xdr:row>
      <xdr:rowOff>73901</xdr:rowOff>
    </xdr:to>
    <xdr:cxnSp macro="">
      <xdr:nvCxnSpPr>
        <xdr:cNvPr id="601" name="直線コネクタ 600"/>
        <xdr:cNvCxnSpPr/>
      </xdr:nvCxnSpPr>
      <xdr:spPr>
        <a:xfrm flipV="1">
          <a:off x="13703300" y="12571825"/>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602" name="フローチャート : 判断 601"/>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13320</xdr:rowOff>
    </xdr:from>
    <xdr:ext cx="534377" cy="259045"/>
    <xdr:sp macro="" textlink="">
      <xdr:nvSpPr>
        <xdr:cNvPr id="603" name="テキスト ボックス 602"/>
        <xdr:cNvSpPr txBox="1"/>
      </xdr:nvSpPr>
      <xdr:spPr>
        <a:xfrm>
          <a:off x="14325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148825</xdr:rowOff>
    </xdr:from>
    <xdr:to>
      <xdr:col>19</xdr:col>
      <xdr:colOff>644525</xdr:colOff>
      <xdr:row>73</xdr:row>
      <xdr:rowOff>73901</xdr:rowOff>
    </xdr:to>
    <xdr:cxnSp macro="">
      <xdr:nvCxnSpPr>
        <xdr:cNvPr id="604" name="直線コネクタ 603"/>
        <xdr:cNvCxnSpPr/>
      </xdr:nvCxnSpPr>
      <xdr:spPr>
        <a:xfrm>
          <a:off x="12814300" y="12321775"/>
          <a:ext cx="889000" cy="2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5" name="フローチャート : 判断 604"/>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32542</xdr:rowOff>
    </xdr:from>
    <xdr:ext cx="534377" cy="259045"/>
    <xdr:sp macro="" textlink="">
      <xdr:nvSpPr>
        <xdr:cNvPr id="606" name="テキスト ボックス 605"/>
        <xdr:cNvSpPr txBox="1"/>
      </xdr:nvSpPr>
      <xdr:spPr>
        <a:xfrm>
          <a:off x="13436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7" name="フローチャート : 判断 606"/>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168101</xdr:rowOff>
    </xdr:from>
    <xdr:ext cx="534377" cy="259045"/>
    <xdr:sp macro="" textlink="">
      <xdr:nvSpPr>
        <xdr:cNvPr id="608" name="テキスト ボックス 607"/>
        <xdr:cNvSpPr txBox="1"/>
      </xdr:nvSpPr>
      <xdr:spPr>
        <a:xfrm>
          <a:off x="12547111" y="12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119570</xdr:rowOff>
    </xdr:from>
    <xdr:to>
      <xdr:col>23</xdr:col>
      <xdr:colOff>568325</xdr:colOff>
      <xdr:row>73</xdr:row>
      <xdr:rowOff>49720</xdr:rowOff>
    </xdr:to>
    <xdr:sp macro="" textlink="">
      <xdr:nvSpPr>
        <xdr:cNvPr id="614" name="円/楕円 613"/>
        <xdr:cNvSpPr/>
      </xdr:nvSpPr>
      <xdr:spPr>
        <a:xfrm>
          <a:off x="16268700" y="124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142447</xdr:rowOff>
    </xdr:from>
    <xdr:ext cx="534377" cy="259045"/>
    <xdr:sp macro="" textlink="">
      <xdr:nvSpPr>
        <xdr:cNvPr id="615" name="公債費該当値テキスト"/>
        <xdr:cNvSpPr txBox="1"/>
      </xdr:nvSpPr>
      <xdr:spPr>
        <a:xfrm>
          <a:off x="16370300" y="123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76,390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47943</xdr:rowOff>
    </xdr:from>
    <xdr:to>
      <xdr:col>22</xdr:col>
      <xdr:colOff>415925</xdr:colOff>
      <xdr:row>73</xdr:row>
      <xdr:rowOff>149543</xdr:rowOff>
    </xdr:to>
    <xdr:sp macro="" textlink="">
      <xdr:nvSpPr>
        <xdr:cNvPr id="616" name="円/楕円 615"/>
        <xdr:cNvSpPr/>
      </xdr:nvSpPr>
      <xdr:spPr>
        <a:xfrm>
          <a:off x="15430500" y="125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166070</xdr:rowOff>
    </xdr:from>
    <xdr:ext cx="534377" cy="259045"/>
    <xdr:sp macro="" textlink="">
      <xdr:nvSpPr>
        <xdr:cNvPr id="617" name="テキスト ボックス 616"/>
        <xdr:cNvSpPr txBox="1"/>
      </xdr:nvSpPr>
      <xdr:spPr>
        <a:xfrm>
          <a:off x="15214111" y="123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5175</xdr:rowOff>
    </xdr:from>
    <xdr:to>
      <xdr:col>21</xdr:col>
      <xdr:colOff>212725</xdr:colOff>
      <xdr:row>73</xdr:row>
      <xdr:rowOff>106775</xdr:rowOff>
    </xdr:to>
    <xdr:sp macro="" textlink="">
      <xdr:nvSpPr>
        <xdr:cNvPr id="618" name="円/楕円 617"/>
        <xdr:cNvSpPr/>
      </xdr:nvSpPr>
      <xdr:spPr>
        <a:xfrm>
          <a:off x="14541500" y="125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123302</xdr:rowOff>
    </xdr:from>
    <xdr:ext cx="534377" cy="259045"/>
    <xdr:sp macro="" textlink="">
      <xdr:nvSpPr>
        <xdr:cNvPr id="619" name="テキスト ボックス 618"/>
        <xdr:cNvSpPr txBox="1"/>
      </xdr:nvSpPr>
      <xdr:spPr>
        <a:xfrm>
          <a:off x="14325111" y="122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23101</xdr:rowOff>
    </xdr:from>
    <xdr:to>
      <xdr:col>20</xdr:col>
      <xdr:colOff>9525</xdr:colOff>
      <xdr:row>73</xdr:row>
      <xdr:rowOff>124701</xdr:rowOff>
    </xdr:to>
    <xdr:sp macro="" textlink="">
      <xdr:nvSpPr>
        <xdr:cNvPr id="620" name="円/楕円 619"/>
        <xdr:cNvSpPr/>
      </xdr:nvSpPr>
      <xdr:spPr>
        <a:xfrm>
          <a:off x="13652500" y="125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141228</xdr:rowOff>
    </xdr:from>
    <xdr:ext cx="534377" cy="259045"/>
    <xdr:sp macro="" textlink="">
      <xdr:nvSpPr>
        <xdr:cNvPr id="621" name="テキスト ボックス 620"/>
        <xdr:cNvSpPr txBox="1"/>
      </xdr:nvSpPr>
      <xdr:spPr>
        <a:xfrm>
          <a:off x="13436111" y="123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98025</xdr:rowOff>
    </xdr:from>
    <xdr:to>
      <xdr:col>18</xdr:col>
      <xdr:colOff>492125</xdr:colOff>
      <xdr:row>72</xdr:row>
      <xdr:rowOff>28175</xdr:rowOff>
    </xdr:to>
    <xdr:sp macro="" textlink="">
      <xdr:nvSpPr>
        <xdr:cNvPr id="622" name="円/楕円 621"/>
        <xdr:cNvSpPr/>
      </xdr:nvSpPr>
      <xdr:spPr>
        <a:xfrm>
          <a:off x="12763500" y="122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44702</xdr:rowOff>
    </xdr:from>
    <xdr:ext cx="534377" cy="259045"/>
    <xdr:sp macro="" textlink="">
      <xdr:nvSpPr>
        <xdr:cNvPr id="623" name="テキスト ボックス 622"/>
        <xdr:cNvSpPr txBox="1"/>
      </xdr:nvSpPr>
      <xdr:spPr>
        <a:xfrm>
          <a:off x="12547111" y="12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4" name="直線コネクタ 63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5" name="テキスト ボックス 63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6" name="直線コネクタ 63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7" name="テキスト ボックス 63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8" name="直線コネクタ 63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9" name="テキスト ボックス 63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0" name="直線コネクタ 63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1" name="テキスト ボックス 64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3" name="テキスト ボックス 64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5" name="直線コネクタ 644"/>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6"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7" name="直線コネクタ 646"/>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8"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9" name="直線コネクタ 648"/>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139517</xdr:rowOff>
    </xdr:from>
    <xdr:to>
      <xdr:col>23</xdr:col>
      <xdr:colOff>517525</xdr:colOff>
      <xdr:row>97</xdr:row>
      <xdr:rowOff>142763</xdr:rowOff>
    </xdr:to>
    <xdr:cxnSp macro="">
      <xdr:nvCxnSpPr>
        <xdr:cNvPr id="650" name="直線コネクタ 649"/>
        <xdr:cNvCxnSpPr/>
      </xdr:nvCxnSpPr>
      <xdr:spPr>
        <a:xfrm flipV="1">
          <a:off x="15481300" y="16770167"/>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51"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52" name="フローチャート : 判断 651"/>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94391</xdr:rowOff>
    </xdr:from>
    <xdr:to>
      <xdr:col>22</xdr:col>
      <xdr:colOff>365125</xdr:colOff>
      <xdr:row>97</xdr:row>
      <xdr:rowOff>142763</xdr:rowOff>
    </xdr:to>
    <xdr:cxnSp macro="">
      <xdr:nvCxnSpPr>
        <xdr:cNvPr id="653" name="直線コネクタ 652"/>
        <xdr:cNvCxnSpPr/>
      </xdr:nvCxnSpPr>
      <xdr:spPr>
        <a:xfrm>
          <a:off x="14592300" y="16553591"/>
          <a:ext cx="889000" cy="2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4" name="フローチャート : 判断 653"/>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5" name="テキスト ボックス 654"/>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53243</xdr:rowOff>
    </xdr:from>
    <xdr:to>
      <xdr:col>21</xdr:col>
      <xdr:colOff>161925</xdr:colOff>
      <xdr:row>96</xdr:row>
      <xdr:rowOff>94391</xdr:rowOff>
    </xdr:to>
    <xdr:cxnSp macro="">
      <xdr:nvCxnSpPr>
        <xdr:cNvPr id="656" name="直線コネクタ 655"/>
        <xdr:cNvCxnSpPr/>
      </xdr:nvCxnSpPr>
      <xdr:spPr>
        <a:xfrm>
          <a:off x="13703300" y="1651244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7" name="フローチャート : 判断 656"/>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155064</xdr:rowOff>
    </xdr:from>
    <xdr:ext cx="469744" cy="259045"/>
    <xdr:sp macro="" textlink="">
      <xdr:nvSpPr>
        <xdr:cNvPr id="658" name="テキスト ボックス 657"/>
        <xdr:cNvSpPr txBox="1"/>
      </xdr:nvSpPr>
      <xdr:spPr>
        <a:xfrm>
          <a:off x="14357427" y="166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53243</xdr:rowOff>
    </xdr:from>
    <xdr:to>
      <xdr:col>19</xdr:col>
      <xdr:colOff>644525</xdr:colOff>
      <xdr:row>97</xdr:row>
      <xdr:rowOff>92883</xdr:rowOff>
    </xdr:to>
    <xdr:cxnSp macro="">
      <xdr:nvCxnSpPr>
        <xdr:cNvPr id="659" name="直線コネクタ 658"/>
        <xdr:cNvCxnSpPr/>
      </xdr:nvCxnSpPr>
      <xdr:spPr>
        <a:xfrm flipV="1">
          <a:off x="12814300" y="16512443"/>
          <a:ext cx="889000" cy="2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60" name="フローチャート : 判断 659"/>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61" name="テキスト ボックス 660"/>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62" name="フローチャート : 判断 661"/>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63" name="テキスト ボックス 662"/>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88717</xdr:rowOff>
    </xdr:from>
    <xdr:to>
      <xdr:col>23</xdr:col>
      <xdr:colOff>568325</xdr:colOff>
      <xdr:row>98</xdr:row>
      <xdr:rowOff>18867</xdr:rowOff>
    </xdr:to>
    <xdr:sp macro="" textlink="">
      <xdr:nvSpPr>
        <xdr:cNvPr id="669" name="円/楕円 668"/>
        <xdr:cNvSpPr/>
      </xdr:nvSpPr>
      <xdr:spPr>
        <a:xfrm>
          <a:off x="16268700" y="167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67144</xdr:rowOff>
    </xdr:from>
    <xdr:ext cx="469744" cy="259045"/>
    <xdr:sp macro="" textlink="">
      <xdr:nvSpPr>
        <xdr:cNvPr id="670" name="積立金該当値テキスト"/>
        <xdr:cNvSpPr txBox="1"/>
      </xdr:nvSpPr>
      <xdr:spPr>
        <a:xfrm>
          <a:off x="16370300" y="1669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91963</xdr:rowOff>
    </xdr:from>
    <xdr:to>
      <xdr:col>22</xdr:col>
      <xdr:colOff>415925</xdr:colOff>
      <xdr:row>98</xdr:row>
      <xdr:rowOff>22113</xdr:rowOff>
    </xdr:to>
    <xdr:sp macro="" textlink="">
      <xdr:nvSpPr>
        <xdr:cNvPr id="671" name="円/楕円 670"/>
        <xdr:cNvSpPr/>
      </xdr:nvSpPr>
      <xdr:spPr>
        <a:xfrm>
          <a:off x="15430500" y="167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13240</xdr:rowOff>
    </xdr:from>
    <xdr:ext cx="469744" cy="259045"/>
    <xdr:sp macro="" textlink="">
      <xdr:nvSpPr>
        <xdr:cNvPr id="672" name="テキスト ボックス 671"/>
        <xdr:cNvSpPr txBox="1"/>
      </xdr:nvSpPr>
      <xdr:spPr>
        <a:xfrm>
          <a:off x="15246427" y="1681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43591</xdr:rowOff>
    </xdr:from>
    <xdr:to>
      <xdr:col>21</xdr:col>
      <xdr:colOff>212725</xdr:colOff>
      <xdr:row>96</xdr:row>
      <xdr:rowOff>145191</xdr:rowOff>
    </xdr:to>
    <xdr:sp macro="" textlink="">
      <xdr:nvSpPr>
        <xdr:cNvPr id="673" name="円/楕円 672"/>
        <xdr:cNvSpPr/>
      </xdr:nvSpPr>
      <xdr:spPr>
        <a:xfrm>
          <a:off x="14541500" y="165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161718</xdr:rowOff>
    </xdr:from>
    <xdr:ext cx="469744" cy="259045"/>
    <xdr:sp macro="" textlink="">
      <xdr:nvSpPr>
        <xdr:cNvPr id="674" name="テキスト ボックス 673"/>
        <xdr:cNvSpPr txBox="1"/>
      </xdr:nvSpPr>
      <xdr:spPr>
        <a:xfrm>
          <a:off x="14357427" y="1627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2443</xdr:rowOff>
    </xdr:from>
    <xdr:to>
      <xdr:col>20</xdr:col>
      <xdr:colOff>9525</xdr:colOff>
      <xdr:row>96</xdr:row>
      <xdr:rowOff>104043</xdr:rowOff>
    </xdr:to>
    <xdr:sp macro="" textlink="">
      <xdr:nvSpPr>
        <xdr:cNvPr id="675" name="円/楕円 674"/>
        <xdr:cNvSpPr/>
      </xdr:nvSpPr>
      <xdr:spPr>
        <a:xfrm>
          <a:off x="13652500" y="164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95170</xdr:rowOff>
    </xdr:from>
    <xdr:ext cx="469744" cy="259045"/>
    <xdr:sp macro="" textlink="">
      <xdr:nvSpPr>
        <xdr:cNvPr id="676" name="テキスト ボックス 675"/>
        <xdr:cNvSpPr txBox="1"/>
      </xdr:nvSpPr>
      <xdr:spPr>
        <a:xfrm>
          <a:off x="13468427" y="1655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42083</xdr:rowOff>
    </xdr:from>
    <xdr:to>
      <xdr:col>18</xdr:col>
      <xdr:colOff>492125</xdr:colOff>
      <xdr:row>97</xdr:row>
      <xdr:rowOff>143683</xdr:rowOff>
    </xdr:to>
    <xdr:sp macro="" textlink="">
      <xdr:nvSpPr>
        <xdr:cNvPr id="677" name="円/楕円 676"/>
        <xdr:cNvSpPr/>
      </xdr:nvSpPr>
      <xdr:spPr>
        <a:xfrm>
          <a:off x="12763500" y="166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134810</xdr:rowOff>
    </xdr:from>
    <xdr:ext cx="469744" cy="259045"/>
    <xdr:sp macro="" textlink="">
      <xdr:nvSpPr>
        <xdr:cNvPr id="678" name="テキスト ボックス 677"/>
        <xdr:cNvSpPr txBox="1"/>
      </xdr:nvSpPr>
      <xdr:spPr>
        <a:xfrm>
          <a:off x="12579427" y="167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9" name="直線コネクタ 68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0" name="テキスト ボックス 68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1" name="直線コネクタ 69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2" name="テキスト ボックス 69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3" name="直線コネクタ 69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4" name="テキスト ボックス 69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5" name="直線コネクタ 69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6" name="テキスト ボックス 69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7" name="直線コネクタ 69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8" name="テキスト ボックス 69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9" name="直線コネクタ 69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0" name="テキスト ボックス 69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4" name="直線コネクタ 703"/>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5"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6" name="直線コネクタ 705"/>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7"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8" name="直線コネクタ 707"/>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122718</xdr:rowOff>
    </xdr:from>
    <xdr:to>
      <xdr:col>32</xdr:col>
      <xdr:colOff>187325</xdr:colOff>
      <xdr:row>37</xdr:row>
      <xdr:rowOff>124841</xdr:rowOff>
    </xdr:to>
    <xdr:cxnSp macro="">
      <xdr:nvCxnSpPr>
        <xdr:cNvPr id="709" name="直線コネクタ 708"/>
        <xdr:cNvCxnSpPr/>
      </xdr:nvCxnSpPr>
      <xdr:spPr>
        <a:xfrm flipV="1">
          <a:off x="21323300" y="646636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10"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11" name="フローチャート : 判断 710"/>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64752</xdr:rowOff>
    </xdr:from>
    <xdr:to>
      <xdr:col>31</xdr:col>
      <xdr:colOff>34925</xdr:colOff>
      <xdr:row>37</xdr:row>
      <xdr:rowOff>124841</xdr:rowOff>
    </xdr:to>
    <xdr:cxnSp macro="">
      <xdr:nvCxnSpPr>
        <xdr:cNvPr id="712" name="直線コネクタ 711"/>
        <xdr:cNvCxnSpPr/>
      </xdr:nvCxnSpPr>
      <xdr:spPr>
        <a:xfrm>
          <a:off x="20434300" y="6236952"/>
          <a:ext cx="889000" cy="2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13" name="フローチャート : 判断 712"/>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4" name="テキスト ボックス 713"/>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49893</xdr:rowOff>
    </xdr:from>
    <xdr:to>
      <xdr:col>29</xdr:col>
      <xdr:colOff>517525</xdr:colOff>
      <xdr:row>36</xdr:row>
      <xdr:rowOff>64752</xdr:rowOff>
    </xdr:to>
    <xdr:cxnSp macro="">
      <xdr:nvCxnSpPr>
        <xdr:cNvPr id="715" name="直線コネクタ 714"/>
        <xdr:cNvCxnSpPr/>
      </xdr:nvCxnSpPr>
      <xdr:spPr>
        <a:xfrm>
          <a:off x="19545300" y="622209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6" name="フローチャート : 判断 715"/>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170197</xdr:rowOff>
    </xdr:from>
    <xdr:ext cx="469744" cy="259045"/>
    <xdr:sp macro="" textlink="">
      <xdr:nvSpPr>
        <xdr:cNvPr id="717" name="テキスト ボックス 716"/>
        <xdr:cNvSpPr txBox="1"/>
      </xdr:nvSpPr>
      <xdr:spPr>
        <a:xfrm>
          <a:off x="20199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169418</xdr:rowOff>
    </xdr:from>
    <xdr:to>
      <xdr:col>28</xdr:col>
      <xdr:colOff>314325</xdr:colOff>
      <xdr:row>36</xdr:row>
      <xdr:rowOff>49893</xdr:rowOff>
    </xdr:to>
    <xdr:cxnSp macro="">
      <xdr:nvCxnSpPr>
        <xdr:cNvPr id="718" name="直線コネクタ 717"/>
        <xdr:cNvCxnSpPr/>
      </xdr:nvCxnSpPr>
      <xdr:spPr>
        <a:xfrm>
          <a:off x="18656300" y="6170168"/>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9" name="フローチャート : 判断 718"/>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122191</xdr:rowOff>
    </xdr:from>
    <xdr:ext cx="469744" cy="259045"/>
    <xdr:sp macro="" textlink="">
      <xdr:nvSpPr>
        <xdr:cNvPr id="720" name="テキスト ボックス 719"/>
        <xdr:cNvSpPr txBox="1"/>
      </xdr:nvSpPr>
      <xdr:spPr>
        <a:xfrm>
          <a:off x="19310427"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21" name="フローチャート : 判断 720"/>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22" name="テキスト ボックス 721"/>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71918</xdr:rowOff>
    </xdr:from>
    <xdr:to>
      <xdr:col>32</xdr:col>
      <xdr:colOff>238125</xdr:colOff>
      <xdr:row>38</xdr:row>
      <xdr:rowOff>2068</xdr:rowOff>
    </xdr:to>
    <xdr:sp macro="" textlink="">
      <xdr:nvSpPr>
        <xdr:cNvPr id="728" name="円/楕円 727"/>
        <xdr:cNvSpPr/>
      </xdr:nvSpPr>
      <xdr:spPr>
        <a:xfrm>
          <a:off x="22110700" y="64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50345</xdr:rowOff>
    </xdr:from>
    <xdr:ext cx="469744" cy="259045"/>
    <xdr:sp macro="" textlink="">
      <xdr:nvSpPr>
        <xdr:cNvPr id="729" name="投資及び出資金該当値テキスト"/>
        <xdr:cNvSpPr txBox="1"/>
      </xdr:nvSpPr>
      <xdr:spPr>
        <a:xfrm>
          <a:off x="22212300" y="63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74041</xdr:rowOff>
    </xdr:from>
    <xdr:to>
      <xdr:col>31</xdr:col>
      <xdr:colOff>85725</xdr:colOff>
      <xdr:row>38</xdr:row>
      <xdr:rowOff>4190</xdr:rowOff>
    </xdr:to>
    <xdr:sp macro="" textlink="">
      <xdr:nvSpPr>
        <xdr:cNvPr id="730" name="円/楕円 729"/>
        <xdr:cNvSpPr/>
      </xdr:nvSpPr>
      <xdr:spPr>
        <a:xfrm>
          <a:off x="21272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166768</xdr:rowOff>
    </xdr:from>
    <xdr:ext cx="469744" cy="259045"/>
    <xdr:sp macro="" textlink="">
      <xdr:nvSpPr>
        <xdr:cNvPr id="731" name="テキスト ボックス 730"/>
        <xdr:cNvSpPr txBox="1"/>
      </xdr:nvSpPr>
      <xdr:spPr>
        <a:xfrm>
          <a:off x="21088427"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13952</xdr:rowOff>
    </xdr:from>
    <xdr:to>
      <xdr:col>29</xdr:col>
      <xdr:colOff>568325</xdr:colOff>
      <xdr:row>36</xdr:row>
      <xdr:rowOff>115552</xdr:rowOff>
    </xdr:to>
    <xdr:sp macro="" textlink="">
      <xdr:nvSpPr>
        <xdr:cNvPr id="732" name="円/楕円 731"/>
        <xdr:cNvSpPr/>
      </xdr:nvSpPr>
      <xdr:spPr>
        <a:xfrm>
          <a:off x="20383500" y="61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132079</xdr:rowOff>
    </xdr:from>
    <xdr:ext cx="469744" cy="259045"/>
    <xdr:sp macro="" textlink="">
      <xdr:nvSpPr>
        <xdr:cNvPr id="733" name="テキスト ボックス 732"/>
        <xdr:cNvSpPr txBox="1"/>
      </xdr:nvSpPr>
      <xdr:spPr>
        <a:xfrm>
          <a:off x="20199427" y="59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170543</xdr:rowOff>
    </xdr:from>
    <xdr:to>
      <xdr:col>28</xdr:col>
      <xdr:colOff>365125</xdr:colOff>
      <xdr:row>36</xdr:row>
      <xdr:rowOff>100693</xdr:rowOff>
    </xdr:to>
    <xdr:sp macro="" textlink="">
      <xdr:nvSpPr>
        <xdr:cNvPr id="734" name="円/楕円 733"/>
        <xdr:cNvSpPr/>
      </xdr:nvSpPr>
      <xdr:spPr>
        <a:xfrm>
          <a:off x="194945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117220</xdr:rowOff>
    </xdr:from>
    <xdr:ext cx="469744" cy="259045"/>
    <xdr:sp macro="" textlink="">
      <xdr:nvSpPr>
        <xdr:cNvPr id="735" name="テキスト ボックス 734"/>
        <xdr:cNvSpPr txBox="1"/>
      </xdr:nvSpPr>
      <xdr:spPr>
        <a:xfrm>
          <a:off x="19310427" y="594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118618</xdr:rowOff>
    </xdr:from>
    <xdr:to>
      <xdr:col>27</xdr:col>
      <xdr:colOff>161925</xdr:colOff>
      <xdr:row>36</xdr:row>
      <xdr:rowOff>48768</xdr:rowOff>
    </xdr:to>
    <xdr:sp macro="" textlink="">
      <xdr:nvSpPr>
        <xdr:cNvPr id="736" name="円/楕円 735"/>
        <xdr:cNvSpPr/>
      </xdr:nvSpPr>
      <xdr:spPr>
        <a:xfrm>
          <a:off x="18605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39895</xdr:rowOff>
    </xdr:from>
    <xdr:ext cx="469744" cy="259045"/>
    <xdr:sp macro="" textlink="">
      <xdr:nvSpPr>
        <xdr:cNvPr id="737" name="テキスト ボックス 736"/>
        <xdr:cNvSpPr txBox="1"/>
      </xdr:nvSpPr>
      <xdr:spPr>
        <a:xfrm>
          <a:off x="18421427"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61" name="直線コネクタ 760"/>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62"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63" name="直線コネクタ 762"/>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4"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5" name="直線コネクタ 764"/>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55366</xdr:rowOff>
    </xdr:from>
    <xdr:to>
      <xdr:col>32</xdr:col>
      <xdr:colOff>187325</xdr:colOff>
      <xdr:row>57</xdr:row>
      <xdr:rowOff>131413</xdr:rowOff>
    </xdr:to>
    <xdr:cxnSp macro="">
      <xdr:nvCxnSpPr>
        <xdr:cNvPr id="766" name="直線コネクタ 765"/>
        <xdr:cNvCxnSpPr/>
      </xdr:nvCxnSpPr>
      <xdr:spPr>
        <a:xfrm flipV="1">
          <a:off x="21323300" y="9828016"/>
          <a:ext cx="838200" cy="7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7"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8" name="フローチャート : 判断 767"/>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68338</xdr:rowOff>
    </xdr:from>
    <xdr:to>
      <xdr:col>31</xdr:col>
      <xdr:colOff>34925</xdr:colOff>
      <xdr:row>57</xdr:row>
      <xdr:rowOff>131413</xdr:rowOff>
    </xdr:to>
    <xdr:cxnSp macro="">
      <xdr:nvCxnSpPr>
        <xdr:cNvPr id="769" name="直線コネクタ 768"/>
        <xdr:cNvCxnSpPr/>
      </xdr:nvCxnSpPr>
      <xdr:spPr>
        <a:xfrm>
          <a:off x="20434300" y="9840988"/>
          <a:ext cx="8890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70" name="フローチャート : 判断 769"/>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71" name="テキスト ボックス 770"/>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93656</xdr:rowOff>
    </xdr:from>
    <xdr:to>
      <xdr:col>29</xdr:col>
      <xdr:colOff>517525</xdr:colOff>
      <xdr:row>57</xdr:row>
      <xdr:rowOff>68338</xdr:rowOff>
    </xdr:to>
    <xdr:cxnSp macro="">
      <xdr:nvCxnSpPr>
        <xdr:cNvPr id="772" name="直線コネクタ 771"/>
        <xdr:cNvCxnSpPr/>
      </xdr:nvCxnSpPr>
      <xdr:spPr>
        <a:xfrm>
          <a:off x="19545300" y="9694856"/>
          <a:ext cx="889000" cy="1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73" name="フローチャート : 判断 772"/>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4" name="テキスト ボックス 773"/>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146272</xdr:rowOff>
    </xdr:from>
    <xdr:to>
      <xdr:col>28</xdr:col>
      <xdr:colOff>314325</xdr:colOff>
      <xdr:row>56</xdr:row>
      <xdr:rowOff>93656</xdr:rowOff>
    </xdr:to>
    <xdr:cxnSp macro="">
      <xdr:nvCxnSpPr>
        <xdr:cNvPr id="775" name="直線コネクタ 774"/>
        <xdr:cNvCxnSpPr/>
      </xdr:nvCxnSpPr>
      <xdr:spPr>
        <a:xfrm>
          <a:off x="18656300" y="9576022"/>
          <a:ext cx="8890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6" name="フローチャート : 判断 775"/>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7" name="テキスト ボックス 776"/>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8" name="フローチャート : 判断 777"/>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9" name="テキスト ボックス 778"/>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4566</xdr:rowOff>
    </xdr:from>
    <xdr:to>
      <xdr:col>32</xdr:col>
      <xdr:colOff>238125</xdr:colOff>
      <xdr:row>57</xdr:row>
      <xdr:rowOff>106166</xdr:rowOff>
    </xdr:to>
    <xdr:sp macro="" textlink="">
      <xdr:nvSpPr>
        <xdr:cNvPr id="785" name="円/楕円 784"/>
        <xdr:cNvSpPr/>
      </xdr:nvSpPr>
      <xdr:spPr>
        <a:xfrm>
          <a:off x="22110700" y="9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154443</xdr:rowOff>
    </xdr:from>
    <xdr:ext cx="534377" cy="259045"/>
    <xdr:sp macro="" textlink="">
      <xdr:nvSpPr>
        <xdr:cNvPr id="786" name="貸付金該当値テキスト"/>
        <xdr:cNvSpPr txBox="1"/>
      </xdr:nvSpPr>
      <xdr:spPr>
        <a:xfrm>
          <a:off x="22212300" y="97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80613</xdr:rowOff>
    </xdr:from>
    <xdr:to>
      <xdr:col>31</xdr:col>
      <xdr:colOff>85725</xdr:colOff>
      <xdr:row>58</xdr:row>
      <xdr:rowOff>10763</xdr:rowOff>
    </xdr:to>
    <xdr:sp macro="" textlink="">
      <xdr:nvSpPr>
        <xdr:cNvPr id="787" name="円/楕円 786"/>
        <xdr:cNvSpPr/>
      </xdr:nvSpPr>
      <xdr:spPr>
        <a:xfrm>
          <a:off x="212725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58</xdr:row>
      <xdr:rowOff>1890</xdr:rowOff>
    </xdr:from>
    <xdr:ext cx="534377" cy="259045"/>
    <xdr:sp macro="" textlink="">
      <xdr:nvSpPr>
        <xdr:cNvPr id="788" name="テキスト ボックス 787"/>
        <xdr:cNvSpPr txBox="1"/>
      </xdr:nvSpPr>
      <xdr:spPr>
        <a:xfrm>
          <a:off x="21056111" y="99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17538</xdr:rowOff>
    </xdr:from>
    <xdr:to>
      <xdr:col>29</xdr:col>
      <xdr:colOff>568325</xdr:colOff>
      <xdr:row>57</xdr:row>
      <xdr:rowOff>119138</xdr:rowOff>
    </xdr:to>
    <xdr:sp macro="" textlink="">
      <xdr:nvSpPr>
        <xdr:cNvPr id="789" name="円/楕円 788"/>
        <xdr:cNvSpPr/>
      </xdr:nvSpPr>
      <xdr:spPr>
        <a:xfrm>
          <a:off x="20383500" y="9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110265</xdr:rowOff>
    </xdr:from>
    <xdr:ext cx="534377" cy="259045"/>
    <xdr:sp macro="" textlink="">
      <xdr:nvSpPr>
        <xdr:cNvPr id="790" name="テキスト ボックス 789"/>
        <xdr:cNvSpPr txBox="1"/>
      </xdr:nvSpPr>
      <xdr:spPr>
        <a:xfrm>
          <a:off x="20167111" y="98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42856</xdr:rowOff>
    </xdr:from>
    <xdr:to>
      <xdr:col>28</xdr:col>
      <xdr:colOff>365125</xdr:colOff>
      <xdr:row>56</xdr:row>
      <xdr:rowOff>144456</xdr:rowOff>
    </xdr:to>
    <xdr:sp macro="" textlink="">
      <xdr:nvSpPr>
        <xdr:cNvPr id="791" name="円/楕円 790"/>
        <xdr:cNvSpPr/>
      </xdr:nvSpPr>
      <xdr:spPr>
        <a:xfrm>
          <a:off x="19494500" y="96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135583</xdr:rowOff>
    </xdr:from>
    <xdr:ext cx="534377" cy="259045"/>
    <xdr:sp macro="" textlink="">
      <xdr:nvSpPr>
        <xdr:cNvPr id="792" name="テキスト ボックス 791"/>
        <xdr:cNvSpPr txBox="1"/>
      </xdr:nvSpPr>
      <xdr:spPr>
        <a:xfrm>
          <a:off x="19278111" y="973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95472</xdr:rowOff>
    </xdr:from>
    <xdr:to>
      <xdr:col>27</xdr:col>
      <xdr:colOff>161925</xdr:colOff>
      <xdr:row>56</xdr:row>
      <xdr:rowOff>25622</xdr:rowOff>
    </xdr:to>
    <xdr:sp macro="" textlink="">
      <xdr:nvSpPr>
        <xdr:cNvPr id="793" name="円/楕円 792"/>
        <xdr:cNvSpPr/>
      </xdr:nvSpPr>
      <xdr:spPr>
        <a:xfrm>
          <a:off x="18605500" y="95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16749</xdr:rowOff>
    </xdr:from>
    <xdr:ext cx="534377" cy="259045"/>
    <xdr:sp macro="" textlink="">
      <xdr:nvSpPr>
        <xdr:cNvPr id="794" name="テキスト ボックス 793"/>
        <xdr:cNvSpPr txBox="1"/>
      </xdr:nvSpPr>
      <xdr:spPr>
        <a:xfrm>
          <a:off x="18389111" y="96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9" name="直線コネクタ 818"/>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20"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21" name="直線コネクタ 820"/>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22"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23" name="直線コネクタ 822"/>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152502</xdr:rowOff>
    </xdr:from>
    <xdr:to>
      <xdr:col>32</xdr:col>
      <xdr:colOff>187325</xdr:colOff>
      <xdr:row>77</xdr:row>
      <xdr:rowOff>46337</xdr:rowOff>
    </xdr:to>
    <xdr:cxnSp macro="">
      <xdr:nvCxnSpPr>
        <xdr:cNvPr id="824" name="直線コネクタ 823"/>
        <xdr:cNvCxnSpPr/>
      </xdr:nvCxnSpPr>
      <xdr:spPr>
        <a:xfrm flipV="1">
          <a:off x="21323300" y="13182702"/>
          <a:ext cx="838200" cy="6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157320</xdr:rowOff>
    </xdr:from>
    <xdr:ext cx="534377" cy="259045"/>
    <xdr:sp macro="" textlink="">
      <xdr:nvSpPr>
        <xdr:cNvPr id="825" name="繰出金平均値テキスト"/>
        <xdr:cNvSpPr txBox="1"/>
      </xdr:nvSpPr>
      <xdr:spPr>
        <a:xfrm>
          <a:off x="22212300" y="13187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6" name="フローチャート : 判断 825"/>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35782</xdr:rowOff>
    </xdr:from>
    <xdr:to>
      <xdr:col>31</xdr:col>
      <xdr:colOff>34925</xdr:colOff>
      <xdr:row>77</xdr:row>
      <xdr:rowOff>46337</xdr:rowOff>
    </xdr:to>
    <xdr:cxnSp macro="">
      <xdr:nvCxnSpPr>
        <xdr:cNvPr id="827" name="直線コネクタ 826"/>
        <xdr:cNvCxnSpPr/>
      </xdr:nvCxnSpPr>
      <xdr:spPr>
        <a:xfrm>
          <a:off x="20434300" y="13237432"/>
          <a:ext cx="889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8" name="フローチャート : 判断 827"/>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6120</xdr:rowOff>
    </xdr:from>
    <xdr:ext cx="534377" cy="259045"/>
    <xdr:sp macro="" textlink="">
      <xdr:nvSpPr>
        <xdr:cNvPr id="829" name="テキスト ボックス 828"/>
        <xdr:cNvSpPr txBox="1"/>
      </xdr:nvSpPr>
      <xdr:spPr>
        <a:xfrm>
          <a:off x="21056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25115</xdr:rowOff>
    </xdr:from>
    <xdr:to>
      <xdr:col>29</xdr:col>
      <xdr:colOff>517525</xdr:colOff>
      <xdr:row>77</xdr:row>
      <xdr:rowOff>35782</xdr:rowOff>
    </xdr:to>
    <xdr:cxnSp macro="">
      <xdr:nvCxnSpPr>
        <xdr:cNvPr id="830" name="直線コネクタ 829"/>
        <xdr:cNvCxnSpPr/>
      </xdr:nvCxnSpPr>
      <xdr:spPr>
        <a:xfrm>
          <a:off x="19545300" y="13226765"/>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31" name="フローチャート : 判断 830"/>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30656</xdr:rowOff>
    </xdr:from>
    <xdr:ext cx="534377" cy="259045"/>
    <xdr:sp macro="" textlink="">
      <xdr:nvSpPr>
        <xdr:cNvPr id="832" name="テキスト ボックス 831"/>
        <xdr:cNvSpPr txBox="1"/>
      </xdr:nvSpPr>
      <xdr:spPr>
        <a:xfrm>
          <a:off x="20167111" y="13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25115</xdr:rowOff>
    </xdr:from>
    <xdr:to>
      <xdr:col>28</xdr:col>
      <xdr:colOff>314325</xdr:colOff>
      <xdr:row>77</xdr:row>
      <xdr:rowOff>50070</xdr:rowOff>
    </xdr:to>
    <xdr:cxnSp macro="">
      <xdr:nvCxnSpPr>
        <xdr:cNvPr id="833" name="直線コネクタ 832"/>
        <xdr:cNvCxnSpPr/>
      </xdr:nvCxnSpPr>
      <xdr:spPr>
        <a:xfrm flipV="1">
          <a:off x="18656300" y="13226765"/>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4" name="フローチャート : 判断 833"/>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39591</xdr:rowOff>
    </xdr:from>
    <xdr:ext cx="534377" cy="259045"/>
    <xdr:sp macro="" textlink="">
      <xdr:nvSpPr>
        <xdr:cNvPr id="835" name="テキスト ボックス 834"/>
        <xdr:cNvSpPr txBox="1"/>
      </xdr:nvSpPr>
      <xdr:spPr>
        <a:xfrm>
          <a:off x="19278111" y="134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6" name="フローチャート : 判断 835"/>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53534</xdr:rowOff>
    </xdr:from>
    <xdr:ext cx="534377" cy="259045"/>
    <xdr:sp macro="" textlink="">
      <xdr:nvSpPr>
        <xdr:cNvPr id="837" name="テキスト ボックス 836"/>
        <xdr:cNvSpPr txBox="1"/>
      </xdr:nvSpPr>
      <xdr:spPr>
        <a:xfrm>
          <a:off x="18389111" y="134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101702</xdr:rowOff>
    </xdr:from>
    <xdr:to>
      <xdr:col>32</xdr:col>
      <xdr:colOff>238125</xdr:colOff>
      <xdr:row>77</xdr:row>
      <xdr:rowOff>31852</xdr:rowOff>
    </xdr:to>
    <xdr:sp macro="" textlink="">
      <xdr:nvSpPr>
        <xdr:cNvPr id="843" name="円/楕円 842"/>
        <xdr:cNvSpPr/>
      </xdr:nvSpPr>
      <xdr:spPr>
        <a:xfrm>
          <a:off x="221107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124579</xdr:rowOff>
    </xdr:from>
    <xdr:ext cx="534377" cy="259045"/>
    <xdr:sp macro="" textlink="">
      <xdr:nvSpPr>
        <xdr:cNvPr id="844" name="繰出金該当値テキスト"/>
        <xdr:cNvSpPr txBox="1"/>
      </xdr:nvSpPr>
      <xdr:spPr>
        <a:xfrm>
          <a:off x="22212300" y="129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166987</xdr:rowOff>
    </xdr:from>
    <xdr:to>
      <xdr:col>31</xdr:col>
      <xdr:colOff>85725</xdr:colOff>
      <xdr:row>77</xdr:row>
      <xdr:rowOff>97137</xdr:rowOff>
    </xdr:to>
    <xdr:sp macro="" textlink="">
      <xdr:nvSpPr>
        <xdr:cNvPr id="845" name="円/楕円 844"/>
        <xdr:cNvSpPr/>
      </xdr:nvSpPr>
      <xdr:spPr>
        <a:xfrm>
          <a:off x="21272500" y="131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113664</xdr:rowOff>
    </xdr:from>
    <xdr:ext cx="534377" cy="259045"/>
    <xdr:sp macro="" textlink="">
      <xdr:nvSpPr>
        <xdr:cNvPr id="846" name="テキスト ボックス 845"/>
        <xdr:cNvSpPr txBox="1"/>
      </xdr:nvSpPr>
      <xdr:spPr>
        <a:xfrm>
          <a:off x="21056111" y="12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156432</xdr:rowOff>
    </xdr:from>
    <xdr:to>
      <xdr:col>29</xdr:col>
      <xdr:colOff>568325</xdr:colOff>
      <xdr:row>77</xdr:row>
      <xdr:rowOff>86582</xdr:rowOff>
    </xdr:to>
    <xdr:sp macro="" textlink="">
      <xdr:nvSpPr>
        <xdr:cNvPr id="847" name="円/楕円 846"/>
        <xdr:cNvSpPr/>
      </xdr:nvSpPr>
      <xdr:spPr>
        <a:xfrm>
          <a:off x="20383500" y="131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103109</xdr:rowOff>
    </xdr:from>
    <xdr:ext cx="534377" cy="259045"/>
    <xdr:sp macro="" textlink="">
      <xdr:nvSpPr>
        <xdr:cNvPr id="848" name="テキスト ボックス 847"/>
        <xdr:cNvSpPr txBox="1"/>
      </xdr:nvSpPr>
      <xdr:spPr>
        <a:xfrm>
          <a:off x="20167111" y="129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145765</xdr:rowOff>
    </xdr:from>
    <xdr:to>
      <xdr:col>28</xdr:col>
      <xdr:colOff>365125</xdr:colOff>
      <xdr:row>77</xdr:row>
      <xdr:rowOff>75915</xdr:rowOff>
    </xdr:to>
    <xdr:sp macro="" textlink="">
      <xdr:nvSpPr>
        <xdr:cNvPr id="849" name="円/楕円 848"/>
        <xdr:cNvSpPr/>
      </xdr:nvSpPr>
      <xdr:spPr>
        <a:xfrm>
          <a:off x="19494500" y="131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92441</xdr:rowOff>
    </xdr:from>
    <xdr:ext cx="534377" cy="259045"/>
    <xdr:sp macro="" textlink="">
      <xdr:nvSpPr>
        <xdr:cNvPr id="850" name="テキスト ボックス 849"/>
        <xdr:cNvSpPr txBox="1"/>
      </xdr:nvSpPr>
      <xdr:spPr>
        <a:xfrm>
          <a:off x="19278111" y="129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170720</xdr:rowOff>
    </xdr:from>
    <xdr:to>
      <xdr:col>27</xdr:col>
      <xdr:colOff>161925</xdr:colOff>
      <xdr:row>77</xdr:row>
      <xdr:rowOff>100870</xdr:rowOff>
    </xdr:to>
    <xdr:sp macro="" textlink="">
      <xdr:nvSpPr>
        <xdr:cNvPr id="851" name="円/楕円 850"/>
        <xdr:cNvSpPr/>
      </xdr:nvSpPr>
      <xdr:spPr>
        <a:xfrm>
          <a:off x="18605500" y="132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117397</xdr:rowOff>
    </xdr:from>
    <xdr:ext cx="534377" cy="259045"/>
    <xdr:sp macro="" textlink="">
      <xdr:nvSpPr>
        <xdr:cNvPr id="852" name="テキスト ボックス 851"/>
        <xdr:cNvSpPr txBox="1"/>
      </xdr:nvSpPr>
      <xdr:spPr>
        <a:xfrm>
          <a:off x="18389111" y="129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4" name="テキスト ボックス 86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5" name="直線コネクタ 86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6" name="テキスト ボックス 865"/>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70" name="直線コネクタ 869"/>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71"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2" name="直線コネクタ 871"/>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73"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4" name="直線コネクタ 873"/>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5" name="直線コネクタ 874"/>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6"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7" name="フローチャート : 判断 876"/>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8" name="直線コネクタ 877"/>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9" name="フローチャート : 判断 878"/>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80" name="テキスト ボックス 879"/>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81" name="直線コネクタ 880"/>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82" name="フローチャート : 判断 881"/>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83" name="テキスト ボックス 882"/>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4" name="直線コネクタ 883"/>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5" name="フローチャート : 判断 884"/>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6" name="テキスト ボックス 885"/>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7" name="フローチャート : 判断 886"/>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8" name="テキスト ボックス 887"/>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4" name="円/楕円 893"/>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5"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6" name="円/楕円 895"/>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7" name="テキスト ボックス 896"/>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8" name="円/楕円 897"/>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9" name="テキスト ボックス 898"/>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900" name="円/楕円 899"/>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901" name="テキスト ボックス 900"/>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902" name="円/楕円 901"/>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903" name="テキスト ボックス 902"/>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歳出決算総額は、住民一人当たり</a:t>
          </a:r>
          <a:r>
            <a:rPr kumimoji="1" lang="en-US" altLang="ja-JP" sz="1300">
              <a:latin typeface="+mn-ea"/>
              <a:ea typeface="+mn-ea"/>
            </a:rPr>
            <a:t>476,542</a:t>
          </a:r>
          <a:r>
            <a:rPr kumimoji="1" lang="ja-JP" altLang="en-US" sz="1300">
              <a:latin typeface="+mn-ea"/>
              <a:ea typeface="+mn-ea"/>
            </a:rPr>
            <a:t>円であり、類似団体中高い方から</a:t>
          </a:r>
          <a:r>
            <a:rPr kumimoji="1" lang="en-US" altLang="ja-JP" sz="1300">
              <a:latin typeface="+mn-ea"/>
              <a:ea typeface="+mn-ea"/>
            </a:rPr>
            <a:t>7</a:t>
          </a:r>
          <a:r>
            <a:rPr kumimoji="1" lang="ja-JP" altLang="en-US" sz="1300">
              <a:latin typeface="+mn-ea"/>
              <a:ea typeface="+mn-ea"/>
            </a:rPr>
            <a:t>番目（類似団体平均は</a:t>
          </a:r>
          <a:r>
            <a:rPr kumimoji="1" lang="en-US" altLang="ja-JP" sz="1300">
              <a:latin typeface="+mn-ea"/>
              <a:ea typeface="+mn-ea"/>
            </a:rPr>
            <a:t>457,371</a:t>
          </a:r>
          <a:r>
            <a:rPr kumimoji="1" lang="ja-JP" altLang="en-US" sz="1300">
              <a:latin typeface="+mn-ea"/>
              <a:ea typeface="+mn-ea"/>
            </a:rPr>
            <a:t>円）となる。類似団体平均と比べて人件費及び公債費が高い水準にあることが要因である。</a:t>
          </a:r>
          <a:endParaRPr kumimoji="1" lang="en-US" altLang="ja-JP" sz="1300">
            <a:latin typeface="+mn-ea"/>
            <a:ea typeface="+mn-ea"/>
          </a:endParaRPr>
        </a:p>
        <a:p>
          <a:r>
            <a:rPr kumimoji="1" lang="ja-JP" altLang="en-US" sz="1300">
              <a:latin typeface="+mn-ea"/>
              <a:ea typeface="+mn-ea"/>
            </a:rPr>
            <a:t>　人件費は、住民一人当たり</a:t>
          </a:r>
          <a:r>
            <a:rPr kumimoji="1" lang="en-US" altLang="ja-JP" sz="1300">
              <a:latin typeface="+mn-ea"/>
              <a:ea typeface="+mn-ea"/>
            </a:rPr>
            <a:t>75,440</a:t>
          </a:r>
          <a:r>
            <a:rPr kumimoji="1" lang="ja-JP" altLang="en-US" sz="1300">
              <a:latin typeface="+mn-ea"/>
              <a:ea typeface="+mn-ea"/>
            </a:rPr>
            <a:t>円であり、減少傾向にあったが近年は同水準で推移している。</a:t>
          </a:r>
          <a:r>
            <a:rPr kumimoji="1" lang="ja-JP" altLang="ja-JP" sz="1300">
              <a:solidFill>
                <a:schemeClr val="dk1"/>
              </a:solidFill>
              <a:effectLst/>
              <a:latin typeface="+mn-ea"/>
              <a:ea typeface="+mn-ea"/>
              <a:cs typeface="+mn-cs"/>
            </a:rPr>
            <a:t>人口千人当たり職員数</a:t>
          </a:r>
          <a:r>
            <a:rPr kumimoji="1" lang="ja-JP" altLang="en-US" sz="1300">
              <a:solidFill>
                <a:schemeClr val="dk1"/>
              </a:solidFill>
              <a:effectLst/>
              <a:latin typeface="+mn-ea"/>
              <a:ea typeface="+mn-ea"/>
              <a:cs typeface="+mn-cs"/>
            </a:rPr>
            <a:t>が類似団体平均と比べ</a:t>
          </a:r>
          <a:r>
            <a:rPr kumimoji="1" lang="en-US" altLang="ja-JP" sz="1300">
              <a:solidFill>
                <a:schemeClr val="dk1"/>
              </a:solidFill>
              <a:effectLst/>
              <a:latin typeface="+mn-ea"/>
              <a:ea typeface="+mn-ea"/>
              <a:cs typeface="+mn-cs"/>
            </a:rPr>
            <a:t>0.85</a:t>
          </a:r>
          <a:r>
            <a:rPr kumimoji="1" lang="ja-JP" altLang="en-US" sz="1300">
              <a:solidFill>
                <a:schemeClr val="dk1"/>
              </a:solidFill>
              <a:effectLst/>
              <a:latin typeface="+mn-ea"/>
              <a:ea typeface="+mn-ea"/>
              <a:cs typeface="+mn-cs"/>
            </a:rPr>
            <a:t>人多いこと、職員の</a:t>
          </a:r>
          <a:r>
            <a:rPr kumimoji="1" lang="ja-JP" altLang="ja-JP" sz="1300">
              <a:solidFill>
                <a:schemeClr val="dk1"/>
              </a:solidFill>
              <a:effectLst/>
              <a:latin typeface="+mn-ea"/>
              <a:ea typeface="+mn-ea"/>
              <a:cs typeface="+mn-cs"/>
            </a:rPr>
            <a:t>平均年齢（平成</a:t>
          </a:r>
          <a:r>
            <a:rPr kumimoji="1" lang="en-US" altLang="ja-JP" sz="1300">
              <a:solidFill>
                <a:schemeClr val="dk1"/>
              </a:solidFill>
              <a:effectLst/>
              <a:latin typeface="+mn-ea"/>
              <a:ea typeface="+mn-ea"/>
              <a:cs typeface="+mn-cs"/>
            </a:rPr>
            <a:t>28.4</a:t>
          </a:r>
          <a:r>
            <a:rPr kumimoji="1" lang="ja-JP" altLang="ja-JP" sz="1300">
              <a:solidFill>
                <a:schemeClr val="dk1"/>
              </a:solidFill>
              <a:effectLst/>
              <a:latin typeface="+mn-ea"/>
              <a:ea typeface="+mn-ea"/>
              <a:cs typeface="+mn-cs"/>
            </a:rPr>
            <a:t>月時点政令市中</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位）や労務職員の給与月額（平成</a:t>
          </a:r>
          <a:r>
            <a:rPr kumimoji="1" lang="en-US" altLang="ja-JP" sz="1300">
              <a:solidFill>
                <a:schemeClr val="dk1"/>
              </a:solidFill>
              <a:effectLst/>
              <a:latin typeface="+mn-ea"/>
              <a:ea typeface="+mn-ea"/>
              <a:cs typeface="+mn-cs"/>
            </a:rPr>
            <a:t>28.4</a:t>
          </a:r>
          <a:r>
            <a:rPr kumimoji="1" lang="ja-JP" altLang="ja-JP" sz="1300">
              <a:solidFill>
                <a:schemeClr val="dk1"/>
              </a:solidFill>
              <a:effectLst/>
              <a:latin typeface="+mn-ea"/>
              <a:ea typeface="+mn-ea"/>
              <a:cs typeface="+mn-cs"/>
            </a:rPr>
            <a:t>月時点政令市中</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位）が類似団体に比べ高い水準</a:t>
          </a:r>
          <a:r>
            <a:rPr kumimoji="1" lang="ja-JP" altLang="en-US" sz="1300">
              <a:solidFill>
                <a:schemeClr val="dk1"/>
              </a:solidFill>
              <a:effectLst/>
              <a:latin typeface="+mn-ea"/>
              <a:ea typeface="+mn-ea"/>
              <a:cs typeface="+mn-cs"/>
            </a:rPr>
            <a:t>にあることが要因であるが、</a:t>
          </a:r>
          <a:r>
            <a:rPr kumimoji="1" lang="ja-JP" altLang="ja-JP" sz="1300">
              <a:solidFill>
                <a:schemeClr val="dk1"/>
              </a:solidFill>
              <a:effectLst/>
              <a:latin typeface="+mn-ea"/>
              <a:ea typeface="+mn-ea"/>
              <a:cs typeface="+mn-cs"/>
            </a:rPr>
            <a:t>震災以降、</a:t>
          </a:r>
          <a:r>
            <a:rPr kumimoji="1" lang="ja-JP" altLang="en-US" sz="1300">
              <a:solidFill>
                <a:schemeClr val="dk1"/>
              </a:solidFill>
              <a:effectLst/>
              <a:latin typeface="+mn-ea"/>
              <a:ea typeface="+mn-ea"/>
              <a:cs typeface="+mn-cs"/>
            </a:rPr>
            <a:t>行財政改革</a:t>
          </a:r>
          <a:r>
            <a:rPr kumimoji="1" lang="ja-JP" altLang="ja-JP" sz="1300">
              <a:solidFill>
                <a:schemeClr val="dk1"/>
              </a:solidFill>
              <a:effectLst/>
              <a:latin typeface="+mn-ea"/>
              <a:ea typeface="+mn-ea"/>
              <a:cs typeface="+mn-cs"/>
            </a:rPr>
            <a:t>に取り組み、外郭団体への派遣職員も含めた職員総定数</a:t>
          </a:r>
          <a:r>
            <a:rPr kumimoji="1" lang="en-US" altLang="ja-JP" sz="1300">
              <a:solidFill>
                <a:schemeClr val="dk1"/>
              </a:solidFill>
              <a:effectLst/>
              <a:latin typeface="+mn-ea"/>
              <a:ea typeface="+mn-ea"/>
              <a:cs typeface="+mn-cs"/>
            </a:rPr>
            <a:t>7,190</a:t>
          </a:r>
          <a:r>
            <a:rPr kumimoji="1" lang="ja-JP" altLang="ja-JP" sz="1300">
              <a:solidFill>
                <a:schemeClr val="dk1"/>
              </a:solidFill>
              <a:effectLst/>
              <a:latin typeface="+mn-ea"/>
              <a:ea typeface="+mn-ea"/>
              <a:cs typeface="+mn-cs"/>
            </a:rPr>
            <a:t>人の削減を行ってきた。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公債費は、住民一人当たり</a:t>
          </a:r>
          <a:r>
            <a:rPr kumimoji="1" lang="en-US" altLang="ja-JP" sz="1300">
              <a:solidFill>
                <a:schemeClr val="dk1"/>
              </a:solidFill>
              <a:effectLst/>
              <a:latin typeface="+mn-ea"/>
              <a:ea typeface="+mn-ea"/>
              <a:cs typeface="+mn-cs"/>
            </a:rPr>
            <a:t>76,390</a:t>
          </a:r>
          <a:r>
            <a:rPr kumimoji="1" lang="ja-JP" altLang="en-US" sz="1300">
              <a:solidFill>
                <a:schemeClr val="dk1"/>
              </a:solidFill>
              <a:effectLst/>
              <a:latin typeface="+mn-ea"/>
              <a:ea typeface="+mn-ea"/>
              <a:cs typeface="+mn-cs"/>
            </a:rPr>
            <a:t>円であり、類似団体平均に比べ高い水準にある。</a:t>
          </a:r>
          <a:r>
            <a:rPr lang="ja-JP" altLang="ja-JP" sz="1300">
              <a:solidFill>
                <a:schemeClr val="dk1"/>
              </a:solidFill>
              <a:effectLst/>
              <a:latin typeface="+mn-ea"/>
              <a:ea typeface="+mn-ea"/>
              <a:cs typeface="+mn-cs"/>
            </a:rPr>
            <a:t>震災関連の市債償還</a:t>
          </a:r>
          <a:r>
            <a:rPr lang="ja-JP" altLang="en-US" sz="1300">
              <a:solidFill>
                <a:schemeClr val="dk1"/>
              </a:solidFill>
              <a:effectLst/>
              <a:latin typeface="+mn-ea"/>
              <a:ea typeface="+mn-ea"/>
              <a:cs typeface="+mn-cs"/>
            </a:rPr>
            <a:t>の影響が大きく、平成</a:t>
          </a:r>
          <a:r>
            <a:rPr lang="en-US" altLang="ja-JP" sz="1300">
              <a:solidFill>
                <a:schemeClr val="dk1"/>
              </a:solidFill>
              <a:effectLst/>
              <a:latin typeface="+mn-ea"/>
              <a:ea typeface="+mn-ea"/>
              <a:cs typeface="+mn-cs"/>
            </a:rPr>
            <a:t>27</a:t>
          </a:r>
          <a:r>
            <a:rPr lang="ja-JP" altLang="en-US" sz="1300">
              <a:solidFill>
                <a:schemeClr val="dk1"/>
              </a:solidFill>
              <a:effectLst/>
              <a:latin typeface="+mn-ea"/>
              <a:ea typeface="+mn-ea"/>
              <a:cs typeface="+mn-cs"/>
            </a:rPr>
            <a:t>年度の</a:t>
          </a:r>
          <a:r>
            <a:rPr lang="ja-JP" altLang="ja-JP" sz="1300">
              <a:solidFill>
                <a:schemeClr val="dk1"/>
              </a:solidFill>
              <a:effectLst/>
              <a:latin typeface="+mn-ea"/>
              <a:ea typeface="+mn-ea"/>
              <a:cs typeface="+mn-cs"/>
            </a:rPr>
            <a:t>一般会計</a:t>
          </a:r>
          <a:r>
            <a:rPr lang="ja-JP" altLang="en-US" sz="1300">
              <a:solidFill>
                <a:schemeClr val="dk1"/>
              </a:solidFill>
              <a:effectLst/>
              <a:latin typeface="+mn-ea"/>
              <a:ea typeface="+mn-ea"/>
              <a:cs typeface="+mn-cs"/>
            </a:rPr>
            <a:t>における償還額は</a:t>
          </a:r>
          <a:r>
            <a:rPr lang="en-US" altLang="ja-JP" sz="1300">
              <a:solidFill>
                <a:schemeClr val="dk1"/>
              </a:solidFill>
              <a:effectLst/>
              <a:latin typeface="+mn-ea"/>
              <a:ea typeface="+mn-ea"/>
              <a:cs typeface="+mn-cs"/>
            </a:rPr>
            <a:t>289</a:t>
          </a:r>
          <a:r>
            <a:rPr lang="ja-JP" altLang="ja-JP" sz="1300">
              <a:solidFill>
                <a:schemeClr val="dk1"/>
              </a:solidFill>
              <a:effectLst/>
              <a:latin typeface="+mn-ea"/>
              <a:ea typeface="+mn-ea"/>
              <a:cs typeface="+mn-cs"/>
            </a:rPr>
            <a:t>億</a:t>
          </a:r>
          <a:r>
            <a:rPr lang="ja-JP" altLang="en-US" sz="1300">
              <a:solidFill>
                <a:schemeClr val="dk1"/>
              </a:solidFill>
              <a:effectLst/>
              <a:latin typeface="+mn-ea"/>
              <a:ea typeface="+mn-ea"/>
              <a:cs typeface="+mn-cs"/>
            </a:rPr>
            <a:t>円（住民一人当たり</a:t>
          </a:r>
          <a:r>
            <a:rPr lang="en-US" altLang="ja-JP" sz="1300">
              <a:solidFill>
                <a:schemeClr val="dk1"/>
              </a:solidFill>
              <a:effectLst/>
              <a:latin typeface="+mn-ea"/>
              <a:ea typeface="+mn-ea"/>
              <a:cs typeface="+mn-cs"/>
            </a:rPr>
            <a:t>18,671</a:t>
          </a:r>
          <a:r>
            <a:rPr lang="ja-JP" altLang="en-US" sz="1300">
              <a:solidFill>
                <a:schemeClr val="dk1"/>
              </a:solidFill>
              <a:effectLst/>
              <a:latin typeface="+mn-ea"/>
              <a:ea typeface="+mn-ea"/>
              <a:cs typeface="+mn-cs"/>
            </a:rPr>
            <a:t>円）に上る。平成</a:t>
          </a:r>
          <a:r>
            <a:rPr lang="en-US" altLang="ja-JP" sz="1300">
              <a:solidFill>
                <a:schemeClr val="dk1"/>
              </a:solidFill>
              <a:effectLst/>
              <a:latin typeface="+mn-ea"/>
              <a:ea typeface="+mn-ea"/>
              <a:cs typeface="+mn-cs"/>
            </a:rPr>
            <a:t>27</a:t>
          </a:r>
          <a:r>
            <a:rPr lang="ja-JP" altLang="en-US" sz="1300">
              <a:solidFill>
                <a:schemeClr val="dk1"/>
              </a:solidFill>
              <a:effectLst/>
              <a:latin typeface="+mn-ea"/>
              <a:ea typeface="+mn-ea"/>
              <a:cs typeface="+mn-cs"/>
            </a:rPr>
            <a:t>年度末時点の震災関連市債残高は</a:t>
          </a:r>
          <a:r>
            <a:rPr lang="en-US" altLang="ja-JP" sz="1300">
              <a:solidFill>
                <a:schemeClr val="dk1"/>
              </a:solidFill>
              <a:effectLst/>
              <a:latin typeface="+mn-ea"/>
              <a:ea typeface="+mn-ea"/>
              <a:cs typeface="+mn-cs"/>
            </a:rPr>
            <a:t>1,634</a:t>
          </a:r>
          <a:r>
            <a:rPr lang="ja-JP" altLang="en-US" sz="1300">
              <a:solidFill>
                <a:schemeClr val="dk1"/>
              </a:solidFill>
              <a:effectLst/>
              <a:latin typeface="+mn-ea"/>
              <a:ea typeface="+mn-ea"/>
              <a:cs typeface="+mn-cs"/>
            </a:rPr>
            <a:t>億円あり、早期の改善は難しいが、市債全体としては、</a:t>
          </a:r>
          <a:r>
            <a:rPr lang="ja-JP" altLang="ja-JP" sz="1300">
              <a:solidFill>
                <a:schemeClr val="dk1"/>
              </a:solidFill>
              <a:effectLst/>
              <a:latin typeface="+mn-ea"/>
              <a:ea typeface="+mn-ea"/>
              <a:cs typeface="+mn-cs"/>
            </a:rPr>
            <a:t>厳格な起債管理に基づきプライマリーバランスの黒字を維持することで市債残高の削減を進めるなど、着実に公債費負担の低減に取り組んできた。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今後は「神戸市行財政改革</a:t>
          </a:r>
          <a:r>
            <a:rPr kumimoji="1" lang="en-US" altLang="ja-JP" sz="1300">
              <a:solidFill>
                <a:schemeClr val="dk1"/>
              </a:solidFill>
              <a:effectLst/>
              <a:latin typeface="+mn-ea"/>
              <a:ea typeface="+mn-ea"/>
              <a:cs typeface="+mn-cs"/>
            </a:rPr>
            <a:t>2020</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に基づき、引き続き行財政改革に取り組み、効率的かつ適正な職員配置、組織体制の構築を行ってく</a:t>
          </a:r>
          <a:r>
            <a:rPr kumimoji="1" lang="ja-JP" altLang="en-US" sz="1300">
              <a:solidFill>
                <a:schemeClr val="dk1"/>
              </a:solidFill>
              <a:effectLst/>
              <a:latin typeface="+mn-ea"/>
              <a:ea typeface="+mn-ea"/>
              <a:cs typeface="+mn-cs"/>
            </a:rPr>
            <a:t>とともに、</a:t>
          </a:r>
          <a:r>
            <a:rPr lang="ja-JP" altLang="ja-JP" sz="1300">
              <a:solidFill>
                <a:schemeClr val="dk1"/>
              </a:solidFill>
              <a:effectLst/>
              <a:latin typeface="+mn-ea"/>
              <a:ea typeface="+mn-ea"/>
              <a:cs typeface="+mn-cs"/>
            </a:rPr>
            <a:t>一層の財政健全化を図り、公債費負担の低減に取り組んでいく</a:t>
          </a:r>
          <a:r>
            <a:rPr lang="ja-JP" altLang="en-US" sz="1300">
              <a:solidFill>
                <a:schemeClr val="dk1"/>
              </a:solidFill>
              <a:effectLst/>
              <a:latin typeface="+mn-ea"/>
              <a:ea typeface="+mn-ea"/>
              <a:cs typeface="+mn-cs"/>
            </a:rPr>
            <a:t>ことで歳出削減に努めていく。</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1,547,850
1,504,105
557.02
749,273,636
737,615,816
1,255,828
384,449,156
1,106,190,029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370114</xdr:colOff>
      <xdr:row>13</xdr:row>
      <xdr:rowOff>120650</xdr:rowOff>
    </xdr:to>
    <xdr:sp macro="" textlink="">
      <xdr:nvSpPr>
        <xdr:cNvPr id="17" name="正方形/長方形 16"/>
        <xdr:cNvSpPr/>
      </xdr:nvSpPr>
      <xdr:spPr>
        <a:xfrm>
          <a:off x="6512832" y="1632857"/>
          <a:ext cx="3164568"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48260</xdr:rowOff>
    </xdr:from>
    <xdr:to>
      <xdr:col>6</xdr:col>
      <xdr:colOff>511175</xdr:colOff>
      <xdr:row>33</xdr:row>
      <xdr:rowOff>100330</xdr:rowOff>
    </xdr:to>
    <xdr:cxnSp macro="">
      <xdr:nvCxnSpPr>
        <xdr:cNvPr id="61" name="直線コネクタ 60"/>
        <xdr:cNvCxnSpPr/>
      </xdr:nvCxnSpPr>
      <xdr:spPr>
        <a:xfrm flipV="1">
          <a:off x="3797300" y="570611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100330</xdr:rowOff>
    </xdr:from>
    <xdr:to>
      <xdr:col>5</xdr:col>
      <xdr:colOff>358775</xdr:colOff>
      <xdr:row>33</xdr:row>
      <xdr:rowOff>139700</xdr:rowOff>
    </xdr:to>
    <xdr:cxnSp macro="">
      <xdr:nvCxnSpPr>
        <xdr:cNvPr id="64" name="直線コネクタ 63"/>
        <xdr:cNvCxnSpPr/>
      </xdr:nvCxnSpPr>
      <xdr:spPr>
        <a:xfrm flipV="1">
          <a:off x="2908300" y="575818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90170</xdr:rowOff>
    </xdr:from>
    <xdr:to>
      <xdr:col>4</xdr:col>
      <xdr:colOff>155575</xdr:colOff>
      <xdr:row>33</xdr:row>
      <xdr:rowOff>139700</xdr:rowOff>
    </xdr:to>
    <xdr:cxnSp macro="">
      <xdr:nvCxnSpPr>
        <xdr:cNvPr id="67" name="直線コネクタ 66"/>
        <xdr:cNvCxnSpPr/>
      </xdr:nvCxnSpPr>
      <xdr:spPr>
        <a:xfrm>
          <a:off x="2019300" y="5748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116840</xdr:rowOff>
    </xdr:from>
    <xdr:to>
      <xdr:col>2</xdr:col>
      <xdr:colOff>638175</xdr:colOff>
      <xdr:row>33</xdr:row>
      <xdr:rowOff>90170</xdr:rowOff>
    </xdr:to>
    <xdr:cxnSp macro="">
      <xdr:nvCxnSpPr>
        <xdr:cNvPr id="70" name="直線コネクタ 69"/>
        <xdr:cNvCxnSpPr/>
      </xdr:nvCxnSpPr>
      <xdr:spPr>
        <a:xfrm>
          <a:off x="1130300" y="5603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168910</xdr:rowOff>
    </xdr:from>
    <xdr:to>
      <xdr:col>6</xdr:col>
      <xdr:colOff>561975</xdr:colOff>
      <xdr:row>33</xdr:row>
      <xdr:rowOff>99060</xdr:rowOff>
    </xdr:to>
    <xdr:sp macro="" textlink="">
      <xdr:nvSpPr>
        <xdr:cNvPr id="80" name="円/楕円 79"/>
        <xdr:cNvSpPr/>
      </xdr:nvSpPr>
      <xdr:spPr>
        <a:xfrm>
          <a:off x="45847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20337</xdr:rowOff>
    </xdr:from>
    <xdr:ext cx="469744" cy="259045"/>
    <xdr:sp macro="" textlink="">
      <xdr:nvSpPr>
        <xdr:cNvPr id="81" name="議会費該当値テキスト"/>
        <xdr:cNvSpPr txBox="1"/>
      </xdr:nvSpPr>
      <xdr:spPr>
        <a:xfrm>
          <a:off x="4686300"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49530</xdr:rowOff>
    </xdr:from>
    <xdr:to>
      <xdr:col>5</xdr:col>
      <xdr:colOff>409575</xdr:colOff>
      <xdr:row>33</xdr:row>
      <xdr:rowOff>151130</xdr:rowOff>
    </xdr:to>
    <xdr:sp macro="" textlink="">
      <xdr:nvSpPr>
        <xdr:cNvPr id="82" name="円/楕円 81"/>
        <xdr:cNvSpPr/>
      </xdr:nvSpPr>
      <xdr:spPr>
        <a:xfrm>
          <a:off x="3746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167657</xdr:rowOff>
    </xdr:from>
    <xdr:ext cx="469744" cy="259045"/>
    <xdr:sp macro="" textlink="">
      <xdr:nvSpPr>
        <xdr:cNvPr id="83" name="テキスト ボックス 82"/>
        <xdr:cNvSpPr txBox="1"/>
      </xdr:nvSpPr>
      <xdr:spPr>
        <a:xfrm>
          <a:off x="3562427"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88900</xdr:rowOff>
    </xdr:from>
    <xdr:to>
      <xdr:col>4</xdr:col>
      <xdr:colOff>206375</xdr:colOff>
      <xdr:row>34</xdr:row>
      <xdr:rowOff>19050</xdr:rowOff>
    </xdr:to>
    <xdr:sp macro="" textlink="">
      <xdr:nvSpPr>
        <xdr:cNvPr id="84" name="円/楕円 83"/>
        <xdr:cNvSpPr/>
      </xdr:nvSpPr>
      <xdr:spPr>
        <a:xfrm>
          <a:off x="2857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35577</xdr:rowOff>
    </xdr:from>
    <xdr:ext cx="469744" cy="259045"/>
    <xdr:sp macro="" textlink="">
      <xdr:nvSpPr>
        <xdr:cNvPr id="85" name="テキスト ボックス 84"/>
        <xdr:cNvSpPr txBox="1"/>
      </xdr:nvSpPr>
      <xdr:spPr>
        <a:xfrm>
          <a:off x="2673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39370</xdr:rowOff>
    </xdr:from>
    <xdr:to>
      <xdr:col>3</xdr:col>
      <xdr:colOff>3175</xdr:colOff>
      <xdr:row>33</xdr:row>
      <xdr:rowOff>140970</xdr:rowOff>
    </xdr:to>
    <xdr:sp macro="" textlink="">
      <xdr:nvSpPr>
        <xdr:cNvPr id="86" name="円/楕円 85"/>
        <xdr:cNvSpPr/>
      </xdr:nvSpPr>
      <xdr:spPr>
        <a:xfrm>
          <a:off x="1968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157497</xdr:rowOff>
    </xdr:from>
    <xdr:ext cx="469744" cy="259045"/>
    <xdr:sp macro="" textlink="">
      <xdr:nvSpPr>
        <xdr:cNvPr id="87" name="テキスト ボックス 86"/>
        <xdr:cNvSpPr txBox="1"/>
      </xdr:nvSpPr>
      <xdr:spPr>
        <a:xfrm>
          <a:off x="1784427"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66040</xdr:rowOff>
    </xdr:from>
    <xdr:to>
      <xdr:col>1</xdr:col>
      <xdr:colOff>485775</xdr:colOff>
      <xdr:row>32</xdr:row>
      <xdr:rowOff>167640</xdr:rowOff>
    </xdr:to>
    <xdr:sp macro="" textlink="">
      <xdr:nvSpPr>
        <xdr:cNvPr id="88" name="円/楕円 87"/>
        <xdr:cNvSpPr/>
      </xdr:nvSpPr>
      <xdr:spPr>
        <a:xfrm>
          <a:off x="1079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12717</xdr:rowOff>
    </xdr:from>
    <xdr:ext cx="469744" cy="259045"/>
    <xdr:sp macro="" textlink="">
      <xdr:nvSpPr>
        <xdr:cNvPr id="89" name="テキスト ボックス 88"/>
        <xdr:cNvSpPr txBox="1"/>
      </xdr:nvSpPr>
      <xdr:spPr>
        <a:xfrm>
          <a:off x="895427"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64948</xdr:rowOff>
    </xdr:from>
    <xdr:to>
      <xdr:col>6</xdr:col>
      <xdr:colOff>511175</xdr:colOff>
      <xdr:row>56</xdr:row>
      <xdr:rowOff>69253</xdr:rowOff>
    </xdr:to>
    <xdr:cxnSp macro="">
      <xdr:nvCxnSpPr>
        <xdr:cNvPr id="119" name="直線コネクタ 118"/>
        <xdr:cNvCxnSpPr/>
      </xdr:nvCxnSpPr>
      <xdr:spPr>
        <a:xfrm>
          <a:off x="3797300" y="9666148"/>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1833</xdr:rowOff>
    </xdr:from>
    <xdr:ext cx="534377" cy="259045"/>
    <xdr:sp macro="" textlink="">
      <xdr:nvSpPr>
        <xdr:cNvPr id="120" name="総務費平均値テキスト"/>
        <xdr:cNvSpPr txBox="1"/>
      </xdr:nvSpPr>
      <xdr:spPr>
        <a:xfrm>
          <a:off x="4686300" y="9603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150825</xdr:rowOff>
    </xdr:from>
    <xdr:to>
      <xdr:col>5</xdr:col>
      <xdr:colOff>358775</xdr:colOff>
      <xdr:row>56</xdr:row>
      <xdr:rowOff>64948</xdr:rowOff>
    </xdr:to>
    <xdr:cxnSp macro="">
      <xdr:nvCxnSpPr>
        <xdr:cNvPr id="122" name="直線コネクタ 121"/>
        <xdr:cNvCxnSpPr/>
      </xdr:nvCxnSpPr>
      <xdr:spPr>
        <a:xfrm>
          <a:off x="2908300" y="9580575"/>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4" name="テキスト ボックス 123"/>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150825</xdr:rowOff>
    </xdr:from>
    <xdr:to>
      <xdr:col>4</xdr:col>
      <xdr:colOff>155575</xdr:colOff>
      <xdr:row>55</xdr:row>
      <xdr:rowOff>153950</xdr:rowOff>
    </xdr:to>
    <xdr:cxnSp macro="">
      <xdr:nvCxnSpPr>
        <xdr:cNvPr id="125" name="直線コネクタ 124"/>
        <xdr:cNvCxnSpPr/>
      </xdr:nvCxnSpPr>
      <xdr:spPr>
        <a:xfrm flipV="1">
          <a:off x="2019300" y="9580575"/>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80683</xdr:rowOff>
    </xdr:from>
    <xdr:to>
      <xdr:col>2</xdr:col>
      <xdr:colOff>638175</xdr:colOff>
      <xdr:row>55</xdr:row>
      <xdr:rowOff>153950</xdr:rowOff>
    </xdr:to>
    <xdr:cxnSp macro="">
      <xdr:nvCxnSpPr>
        <xdr:cNvPr id="128" name="直線コネクタ 127"/>
        <xdr:cNvCxnSpPr/>
      </xdr:nvCxnSpPr>
      <xdr:spPr>
        <a:xfrm>
          <a:off x="1130300" y="9510433"/>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41381</xdr:rowOff>
    </xdr:from>
    <xdr:ext cx="534377" cy="259045"/>
    <xdr:sp macro="" textlink="">
      <xdr:nvSpPr>
        <xdr:cNvPr id="132" name="テキスト ボックス 131"/>
        <xdr:cNvSpPr txBox="1"/>
      </xdr:nvSpPr>
      <xdr:spPr>
        <a:xfrm>
          <a:off x="863111"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18453</xdr:rowOff>
    </xdr:from>
    <xdr:to>
      <xdr:col>6</xdr:col>
      <xdr:colOff>561975</xdr:colOff>
      <xdr:row>56</xdr:row>
      <xdr:rowOff>120053</xdr:rowOff>
    </xdr:to>
    <xdr:sp macro="" textlink="">
      <xdr:nvSpPr>
        <xdr:cNvPr id="138" name="円/楕円 137"/>
        <xdr:cNvSpPr/>
      </xdr:nvSpPr>
      <xdr:spPr>
        <a:xfrm>
          <a:off x="4584700" y="96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41330</xdr:rowOff>
    </xdr:from>
    <xdr:ext cx="534377" cy="259045"/>
    <xdr:sp macro="" textlink="">
      <xdr:nvSpPr>
        <xdr:cNvPr id="139" name="総務費該当値テキスト"/>
        <xdr:cNvSpPr txBox="1"/>
      </xdr:nvSpPr>
      <xdr:spPr>
        <a:xfrm>
          <a:off x="4686300" y="9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14148</xdr:rowOff>
    </xdr:from>
    <xdr:to>
      <xdr:col>5</xdr:col>
      <xdr:colOff>409575</xdr:colOff>
      <xdr:row>56</xdr:row>
      <xdr:rowOff>115748</xdr:rowOff>
    </xdr:to>
    <xdr:sp macro="" textlink="">
      <xdr:nvSpPr>
        <xdr:cNvPr id="140" name="円/楕円 139"/>
        <xdr:cNvSpPr/>
      </xdr:nvSpPr>
      <xdr:spPr>
        <a:xfrm>
          <a:off x="3746500" y="96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132275</xdr:rowOff>
    </xdr:from>
    <xdr:ext cx="534377" cy="259045"/>
    <xdr:sp macro="" textlink="">
      <xdr:nvSpPr>
        <xdr:cNvPr id="141" name="テキスト ボックス 140"/>
        <xdr:cNvSpPr txBox="1"/>
      </xdr:nvSpPr>
      <xdr:spPr>
        <a:xfrm>
          <a:off x="3530111" y="939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100025</xdr:rowOff>
    </xdr:from>
    <xdr:to>
      <xdr:col>4</xdr:col>
      <xdr:colOff>206375</xdr:colOff>
      <xdr:row>56</xdr:row>
      <xdr:rowOff>30175</xdr:rowOff>
    </xdr:to>
    <xdr:sp macro="" textlink="">
      <xdr:nvSpPr>
        <xdr:cNvPr id="142" name="円/楕円 141"/>
        <xdr:cNvSpPr/>
      </xdr:nvSpPr>
      <xdr:spPr>
        <a:xfrm>
          <a:off x="2857500" y="95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21302</xdr:rowOff>
    </xdr:from>
    <xdr:ext cx="534377" cy="259045"/>
    <xdr:sp macro="" textlink="">
      <xdr:nvSpPr>
        <xdr:cNvPr id="143" name="テキスト ボックス 142"/>
        <xdr:cNvSpPr txBox="1"/>
      </xdr:nvSpPr>
      <xdr:spPr>
        <a:xfrm>
          <a:off x="2641111" y="96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103150</xdr:rowOff>
    </xdr:from>
    <xdr:to>
      <xdr:col>3</xdr:col>
      <xdr:colOff>3175</xdr:colOff>
      <xdr:row>56</xdr:row>
      <xdr:rowOff>33300</xdr:rowOff>
    </xdr:to>
    <xdr:sp macro="" textlink="">
      <xdr:nvSpPr>
        <xdr:cNvPr id="144" name="円/楕円 143"/>
        <xdr:cNvSpPr/>
      </xdr:nvSpPr>
      <xdr:spPr>
        <a:xfrm>
          <a:off x="1968500" y="95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24427</xdr:rowOff>
    </xdr:from>
    <xdr:ext cx="534377" cy="259045"/>
    <xdr:sp macro="" textlink="">
      <xdr:nvSpPr>
        <xdr:cNvPr id="145" name="テキスト ボックス 144"/>
        <xdr:cNvSpPr txBox="1"/>
      </xdr:nvSpPr>
      <xdr:spPr>
        <a:xfrm>
          <a:off x="1752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29883</xdr:rowOff>
    </xdr:from>
    <xdr:to>
      <xdr:col>1</xdr:col>
      <xdr:colOff>485775</xdr:colOff>
      <xdr:row>55</xdr:row>
      <xdr:rowOff>131483</xdr:rowOff>
    </xdr:to>
    <xdr:sp macro="" textlink="">
      <xdr:nvSpPr>
        <xdr:cNvPr id="146" name="円/楕円 145"/>
        <xdr:cNvSpPr/>
      </xdr:nvSpPr>
      <xdr:spPr>
        <a:xfrm>
          <a:off x="1079500" y="9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148010</xdr:rowOff>
    </xdr:from>
    <xdr:ext cx="534377" cy="259045"/>
    <xdr:sp macro="" textlink="">
      <xdr:nvSpPr>
        <xdr:cNvPr id="147" name="テキスト ボックス 146"/>
        <xdr:cNvSpPr txBox="1"/>
      </xdr:nvSpPr>
      <xdr:spPr>
        <a:xfrm>
          <a:off x="863111" y="92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21884</xdr:rowOff>
    </xdr:from>
    <xdr:to>
      <xdr:col>6</xdr:col>
      <xdr:colOff>511175</xdr:colOff>
      <xdr:row>75</xdr:row>
      <xdr:rowOff>56642</xdr:rowOff>
    </xdr:to>
    <xdr:cxnSp macro="">
      <xdr:nvCxnSpPr>
        <xdr:cNvPr id="179" name="直線コネクタ 178"/>
        <xdr:cNvCxnSpPr/>
      </xdr:nvCxnSpPr>
      <xdr:spPr>
        <a:xfrm flipV="1">
          <a:off x="3797300" y="12880634"/>
          <a:ext cx="8382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76188</xdr:rowOff>
    </xdr:from>
    <xdr:ext cx="599010" cy="259045"/>
    <xdr:sp macro="" textlink="">
      <xdr:nvSpPr>
        <xdr:cNvPr id="180" name="民生費平均値テキスト"/>
        <xdr:cNvSpPr txBox="1"/>
      </xdr:nvSpPr>
      <xdr:spPr>
        <a:xfrm>
          <a:off x="4686300" y="1293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56642</xdr:rowOff>
    </xdr:from>
    <xdr:to>
      <xdr:col>5</xdr:col>
      <xdr:colOff>358775</xdr:colOff>
      <xdr:row>76</xdr:row>
      <xdr:rowOff>9474</xdr:rowOff>
    </xdr:to>
    <xdr:cxnSp macro="">
      <xdr:nvCxnSpPr>
        <xdr:cNvPr id="182" name="直線コネクタ 181"/>
        <xdr:cNvCxnSpPr/>
      </xdr:nvCxnSpPr>
      <xdr:spPr>
        <a:xfrm flipV="1">
          <a:off x="2908300" y="12915392"/>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68927</xdr:rowOff>
    </xdr:from>
    <xdr:ext cx="599010" cy="259045"/>
    <xdr:sp macro="" textlink="">
      <xdr:nvSpPr>
        <xdr:cNvPr id="184" name="テキスト ボックス 183"/>
        <xdr:cNvSpPr txBox="1"/>
      </xdr:nvSpPr>
      <xdr:spPr>
        <a:xfrm>
          <a:off x="3497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9474</xdr:rowOff>
    </xdr:from>
    <xdr:to>
      <xdr:col>4</xdr:col>
      <xdr:colOff>155575</xdr:colOff>
      <xdr:row>76</xdr:row>
      <xdr:rowOff>53942</xdr:rowOff>
    </xdr:to>
    <xdr:cxnSp macro="">
      <xdr:nvCxnSpPr>
        <xdr:cNvPr id="185" name="直線コネクタ 184"/>
        <xdr:cNvCxnSpPr/>
      </xdr:nvCxnSpPr>
      <xdr:spPr>
        <a:xfrm flipV="1">
          <a:off x="2019300" y="13039674"/>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167073</xdr:rowOff>
    </xdr:from>
    <xdr:ext cx="599010" cy="259045"/>
    <xdr:sp macro="" textlink="">
      <xdr:nvSpPr>
        <xdr:cNvPr id="187" name="テキスト ボックス 186"/>
        <xdr:cNvSpPr txBox="1"/>
      </xdr:nvSpPr>
      <xdr:spPr>
        <a:xfrm>
          <a:off x="2608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9203</xdr:rowOff>
    </xdr:from>
    <xdr:to>
      <xdr:col>2</xdr:col>
      <xdr:colOff>638175</xdr:colOff>
      <xdr:row>76</xdr:row>
      <xdr:rowOff>53942</xdr:rowOff>
    </xdr:to>
    <xdr:cxnSp macro="">
      <xdr:nvCxnSpPr>
        <xdr:cNvPr id="188" name="直線コネクタ 187"/>
        <xdr:cNvCxnSpPr/>
      </xdr:nvCxnSpPr>
      <xdr:spPr>
        <a:xfrm>
          <a:off x="1130300" y="13039403"/>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15326</xdr:rowOff>
    </xdr:from>
    <xdr:ext cx="599010" cy="259045"/>
    <xdr:sp macro="" textlink="">
      <xdr:nvSpPr>
        <xdr:cNvPr id="190" name="テキスト ボックス 189"/>
        <xdr:cNvSpPr txBox="1"/>
      </xdr:nvSpPr>
      <xdr:spPr>
        <a:xfrm>
          <a:off x="1719794" y="132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xdr:rowOff>
    </xdr:from>
    <xdr:ext cx="599010" cy="259045"/>
    <xdr:sp macro="" textlink="">
      <xdr:nvSpPr>
        <xdr:cNvPr id="192" name="テキスト ボックス 191"/>
        <xdr:cNvSpPr txBox="1"/>
      </xdr:nvSpPr>
      <xdr:spPr>
        <a:xfrm>
          <a:off x="830794" y="132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142534</xdr:rowOff>
    </xdr:from>
    <xdr:to>
      <xdr:col>6</xdr:col>
      <xdr:colOff>561975</xdr:colOff>
      <xdr:row>75</xdr:row>
      <xdr:rowOff>72684</xdr:rowOff>
    </xdr:to>
    <xdr:sp macro="" textlink="">
      <xdr:nvSpPr>
        <xdr:cNvPr id="198" name="円/楕円 197"/>
        <xdr:cNvSpPr/>
      </xdr:nvSpPr>
      <xdr:spPr>
        <a:xfrm>
          <a:off x="45847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165411</xdr:rowOff>
    </xdr:from>
    <xdr:ext cx="599010" cy="259045"/>
    <xdr:sp macro="" textlink="">
      <xdr:nvSpPr>
        <xdr:cNvPr id="199" name="民生費該当値テキスト"/>
        <xdr:cNvSpPr txBox="1"/>
      </xdr:nvSpPr>
      <xdr:spPr>
        <a:xfrm>
          <a:off x="4686300" y="1268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190,073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5842</xdr:rowOff>
    </xdr:from>
    <xdr:to>
      <xdr:col>5</xdr:col>
      <xdr:colOff>409575</xdr:colOff>
      <xdr:row>75</xdr:row>
      <xdr:rowOff>107442</xdr:rowOff>
    </xdr:to>
    <xdr:sp macro="" textlink="">
      <xdr:nvSpPr>
        <xdr:cNvPr id="200" name="円/楕円 199"/>
        <xdr:cNvSpPr/>
      </xdr:nvSpPr>
      <xdr:spPr>
        <a:xfrm>
          <a:off x="3746500" y="128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123969</xdr:rowOff>
    </xdr:from>
    <xdr:ext cx="599010" cy="259045"/>
    <xdr:sp macro="" textlink="">
      <xdr:nvSpPr>
        <xdr:cNvPr id="201" name="テキスト ボックス 200"/>
        <xdr:cNvSpPr txBox="1"/>
      </xdr:nvSpPr>
      <xdr:spPr>
        <a:xfrm>
          <a:off x="3497794"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186,880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130124</xdr:rowOff>
    </xdr:from>
    <xdr:to>
      <xdr:col>4</xdr:col>
      <xdr:colOff>206375</xdr:colOff>
      <xdr:row>76</xdr:row>
      <xdr:rowOff>60274</xdr:rowOff>
    </xdr:to>
    <xdr:sp macro="" textlink="">
      <xdr:nvSpPr>
        <xdr:cNvPr id="202" name="円/楕円 201"/>
        <xdr:cNvSpPr/>
      </xdr:nvSpPr>
      <xdr:spPr>
        <a:xfrm>
          <a:off x="2857500" y="129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76801</xdr:rowOff>
    </xdr:from>
    <xdr:ext cx="599010" cy="259045"/>
    <xdr:sp macro="" textlink="">
      <xdr:nvSpPr>
        <xdr:cNvPr id="203" name="テキスト ボックス 202"/>
        <xdr:cNvSpPr txBox="1"/>
      </xdr:nvSpPr>
      <xdr:spPr>
        <a:xfrm>
          <a:off x="2608794" y="1276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175,463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3142</xdr:rowOff>
    </xdr:from>
    <xdr:to>
      <xdr:col>3</xdr:col>
      <xdr:colOff>3175</xdr:colOff>
      <xdr:row>76</xdr:row>
      <xdr:rowOff>104742</xdr:rowOff>
    </xdr:to>
    <xdr:sp macro="" textlink="">
      <xdr:nvSpPr>
        <xdr:cNvPr id="204" name="円/楕円 203"/>
        <xdr:cNvSpPr/>
      </xdr:nvSpPr>
      <xdr:spPr>
        <a:xfrm>
          <a:off x="1968500" y="130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121269</xdr:rowOff>
    </xdr:from>
    <xdr:ext cx="599010" cy="259045"/>
    <xdr:sp macro="" textlink="">
      <xdr:nvSpPr>
        <xdr:cNvPr id="205" name="テキスト ボックス 204"/>
        <xdr:cNvSpPr txBox="1"/>
      </xdr:nvSpPr>
      <xdr:spPr>
        <a:xfrm>
          <a:off x="1719794" y="1280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171,378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129852</xdr:rowOff>
    </xdr:from>
    <xdr:to>
      <xdr:col>1</xdr:col>
      <xdr:colOff>485775</xdr:colOff>
      <xdr:row>76</xdr:row>
      <xdr:rowOff>60003</xdr:rowOff>
    </xdr:to>
    <xdr:sp macro="" textlink="">
      <xdr:nvSpPr>
        <xdr:cNvPr id="206" name="円/楕円 205"/>
        <xdr:cNvSpPr/>
      </xdr:nvSpPr>
      <xdr:spPr>
        <a:xfrm>
          <a:off x="1079500" y="12988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76529</xdr:rowOff>
    </xdr:from>
    <xdr:ext cx="599010" cy="259045"/>
    <xdr:sp macro="" textlink="">
      <xdr:nvSpPr>
        <xdr:cNvPr id="207" name="テキスト ボックス 206"/>
        <xdr:cNvSpPr txBox="1"/>
      </xdr:nvSpPr>
      <xdr:spPr>
        <a:xfrm>
          <a:off x="830794" y="1276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154215</xdr:rowOff>
    </xdr:from>
    <xdr:to>
      <xdr:col>6</xdr:col>
      <xdr:colOff>511175</xdr:colOff>
      <xdr:row>95</xdr:row>
      <xdr:rowOff>74664</xdr:rowOff>
    </xdr:to>
    <xdr:cxnSp macro="">
      <xdr:nvCxnSpPr>
        <xdr:cNvPr id="237" name="直線コネクタ 236"/>
        <xdr:cNvCxnSpPr/>
      </xdr:nvCxnSpPr>
      <xdr:spPr>
        <a:xfrm flipV="1">
          <a:off x="3797300" y="16270515"/>
          <a:ext cx="8382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7281</xdr:rowOff>
    </xdr:from>
    <xdr:ext cx="534377" cy="259045"/>
    <xdr:sp macro="" textlink="">
      <xdr:nvSpPr>
        <xdr:cNvPr id="238" name="衛生費平均値テキスト"/>
        <xdr:cNvSpPr txBox="1"/>
      </xdr:nvSpPr>
      <xdr:spPr>
        <a:xfrm>
          <a:off x="4686300" y="1646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74664</xdr:rowOff>
    </xdr:from>
    <xdr:to>
      <xdr:col>5</xdr:col>
      <xdr:colOff>358775</xdr:colOff>
      <xdr:row>95</xdr:row>
      <xdr:rowOff>118287</xdr:rowOff>
    </xdr:to>
    <xdr:cxnSp macro="">
      <xdr:nvCxnSpPr>
        <xdr:cNvPr id="240" name="直線コネクタ 239"/>
        <xdr:cNvCxnSpPr/>
      </xdr:nvCxnSpPr>
      <xdr:spPr>
        <a:xfrm flipV="1">
          <a:off x="2908300" y="16362414"/>
          <a:ext cx="8890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89006</xdr:rowOff>
    </xdr:from>
    <xdr:ext cx="534377" cy="259045"/>
    <xdr:sp macro="" textlink="">
      <xdr:nvSpPr>
        <xdr:cNvPr id="242" name="テキスト ボックス 241"/>
        <xdr:cNvSpPr txBox="1"/>
      </xdr:nvSpPr>
      <xdr:spPr>
        <a:xfrm>
          <a:off x="3530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118287</xdr:rowOff>
    </xdr:from>
    <xdr:to>
      <xdr:col>4</xdr:col>
      <xdr:colOff>155575</xdr:colOff>
      <xdr:row>96</xdr:row>
      <xdr:rowOff>111849</xdr:rowOff>
    </xdr:to>
    <xdr:cxnSp macro="">
      <xdr:nvCxnSpPr>
        <xdr:cNvPr id="243" name="直線コネクタ 242"/>
        <xdr:cNvCxnSpPr/>
      </xdr:nvCxnSpPr>
      <xdr:spPr>
        <a:xfrm flipV="1">
          <a:off x="2019300" y="16406037"/>
          <a:ext cx="889000" cy="1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5" name="テキスト ボックス 244"/>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159702</xdr:rowOff>
    </xdr:from>
    <xdr:to>
      <xdr:col>2</xdr:col>
      <xdr:colOff>638175</xdr:colOff>
      <xdr:row>96</xdr:row>
      <xdr:rowOff>111849</xdr:rowOff>
    </xdr:to>
    <xdr:cxnSp macro="">
      <xdr:nvCxnSpPr>
        <xdr:cNvPr id="246" name="直線コネクタ 245"/>
        <xdr:cNvCxnSpPr/>
      </xdr:nvCxnSpPr>
      <xdr:spPr>
        <a:xfrm>
          <a:off x="1130300" y="16447452"/>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48" name="テキスト ボックス 247"/>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32199</xdr:rowOff>
    </xdr:from>
    <xdr:ext cx="534377" cy="259045"/>
    <xdr:sp macro="" textlink="">
      <xdr:nvSpPr>
        <xdr:cNvPr id="250" name="テキスト ボックス 249"/>
        <xdr:cNvSpPr txBox="1"/>
      </xdr:nvSpPr>
      <xdr:spPr>
        <a:xfrm>
          <a:off x="863111" y="164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103415</xdr:rowOff>
    </xdr:from>
    <xdr:to>
      <xdr:col>6</xdr:col>
      <xdr:colOff>561975</xdr:colOff>
      <xdr:row>95</xdr:row>
      <xdr:rowOff>33565</xdr:rowOff>
    </xdr:to>
    <xdr:sp macro="" textlink="">
      <xdr:nvSpPr>
        <xdr:cNvPr id="256" name="円/楕円 255"/>
        <xdr:cNvSpPr/>
      </xdr:nvSpPr>
      <xdr:spPr>
        <a:xfrm>
          <a:off x="4584700" y="162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126292</xdr:rowOff>
    </xdr:from>
    <xdr:ext cx="534377" cy="259045"/>
    <xdr:sp macro="" textlink="">
      <xdr:nvSpPr>
        <xdr:cNvPr id="257" name="衛生費該当値テキスト"/>
        <xdr:cNvSpPr txBox="1"/>
      </xdr:nvSpPr>
      <xdr:spPr>
        <a:xfrm>
          <a:off x="4686300" y="160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23864</xdr:rowOff>
    </xdr:from>
    <xdr:to>
      <xdr:col>5</xdr:col>
      <xdr:colOff>409575</xdr:colOff>
      <xdr:row>95</xdr:row>
      <xdr:rowOff>125464</xdr:rowOff>
    </xdr:to>
    <xdr:sp macro="" textlink="">
      <xdr:nvSpPr>
        <xdr:cNvPr id="258" name="円/楕円 257"/>
        <xdr:cNvSpPr/>
      </xdr:nvSpPr>
      <xdr:spPr>
        <a:xfrm>
          <a:off x="3746500" y="16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141991</xdr:rowOff>
    </xdr:from>
    <xdr:ext cx="534377" cy="259045"/>
    <xdr:sp macro="" textlink="">
      <xdr:nvSpPr>
        <xdr:cNvPr id="259" name="テキスト ボックス 258"/>
        <xdr:cNvSpPr txBox="1"/>
      </xdr:nvSpPr>
      <xdr:spPr>
        <a:xfrm>
          <a:off x="3530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67487</xdr:rowOff>
    </xdr:from>
    <xdr:to>
      <xdr:col>4</xdr:col>
      <xdr:colOff>206375</xdr:colOff>
      <xdr:row>95</xdr:row>
      <xdr:rowOff>169087</xdr:rowOff>
    </xdr:to>
    <xdr:sp macro="" textlink="">
      <xdr:nvSpPr>
        <xdr:cNvPr id="260" name="円/楕円 259"/>
        <xdr:cNvSpPr/>
      </xdr:nvSpPr>
      <xdr:spPr>
        <a:xfrm>
          <a:off x="2857500" y="163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14164</xdr:rowOff>
    </xdr:from>
    <xdr:ext cx="534377" cy="259045"/>
    <xdr:sp macro="" textlink="">
      <xdr:nvSpPr>
        <xdr:cNvPr id="261" name="テキスト ボックス 260"/>
        <xdr:cNvSpPr txBox="1"/>
      </xdr:nvSpPr>
      <xdr:spPr>
        <a:xfrm>
          <a:off x="2641111" y="161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61049</xdr:rowOff>
    </xdr:from>
    <xdr:to>
      <xdr:col>3</xdr:col>
      <xdr:colOff>3175</xdr:colOff>
      <xdr:row>96</xdr:row>
      <xdr:rowOff>162649</xdr:rowOff>
    </xdr:to>
    <xdr:sp macro="" textlink="">
      <xdr:nvSpPr>
        <xdr:cNvPr id="262" name="円/楕円 261"/>
        <xdr:cNvSpPr/>
      </xdr:nvSpPr>
      <xdr:spPr>
        <a:xfrm>
          <a:off x="1968500" y="165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153776</xdr:rowOff>
    </xdr:from>
    <xdr:ext cx="534377" cy="259045"/>
    <xdr:sp macro="" textlink="">
      <xdr:nvSpPr>
        <xdr:cNvPr id="263" name="テキスト ボックス 262"/>
        <xdr:cNvSpPr txBox="1"/>
      </xdr:nvSpPr>
      <xdr:spPr>
        <a:xfrm>
          <a:off x="1752111" y="166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108902</xdr:rowOff>
    </xdr:from>
    <xdr:to>
      <xdr:col>1</xdr:col>
      <xdr:colOff>485775</xdr:colOff>
      <xdr:row>96</xdr:row>
      <xdr:rowOff>39052</xdr:rowOff>
    </xdr:to>
    <xdr:sp macro="" textlink="">
      <xdr:nvSpPr>
        <xdr:cNvPr id="264" name="円/楕円 263"/>
        <xdr:cNvSpPr/>
      </xdr:nvSpPr>
      <xdr:spPr>
        <a:xfrm>
          <a:off x="10795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55579</xdr:rowOff>
    </xdr:from>
    <xdr:ext cx="534377" cy="259045"/>
    <xdr:sp macro="" textlink="">
      <xdr:nvSpPr>
        <xdr:cNvPr id="265" name="テキスト ボックス 264"/>
        <xdr:cNvSpPr txBox="1"/>
      </xdr:nvSpPr>
      <xdr:spPr>
        <a:xfrm>
          <a:off x="863111" y="161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168275</xdr:rowOff>
    </xdr:from>
    <xdr:to>
      <xdr:col>15</xdr:col>
      <xdr:colOff>180340</xdr:colOff>
      <xdr:row>39</xdr:row>
      <xdr:rowOff>88918</xdr:rowOff>
    </xdr:to>
    <xdr:cxnSp macro="">
      <xdr:nvCxnSpPr>
        <xdr:cNvPr id="291" name="直線コネクタ 290"/>
        <xdr:cNvCxnSpPr/>
      </xdr:nvCxnSpPr>
      <xdr:spPr>
        <a:xfrm flipV="1">
          <a:off x="10475595" y="6511925"/>
          <a:ext cx="1270" cy="26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92745</xdr:rowOff>
    </xdr:from>
    <xdr:ext cx="313932" cy="259045"/>
    <xdr:sp macro="" textlink="">
      <xdr:nvSpPr>
        <xdr:cNvPr id="292" name="労働費最小値テキスト"/>
        <xdr:cNvSpPr txBox="1"/>
      </xdr:nvSpPr>
      <xdr:spPr>
        <a:xfrm>
          <a:off x="10528300" y="677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39</xdr:row>
      <xdr:rowOff>88918</xdr:rowOff>
    </xdr:from>
    <xdr:to>
      <xdr:col>15</xdr:col>
      <xdr:colOff>269875</xdr:colOff>
      <xdr:row>39</xdr:row>
      <xdr:rowOff>88918</xdr:rowOff>
    </xdr:to>
    <xdr:cxnSp macro="">
      <xdr:nvCxnSpPr>
        <xdr:cNvPr id="293" name="直線コネクタ 292"/>
        <xdr:cNvCxnSpPr/>
      </xdr:nvCxnSpPr>
      <xdr:spPr>
        <a:xfrm>
          <a:off x="10388600" y="677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114952</xdr:rowOff>
    </xdr:from>
    <xdr:ext cx="469744" cy="259045"/>
    <xdr:sp macro="" textlink="">
      <xdr:nvSpPr>
        <xdr:cNvPr id="294" name="労働費最大値テキスト"/>
        <xdr:cNvSpPr txBox="1"/>
      </xdr:nvSpPr>
      <xdr:spPr>
        <a:xfrm>
          <a:off x="10528300"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37</xdr:row>
      <xdr:rowOff>168275</xdr:rowOff>
    </xdr:from>
    <xdr:to>
      <xdr:col>15</xdr:col>
      <xdr:colOff>269875</xdr:colOff>
      <xdr:row>37</xdr:row>
      <xdr:rowOff>168275</xdr:rowOff>
    </xdr:to>
    <xdr:cxnSp macro="">
      <xdr:nvCxnSpPr>
        <xdr:cNvPr id="295" name="直線コネクタ 294"/>
        <xdr:cNvCxnSpPr/>
      </xdr:nvCxnSpPr>
      <xdr:spPr>
        <a:xfrm>
          <a:off x="10388600" y="651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120596</xdr:rowOff>
    </xdr:from>
    <xdr:to>
      <xdr:col>15</xdr:col>
      <xdr:colOff>180975</xdr:colOff>
      <xdr:row>38</xdr:row>
      <xdr:rowOff>152110</xdr:rowOff>
    </xdr:to>
    <xdr:cxnSp macro="">
      <xdr:nvCxnSpPr>
        <xdr:cNvPr id="296" name="直線コネクタ 295"/>
        <xdr:cNvCxnSpPr/>
      </xdr:nvCxnSpPr>
      <xdr:spPr>
        <a:xfrm>
          <a:off x="9639300" y="6635696"/>
          <a:ext cx="8382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112557</xdr:rowOff>
    </xdr:from>
    <xdr:ext cx="378565" cy="259045"/>
    <xdr:sp macro="" textlink="">
      <xdr:nvSpPr>
        <xdr:cNvPr id="297" name="労働費平均値テキスト"/>
        <xdr:cNvSpPr txBox="1"/>
      </xdr:nvSpPr>
      <xdr:spPr>
        <a:xfrm>
          <a:off x="10528300" y="6627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134130</xdr:rowOff>
    </xdr:from>
    <xdr:to>
      <xdr:col>15</xdr:col>
      <xdr:colOff>231775</xdr:colOff>
      <xdr:row>39</xdr:row>
      <xdr:rowOff>64280</xdr:rowOff>
    </xdr:to>
    <xdr:sp macro="" textlink="">
      <xdr:nvSpPr>
        <xdr:cNvPr id="298" name="フローチャート : 判断 297"/>
        <xdr:cNvSpPr/>
      </xdr:nvSpPr>
      <xdr:spPr>
        <a:xfrm>
          <a:off x="104267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67691</xdr:rowOff>
    </xdr:from>
    <xdr:to>
      <xdr:col>14</xdr:col>
      <xdr:colOff>28575</xdr:colOff>
      <xdr:row>38</xdr:row>
      <xdr:rowOff>120596</xdr:rowOff>
    </xdr:to>
    <xdr:cxnSp macro="">
      <xdr:nvCxnSpPr>
        <xdr:cNvPr id="299" name="直線コネクタ 298"/>
        <xdr:cNvCxnSpPr/>
      </xdr:nvCxnSpPr>
      <xdr:spPr>
        <a:xfrm>
          <a:off x="8750300" y="6582791"/>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89064</xdr:rowOff>
    </xdr:from>
    <xdr:to>
      <xdr:col>14</xdr:col>
      <xdr:colOff>79375</xdr:colOff>
      <xdr:row>39</xdr:row>
      <xdr:rowOff>19214</xdr:rowOff>
    </xdr:to>
    <xdr:sp macro="" textlink="">
      <xdr:nvSpPr>
        <xdr:cNvPr id="300" name="フローチャート : 判断 299"/>
        <xdr:cNvSpPr/>
      </xdr:nvSpPr>
      <xdr:spPr>
        <a:xfrm>
          <a:off x="9588500" y="660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10341</xdr:rowOff>
    </xdr:from>
    <xdr:ext cx="378565" cy="259045"/>
    <xdr:sp macro="" textlink="">
      <xdr:nvSpPr>
        <xdr:cNvPr id="301" name="テキスト ボックス 300"/>
        <xdr:cNvSpPr txBox="1"/>
      </xdr:nvSpPr>
      <xdr:spPr>
        <a:xfrm>
          <a:off x="9450017" y="669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117983</xdr:rowOff>
    </xdr:from>
    <xdr:to>
      <xdr:col>12</xdr:col>
      <xdr:colOff>511175</xdr:colOff>
      <xdr:row>38</xdr:row>
      <xdr:rowOff>67691</xdr:rowOff>
    </xdr:to>
    <xdr:cxnSp macro="">
      <xdr:nvCxnSpPr>
        <xdr:cNvPr id="302" name="直線コネクタ 301"/>
        <xdr:cNvCxnSpPr/>
      </xdr:nvCxnSpPr>
      <xdr:spPr>
        <a:xfrm>
          <a:off x="7861300" y="5261483"/>
          <a:ext cx="889000" cy="13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79429</xdr:rowOff>
    </xdr:from>
    <xdr:to>
      <xdr:col>12</xdr:col>
      <xdr:colOff>561975</xdr:colOff>
      <xdr:row>39</xdr:row>
      <xdr:rowOff>9579</xdr:rowOff>
    </xdr:to>
    <xdr:sp macro="" textlink="">
      <xdr:nvSpPr>
        <xdr:cNvPr id="303" name="フローチャート : 判断 302"/>
        <xdr:cNvSpPr/>
      </xdr:nvSpPr>
      <xdr:spPr>
        <a:xfrm>
          <a:off x="8699500" y="659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706</xdr:rowOff>
    </xdr:from>
    <xdr:ext cx="378565" cy="259045"/>
    <xdr:sp macro="" textlink="">
      <xdr:nvSpPr>
        <xdr:cNvPr id="304" name="テキスト ボックス 303"/>
        <xdr:cNvSpPr txBox="1"/>
      </xdr:nvSpPr>
      <xdr:spPr>
        <a:xfrm>
          <a:off x="8561017" y="668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117983</xdr:rowOff>
    </xdr:from>
    <xdr:to>
      <xdr:col>11</xdr:col>
      <xdr:colOff>307975</xdr:colOff>
      <xdr:row>36</xdr:row>
      <xdr:rowOff>18869</xdr:rowOff>
    </xdr:to>
    <xdr:cxnSp macro="">
      <xdr:nvCxnSpPr>
        <xdr:cNvPr id="305" name="直線コネクタ 304"/>
        <xdr:cNvCxnSpPr/>
      </xdr:nvCxnSpPr>
      <xdr:spPr>
        <a:xfrm flipV="1">
          <a:off x="6972300" y="5261483"/>
          <a:ext cx="889000" cy="9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151928</xdr:rowOff>
    </xdr:from>
    <xdr:to>
      <xdr:col>11</xdr:col>
      <xdr:colOff>358775</xdr:colOff>
      <xdr:row>38</xdr:row>
      <xdr:rowOff>82079</xdr:rowOff>
    </xdr:to>
    <xdr:sp macro="" textlink="">
      <xdr:nvSpPr>
        <xdr:cNvPr id="306" name="フローチャート : 判断 305"/>
        <xdr:cNvSpPr/>
      </xdr:nvSpPr>
      <xdr:spPr>
        <a:xfrm>
          <a:off x="7810500" y="64955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73205</xdr:rowOff>
    </xdr:from>
    <xdr:ext cx="469744" cy="259045"/>
    <xdr:sp macro="" textlink="">
      <xdr:nvSpPr>
        <xdr:cNvPr id="307" name="テキスト ボックス 306"/>
        <xdr:cNvSpPr txBox="1"/>
      </xdr:nvSpPr>
      <xdr:spPr>
        <a:xfrm>
          <a:off x="7626427" y="65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125639</xdr:rowOff>
    </xdr:from>
    <xdr:to>
      <xdr:col>10</xdr:col>
      <xdr:colOff>155575</xdr:colOff>
      <xdr:row>38</xdr:row>
      <xdr:rowOff>55789</xdr:rowOff>
    </xdr:to>
    <xdr:sp macro="" textlink="">
      <xdr:nvSpPr>
        <xdr:cNvPr id="308" name="フローチャート : 判断 307"/>
        <xdr:cNvSpPr/>
      </xdr:nvSpPr>
      <xdr:spPr>
        <a:xfrm>
          <a:off x="6921500" y="64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46917</xdr:rowOff>
    </xdr:from>
    <xdr:ext cx="469744" cy="259045"/>
    <xdr:sp macro="" textlink="">
      <xdr:nvSpPr>
        <xdr:cNvPr id="309" name="テキスト ボックス 308"/>
        <xdr:cNvSpPr txBox="1"/>
      </xdr:nvSpPr>
      <xdr:spPr>
        <a:xfrm>
          <a:off x="6737427" y="65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101310</xdr:rowOff>
    </xdr:from>
    <xdr:to>
      <xdr:col>15</xdr:col>
      <xdr:colOff>231775</xdr:colOff>
      <xdr:row>39</xdr:row>
      <xdr:rowOff>31460</xdr:rowOff>
    </xdr:to>
    <xdr:sp macro="" textlink="">
      <xdr:nvSpPr>
        <xdr:cNvPr id="315" name="円/楕円 314"/>
        <xdr:cNvSpPr/>
      </xdr:nvSpPr>
      <xdr:spPr>
        <a:xfrm>
          <a:off x="10426700" y="66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70502</xdr:rowOff>
    </xdr:from>
    <xdr:ext cx="378565" cy="259045"/>
    <xdr:sp macro="" textlink="">
      <xdr:nvSpPr>
        <xdr:cNvPr id="316" name="労働費該当値テキスト"/>
        <xdr:cNvSpPr txBox="1"/>
      </xdr:nvSpPr>
      <xdr:spPr>
        <a:xfrm>
          <a:off x="10528300" y="641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69796</xdr:rowOff>
    </xdr:from>
    <xdr:to>
      <xdr:col>14</xdr:col>
      <xdr:colOff>79375</xdr:colOff>
      <xdr:row>38</xdr:row>
      <xdr:rowOff>171396</xdr:rowOff>
    </xdr:to>
    <xdr:sp macro="" textlink="">
      <xdr:nvSpPr>
        <xdr:cNvPr id="317" name="円/楕円 316"/>
        <xdr:cNvSpPr/>
      </xdr:nvSpPr>
      <xdr:spPr>
        <a:xfrm>
          <a:off x="9588500" y="65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16473</xdr:rowOff>
    </xdr:from>
    <xdr:ext cx="378565" cy="259045"/>
    <xdr:sp macro="" textlink="">
      <xdr:nvSpPr>
        <xdr:cNvPr id="318" name="テキスト ボックス 317"/>
        <xdr:cNvSpPr txBox="1"/>
      </xdr:nvSpPr>
      <xdr:spPr>
        <a:xfrm>
          <a:off x="9450017" y="636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16891</xdr:rowOff>
    </xdr:from>
    <xdr:to>
      <xdr:col>12</xdr:col>
      <xdr:colOff>561975</xdr:colOff>
      <xdr:row>38</xdr:row>
      <xdr:rowOff>118491</xdr:rowOff>
    </xdr:to>
    <xdr:sp macro="" textlink="">
      <xdr:nvSpPr>
        <xdr:cNvPr id="319" name="円/楕円 318"/>
        <xdr:cNvSpPr/>
      </xdr:nvSpPr>
      <xdr:spPr>
        <a:xfrm>
          <a:off x="8699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320" name="テキスト ボックス 319"/>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67183</xdr:rowOff>
    </xdr:from>
    <xdr:to>
      <xdr:col>11</xdr:col>
      <xdr:colOff>358775</xdr:colOff>
      <xdr:row>30</xdr:row>
      <xdr:rowOff>168783</xdr:rowOff>
    </xdr:to>
    <xdr:sp macro="" textlink="">
      <xdr:nvSpPr>
        <xdr:cNvPr id="321" name="円/楕円 320"/>
        <xdr:cNvSpPr/>
      </xdr:nvSpPr>
      <xdr:spPr>
        <a:xfrm>
          <a:off x="7810500" y="52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13860</xdr:rowOff>
    </xdr:from>
    <xdr:ext cx="469744" cy="259045"/>
    <xdr:sp macro="" textlink="">
      <xdr:nvSpPr>
        <xdr:cNvPr id="322" name="テキスト ボックス 321"/>
        <xdr:cNvSpPr txBox="1"/>
      </xdr:nvSpPr>
      <xdr:spPr>
        <a:xfrm>
          <a:off x="7626427" y="49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139519</xdr:rowOff>
    </xdr:from>
    <xdr:to>
      <xdr:col>10</xdr:col>
      <xdr:colOff>155575</xdr:colOff>
      <xdr:row>36</xdr:row>
      <xdr:rowOff>69669</xdr:rowOff>
    </xdr:to>
    <xdr:sp macro="" textlink="">
      <xdr:nvSpPr>
        <xdr:cNvPr id="323" name="円/楕円 322"/>
        <xdr:cNvSpPr/>
      </xdr:nvSpPr>
      <xdr:spPr>
        <a:xfrm>
          <a:off x="6921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86196</xdr:rowOff>
    </xdr:from>
    <xdr:ext cx="469744" cy="259045"/>
    <xdr:sp macro="" textlink="">
      <xdr:nvSpPr>
        <xdr:cNvPr id="324" name="テキスト ボックス 323"/>
        <xdr:cNvSpPr txBox="1"/>
      </xdr:nvSpPr>
      <xdr:spPr>
        <a:xfrm>
          <a:off x="6737427" y="59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8" name="テキスト ボックス 337"/>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40" name="テキスト ボックス 339"/>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2" name="テキスト ボックス 341"/>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4" name="テキスト ボックス 343"/>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50" name="直線コネクタ 349"/>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51"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2" name="直線コネクタ 351"/>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3"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4" name="直線コネクタ 353"/>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122228</xdr:rowOff>
    </xdr:from>
    <xdr:to>
      <xdr:col>15</xdr:col>
      <xdr:colOff>180975</xdr:colOff>
      <xdr:row>55</xdr:row>
      <xdr:rowOff>137740</xdr:rowOff>
    </xdr:to>
    <xdr:cxnSp macro="">
      <xdr:nvCxnSpPr>
        <xdr:cNvPr id="355" name="直線コネクタ 354"/>
        <xdr:cNvCxnSpPr/>
      </xdr:nvCxnSpPr>
      <xdr:spPr>
        <a:xfrm>
          <a:off x="9639300" y="9551978"/>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13769</xdr:rowOff>
    </xdr:from>
    <xdr:ext cx="469744" cy="259045"/>
    <xdr:sp macro="" textlink="">
      <xdr:nvSpPr>
        <xdr:cNvPr id="356" name="農林水産業費平均値テキスト"/>
        <xdr:cNvSpPr txBox="1"/>
      </xdr:nvSpPr>
      <xdr:spPr>
        <a:xfrm>
          <a:off x="10528300" y="978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7" name="フローチャート : 判断 356"/>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118963</xdr:rowOff>
    </xdr:from>
    <xdr:to>
      <xdr:col>14</xdr:col>
      <xdr:colOff>28575</xdr:colOff>
      <xdr:row>55</xdr:row>
      <xdr:rowOff>122228</xdr:rowOff>
    </xdr:to>
    <xdr:cxnSp macro="">
      <xdr:nvCxnSpPr>
        <xdr:cNvPr id="358" name="直線コネクタ 357"/>
        <xdr:cNvCxnSpPr/>
      </xdr:nvCxnSpPr>
      <xdr:spPr>
        <a:xfrm>
          <a:off x="8750300" y="95487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9" name="フローチャート : 判断 358"/>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106679</xdr:rowOff>
    </xdr:from>
    <xdr:ext cx="469744" cy="259045"/>
    <xdr:sp macro="" textlink="">
      <xdr:nvSpPr>
        <xdr:cNvPr id="360" name="テキスト ボックス 359"/>
        <xdr:cNvSpPr txBox="1"/>
      </xdr:nvSpPr>
      <xdr:spPr>
        <a:xfrm>
          <a:off x="9404427"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39932</xdr:rowOff>
    </xdr:from>
    <xdr:to>
      <xdr:col>12</xdr:col>
      <xdr:colOff>511175</xdr:colOff>
      <xdr:row>55</xdr:row>
      <xdr:rowOff>118963</xdr:rowOff>
    </xdr:to>
    <xdr:cxnSp macro="">
      <xdr:nvCxnSpPr>
        <xdr:cNvPr id="361" name="直線コネクタ 360"/>
        <xdr:cNvCxnSpPr/>
      </xdr:nvCxnSpPr>
      <xdr:spPr>
        <a:xfrm>
          <a:off x="7861300" y="9298232"/>
          <a:ext cx="889000" cy="2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2" name="フローチャート : 判断 361"/>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69123</xdr:rowOff>
    </xdr:from>
    <xdr:ext cx="469744" cy="259045"/>
    <xdr:sp macro="" textlink="">
      <xdr:nvSpPr>
        <xdr:cNvPr id="363" name="テキスト ボックス 362"/>
        <xdr:cNvSpPr txBox="1"/>
      </xdr:nvSpPr>
      <xdr:spPr>
        <a:xfrm>
          <a:off x="8515427" y="98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7602</xdr:rowOff>
    </xdr:from>
    <xdr:to>
      <xdr:col>11</xdr:col>
      <xdr:colOff>307975</xdr:colOff>
      <xdr:row>54</xdr:row>
      <xdr:rowOff>39932</xdr:rowOff>
    </xdr:to>
    <xdr:cxnSp macro="">
      <xdr:nvCxnSpPr>
        <xdr:cNvPr id="364" name="直線コネクタ 363"/>
        <xdr:cNvCxnSpPr/>
      </xdr:nvCxnSpPr>
      <xdr:spPr>
        <a:xfrm>
          <a:off x="6972300" y="9094452"/>
          <a:ext cx="889000" cy="20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5" name="フローチャート : 判断 364"/>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61286</xdr:rowOff>
    </xdr:from>
    <xdr:ext cx="469744" cy="259045"/>
    <xdr:sp macro="" textlink="">
      <xdr:nvSpPr>
        <xdr:cNvPr id="366" name="テキスト ボックス 365"/>
        <xdr:cNvSpPr txBox="1"/>
      </xdr:nvSpPr>
      <xdr:spPr>
        <a:xfrm>
          <a:off x="7626427" y="98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7" name="フローチャート : 判断 366"/>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67327</xdr:rowOff>
    </xdr:from>
    <xdr:ext cx="469744" cy="259045"/>
    <xdr:sp macro="" textlink="">
      <xdr:nvSpPr>
        <xdr:cNvPr id="368" name="テキスト ボックス 367"/>
        <xdr:cNvSpPr txBox="1"/>
      </xdr:nvSpPr>
      <xdr:spPr>
        <a:xfrm>
          <a:off x="6737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86940</xdr:rowOff>
    </xdr:from>
    <xdr:to>
      <xdr:col>15</xdr:col>
      <xdr:colOff>231775</xdr:colOff>
      <xdr:row>56</xdr:row>
      <xdr:rowOff>17090</xdr:rowOff>
    </xdr:to>
    <xdr:sp macro="" textlink="">
      <xdr:nvSpPr>
        <xdr:cNvPr id="374" name="円/楕円 373"/>
        <xdr:cNvSpPr/>
      </xdr:nvSpPr>
      <xdr:spPr>
        <a:xfrm>
          <a:off x="10426700" y="95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109817</xdr:rowOff>
    </xdr:from>
    <xdr:ext cx="469744" cy="259045"/>
    <xdr:sp macro="" textlink="">
      <xdr:nvSpPr>
        <xdr:cNvPr id="375" name="農林水産業費該当値テキスト"/>
        <xdr:cNvSpPr txBox="1"/>
      </xdr:nvSpPr>
      <xdr:spPr>
        <a:xfrm>
          <a:off x="10528300" y="93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71428</xdr:rowOff>
    </xdr:from>
    <xdr:to>
      <xdr:col>14</xdr:col>
      <xdr:colOff>79375</xdr:colOff>
      <xdr:row>56</xdr:row>
      <xdr:rowOff>1578</xdr:rowOff>
    </xdr:to>
    <xdr:sp macro="" textlink="">
      <xdr:nvSpPr>
        <xdr:cNvPr id="376" name="円/楕円 375"/>
        <xdr:cNvSpPr/>
      </xdr:nvSpPr>
      <xdr:spPr>
        <a:xfrm>
          <a:off x="9588500" y="95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18105</xdr:rowOff>
    </xdr:from>
    <xdr:ext cx="469744" cy="259045"/>
    <xdr:sp macro="" textlink="">
      <xdr:nvSpPr>
        <xdr:cNvPr id="377" name="テキスト ボックス 376"/>
        <xdr:cNvSpPr txBox="1"/>
      </xdr:nvSpPr>
      <xdr:spPr>
        <a:xfrm>
          <a:off x="9404427" y="92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68163</xdr:rowOff>
    </xdr:from>
    <xdr:to>
      <xdr:col>12</xdr:col>
      <xdr:colOff>561975</xdr:colOff>
      <xdr:row>55</xdr:row>
      <xdr:rowOff>169763</xdr:rowOff>
    </xdr:to>
    <xdr:sp macro="" textlink="">
      <xdr:nvSpPr>
        <xdr:cNvPr id="378" name="円/楕円 377"/>
        <xdr:cNvSpPr/>
      </xdr:nvSpPr>
      <xdr:spPr>
        <a:xfrm>
          <a:off x="8699500" y="9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14840</xdr:rowOff>
    </xdr:from>
    <xdr:ext cx="469744" cy="259045"/>
    <xdr:sp macro="" textlink="">
      <xdr:nvSpPr>
        <xdr:cNvPr id="379" name="テキスト ボックス 378"/>
        <xdr:cNvSpPr txBox="1"/>
      </xdr:nvSpPr>
      <xdr:spPr>
        <a:xfrm>
          <a:off x="8515427" y="92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160582</xdr:rowOff>
    </xdr:from>
    <xdr:to>
      <xdr:col>11</xdr:col>
      <xdr:colOff>358775</xdr:colOff>
      <xdr:row>54</xdr:row>
      <xdr:rowOff>90732</xdr:rowOff>
    </xdr:to>
    <xdr:sp macro="" textlink="">
      <xdr:nvSpPr>
        <xdr:cNvPr id="380" name="円/楕円 379"/>
        <xdr:cNvSpPr/>
      </xdr:nvSpPr>
      <xdr:spPr>
        <a:xfrm>
          <a:off x="7810500" y="9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52</xdr:row>
      <xdr:rowOff>107259</xdr:rowOff>
    </xdr:from>
    <xdr:ext cx="469744" cy="259045"/>
    <xdr:sp macro="" textlink="">
      <xdr:nvSpPr>
        <xdr:cNvPr id="381" name="テキスト ボックス 380"/>
        <xdr:cNvSpPr txBox="1"/>
      </xdr:nvSpPr>
      <xdr:spPr>
        <a:xfrm>
          <a:off x="7626427" y="902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128252</xdr:rowOff>
    </xdr:from>
    <xdr:to>
      <xdr:col>10</xdr:col>
      <xdr:colOff>155575</xdr:colOff>
      <xdr:row>53</xdr:row>
      <xdr:rowOff>58402</xdr:rowOff>
    </xdr:to>
    <xdr:sp macro="" textlink="">
      <xdr:nvSpPr>
        <xdr:cNvPr id="382" name="円/楕円 381"/>
        <xdr:cNvSpPr/>
      </xdr:nvSpPr>
      <xdr:spPr>
        <a:xfrm>
          <a:off x="6921500" y="9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51</xdr:row>
      <xdr:rowOff>74929</xdr:rowOff>
    </xdr:from>
    <xdr:ext cx="469744" cy="259045"/>
    <xdr:sp macro="" textlink="">
      <xdr:nvSpPr>
        <xdr:cNvPr id="383" name="テキスト ボックス 382"/>
        <xdr:cNvSpPr txBox="1"/>
      </xdr:nvSpPr>
      <xdr:spPr>
        <a:xfrm>
          <a:off x="6737427" y="8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7" name="直線コネクタ 406"/>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8"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9" name="直線コネクタ 408"/>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10"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11" name="直線コネクタ 410"/>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26048</xdr:rowOff>
    </xdr:from>
    <xdr:to>
      <xdr:col>15</xdr:col>
      <xdr:colOff>180975</xdr:colOff>
      <xdr:row>78</xdr:row>
      <xdr:rowOff>56795</xdr:rowOff>
    </xdr:to>
    <xdr:cxnSp macro="">
      <xdr:nvCxnSpPr>
        <xdr:cNvPr id="412" name="直線コネクタ 411"/>
        <xdr:cNvCxnSpPr/>
      </xdr:nvCxnSpPr>
      <xdr:spPr>
        <a:xfrm flipV="1">
          <a:off x="9639300" y="13399148"/>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3"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4" name="フローチャート : 判断 413"/>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44183</xdr:rowOff>
    </xdr:from>
    <xdr:to>
      <xdr:col>14</xdr:col>
      <xdr:colOff>28575</xdr:colOff>
      <xdr:row>78</xdr:row>
      <xdr:rowOff>56795</xdr:rowOff>
    </xdr:to>
    <xdr:cxnSp macro="">
      <xdr:nvCxnSpPr>
        <xdr:cNvPr id="415" name="直線コネクタ 414"/>
        <xdr:cNvCxnSpPr/>
      </xdr:nvCxnSpPr>
      <xdr:spPr>
        <a:xfrm>
          <a:off x="8750300" y="13417283"/>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6" name="フローチャート : 判断 415"/>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7" name="テキスト ボックス 416"/>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132556</xdr:rowOff>
    </xdr:from>
    <xdr:to>
      <xdr:col>12</xdr:col>
      <xdr:colOff>511175</xdr:colOff>
      <xdr:row>78</xdr:row>
      <xdr:rowOff>44183</xdr:rowOff>
    </xdr:to>
    <xdr:cxnSp macro="">
      <xdr:nvCxnSpPr>
        <xdr:cNvPr id="418" name="直線コネクタ 417"/>
        <xdr:cNvCxnSpPr/>
      </xdr:nvCxnSpPr>
      <xdr:spPr>
        <a:xfrm>
          <a:off x="7861300" y="13334206"/>
          <a:ext cx="889000" cy="8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9" name="フローチャート : 判断 418"/>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20" name="テキスト ボックス 419"/>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29611</xdr:rowOff>
    </xdr:from>
    <xdr:to>
      <xdr:col>11</xdr:col>
      <xdr:colOff>307975</xdr:colOff>
      <xdr:row>77</xdr:row>
      <xdr:rowOff>132556</xdr:rowOff>
    </xdr:to>
    <xdr:cxnSp macro="">
      <xdr:nvCxnSpPr>
        <xdr:cNvPr id="421" name="直線コネクタ 420"/>
        <xdr:cNvCxnSpPr/>
      </xdr:nvCxnSpPr>
      <xdr:spPr>
        <a:xfrm>
          <a:off x="6972300" y="13231261"/>
          <a:ext cx="889000" cy="10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2" name="フローチャート : 判断 421"/>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3" name="テキスト ボックス 422"/>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4" name="フローチャート : 判断 423"/>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5" name="テキスト ボックス 424"/>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146698</xdr:rowOff>
    </xdr:from>
    <xdr:to>
      <xdr:col>15</xdr:col>
      <xdr:colOff>231775</xdr:colOff>
      <xdr:row>78</xdr:row>
      <xdr:rowOff>76848</xdr:rowOff>
    </xdr:to>
    <xdr:sp macro="" textlink="">
      <xdr:nvSpPr>
        <xdr:cNvPr id="431" name="円/楕円 430"/>
        <xdr:cNvSpPr/>
      </xdr:nvSpPr>
      <xdr:spPr>
        <a:xfrm>
          <a:off x="10426700" y="133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61625</xdr:rowOff>
    </xdr:from>
    <xdr:ext cx="469744" cy="259045"/>
    <xdr:sp macro="" textlink="">
      <xdr:nvSpPr>
        <xdr:cNvPr id="432" name="商工費該当値テキスト"/>
        <xdr:cNvSpPr txBox="1"/>
      </xdr:nvSpPr>
      <xdr:spPr>
        <a:xfrm>
          <a:off x="10528300" y="132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5995</xdr:rowOff>
    </xdr:from>
    <xdr:to>
      <xdr:col>14</xdr:col>
      <xdr:colOff>79375</xdr:colOff>
      <xdr:row>78</xdr:row>
      <xdr:rowOff>107595</xdr:rowOff>
    </xdr:to>
    <xdr:sp macro="" textlink="">
      <xdr:nvSpPr>
        <xdr:cNvPr id="433" name="円/楕円 432"/>
        <xdr:cNvSpPr/>
      </xdr:nvSpPr>
      <xdr:spPr>
        <a:xfrm>
          <a:off x="9588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98722</xdr:rowOff>
    </xdr:from>
    <xdr:ext cx="469744" cy="259045"/>
    <xdr:sp macro="" textlink="">
      <xdr:nvSpPr>
        <xdr:cNvPr id="434" name="テキスト ボックス 433"/>
        <xdr:cNvSpPr txBox="1"/>
      </xdr:nvSpPr>
      <xdr:spPr>
        <a:xfrm>
          <a:off x="9404427" y="134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164833</xdr:rowOff>
    </xdr:from>
    <xdr:to>
      <xdr:col>12</xdr:col>
      <xdr:colOff>561975</xdr:colOff>
      <xdr:row>78</xdr:row>
      <xdr:rowOff>94983</xdr:rowOff>
    </xdr:to>
    <xdr:sp macro="" textlink="">
      <xdr:nvSpPr>
        <xdr:cNvPr id="435" name="円/楕円 434"/>
        <xdr:cNvSpPr/>
      </xdr:nvSpPr>
      <xdr:spPr>
        <a:xfrm>
          <a:off x="8699500" y="133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86110</xdr:rowOff>
    </xdr:from>
    <xdr:ext cx="469744" cy="259045"/>
    <xdr:sp macro="" textlink="">
      <xdr:nvSpPr>
        <xdr:cNvPr id="436" name="テキスト ボックス 435"/>
        <xdr:cNvSpPr txBox="1"/>
      </xdr:nvSpPr>
      <xdr:spPr>
        <a:xfrm>
          <a:off x="8515427" y="134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81756</xdr:rowOff>
    </xdr:from>
    <xdr:to>
      <xdr:col>11</xdr:col>
      <xdr:colOff>358775</xdr:colOff>
      <xdr:row>78</xdr:row>
      <xdr:rowOff>11906</xdr:rowOff>
    </xdr:to>
    <xdr:sp macro="" textlink="">
      <xdr:nvSpPr>
        <xdr:cNvPr id="437" name="円/楕円 436"/>
        <xdr:cNvSpPr/>
      </xdr:nvSpPr>
      <xdr:spPr>
        <a:xfrm>
          <a:off x="7810500" y="132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3033</xdr:rowOff>
    </xdr:from>
    <xdr:ext cx="534377" cy="259045"/>
    <xdr:sp macro="" textlink="">
      <xdr:nvSpPr>
        <xdr:cNvPr id="438" name="テキスト ボックス 437"/>
        <xdr:cNvSpPr txBox="1"/>
      </xdr:nvSpPr>
      <xdr:spPr>
        <a:xfrm>
          <a:off x="7594111" y="1337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150261</xdr:rowOff>
    </xdr:from>
    <xdr:to>
      <xdr:col>10</xdr:col>
      <xdr:colOff>155575</xdr:colOff>
      <xdr:row>77</xdr:row>
      <xdr:rowOff>80411</xdr:rowOff>
    </xdr:to>
    <xdr:sp macro="" textlink="">
      <xdr:nvSpPr>
        <xdr:cNvPr id="439" name="円/楕円 438"/>
        <xdr:cNvSpPr/>
      </xdr:nvSpPr>
      <xdr:spPr>
        <a:xfrm>
          <a:off x="6921500" y="131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71538</xdr:rowOff>
    </xdr:from>
    <xdr:ext cx="534377" cy="259045"/>
    <xdr:sp macro="" textlink="">
      <xdr:nvSpPr>
        <xdr:cNvPr id="440" name="テキスト ボックス 439"/>
        <xdr:cNvSpPr txBox="1"/>
      </xdr:nvSpPr>
      <xdr:spPr>
        <a:xfrm>
          <a:off x="6705111" y="132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5" name="直線コネクタ 464"/>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6"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7" name="直線コネクタ 466"/>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8"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9" name="直線コネクタ 468"/>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25761</xdr:rowOff>
    </xdr:from>
    <xdr:to>
      <xdr:col>15</xdr:col>
      <xdr:colOff>180975</xdr:colOff>
      <xdr:row>97</xdr:row>
      <xdr:rowOff>35077</xdr:rowOff>
    </xdr:to>
    <xdr:cxnSp macro="">
      <xdr:nvCxnSpPr>
        <xdr:cNvPr id="470" name="直線コネクタ 469"/>
        <xdr:cNvCxnSpPr/>
      </xdr:nvCxnSpPr>
      <xdr:spPr>
        <a:xfrm>
          <a:off x="9639300" y="16656411"/>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71"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2" name="フローチャート : 判断 471"/>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67387</xdr:rowOff>
    </xdr:from>
    <xdr:to>
      <xdr:col>14</xdr:col>
      <xdr:colOff>28575</xdr:colOff>
      <xdr:row>97</xdr:row>
      <xdr:rowOff>25761</xdr:rowOff>
    </xdr:to>
    <xdr:cxnSp macro="">
      <xdr:nvCxnSpPr>
        <xdr:cNvPr id="473" name="直線コネクタ 472"/>
        <xdr:cNvCxnSpPr/>
      </xdr:nvCxnSpPr>
      <xdr:spPr>
        <a:xfrm>
          <a:off x="8750300" y="16355137"/>
          <a:ext cx="889000" cy="30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4" name="フローチャート : 判断 473"/>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5" name="テキスト ボックス 474"/>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166255</xdr:rowOff>
    </xdr:from>
    <xdr:to>
      <xdr:col>12</xdr:col>
      <xdr:colOff>511175</xdr:colOff>
      <xdr:row>95</xdr:row>
      <xdr:rowOff>67387</xdr:rowOff>
    </xdr:to>
    <xdr:cxnSp macro="">
      <xdr:nvCxnSpPr>
        <xdr:cNvPr id="476" name="直線コネクタ 475"/>
        <xdr:cNvCxnSpPr/>
      </xdr:nvCxnSpPr>
      <xdr:spPr>
        <a:xfrm>
          <a:off x="7861300" y="16111105"/>
          <a:ext cx="889000" cy="2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7" name="フローチャート : 判断 476"/>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8" name="テキスト ボックス 477"/>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166255</xdr:rowOff>
    </xdr:from>
    <xdr:to>
      <xdr:col>11</xdr:col>
      <xdr:colOff>307975</xdr:colOff>
      <xdr:row>96</xdr:row>
      <xdr:rowOff>72168</xdr:rowOff>
    </xdr:to>
    <xdr:cxnSp macro="">
      <xdr:nvCxnSpPr>
        <xdr:cNvPr id="479" name="直線コネクタ 478"/>
        <xdr:cNvCxnSpPr/>
      </xdr:nvCxnSpPr>
      <xdr:spPr>
        <a:xfrm flipV="1">
          <a:off x="6972300" y="16111105"/>
          <a:ext cx="889000" cy="4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80" name="フローチャート : 判断 479"/>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154633</xdr:rowOff>
    </xdr:from>
    <xdr:ext cx="534377" cy="259045"/>
    <xdr:sp macro="" textlink="">
      <xdr:nvSpPr>
        <xdr:cNvPr id="481" name="テキスト ボックス 480"/>
        <xdr:cNvSpPr txBox="1"/>
      </xdr:nvSpPr>
      <xdr:spPr>
        <a:xfrm>
          <a:off x="7594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2" name="フローチャート : 判断 481"/>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3" name="テキスト ボックス 482"/>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155727</xdr:rowOff>
    </xdr:from>
    <xdr:to>
      <xdr:col>15</xdr:col>
      <xdr:colOff>231775</xdr:colOff>
      <xdr:row>97</xdr:row>
      <xdr:rowOff>85877</xdr:rowOff>
    </xdr:to>
    <xdr:sp macro="" textlink="">
      <xdr:nvSpPr>
        <xdr:cNvPr id="489" name="円/楕円 488"/>
        <xdr:cNvSpPr/>
      </xdr:nvSpPr>
      <xdr:spPr>
        <a:xfrm>
          <a:off x="10426700" y="166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134154</xdr:rowOff>
    </xdr:from>
    <xdr:ext cx="534377" cy="259045"/>
    <xdr:sp macro="" textlink="">
      <xdr:nvSpPr>
        <xdr:cNvPr id="490" name="土木費該当値テキスト"/>
        <xdr:cNvSpPr txBox="1"/>
      </xdr:nvSpPr>
      <xdr:spPr>
        <a:xfrm>
          <a:off x="10528300" y="165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146411</xdr:rowOff>
    </xdr:from>
    <xdr:to>
      <xdr:col>14</xdr:col>
      <xdr:colOff>79375</xdr:colOff>
      <xdr:row>97</xdr:row>
      <xdr:rowOff>76561</xdr:rowOff>
    </xdr:to>
    <xdr:sp macro="" textlink="">
      <xdr:nvSpPr>
        <xdr:cNvPr id="491" name="円/楕円 490"/>
        <xdr:cNvSpPr/>
      </xdr:nvSpPr>
      <xdr:spPr>
        <a:xfrm>
          <a:off x="9588500" y="166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67688</xdr:rowOff>
    </xdr:from>
    <xdr:ext cx="534377" cy="259045"/>
    <xdr:sp macro="" textlink="">
      <xdr:nvSpPr>
        <xdr:cNvPr id="492" name="テキスト ボックス 491"/>
        <xdr:cNvSpPr txBox="1"/>
      </xdr:nvSpPr>
      <xdr:spPr>
        <a:xfrm>
          <a:off x="9372111" y="166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16587</xdr:rowOff>
    </xdr:from>
    <xdr:to>
      <xdr:col>12</xdr:col>
      <xdr:colOff>561975</xdr:colOff>
      <xdr:row>95</xdr:row>
      <xdr:rowOff>118187</xdr:rowOff>
    </xdr:to>
    <xdr:sp macro="" textlink="">
      <xdr:nvSpPr>
        <xdr:cNvPr id="493" name="円/楕円 492"/>
        <xdr:cNvSpPr/>
      </xdr:nvSpPr>
      <xdr:spPr>
        <a:xfrm>
          <a:off x="8699500" y="163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134714</xdr:rowOff>
    </xdr:from>
    <xdr:ext cx="534377" cy="259045"/>
    <xdr:sp macro="" textlink="">
      <xdr:nvSpPr>
        <xdr:cNvPr id="494" name="テキスト ボックス 493"/>
        <xdr:cNvSpPr txBox="1"/>
      </xdr:nvSpPr>
      <xdr:spPr>
        <a:xfrm>
          <a:off x="8483111" y="160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115455</xdr:rowOff>
    </xdr:from>
    <xdr:to>
      <xdr:col>11</xdr:col>
      <xdr:colOff>358775</xdr:colOff>
      <xdr:row>94</xdr:row>
      <xdr:rowOff>45605</xdr:rowOff>
    </xdr:to>
    <xdr:sp macro="" textlink="">
      <xdr:nvSpPr>
        <xdr:cNvPr id="495" name="円/楕円 494"/>
        <xdr:cNvSpPr/>
      </xdr:nvSpPr>
      <xdr:spPr>
        <a:xfrm>
          <a:off x="7810500" y="16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62132</xdr:rowOff>
    </xdr:from>
    <xdr:ext cx="534377" cy="259045"/>
    <xdr:sp macro="" textlink="">
      <xdr:nvSpPr>
        <xdr:cNvPr id="496" name="テキスト ボックス 495"/>
        <xdr:cNvSpPr txBox="1"/>
      </xdr:nvSpPr>
      <xdr:spPr>
        <a:xfrm>
          <a:off x="7594111" y="158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21368</xdr:rowOff>
    </xdr:from>
    <xdr:to>
      <xdr:col>10</xdr:col>
      <xdr:colOff>155575</xdr:colOff>
      <xdr:row>96</xdr:row>
      <xdr:rowOff>122968</xdr:rowOff>
    </xdr:to>
    <xdr:sp macro="" textlink="">
      <xdr:nvSpPr>
        <xdr:cNvPr id="497" name="円/楕円 496"/>
        <xdr:cNvSpPr/>
      </xdr:nvSpPr>
      <xdr:spPr>
        <a:xfrm>
          <a:off x="6921500" y="164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114095</xdr:rowOff>
    </xdr:from>
    <xdr:ext cx="534377" cy="259045"/>
    <xdr:sp macro="" textlink="">
      <xdr:nvSpPr>
        <xdr:cNvPr id="498" name="テキスト ボックス 497"/>
        <xdr:cNvSpPr txBox="1"/>
      </xdr:nvSpPr>
      <xdr:spPr>
        <a:xfrm>
          <a:off x="6705111" y="1657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3" name="直線コネクタ 522"/>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4"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5" name="直線コネクタ 524"/>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6"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7" name="直線コネクタ 526"/>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79883</xdr:rowOff>
    </xdr:from>
    <xdr:to>
      <xdr:col>23</xdr:col>
      <xdr:colOff>517525</xdr:colOff>
      <xdr:row>37</xdr:row>
      <xdr:rowOff>128524</xdr:rowOff>
    </xdr:to>
    <xdr:cxnSp macro="">
      <xdr:nvCxnSpPr>
        <xdr:cNvPr id="528" name="直線コネクタ 527"/>
        <xdr:cNvCxnSpPr/>
      </xdr:nvCxnSpPr>
      <xdr:spPr>
        <a:xfrm>
          <a:off x="15481300" y="6423533"/>
          <a:ext cx="8382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29"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30" name="フローチャート : 判断 529"/>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79883</xdr:rowOff>
    </xdr:from>
    <xdr:to>
      <xdr:col>22</xdr:col>
      <xdr:colOff>365125</xdr:colOff>
      <xdr:row>38</xdr:row>
      <xdr:rowOff>90678</xdr:rowOff>
    </xdr:to>
    <xdr:cxnSp macro="">
      <xdr:nvCxnSpPr>
        <xdr:cNvPr id="531" name="直線コネクタ 530"/>
        <xdr:cNvCxnSpPr/>
      </xdr:nvCxnSpPr>
      <xdr:spPr>
        <a:xfrm flipV="1">
          <a:off x="14592300" y="6423533"/>
          <a:ext cx="889000" cy="1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2" name="フローチャート : 判断 531"/>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33" name="テキスト ボックス 532"/>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889</xdr:rowOff>
    </xdr:from>
    <xdr:to>
      <xdr:col>21</xdr:col>
      <xdr:colOff>161925</xdr:colOff>
      <xdr:row>38</xdr:row>
      <xdr:rowOff>90678</xdr:rowOff>
    </xdr:to>
    <xdr:cxnSp macro="">
      <xdr:nvCxnSpPr>
        <xdr:cNvPr id="534" name="直線コネクタ 533"/>
        <xdr:cNvCxnSpPr/>
      </xdr:nvCxnSpPr>
      <xdr:spPr>
        <a:xfrm>
          <a:off x="13703300" y="6515989"/>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5" name="フローチャート : 判断 534"/>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6" name="テキスト ボックス 535"/>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96901</xdr:rowOff>
    </xdr:from>
    <xdr:to>
      <xdr:col>19</xdr:col>
      <xdr:colOff>644525</xdr:colOff>
      <xdr:row>38</xdr:row>
      <xdr:rowOff>889</xdr:rowOff>
    </xdr:to>
    <xdr:cxnSp macro="">
      <xdr:nvCxnSpPr>
        <xdr:cNvPr id="537" name="直線コネクタ 536"/>
        <xdr:cNvCxnSpPr/>
      </xdr:nvCxnSpPr>
      <xdr:spPr>
        <a:xfrm>
          <a:off x="12814300" y="6269101"/>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8" name="フローチャート : 判断 537"/>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9" name="テキスト ボックス 538"/>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40" name="フローチャート : 判断 539"/>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29354</xdr:rowOff>
    </xdr:from>
    <xdr:ext cx="534377" cy="259045"/>
    <xdr:sp macro="" textlink="">
      <xdr:nvSpPr>
        <xdr:cNvPr id="541" name="テキスト ボックス 540"/>
        <xdr:cNvSpPr txBox="1"/>
      </xdr:nvSpPr>
      <xdr:spPr>
        <a:xfrm>
          <a:off x="12547111" y="63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77724</xdr:rowOff>
    </xdr:from>
    <xdr:to>
      <xdr:col>23</xdr:col>
      <xdr:colOff>568325</xdr:colOff>
      <xdr:row>38</xdr:row>
      <xdr:rowOff>7874</xdr:rowOff>
    </xdr:to>
    <xdr:sp macro="" textlink="">
      <xdr:nvSpPr>
        <xdr:cNvPr id="547" name="円/楕円 546"/>
        <xdr:cNvSpPr/>
      </xdr:nvSpPr>
      <xdr:spPr>
        <a:xfrm>
          <a:off x="16268700" y="64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56151</xdr:rowOff>
    </xdr:from>
    <xdr:ext cx="534377" cy="259045"/>
    <xdr:sp macro="" textlink="">
      <xdr:nvSpPr>
        <xdr:cNvPr id="548" name="消防費該当値テキスト"/>
        <xdr:cNvSpPr txBox="1"/>
      </xdr:nvSpPr>
      <xdr:spPr>
        <a:xfrm>
          <a:off x="16370300" y="63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29083</xdr:rowOff>
    </xdr:from>
    <xdr:to>
      <xdr:col>22</xdr:col>
      <xdr:colOff>415925</xdr:colOff>
      <xdr:row>37</xdr:row>
      <xdr:rowOff>130683</xdr:rowOff>
    </xdr:to>
    <xdr:sp macro="" textlink="">
      <xdr:nvSpPr>
        <xdr:cNvPr id="549" name="円/楕円 548"/>
        <xdr:cNvSpPr/>
      </xdr:nvSpPr>
      <xdr:spPr>
        <a:xfrm>
          <a:off x="15430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121810</xdr:rowOff>
    </xdr:from>
    <xdr:ext cx="534377" cy="259045"/>
    <xdr:sp macro="" textlink="">
      <xdr:nvSpPr>
        <xdr:cNvPr id="550" name="テキスト ボックス 549"/>
        <xdr:cNvSpPr txBox="1"/>
      </xdr:nvSpPr>
      <xdr:spPr>
        <a:xfrm>
          <a:off x="15214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39878</xdr:rowOff>
    </xdr:from>
    <xdr:to>
      <xdr:col>21</xdr:col>
      <xdr:colOff>212725</xdr:colOff>
      <xdr:row>38</xdr:row>
      <xdr:rowOff>141478</xdr:rowOff>
    </xdr:to>
    <xdr:sp macro="" textlink="">
      <xdr:nvSpPr>
        <xdr:cNvPr id="551" name="円/楕円 550"/>
        <xdr:cNvSpPr/>
      </xdr:nvSpPr>
      <xdr:spPr>
        <a:xfrm>
          <a:off x="14541500" y="65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132605</xdr:rowOff>
    </xdr:from>
    <xdr:ext cx="469744" cy="259045"/>
    <xdr:sp macro="" textlink="">
      <xdr:nvSpPr>
        <xdr:cNvPr id="552" name="テキスト ボックス 551"/>
        <xdr:cNvSpPr txBox="1"/>
      </xdr:nvSpPr>
      <xdr:spPr>
        <a:xfrm>
          <a:off x="14357427" y="664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121539</xdr:rowOff>
    </xdr:from>
    <xdr:to>
      <xdr:col>20</xdr:col>
      <xdr:colOff>9525</xdr:colOff>
      <xdr:row>38</xdr:row>
      <xdr:rowOff>51689</xdr:rowOff>
    </xdr:to>
    <xdr:sp macro="" textlink="">
      <xdr:nvSpPr>
        <xdr:cNvPr id="553" name="円/楕円 552"/>
        <xdr:cNvSpPr/>
      </xdr:nvSpPr>
      <xdr:spPr>
        <a:xfrm>
          <a:off x="13652500" y="64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42816</xdr:rowOff>
    </xdr:from>
    <xdr:ext cx="534377" cy="259045"/>
    <xdr:sp macro="" textlink="">
      <xdr:nvSpPr>
        <xdr:cNvPr id="554" name="テキスト ボックス 553"/>
        <xdr:cNvSpPr txBox="1"/>
      </xdr:nvSpPr>
      <xdr:spPr>
        <a:xfrm>
          <a:off x="13436111" y="65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46101</xdr:rowOff>
    </xdr:from>
    <xdr:to>
      <xdr:col>18</xdr:col>
      <xdr:colOff>492125</xdr:colOff>
      <xdr:row>36</xdr:row>
      <xdr:rowOff>147701</xdr:rowOff>
    </xdr:to>
    <xdr:sp macro="" textlink="">
      <xdr:nvSpPr>
        <xdr:cNvPr id="555" name="円/楕円 554"/>
        <xdr:cNvSpPr/>
      </xdr:nvSpPr>
      <xdr:spPr>
        <a:xfrm>
          <a:off x="12763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164228</xdr:rowOff>
    </xdr:from>
    <xdr:ext cx="534377" cy="259045"/>
    <xdr:sp macro="" textlink="">
      <xdr:nvSpPr>
        <xdr:cNvPr id="556" name="テキスト ボックス 555"/>
        <xdr:cNvSpPr txBox="1"/>
      </xdr:nvSpPr>
      <xdr:spPr>
        <a:xfrm>
          <a:off x="12547111" y="59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8" name="直線コネクタ 56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9" name="テキスト ボックス 56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3" name="テキスト ボックス 57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7" name="直線コネクタ 576"/>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8"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9" name="直線コネクタ 578"/>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80"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81" name="直線コネクタ 580"/>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18370</xdr:rowOff>
    </xdr:from>
    <xdr:to>
      <xdr:col>23</xdr:col>
      <xdr:colOff>517525</xdr:colOff>
      <xdr:row>54</xdr:row>
      <xdr:rowOff>52032</xdr:rowOff>
    </xdr:to>
    <xdr:cxnSp macro="">
      <xdr:nvCxnSpPr>
        <xdr:cNvPr id="582" name="直線コネクタ 581"/>
        <xdr:cNvCxnSpPr/>
      </xdr:nvCxnSpPr>
      <xdr:spPr>
        <a:xfrm flipV="1">
          <a:off x="15481300" y="9105220"/>
          <a:ext cx="838200" cy="20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64812</xdr:rowOff>
    </xdr:from>
    <xdr:ext cx="534377" cy="259045"/>
    <xdr:sp macro="" textlink="">
      <xdr:nvSpPr>
        <xdr:cNvPr id="583" name="教育費平均値テキスト"/>
        <xdr:cNvSpPr txBox="1"/>
      </xdr:nvSpPr>
      <xdr:spPr>
        <a:xfrm>
          <a:off x="16370300" y="9323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4" name="フローチャート : 判断 583"/>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5797</xdr:rowOff>
    </xdr:from>
    <xdr:to>
      <xdr:col>22</xdr:col>
      <xdr:colOff>365125</xdr:colOff>
      <xdr:row>54</xdr:row>
      <xdr:rowOff>52032</xdr:rowOff>
    </xdr:to>
    <xdr:cxnSp macro="">
      <xdr:nvCxnSpPr>
        <xdr:cNvPr id="585" name="直線コネクタ 584"/>
        <xdr:cNvCxnSpPr/>
      </xdr:nvCxnSpPr>
      <xdr:spPr>
        <a:xfrm>
          <a:off x="14592300" y="9092647"/>
          <a:ext cx="889000" cy="2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6" name="フローチャート : 判断 585"/>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37323</xdr:rowOff>
    </xdr:from>
    <xdr:ext cx="534377" cy="259045"/>
    <xdr:sp macro="" textlink="">
      <xdr:nvSpPr>
        <xdr:cNvPr id="587" name="テキスト ボックス 586"/>
        <xdr:cNvSpPr txBox="1"/>
      </xdr:nvSpPr>
      <xdr:spPr>
        <a:xfrm>
          <a:off x="15214111" y="9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5797</xdr:rowOff>
    </xdr:from>
    <xdr:to>
      <xdr:col>21</xdr:col>
      <xdr:colOff>161925</xdr:colOff>
      <xdr:row>53</xdr:row>
      <xdr:rowOff>166904</xdr:rowOff>
    </xdr:to>
    <xdr:cxnSp macro="">
      <xdr:nvCxnSpPr>
        <xdr:cNvPr id="588" name="直線コネクタ 587"/>
        <xdr:cNvCxnSpPr/>
      </xdr:nvCxnSpPr>
      <xdr:spPr>
        <a:xfrm flipV="1">
          <a:off x="13703300" y="9092647"/>
          <a:ext cx="889000" cy="16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9" name="フローチャート : 判断 588"/>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94016</xdr:rowOff>
    </xdr:from>
    <xdr:ext cx="534377" cy="259045"/>
    <xdr:sp macro="" textlink="">
      <xdr:nvSpPr>
        <xdr:cNvPr id="590" name="テキスト ボックス 589"/>
        <xdr:cNvSpPr txBox="1"/>
      </xdr:nvSpPr>
      <xdr:spPr>
        <a:xfrm>
          <a:off x="14325111" y="95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166904</xdr:rowOff>
    </xdr:from>
    <xdr:to>
      <xdr:col>19</xdr:col>
      <xdr:colOff>644525</xdr:colOff>
      <xdr:row>54</xdr:row>
      <xdr:rowOff>64833</xdr:rowOff>
    </xdr:to>
    <xdr:cxnSp macro="">
      <xdr:nvCxnSpPr>
        <xdr:cNvPr id="591" name="直線コネクタ 590"/>
        <xdr:cNvCxnSpPr/>
      </xdr:nvCxnSpPr>
      <xdr:spPr>
        <a:xfrm flipV="1">
          <a:off x="12814300" y="9253754"/>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2" name="フローチャート : 判断 591"/>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103560</xdr:rowOff>
    </xdr:from>
    <xdr:ext cx="534377" cy="259045"/>
    <xdr:sp macro="" textlink="">
      <xdr:nvSpPr>
        <xdr:cNvPr id="593" name="テキスト ボックス 592"/>
        <xdr:cNvSpPr txBox="1"/>
      </xdr:nvSpPr>
      <xdr:spPr>
        <a:xfrm>
          <a:off x="13436111" y="95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4" name="フローチャート : 判断 593"/>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126706</xdr:rowOff>
    </xdr:from>
    <xdr:ext cx="534377" cy="259045"/>
    <xdr:sp macro="" textlink="">
      <xdr:nvSpPr>
        <xdr:cNvPr id="595" name="テキスト ボックス 594"/>
        <xdr:cNvSpPr txBox="1"/>
      </xdr:nvSpPr>
      <xdr:spPr>
        <a:xfrm>
          <a:off x="12547111" y="95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139020</xdr:rowOff>
    </xdr:from>
    <xdr:to>
      <xdr:col>23</xdr:col>
      <xdr:colOff>568325</xdr:colOff>
      <xdr:row>53</xdr:row>
      <xdr:rowOff>69170</xdr:rowOff>
    </xdr:to>
    <xdr:sp macro="" textlink="">
      <xdr:nvSpPr>
        <xdr:cNvPr id="601" name="円/楕円 600"/>
        <xdr:cNvSpPr/>
      </xdr:nvSpPr>
      <xdr:spPr>
        <a:xfrm>
          <a:off x="16268700" y="90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161897</xdr:rowOff>
    </xdr:from>
    <xdr:ext cx="534377" cy="259045"/>
    <xdr:sp macro="" textlink="">
      <xdr:nvSpPr>
        <xdr:cNvPr id="602" name="教育費該当値テキスト"/>
        <xdr:cNvSpPr txBox="1"/>
      </xdr:nvSpPr>
      <xdr:spPr>
        <a:xfrm>
          <a:off x="16370300" y="8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1232</xdr:rowOff>
    </xdr:from>
    <xdr:to>
      <xdr:col>22</xdr:col>
      <xdr:colOff>415925</xdr:colOff>
      <xdr:row>54</xdr:row>
      <xdr:rowOff>102832</xdr:rowOff>
    </xdr:to>
    <xdr:sp macro="" textlink="">
      <xdr:nvSpPr>
        <xdr:cNvPr id="603" name="円/楕円 602"/>
        <xdr:cNvSpPr/>
      </xdr:nvSpPr>
      <xdr:spPr>
        <a:xfrm>
          <a:off x="15430500" y="92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119359</xdr:rowOff>
    </xdr:from>
    <xdr:ext cx="534377" cy="259045"/>
    <xdr:sp macro="" textlink="">
      <xdr:nvSpPr>
        <xdr:cNvPr id="604" name="テキスト ボックス 603"/>
        <xdr:cNvSpPr txBox="1"/>
      </xdr:nvSpPr>
      <xdr:spPr>
        <a:xfrm>
          <a:off x="15214111" y="90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41,534</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126447</xdr:rowOff>
    </xdr:from>
    <xdr:to>
      <xdr:col>21</xdr:col>
      <xdr:colOff>212725</xdr:colOff>
      <xdr:row>53</xdr:row>
      <xdr:rowOff>56597</xdr:rowOff>
    </xdr:to>
    <xdr:sp macro="" textlink="">
      <xdr:nvSpPr>
        <xdr:cNvPr id="605" name="円/楕円 604"/>
        <xdr:cNvSpPr/>
      </xdr:nvSpPr>
      <xdr:spPr>
        <a:xfrm>
          <a:off x="14541500" y="90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73124</xdr:rowOff>
    </xdr:from>
    <xdr:ext cx="534377" cy="259045"/>
    <xdr:sp macro="" textlink="">
      <xdr:nvSpPr>
        <xdr:cNvPr id="606" name="テキスト ボックス 605"/>
        <xdr:cNvSpPr txBox="1"/>
      </xdr:nvSpPr>
      <xdr:spPr>
        <a:xfrm>
          <a:off x="14325111" y="881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45,343</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116104</xdr:rowOff>
    </xdr:from>
    <xdr:to>
      <xdr:col>20</xdr:col>
      <xdr:colOff>9525</xdr:colOff>
      <xdr:row>54</xdr:row>
      <xdr:rowOff>46254</xdr:rowOff>
    </xdr:to>
    <xdr:sp macro="" textlink="">
      <xdr:nvSpPr>
        <xdr:cNvPr id="607" name="円/楕円 606"/>
        <xdr:cNvSpPr/>
      </xdr:nvSpPr>
      <xdr:spPr>
        <a:xfrm>
          <a:off x="13652500" y="92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62781</xdr:rowOff>
    </xdr:from>
    <xdr:ext cx="534377" cy="259045"/>
    <xdr:sp macro="" textlink="">
      <xdr:nvSpPr>
        <xdr:cNvPr id="608" name="テキスト ボックス 607"/>
        <xdr:cNvSpPr txBox="1"/>
      </xdr:nvSpPr>
      <xdr:spPr>
        <a:xfrm>
          <a:off x="13436111" y="89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14033</xdr:rowOff>
    </xdr:from>
    <xdr:to>
      <xdr:col>18</xdr:col>
      <xdr:colOff>492125</xdr:colOff>
      <xdr:row>54</xdr:row>
      <xdr:rowOff>115633</xdr:rowOff>
    </xdr:to>
    <xdr:sp macro="" textlink="">
      <xdr:nvSpPr>
        <xdr:cNvPr id="609" name="円/楕円 608"/>
        <xdr:cNvSpPr/>
      </xdr:nvSpPr>
      <xdr:spPr>
        <a:xfrm>
          <a:off x="12763500" y="92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132160</xdr:rowOff>
    </xdr:from>
    <xdr:ext cx="534377" cy="259045"/>
    <xdr:sp macro="" textlink="">
      <xdr:nvSpPr>
        <xdr:cNvPr id="610" name="テキスト ボックス 609"/>
        <xdr:cNvSpPr txBox="1"/>
      </xdr:nvSpPr>
      <xdr:spPr>
        <a:xfrm>
          <a:off x="12547111" y="90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2" name="直線コネクタ 631"/>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5"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6" name="直線コネクタ 635"/>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67463</xdr:rowOff>
    </xdr:from>
    <xdr:to>
      <xdr:col>23</xdr:col>
      <xdr:colOff>517525</xdr:colOff>
      <xdr:row>78</xdr:row>
      <xdr:rowOff>57175</xdr:rowOff>
    </xdr:to>
    <xdr:cxnSp macro="">
      <xdr:nvCxnSpPr>
        <xdr:cNvPr id="637" name="直線コネクタ 636"/>
        <xdr:cNvCxnSpPr/>
      </xdr:nvCxnSpPr>
      <xdr:spPr>
        <a:xfrm flipV="1">
          <a:off x="15481300" y="13269113"/>
          <a:ext cx="838200" cy="1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104131</xdr:rowOff>
    </xdr:from>
    <xdr:ext cx="378565" cy="259045"/>
    <xdr:sp macro="" textlink="">
      <xdr:nvSpPr>
        <xdr:cNvPr id="638" name="災害復旧費平均値テキスト"/>
        <xdr:cNvSpPr txBox="1"/>
      </xdr:nvSpPr>
      <xdr:spPr>
        <a:xfrm>
          <a:off x="16370300" y="13305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9" name="フローチャート : 判断 638"/>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57175</xdr:rowOff>
    </xdr:from>
    <xdr:to>
      <xdr:col>22</xdr:col>
      <xdr:colOff>365125</xdr:colOff>
      <xdr:row>78</xdr:row>
      <xdr:rowOff>139700</xdr:rowOff>
    </xdr:to>
    <xdr:cxnSp macro="">
      <xdr:nvCxnSpPr>
        <xdr:cNvPr id="640" name="直線コネクタ 639"/>
        <xdr:cNvCxnSpPr/>
      </xdr:nvCxnSpPr>
      <xdr:spPr>
        <a:xfrm flipV="1">
          <a:off x="14592300" y="13430275"/>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41" name="フローチャート : 判断 640"/>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2" name="テキスト ボックス 641"/>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3" name="直線コネクタ 64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4" name="フローチャート : 判断 643"/>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5" name="テキスト ボックス 644"/>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6" name="直線コネクタ 64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7" name="フローチャート : 判断 646"/>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8" name="テキスト ボックス 647"/>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9" name="フローチャート : 判断 648"/>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50" name="テキスト ボックス 649"/>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16663</xdr:rowOff>
    </xdr:from>
    <xdr:to>
      <xdr:col>23</xdr:col>
      <xdr:colOff>568325</xdr:colOff>
      <xdr:row>77</xdr:row>
      <xdr:rowOff>118263</xdr:rowOff>
    </xdr:to>
    <xdr:sp macro="" textlink="">
      <xdr:nvSpPr>
        <xdr:cNvPr id="656" name="円/楕円 655"/>
        <xdr:cNvSpPr/>
      </xdr:nvSpPr>
      <xdr:spPr>
        <a:xfrm>
          <a:off x="162687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39540</xdr:rowOff>
    </xdr:from>
    <xdr:ext cx="469744" cy="259045"/>
    <xdr:sp macro="" textlink="">
      <xdr:nvSpPr>
        <xdr:cNvPr id="657" name="災害復旧費該当値テキスト"/>
        <xdr:cNvSpPr txBox="1"/>
      </xdr:nvSpPr>
      <xdr:spPr>
        <a:xfrm>
          <a:off x="16370300" y="1306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6375</xdr:rowOff>
    </xdr:from>
    <xdr:to>
      <xdr:col>22</xdr:col>
      <xdr:colOff>415925</xdr:colOff>
      <xdr:row>78</xdr:row>
      <xdr:rowOff>107975</xdr:rowOff>
    </xdr:to>
    <xdr:sp macro="" textlink="">
      <xdr:nvSpPr>
        <xdr:cNvPr id="658" name="円/楕円 657"/>
        <xdr:cNvSpPr/>
      </xdr:nvSpPr>
      <xdr:spPr>
        <a:xfrm>
          <a:off x="15430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99102</xdr:rowOff>
    </xdr:from>
    <xdr:ext cx="378565" cy="259045"/>
    <xdr:sp macro="" textlink="">
      <xdr:nvSpPr>
        <xdr:cNvPr id="659" name="テキスト ボックス 658"/>
        <xdr:cNvSpPr txBox="1"/>
      </xdr:nvSpPr>
      <xdr:spPr>
        <a:xfrm>
          <a:off x="15292017" y="1347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0" name="円/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1" name="テキスト ボックス 66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2" name="円/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3" name="テキスト ボックス 66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4" name="円/楕円 66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5" name="テキスト ボックス 66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90" name="直線コネクタ 689"/>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91"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2" name="直線コネクタ 691"/>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3"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4" name="直線コネクタ 693"/>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164255</xdr:rowOff>
    </xdr:from>
    <xdr:to>
      <xdr:col>23</xdr:col>
      <xdr:colOff>517525</xdr:colOff>
      <xdr:row>93</xdr:row>
      <xdr:rowOff>93732</xdr:rowOff>
    </xdr:to>
    <xdr:cxnSp macro="">
      <xdr:nvCxnSpPr>
        <xdr:cNvPr id="695" name="直線コネクタ 694"/>
        <xdr:cNvCxnSpPr/>
      </xdr:nvCxnSpPr>
      <xdr:spPr>
        <a:xfrm flipV="1">
          <a:off x="15481300" y="15937655"/>
          <a:ext cx="8382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78909</xdr:rowOff>
    </xdr:from>
    <xdr:ext cx="534377" cy="259045"/>
    <xdr:sp macro="" textlink="">
      <xdr:nvSpPr>
        <xdr:cNvPr id="696" name="公債費平均値テキスト"/>
        <xdr:cNvSpPr txBox="1"/>
      </xdr:nvSpPr>
      <xdr:spPr>
        <a:xfrm>
          <a:off x="16370300" y="161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7" name="フローチャート : 判断 696"/>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51842</xdr:rowOff>
    </xdr:from>
    <xdr:to>
      <xdr:col>22</xdr:col>
      <xdr:colOff>365125</xdr:colOff>
      <xdr:row>93</xdr:row>
      <xdr:rowOff>93732</xdr:rowOff>
    </xdr:to>
    <xdr:cxnSp macro="">
      <xdr:nvCxnSpPr>
        <xdr:cNvPr id="698" name="直線コネクタ 697"/>
        <xdr:cNvCxnSpPr/>
      </xdr:nvCxnSpPr>
      <xdr:spPr>
        <a:xfrm>
          <a:off x="14592300" y="15996692"/>
          <a:ext cx="889000" cy="4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9" name="フローチャート : 判断 698"/>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28370</xdr:rowOff>
    </xdr:from>
    <xdr:ext cx="534377" cy="259045"/>
    <xdr:sp macro="" textlink="">
      <xdr:nvSpPr>
        <xdr:cNvPr id="700" name="テキスト ボックス 699"/>
        <xdr:cNvSpPr txBox="1"/>
      </xdr:nvSpPr>
      <xdr:spPr>
        <a:xfrm>
          <a:off x="15214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51842</xdr:rowOff>
    </xdr:from>
    <xdr:to>
      <xdr:col>21</xdr:col>
      <xdr:colOff>161925</xdr:colOff>
      <xdr:row>93</xdr:row>
      <xdr:rowOff>69481</xdr:rowOff>
    </xdr:to>
    <xdr:cxnSp macro="">
      <xdr:nvCxnSpPr>
        <xdr:cNvPr id="701" name="直線コネクタ 700"/>
        <xdr:cNvCxnSpPr/>
      </xdr:nvCxnSpPr>
      <xdr:spPr>
        <a:xfrm flipV="1">
          <a:off x="13703300" y="15996692"/>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2" name="フローチャート : 判断 701"/>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9548</xdr:rowOff>
    </xdr:from>
    <xdr:ext cx="534377" cy="259045"/>
    <xdr:sp macro="" textlink="">
      <xdr:nvSpPr>
        <xdr:cNvPr id="703" name="テキスト ボックス 702"/>
        <xdr:cNvSpPr txBox="1"/>
      </xdr:nvSpPr>
      <xdr:spPr>
        <a:xfrm>
          <a:off x="14325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143663</xdr:rowOff>
    </xdr:from>
    <xdr:to>
      <xdr:col>19</xdr:col>
      <xdr:colOff>644525</xdr:colOff>
      <xdr:row>93</xdr:row>
      <xdr:rowOff>69481</xdr:rowOff>
    </xdr:to>
    <xdr:cxnSp macro="">
      <xdr:nvCxnSpPr>
        <xdr:cNvPr id="704" name="直線コネクタ 703"/>
        <xdr:cNvCxnSpPr/>
      </xdr:nvCxnSpPr>
      <xdr:spPr>
        <a:xfrm>
          <a:off x="12814300" y="15745613"/>
          <a:ext cx="889000" cy="2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5" name="フローチャート : 判断 704"/>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29055</xdr:rowOff>
    </xdr:from>
    <xdr:ext cx="534377" cy="259045"/>
    <xdr:sp macro="" textlink="">
      <xdr:nvSpPr>
        <xdr:cNvPr id="706" name="テキスト ボックス 705"/>
        <xdr:cNvSpPr txBox="1"/>
      </xdr:nvSpPr>
      <xdr:spPr>
        <a:xfrm>
          <a:off x="13436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7" name="フローチャート : 判断 706"/>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164025</xdr:rowOff>
    </xdr:from>
    <xdr:ext cx="534377" cy="259045"/>
    <xdr:sp macro="" textlink="">
      <xdr:nvSpPr>
        <xdr:cNvPr id="708" name="テキスト ボックス 707"/>
        <xdr:cNvSpPr txBox="1"/>
      </xdr:nvSpPr>
      <xdr:spPr>
        <a:xfrm>
          <a:off x="12547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113455</xdr:rowOff>
    </xdr:from>
    <xdr:to>
      <xdr:col>23</xdr:col>
      <xdr:colOff>568325</xdr:colOff>
      <xdr:row>93</xdr:row>
      <xdr:rowOff>43605</xdr:rowOff>
    </xdr:to>
    <xdr:sp macro="" textlink="">
      <xdr:nvSpPr>
        <xdr:cNvPr id="714" name="円/楕円 713"/>
        <xdr:cNvSpPr/>
      </xdr:nvSpPr>
      <xdr:spPr>
        <a:xfrm>
          <a:off x="16268700" y="158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136332</xdr:rowOff>
    </xdr:from>
    <xdr:ext cx="534377" cy="259045"/>
    <xdr:sp macro="" textlink="">
      <xdr:nvSpPr>
        <xdr:cNvPr id="715" name="公債費該当値テキスト"/>
        <xdr:cNvSpPr txBox="1"/>
      </xdr:nvSpPr>
      <xdr:spPr>
        <a:xfrm>
          <a:off x="16370300" y="157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76,711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42932</xdr:rowOff>
    </xdr:from>
    <xdr:to>
      <xdr:col>22</xdr:col>
      <xdr:colOff>415925</xdr:colOff>
      <xdr:row>93</xdr:row>
      <xdr:rowOff>144532</xdr:rowOff>
    </xdr:to>
    <xdr:sp macro="" textlink="">
      <xdr:nvSpPr>
        <xdr:cNvPr id="716" name="円/楕円 715"/>
        <xdr:cNvSpPr/>
      </xdr:nvSpPr>
      <xdr:spPr>
        <a:xfrm>
          <a:off x="15430500" y="159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161059</xdr:rowOff>
    </xdr:from>
    <xdr:ext cx="534377" cy="259045"/>
    <xdr:sp macro="" textlink="">
      <xdr:nvSpPr>
        <xdr:cNvPr id="717" name="テキスト ボックス 716"/>
        <xdr:cNvSpPr txBox="1"/>
      </xdr:nvSpPr>
      <xdr:spPr>
        <a:xfrm>
          <a:off x="15214111" y="157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1042</xdr:rowOff>
    </xdr:from>
    <xdr:to>
      <xdr:col>21</xdr:col>
      <xdr:colOff>212725</xdr:colOff>
      <xdr:row>93</xdr:row>
      <xdr:rowOff>102642</xdr:rowOff>
    </xdr:to>
    <xdr:sp macro="" textlink="">
      <xdr:nvSpPr>
        <xdr:cNvPr id="718" name="円/楕円 717"/>
        <xdr:cNvSpPr/>
      </xdr:nvSpPr>
      <xdr:spPr>
        <a:xfrm>
          <a:off x="14541500" y="159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119169</xdr:rowOff>
    </xdr:from>
    <xdr:ext cx="534377" cy="259045"/>
    <xdr:sp macro="" textlink="">
      <xdr:nvSpPr>
        <xdr:cNvPr id="719" name="テキスト ボックス 718"/>
        <xdr:cNvSpPr txBox="1"/>
      </xdr:nvSpPr>
      <xdr:spPr>
        <a:xfrm>
          <a:off x="14325111" y="157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18681</xdr:rowOff>
    </xdr:from>
    <xdr:to>
      <xdr:col>20</xdr:col>
      <xdr:colOff>9525</xdr:colOff>
      <xdr:row>93</xdr:row>
      <xdr:rowOff>120281</xdr:rowOff>
    </xdr:to>
    <xdr:sp macro="" textlink="">
      <xdr:nvSpPr>
        <xdr:cNvPr id="720" name="円/楕円 719"/>
        <xdr:cNvSpPr/>
      </xdr:nvSpPr>
      <xdr:spPr>
        <a:xfrm>
          <a:off x="13652500" y="159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136808</xdr:rowOff>
    </xdr:from>
    <xdr:ext cx="534377" cy="259045"/>
    <xdr:sp macro="" textlink="">
      <xdr:nvSpPr>
        <xdr:cNvPr id="721" name="テキスト ボックス 720"/>
        <xdr:cNvSpPr txBox="1"/>
      </xdr:nvSpPr>
      <xdr:spPr>
        <a:xfrm>
          <a:off x="13436111" y="157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92863</xdr:rowOff>
    </xdr:from>
    <xdr:to>
      <xdr:col>18</xdr:col>
      <xdr:colOff>492125</xdr:colOff>
      <xdr:row>92</xdr:row>
      <xdr:rowOff>23013</xdr:rowOff>
    </xdr:to>
    <xdr:sp macro="" textlink="">
      <xdr:nvSpPr>
        <xdr:cNvPr id="722" name="円/楕円 721"/>
        <xdr:cNvSpPr/>
      </xdr:nvSpPr>
      <xdr:spPr>
        <a:xfrm>
          <a:off x="12763500" y="156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39540</xdr:rowOff>
    </xdr:from>
    <xdr:ext cx="534377" cy="259045"/>
    <xdr:sp macro="" textlink="">
      <xdr:nvSpPr>
        <xdr:cNvPr id="723" name="テキスト ボックス 722"/>
        <xdr:cNvSpPr txBox="1"/>
      </xdr:nvSpPr>
      <xdr:spPr>
        <a:xfrm>
          <a:off x="12547111" y="1547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7" name="直線コネクタ 746"/>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50"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51" name="直線コネクタ 750"/>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138709</xdr:rowOff>
    </xdr:from>
    <xdr:to>
      <xdr:col>32</xdr:col>
      <xdr:colOff>187325</xdr:colOff>
      <xdr:row>37</xdr:row>
      <xdr:rowOff>2616</xdr:rowOff>
    </xdr:to>
    <xdr:cxnSp macro="">
      <xdr:nvCxnSpPr>
        <xdr:cNvPr id="752" name="直線コネクタ 751"/>
        <xdr:cNvCxnSpPr/>
      </xdr:nvCxnSpPr>
      <xdr:spPr>
        <a:xfrm flipV="1">
          <a:off x="21323300" y="6310909"/>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141470</xdr:rowOff>
    </xdr:from>
    <xdr:ext cx="469744" cy="259045"/>
    <xdr:sp macro="" textlink="">
      <xdr:nvSpPr>
        <xdr:cNvPr id="753" name="諸支出金平均値テキスト"/>
        <xdr:cNvSpPr txBox="1"/>
      </xdr:nvSpPr>
      <xdr:spPr>
        <a:xfrm>
          <a:off x="22212300" y="6313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4" name="フローチャート : 判断 753"/>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151359</xdr:rowOff>
    </xdr:from>
    <xdr:to>
      <xdr:col>31</xdr:col>
      <xdr:colOff>34925</xdr:colOff>
      <xdr:row>37</xdr:row>
      <xdr:rowOff>2616</xdr:rowOff>
    </xdr:to>
    <xdr:cxnSp macro="">
      <xdr:nvCxnSpPr>
        <xdr:cNvPr id="755" name="直線コネクタ 754"/>
        <xdr:cNvCxnSpPr/>
      </xdr:nvCxnSpPr>
      <xdr:spPr>
        <a:xfrm>
          <a:off x="20434300" y="6323559"/>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6" name="フローチャート : 判断 755"/>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7" name="テキスト ボックス 756"/>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94894</xdr:rowOff>
    </xdr:from>
    <xdr:to>
      <xdr:col>29</xdr:col>
      <xdr:colOff>517525</xdr:colOff>
      <xdr:row>36</xdr:row>
      <xdr:rowOff>151359</xdr:rowOff>
    </xdr:to>
    <xdr:cxnSp macro="">
      <xdr:nvCxnSpPr>
        <xdr:cNvPr id="758" name="直線コネクタ 757"/>
        <xdr:cNvCxnSpPr/>
      </xdr:nvCxnSpPr>
      <xdr:spPr>
        <a:xfrm>
          <a:off x="19545300" y="6267094"/>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9" name="フローチャート : 判断 758"/>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66870</xdr:rowOff>
    </xdr:from>
    <xdr:ext cx="469744" cy="259045"/>
    <xdr:sp macro="" textlink="">
      <xdr:nvSpPr>
        <xdr:cNvPr id="760" name="テキスト ボックス 759"/>
        <xdr:cNvSpPr txBox="1"/>
      </xdr:nvSpPr>
      <xdr:spPr>
        <a:xfrm>
          <a:off x="20199427"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74625</xdr:rowOff>
    </xdr:from>
    <xdr:to>
      <xdr:col>28</xdr:col>
      <xdr:colOff>314325</xdr:colOff>
      <xdr:row>36</xdr:row>
      <xdr:rowOff>94894</xdr:rowOff>
    </xdr:to>
    <xdr:cxnSp macro="">
      <xdr:nvCxnSpPr>
        <xdr:cNvPr id="761" name="直線コネクタ 760"/>
        <xdr:cNvCxnSpPr/>
      </xdr:nvCxnSpPr>
      <xdr:spPr>
        <a:xfrm>
          <a:off x="18656300" y="624682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2" name="フローチャート : 判断 761"/>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5300</xdr:rowOff>
    </xdr:from>
    <xdr:ext cx="469744" cy="259045"/>
    <xdr:sp macro="" textlink="">
      <xdr:nvSpPr>
        <xdr:cNvPr id="763" name="テキスト ボックス 762"/>
        <xdr:cNvSpPr txBox="1"/>
      </xdr:nvSpPr>
      <xdr:spPr>
        <a:xfrm>
          <a:off x="19310427" y="634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4" name="フローチャート : 判断 763"/>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140784</xdr:rowOff>
    </xdr:from>
    <xdr:ext cx="469744" cy="259045"/>
    <xdr:sp macro="" textlink="">
      <xdr:nvSpPr>
        <xdr:cNvPr id="765" name="テキスト ボックス 764"/>
        <xdr:cNvSpPr txBox="1"/>
      </xdr:nvSpPr>
      <xdr:spPr>
        <a:xfrm>
          <a:off x="18421427" y="63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87909</xdr:rowOff>
    </xdr:from>
    <xdr:to>
      <xdr:col>32</xdr:col>
      <xdr:colOff>238125</xdr:colOff>
      <xdr:row>37</xdr:row>
      <xdr:rowOff>18059</xdr:rowOff>
    </xdr:to>
    <xdr:sp macro="" textlink="">
      <xdr:nvSpPr>
        <xdr:cNvPr id="771" name="円/楕円 770"/>
        <xdr:cNvSpPr/>
      </xdr:nvSpPr>
      <xdr:spPr>
        <a:xfrm>
          <a:off x="221107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110786</xdr:rowOff>
    </xdr:from>
    <xdr:ext cx="469744" cy="259045"/>
    <xdr:sp macro="" textlink="">
      <xdr:nvSpPr>
        <xdr:cNvPr id="772" name="諸支出金該当値テキスト"/>
        <xdr:cNvSpPr txBox="1"/>
      </xdr:nvSpPr>
      <xdr:spPr>
        <a:xfrm>
          <a:off x="22212300"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123266</xdr:rowOff>
    </xdr:from>
    <xdr:to>
      <xdr:col>31</xdr:col>
      <xdr:colOff>85725</xdr:colOff>
      <xdr:row>37</xdr:row>
      <xdr:rowOff>53416</xdr:rowOff>
    </xdr:to>
    <xdr:sp macro="" textlink="">
      <xdr:nvSpPr>
        <xdr:cNvPr id="773" name="円/楕円 772"/>
        <xdr:cNvSpPr/>
      </xdr:nvSpPr>
      <xdr:spPr>
        <a:xfrm>
          <a:off x="21272500" y="62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44543</xdr:rowOff>
    </xdr:from>
    <xdr:ext cx="469744" cy="259045"/>
    <xdr:sp macro="" textlink="">
      <xdr:nvSpPr>
        <xdr:cNvPr id="774" name="テキスト ボックス 773"/>
        <xdr:cNvSpPr txBox="1"/>
      </xdr:nvSpPr>
      <xdr:spPr>
        <a:xfrm>
          <a:off x="21088427" y="638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100559</xdr:rowOff>
    </xdr:from>
    <xdr:to>
      <xdr:col>29</xdr:col>
      <xdr:colOff>568325</xdr:colOff>
      <xdr:row>37</xdr:row>
      <xdr:rowOff>30709</xdr:rowOff>
    </xdr:to>
    <xdr:sp macro="" textlink="">
      <xdr:nvSpPr>
        <xdr:cNvPr id="775" name="円/楕円 774"/>
        <xdr:cNvSpPr/>
      </xdr:nvSpPr>
      <xdr:spPr>
        <a:xfrm>
          <a:off x="20383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47236</xdr:rowOff>
    </xdr:from>
    <xdr:ext cx="469744" cy="259045"/>
    <xdr:sp macro="" textlink="">
      <xdr:nvSpPr>
        <xdr:cNvPr id="776" name="テキスト ボックス 775"/>
        <xdr:cNvSpPr txBox="1"/>
      </xdr:nvSpPr>
      <xdr:spPr>
        <a:xfrm>
          <a:off x="20199427" y="604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44094</xdr:rowOff>
    </xdr:from>
    <xdr:to>
      <xdr:col>28</xdr:col>
      <xdr:colOff>365125</xdr:colOff>
      <xdr:row>36</xdr:row>
      <xdr:rowOff>145694</xdr:rowOff>
    </xdr:to>
    <xdr:sp macro="" textlink="">
      <xdr:nvSpPr>
        <xdr:cNvPr id="777" name="円/楕円 776"/>
        <xdr:cNvSpPr/>
      </xdr:nvSpPr>
      <xdr:spPr>
        <a:xfrm>
          <a:off x="194945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162221</xdr:rowOff>
    </xdr:from>
    <xdr:ext cx="469744" cy="259045"/>
    <xdr:sp macro="" textlink="">
      <xdr:nvSpPr>
        <xdr:cNvPr id="778" name="テキスト ボックス 777"/>
        <xdr:cNvSpPr txBox="1"/>
      </xdr:nvSpPr>
      <xdr:spPr>
        <a:xfrm>
          <a:off x="19310427" y="59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23825</xdr:rowOff>
    </xdr:from>
    <xdr:to>
      <xdr:col>27</xdr:col>
      <xdr:colOff>161925</xdr:colOff>
      <xdr:row>36</xdr:row>
      <xdr:rowOff>125425</xdr:rowOff>
    </xdr:to>
    <xdr:sp macro="" textlink="">
      <xdr:nvSpPr>
        <xdr:cNvPr id="779" name="円/楕円 778"/>
        <xdr:cNvSpPr/>
      </xdr:nvSpPr>
      <xdr:spPr>
        <a:xfrm>
          <a:off x="18605500" y="61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141952</xdr:rowOff>
    </xdr:from>
    <xdr:ext cx="469744" cy="259045"/>
    <xdr:sp macro="" textlink="">
      <xdr:nvSpPr>
        <xdr:cNvPr id="780" name="テキスト ボックス 779"/>
        <xdr:cNvSpPr txBox="1"/>
      </xdr:nvSpPr>
      <xdr:spPr>
        <a:xfrm>
          <a:off x="18421427" y="597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2" name="テキスト ボックス 79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4" name="テキスト ボックス 79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8" name="直線コネクタ 797"/>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9"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801"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2" name="直線コネクタ 801"/>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3" name="直線コネクタ 802"/>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4"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5" name="フローチャート : 判断 804"/>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6" name="直線コネクタ 805"/>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7" name="フローチャート : 判断 806"/>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8" name="テキスト ボックス 807"/>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9" name="直線コネクタ 808"/>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10" name="フローチャート : 判断 809"/>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11" name="テキスト ボックス 810"/>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2" name="直線コネクタ 811"/>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3" name="フローチャート : 判断 812"/>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4" name="テキスト ボックス 813"/>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5" name="フローチャート : 判断 814"/>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6" name="テキスト ボックス 815"/>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2" name="円/楕円 821"/>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3"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4" name="円/楕円 823"/>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5" name="テキスト ボックス 824"/>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6" name="円/楕円 825"/>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7" name="テキスト ボックス 826"/>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8" name="円/楕円 827"/>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9" name="テキスト ボックス 828"/>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30" name="円/楕円 829"/>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31" name="テキスト ボックス 830"/>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ysClr val="windowText" lastClr="000000"/>
              </a:solidFill>
              <a:effectLst/>
              <a:latin typeface="+mn-ea"/>
              <a:ea typeface="+mn-ea"/>
              <a:cs typeface="+mn-cs"/>
            </a:rPr>
            <a:t>歳出決算総額は、住民一人当たり</a:t>
          </a:r>
          <a:r>
            <a:rPr kumimoji="1" lang="en-US" altLang="ja-JP" sz="1300">
              <a:solidFill>
                <a:sysClr val="windowText" lastClr="000000"/>
              </a:solidFill>
              <a:effectLst/>
              <a:latin typeface="+mn-ea"/>
              <a:ea typeface="+mn-ea"/>
              <a:cs typeface="+mn-cs"/>
            </a:rPr>
            <a:t>476,542</a:t>
          </a:r>
          <a:r>
            <a:rPr kumimoji="1" lang="ja-JP" altLang="ja-JP" sz="1300">
              <a:solidFill>
                <a:sysClr val="windowText" lastClr="000000"/>
              </a:solidFill>
              <a:effectLst/>
              <a:latin typeface="+mn-ea"/>
              <a:ea typeface="+mn-ea"/>
              <a:cs typeface="+mn-cs"/>
            </a:rPr>
            <a:t>円であり、類似団体中高い方から</a:t>
          </a:r>
          <a:r>
            <a:rPr kumimoji="1" lang="en-US" altLang="ja-JP" sz="1300">
              <a:solidFill>
                <a:sysClr val="windowText" lastClr="000000"/>
              </a:solidFill>
              <a:effectLst/>
              <a:latin typeface="+mn-ea"/>
              <a:ea typeface="+mn-ea"/>
              <a:cs typeface="+mn-cs"/>
            </a:rPr>
            <a:t>7</a:t>
          </a:r>
          <a:r>
            <a:rPr kumimoji="1" lang="ja-JP" altLang="ja-JP" sz="1300">
              <a:solidFill>
                <a:sysClr val="windowText" lastClr="000000"/>
              </a:solidFill>
              <a:effectLst/>
              <a:latin typeface="+mn-ea"/>
              <a:ea typeface="+mn-ea"/>
              <a:cs typeface="+mn-cs"/>
            </a:rPr>
            <a:t>番目（類似団体平均は</a:t>
          </a:r>
          <a:r>
            <a:rPr kumimoji="1" lang="en-US" altLang="ja-JP" sz="1300">
              <a:solidFill>
                <a:sysClr val="windowText" lastClr="000000"/>
              </a:solidFill>
              <a:effectLst/>
              <a:latin typeface="+mn-ea"/>
              <a:ea typeface="+mn-ea"/>
              <a:cs typeface="+mn-cs"/>
            </a:rPr>
            <a:t>457,371</a:t>
          </a:r>
          <a:r>
            <a:rPr kumimoji="1" lang="ja-JP" altLang="ja-JP" sz="1300">
              <a:solidFill>
                <a:sysClr val="windowText" lastClr="000000"/>
              </a:solidFill>
              <a:effectLst/>
              <a:latin typeface="+mn-ea"/>
              <a:ea typeface="+mn-ea"/>
              <a:cs typeface="+mn-cs"/>
            </a:rPr>
            <a:t>円）となる。類似団体平均と比べて</a:t>
          </a:r>
          <a:r>
            <a:rPr kumimoji="1" lang="ja-JP" altLang="en-US" sz="1300">
              <a:solidFill>
                <a:sysClr val="windowText" lastClr="000000"/>
              </a:solidFill>
              <a:effectLst/>
              <a:latin typeface="+mn-ea"/>
              <a:ea typeface="+mn-ea"/>
              <a:cs typeface="+mn-cs"/>
            </a:rPr>
            <a:t>民生費</a:t>
          </a:r>
          <a:r>
            <a:rPr kumimoji="1" lang="ja-JP" altLang="ja-JP" sz="1300">
              <a:solidFill>
                <a:sysClr val="windowText" lastClr="000000"/>
              </a:solidFill>
              <a:effectLst/>
              <a:latin typeface="+mn-ea"/>
              <a:ea typeface="+mn-ea"/>
              <a:cs typeface="+mn-cs"/>
            </a:rPr>
            <a:t>及び公債費が高い水準にあることが要因</a:t>
          </a:r>
          <a:r>
            <a:rPr kumimoji="1" lang="ja-JP" altLang="en-US" sz="1300">
              <a:solidFill>
                <a:sysClr val="windowText" lastClr="000000"/>
              </a:solidFill>
              <a:effectLst/>
              <a:latin typeface="+mn-ea"/>
              <a:ea typeface="+mn-ea"/>
              <a:cs typeface="+mn-cs"/>
            </a:rPr>
            <a:t>である</a:t>
          </a:r>
          <a:r>
            <a:rPr kumimoji="1" lang="ja-JP" altLang="ja-JP" sz="130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a:t>
          </a:r>
          <a:r>
            <a:rPr kumimoji="1" lang="ja-JP" altLang="en-US" sz="1300">
              <a:solidFill>
                <a:sysClr val="windowText" lastClr="000000"/>
              </a:solidFill>
              <a:effectLst/>
              <a:latin typeface="+mn-ea"/>
              <a:ea typeface="+mn-ea"/>
              <a:cs typeface="+mn-cs"/>
            </a:rPr>
            <a:t>民生</a:t>
          </a:r>
          <a:r>
            <a:rPr kumimoji="1" lang="ja-JP" altLang="ja-JP" sz="1300">
              <a:solidFill>
                <a:sysClr val="windowText" lastClr="000000"/>
              </a:solidFill>
              <a:effectLst/>
              <a:latin typeface="+mn-ea"/>
              <a:ea typeface="+mn-ea"/>
              <a:cs typeface="+mn-cs"/>
            </a:rPr>
            <a:t>費は、住民一人当たり</a:t>
          </a:r>
          <a:r>
            <a:rPr kumimoji="1" lang="en-US" altLang="ja-JP" sz="1300">
              <a:solidFill>
                <a:sysClr val="windowText" lastClr="000000"/>
              </a:solidFill>
              <a:effectLst/>
              <a:latin typeface="+mn-ea"/>
              <a:ea typeface="+mn-ea"/>
              <a:cs typeface="+mn-cs"/>
            </a:rPr>
            <a:t>190,073</a:t>
          </a:r>
          <a:r>
            <a:rPr kumimoji="1" lang="ja-JP" altLang="ja-JP" sz="1300">
              <a:solidFill>
                <a:sysClr val="windowText" lastClr="000000"/>
              </a:solidFill>
              <a:effectLst/>
              <a:latin typeface="+mn-ea"/>
              <a:ea typeface="+mn-ea"/>
              <a:cs typeface="+mn-cs"/>
            </a:rPr>
            <a:t>円</a:t>
          </a:r>
          <a:r>
            <a:rPr kumimoji="1" lang="ja-JP" altLang="en-US" sz="1300">
              <a:solidFill>
                <a:sysClr val="windowText" lastClr="000000"/>
              </a:solidFill>
              <a:effectLst/>
              <a:latin typeface="+mn-ea"/>
              <a:ea typeface="+mn-ea"/>
              <a:cs typeface="+mn-cs"/>
            </a:rPr>
            <a:t>であり、類似団体平均より</a:t>
          </a:r>
          <a:r>
            <a:rPr kumimoji="1" lang="en-US" altLang="ja-JP" sz="1300">
              <a:solidFill>
                <a:sysClr val="windowText" lastClr="000000"/>
              </a:solidFill>
              <a:effectLst/>
              <a:latin typeface="+mn-ea"/>
              <a:ea typeface="+mn-ea"/>
              <a:cs typeface="+mn-cs"/>
            </a:rPr>
            <a:t>11,637</a:t>
          </a:r>
          <a:r>
            <a:rPr kumimoji="1" lang="ja-JP" altLang="en-US" sz="1300">
              <a:solidFill>
                <a:sysClr val="windowText" lastClr="000000"/>
              </a:solidFill>
              <a:effectLst/>
              <a:latin typeface="+mn-ea"/>
              <a:ea typeface="+mn-ea"/>
              <a:cs typeface="+mn-cs"/>
            </a:rPr>
            <a:t>円高い。生活保護費が</a:t>
          </a:r>
          <a:r>
            <a:rPr kumimoji="1" lang="ja-JP" altLang="ja-JP" sz="1300">
              <a:solidFill>
                <a:sysClr val="windowText" lastClr="000000"/>
              </a:solidFill>
              <a:effectLst/>
              <a:latin typeface="+mn-lt"/>
              <a:ea typeface="+mn-ea"/>
              <a:cs typeface="+mn-cs"/>
            </a:rPr>
            <a:t>類似団体平均</a:t>
          </a:r>
          <a:r>
            <a:rPr kumimoji="1" lang="ja-JP" altLang="en-US" sz="1300">
              <a:solidFill>
                <a:sysClr val="windowText" lastClr="000000"/>
              </a:solidFill>
              <a:effectLst/>
              <a:latin typeface="+mn-lt"/>
              <a:ea typeface="+mn-ea"/>
              <a:cs typeface="+mn-cs"/>
            </a:rPr>
            <a:t>より</a:t>
          </a:r>
          <a:r>
            <a:rPr kumimoji="1" lang="en-US" altLang="ja-JP" sz="1300">
              <a:solidFill>
                <a:sysClr val="windowText" lastClr="000000"/>
              </a:solidFill>
              <a:effectLst/>
              <a:latin typeface="+mn-lt"/>
              <a:ea typeface="+mn-ea"/>
              <a:cs typeface="+mn-cs"/>
            </a:rPr>
            <a:t>7,397</a:t>
          </a:r>
          <a:r>
            <a:rPr kumimoji="1" lang="ja-JP" altLang="en-US" sz="1300">
              <a:solidFill>
                <a:sysClr val="windowText" lastClr="000000"/>
              </a:solidFill>
              <a:effectLst/>
              <a:latin typeface="+mn-lt"/>
              <a:ea typeface="+mn-ea"/>
              <a:cs typeface="+mn-cs"/>
            </a:rPr>
            <a:t>円</a:t>
          </a:r>
          <a:r>
            <a:rPr kumimoji="1" lang="ja-JP" altLang="ja-JP" sz="1300">
              <a:solidFill>
                <a:sysClr val="windowText" lastClr="000000"/>
              </a:solidFill>
              <a:effectLst/>
              <a:latin typeface="+mn-lt"/>
              <a:ea typeface="+mn-ea"/>
              <a:cs typeface="+mn-cs"/>
            </a:rPr>
            <a:t>高い</a:t>
          </a:r>
          <a:r>
            <a:rPr kumimoji="1" lang="ja-JP" altLang="en-US" sz="1300">
              <a:solidFill>
                <a:sysClr val="windowText" lastClr="000000"/>
              </a:solidFill>
              <a:effectLst/>
              <a:latin typeface="+mn-lt"/>
              <a:ea typeface="+mn-ea"/>
              <a:cs typeface="+mn-cs"/>
            </a:rPr>
            <a:t>こと、類似団体に比べ高齢化率が高く（類似団体中高い方から６番目）、老人福祉費が高いことが主な</a:t>
          </a:r>
          <a:r>
            <a:rPr kumimoji="1" lang="ja-JP" altLang="ja-JP" sz="1300">
              <a:solidFill>
                <a:sysClr val="windowText" lastClr="000000"/>
              </a:solidFill>
              <a:effectLst/>
              <a:latin typeface="+mn-lt"/>
              <a:ea typeface="+mn-ea"/>
              <a:cs typeface="+mn-cs"/>
            </a:rPr>
            <a:t>要因</a:t>
          </a:r>
          <a:r>
            <a:rPr kumimoji="1" lang="ja-JP" altLang="en-US" sz="1300">
              <a:solidFill>
                <a:sysClr val="windowText" lastClr="000000"/>
              </a:solidFill>
              <a:effectLst/>
              <a:latin typeface="+mn-lt"/>
              <a:ea typeface="+mn-ea"/>
              <a:cs typeface="+mn-cs"/>
            </a:rPr>
            <a:t>であるが、資格審査などの適正化に努めており、生活保護費は減少傾向にある。一方で</a:t>
          </a:r>
          <a:r>
            <a:rPr kumimoji="1" lang="ja-JP" altLang="ja-JP" sz="1300">
              <a:solidFill>
                <a:sysClr val="windowText" lastClr="000000"/>
              </a:solidFill>
              <a:effectLst/>
              <a:latin typeface="+mn-lt"/>
              <a:ea typeface="+mn-ea"/>
              <a:cs typeface="+mn-cs"/>
            </a:rPr>
            <a:t>子育て環境の充実を図る</a:t>
          </a:r>
          <a:r>
            <a:rPr kumimoji="1" lang="ja-JP" altLang="en-US" sz="1300">
              <a:solidFill>
                <a:sysClr val="windowText" lastClr="000000"/>
              </a:solidFill>
              <a:effectLst/>
              <a:latin typeface="+mn-lt"/>
              <a:ea typeface="+mn-ea"/>
              <a:cs typeface="+mn-cs"/>
            </a:rPr>
            <a:t>ため、こども医療費や施設型給付などの児童福祉費を政策的に増やしていることで、民生費全体としては、増加傾向にある。</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　公債費は、</a:t>
          </a:r>
          <a:r>
            <a:rPr kumimoji="1" lang="ja-JP" altLang="en-US" sz="1300">
              <a:solidFill>
                <a:sysClr val="windowText" lastClr="000000"/>
              </a:solidFill>
              <a:effectLst/>
              <a:latin typeface="+mn-ea"/>
              <a:ea typeface="+mn-ea"/>
              <a:cs typeface="+mn-cs"/>
            </a:rPr>
            <a:t>性質別歳出決算分析表同様に震災関連の市債償還による影響が大きい。なお、目的別歳出決算分析表の公債費には、起債発行手数料などの経費が含まれているため、性質別歳出決算分析表の住民一人当たりコストとは一致しない。</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　今後は「神戸市行財政改革</a:t>
          </a:r>
          <a:r>
            <a:rPr kumimoji="1" lang="en-US" altLang="ja-JP" sz="1300">
              <a:solidFill>
                <a:sysClr val="windowText" lastClr="000000"/>
              </a:solidFill>
              <a:effectLst/>
              <a:latin typeface="+mn-ea"/>
              <a:ea typeface="+mn-ea"/>
              <a:cs typeface="+mn-cs"/>
            </a:rPr>
            <a:t>2020</a:t>
          </a:r>
          <a:r>
            <a:rPr kumimoji="1" lang="ja-JP" altLang="ja-JP" sz="1300">
              <a:solidFill>
                <a:sysClr val="windowText" lastClr="000000"/>
              </a:solidFill>
              <a:effectLst/>
              <a:latin typeface="+mn-ea"/>
              <a:ea typeface="+mn-ea"/>
              <a:cs typeface="+mn-cs"/>
            </a:rPr>
            <a:t>」に基づき</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引き続き行財政改革に取り組み、</a:t>
          </a:r>
          <a:r>
            <a:rPr lang="ja-JP" altLang="ja-JP" sz="1300">
              <a:solidFill>
                <a:sysClr val="windowText" lastClr="000000"/>
              </a:solidFill>
              <a:effectLst/>
              <a:latin typeface="+mn-ea"/>
              <a:ea typeface="+mn-ea"/>
              <a:cs typeface="+mn-cs"/>
            </a:rPr>
            <a:t>一層の財政健全化を図り、公債費負担の低減に取り組んでいくことで歳出削減に努めていく</a:t>
          </a:r>
          <a:r>
            <a:rPr lang="ja-JP" altLang="en-US" sz="1300">
              <a:solidFill>
                <a:sysClr val="windowText" lastClr="000000"/>
              </a:solidFill>
              <a:effectLst/>
              <a:latin typeface="+mn-ea"/>
              <a:ea typeface="+mn-ea"/>
              <a:cs typeface="+mn-cs"/>
            </a:rPr>
            <a:t>とともに</a:t>
          </a:r>
          <a:r>
            <a:rPr kumimoji="1" lang="ja-JP" altLang="ja-JP" sz="1300">
              <a:solidFill>
                <a:sysClr val="windowText" lastClr="000000"/>
              </a:solidFill>
              <a:effectLst/>
              <a:latin typeface="+mn-lt"/>
              <a:ea typeface="+mn-ea"/>
              <a:cs typeface="+mn-cs"/>
            </a:rPr>
            <a:t>、テーマに「若者に選ばれるまち＋誰もが活躍するまち」を掲げ、</a:t>
          </a:r>
          <a:r>
            <a:rPr kumimoji="1" lang="ja-JP" altLang="en-US" sz="1300">
              <a:solidFill>
                <a:sysClr val="windowText" lastClr="000000"/>
              </a:solidFill>
              <a:effectLst/>
              <a:latin typeface="+mn-lt"/>
              <a:ea typeface="+mn-ea"/>
              <a:cs typeface="+mn-cs"/>
            </a:rPr>
            <a:t>限られた経営資源を有効活用していく。</a:t>
          </a:r>
          <a:endParaRPr lang="ja-JP" altLang="ja-JP" sz="1300">
            <a:solidFill>
              <a:sysClr val="windowText" lastClr="000000"/>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ea"/>
              <a:ea typeface="+mn-ea"/>
              <a:cs typeface="+mn-cs"/>
            </a:rPr>
            <a:t>職員総定数の削減（Ｈ</a:t>
          </a:r>
          <a:r>
            <a:rPr kumimoji="1" lang="en-US" altLang="ja-JP" sz="1100">
              <a:solidFill>
                <a:schemeClr val="dk1"/>
              </a:solidFill>
              <a:effectLst/>
              <a:latin typeface="+mn-ea"/>
              <a:ea typeface="+mn-ea"/>
              <a:cs typeface="+mn-cs"/>
            </a:rPr>
            <a:t>8</a:t>
          </a:r>
          <a:r>
            <a:rPr kumimoji="1" lang="ja-JP" altLang="ja-JP" sz="1100">
              <a:solidFill>
                <a:schemeClr val="dk1"/>
              </a:solidFill>
              <a:effectLst/>
              <a:latin typeface="+mn-ea"/>
              <a:ea typeface="+mn-ea"/>
              <a:cs typeface="+mn-cs"/>
            </a:rPr>
            <a:t>～Ｈ</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7,190</a:t>
          </a:r>
          <a:r>
            <a:rPr kumimoji="1" lang="ja-JP" altLang="ja-JP" sz="1100">
              <a:solidFill>
                <a:schemeClr val="dk1"/>
              </a:solidFill>
              <a:effectLst/>
              <a:latin typeface="+mn-ea"/>
              <a:ea typeface="+mn-ea"/>
              <a:cs typeface="+mn-cs"/>
            </a:rPr>
            <a:t>人）や事務事業の再構築など行財政改革の着実な取り組みにより、継続的に黒字を確保している。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実質単年度収支について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、企業業績の回復に伴う法人市民税の増加や個人所得の増加に</a:t>
          </a:r>
          <a:r>
            <a:rPr kumimoji="1" lang="ja-JP" altLang="en-US" sz="1100">
              <a:solidFill>
                <a:schemeClr val="dk1"/>
              </a:solidFill>
              <a:effectLst/>
              <a:latin typeface="+mn-ea"/>
              <a:ea typeface="+mn-ea"/>
              <a:cs typeface="+mn-cs"/>
            </a:rPr>
            <a:t>伴う</a:t>
          </a:r>
          <a:r>
            <a:rPr kumimoji="1" lang="ja-JP" altLang="ja-JP" sz="1100">
              <a:solidFill>
                <a:schemeClr val="dk1"/>
              </a:solidFill>
              <a:effectLst/>
              <a:latin typeface="+mn-ea"/>
              <a:ea typeface="+mn-ea"/>
              <a:cs typeface="+mn-cs"/>
            </a:rPr>
            <a:t>所得割の増加などによ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市税収入の増収</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に加え、「</a:t>
          </a:r>
          <a:r>
            <a:rPr kumimoji="1" lang="ja-JP" altLang="ja-JP" sz="1100">
              <a:solidFill>
                <a:schemeClr val="dk1"/>
              </a:solidFill>
              <a:effectLst/>
              <a:latin typeface="+mn-lt"/>
              <a:ea typeface="+mn-ea"/>
              <a:cs typeface="+mn-cs"/>
            </a:rPr>
            <a:t>神戸市行財政改革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ea"/>
              <a:ea typeface="+mn-ea"/>
              <a:cs typeface="+mn-cs"/>
            </a:rPr>
            <a:t>」に基づく人件費・公債費の抑制などの取り組みをはじめ、経費削減に努めていることなどにより、</a:t>
          </a:r>
          <a:r>
            <a:rPr kumimoji="1" lang="ja-JP" altLang="en-US" sz="1100">
              <a:solidFill>
                <a:schemeClr val="dk1"/>
              </a:solidFill>
              <a:effectLst/>
              <a:latin typeface="+mn-ea"/>
              <a:ea typeface="+mn-ea"/>
              <a:cs typeface="+mn-cs"/>
            </a:rPr>
            <a:t>継続的に</a:t>
          </a:r>
          <a:r>
            <a:rPr kumimoji="1" lang="ja-JP" altLang="ja-JP" sz="1100">
              <a:solidFill>
                <a:schemeClr val="dk1"/>
              </a:solidFill>
              <a:effectLst/>
              <a:latin typeface="+mn-ea"/>
              <a:ea typeface="+mn-ea"/>
              <a:cs typeface="+mn-cs"/>
            </a:rPr>
            <a:t>黒字を確保している。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財政調整基金残高について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、上記市税収入の増加、経費削減によって生じた前年度決算剰余金の積立</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に伴い増加し、標準財政規模比は</a:t>
          </a:r>
          <a:r>
            <a:rPr kumimoji="1" lang="en-US" altLang="ja-JP" sz="1100">
              <a:solidFill>
                <a:schemeClr val="dk1"/>
              </a:solidFill>
              <a:effectLst/>
              <a:latin typeface="+mn-ea"/>
              <a:ea typeface="+mn-ea"/>
              <a:cs typeface="+mn-cs"/>
            </a:rPr>
            <a:t>3.35</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少子高齢化の進行</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伴う乗車料収入の減収などの影響により、</a:t>
          </a:r>
          <a:r>
            <a:rPr kumimoji="1" lang="ja-JP" altLang="ja-JP" sz="1100">
              <a:solidFill>
                <a:schemeClr val="dk1"/>
              </a:solidFill>
              <a:effectLst/>
              <a:latin typeface="+mn-lt"/>
              <a:ea typeface="+mn-ea"/>
              <a:cs typeface="+mn-cs"/>
            </a:rPr>
            <a:t>自動車事業</a:t>
          </a:r>
          <a:r>
            <a:rPr kumimoji="1" lang="ja-JP" altLang="en-US" sz="1100">
              <a:solidFill>
                <a:schemeClr val="dk1"/>
              </a:solidFill>
              <a:effectLst/>
              <a:latin typeface="+mn-lt"/>
              <a:ea typeface="+mn-ea"/>
              <a:cs typeface="+mn-cs"/>
            </a:rPr>
            <a:t>会計の</a:t>
          </a:r>
          <a:r>
            <a:rPr kumimoji="1" lang="ja-JP" altLang="ja-JP" sz="1100">
              <a:solidFill>
                <a:schemeClr val="dk1"/>
              </a:solidFill>
              <a:effectLst/>
              <a:latin typeface="+mn-lt"/>
              <a:ea typeface="+mn-ea"/>
              <a:cs typeface="+mn-cs"/>
            </a:rPr>
            <a:t>資金不足</a:t>
          </a:r>
          <a:r>
            <a:rPr kumimoji="1" lang="ja-JP" altLang="en-US" sz="1100">
              <a:solidFill>
                <a:schemeClr val="dk1"/>
              </a:solidFill>
              <a:effectLst/>
              <a:latin typeface="+mn-lt"/>
              <a:ea typeface="+mn-ea"/>
              <a:cs typeface="+mn-cs"/>
            </a:rPr>
            <a:t>比率は悪化傾向にあるが</a:t>
          </a:r>
          <a:r>
            <a:rPr kumimoji="1" lang="ja-JP" altLang="ja-JP" sz="1100">
              <a:solidFill>
                <a:schemeClr val="dk1"/>
              </a:solidFill>
              <a:effectLst/>
              <a:latin typeface="+mn-lt"/>
              <a:ea typeface="+mn-ea"/>
              <a:cs typeface="+mn-cs"/>
            </a:rPr>
            <a:t>、宅地造成事業を行う新都市整備事業会計や上下水道事業の会計などにおいて、資金の剰余が生じており、連結実質黒字を確保している。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自動車事業会計</a:t>
          </a:r>
          <a:r>
            <a:rPr kumimoji="1" lang="ja-JP" altLang="en-US" sz="1100">
              <a:solidFill>
                <a:schemeClr val="dk1"/>
              </a:solidFill>
              <a:effectLst/>
              <a:latin typeface="+mn-lt"/>
              <a:ea typeface="+mn-ea"/>
              <a:cs typeface="+mn-cs"/>
            </a:rPr>
            <a:t>については、引続き人件費の抑制などコスト削減や乗車増対策などの経営改善に取り組んでいく。</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港湾事業会計における標準財政規模比は、臨海土地造成事業の土地の保有目的の変更に伴い、流動資産から固定資産へ資産の計上区分を見直したことから、前年度に比べ大幅に減少している。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749273636</v>
      </c>
      <c r="BO4" s="409"/>
      <c r="BP4" s="409"/>
      <c r="BQ4" s="409"/>
      <c r="BR4" s="409"/>
      <c r="BS4" s="409"/>
      <c r="BT4" s="409"/>
      <c r="BU4" s="410"/>
      <c r="BV4" s="408">
        <v>723425451</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0.3</v>
      </c>
      <c r="CU4" s="586"/>
      <c r="CV4" s="586"/>
      <c r="CW4" s="586"/>
      <c r="CX4" s="586"/>
      <c r="CY4" s="586"/>
      <c r="CZ4" s="586"/>
      <c r="DA4" s="587"/>
      <c r="DB4" s="585">
        <v>0.4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737615816</v>
      </c>
      <c r="BO5" s="414"/>
      <c r="BP5" s="414"/>
      <c r="BQ5" s="414"/>
      <c r="BR5" s="414"/>
      <c r="BS5" s="414"/>
      <c r="BT5" s="414"/>
      <c r="BU5" s="415"/>
      <c r="BV5" s="413">
        <v>714157855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95.9</v>
      </c>
      <c r="CU5" s="384"/>
      <c r="CV5" s="384"/>
      <c r="CW5" s="384"/>
      <c r="CX5" s="384"/>
      <c r="CY5" s="384"/>
      <c r="CZ5" s="384"/>
      <c r="DA5" s="385"/>
      <c r="DB5" s="383">
        <v>96.3</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11657820</v>
      </c>
      <c r="BO6" s="414"/>
      <c r="BP6" s="414"/>
      <c r="BQ6" s="414"/>
      <c r="BR6" s="414"/>
      <c r="BS6" s="414"/>
      <c r="BT6" s="414"/>
      <c r="BU6" s="415"/>
      <c r="BV6" s="413">
        <v>9267596</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106.9</v>
      </c>
      <c r="CU6" s="560"/>
      <c r="CV6" s="560"/>
      <c r="CW6" s="560"/>
      <c r="CX6" s="560"/>
      <c r="CY6" s="560"/>
      <c r="CZ6" s="560"/>
      <c r="DA6" s="561"/>
      <c r="DB6" s="559">
        <v>108.2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10401992</v>
      </c>
      <c r="BO7" s="414"/>
      <c r="BP7" s="414"/>
      <c r="BQ7" s="414"/>
      <c r="BR7" s="414"/>
      <c r="BS7" s="414"/>
      <c r="BT7" s="414"/>
      <c r="BU7" s="415"/>
      <c r="BV7" s="413">
        <v>7699223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384449156</v>
      </c>
      <c r="CU7" s="414"/>
      <c r="CV7" s="414"/>
      <c r="CW7" s="414"/>
      <c r="CX7" s="414"/>
      <c r="CY7" s="414"/>
      <c r="CZ7" s="414"/>
      <c r="DA7" s="415"/>
      <c r="DB7" s="413">
        <v>380828168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1255828</v>
      </c>
      <c r="BO8" s="414"/>
      <c r="BP8" s="414"/>
      <c r="BQ8" s="414"/>
      <c r="BR8" s="414"/>
      <c r="BS8" s="414"/>
      <c r="BT8" s="414"/>
      <c r="BU8" s="415"/>
      <c r="BV8" s="413">
        <v>1568373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0.79</v>
      </c>
      <c r="CU8" s="523"/>
      <c r="CV8" s="523"/>
      <c r="CW8" s="523"/>
      <c r="CX8" s="523"/>
      <c r="CY8" s="523"/>
      <c r="CZ8" s="523"/>
      <c r="DA8" s="524"/>
      <c r="DB8" s="522">
        <v>0.78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1537272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-312545</v>
      </c>
      <c r="BO9" s="414"/>
      <c r="BP9" s="414"/>
      <c r="BQ9" s="414"/>
      <c r="BR9" s="414"/>
      <c r="BS9" s="414"/>
      <c r="BT9" s="414"/>
      <c r="BU9" s="415"/>
      <c r="BV9" s="413">
        <v>-1055298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22.9</v>
      </c>
      <c r="CU9" s="384"/>
      <c r="CV9" s="384"/>
      <c r="CW9" s="384"/>
      <c r="CX9" s="384"/>
      <c r="CY9" s="384"/>
      <c r="CZ9" s="384"/>
      <c r="DA9" s="385"/>
      <c r="DB9" s="383">
        <v>22.5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1544200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98</v>
      </c>
      <c r="AV10" s="471"/>
      <c r="AW10" s="471"/>
      <c r="AX10" s="471"/>
      <c r="AY10" s="393" t="s">
        <v>103</v>
      </c>
      <c r="AZ10" s="394"/>
      <c r="BA10" s="394"/>
      <c r="BB10" s="394"/>
      <c r="BC10" s="394"/>
      <c r="BD10" s="394"/>
      <c r="BE10" s="394"/>
      <c r="BF10" s="394"/>
      <c r="BG10" s="394"/>
      <c r="BH10" s="394"/>
      <c r="BI10" s="394"/>
      <c r="BJ10" s="394"/>
      <c r="BK10" s="394"/>
      <c r="BL10" s="394"/>
      <c r="BM10" s="395"/>
      <c r="BN10" s="413">
        <v>1859725</v>
      </c>
      <c r="BO10" s="414"/>
      <c r="BP10" s="414"/>
      <c r="BQ10" s="414"/>
      <c r="BR10" s="414"/>
      <c r="BS10" s="414"/>
      <c r="BT10" s="414"/>
      <c r="BU10" s="415"/>
      <c r="BV10" s="413">
        <v>2627073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1547850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3465</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1504105</v>
      </c>
      <c r="S13" s="515"/>
      <c r="T13" s="515"/>
      <c r="U13" s="515"/>
      <c r="V13" s="516"/>
      <c r="W13" s="502" t="s">
        <v>121</v>
      </c>
      <c r="X13" s="426"/>
      <c r="Y13" s="426"/>
      <c r="Z13" s="426"/>
      <c r="AA13" s="426"/>
      <c r="AB13" s="427"/>
      <c r="AC13" s="389">
        <v>4743</v>
      </c>
      <c r="AD13" s="390"/>
      <c r="AE13" s="390"/>
      <c r="AF13" s="390"/>
      <c r="AG13" s="391"/>
      <c r="AH13" s="389">
        <v>5642</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1547180</v>
      </c>
      <c r="BO13" s="414"/>
      <c r="BP13" s="414"/>
      <c r="BQ13" s="414"/>
      <c r="BR13" s="414"/>
      <c r="BS13" s="414"/>
      <c r="BT13" s="414"/>
      <c r="BU13" s="415"/>
      <c r="BV13" s="413">
        <v>1568310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8.6999999999999993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1550831</v>
      </c>
      <c r="S14" s="515"/>
      <c r="T14" s="515"/>
      <c r="U14" s="515"/>
      <c r="V14" s="516"/>
      <c r="W14" s="517"/>
      <c r="X14" s="429"/>
      <c r="Y14" s="429"/>
      <c r="Z14" s="429"/>
      <c r="AA14" s="429"/>
      <c r="AB14" s="430"/>
      <c r="AC14" s="507">
        <v>0.8</v>
      </c>
      <c r="AD14" s="508"/>
      <c r="AE14" s="508"/>
      <c r="AF14" s="508"/>
      <c r="AG14" s="509"/>
      <c r="AH14" s="507">
        <v>0.8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80.2</v>
      </c>
      <c r="CU14" s="486"/>
      <c r="CV14" s="486"/>
      <c r="CW14" s="486"/>
      <c r="CX14" s="486"/>
      <c r="CY14" s="486"/>
      <c r="CZ14" s="486"/>
      <c r="DA14" s="487"/>
      <c r="DB14" s="518">
        <v>86.1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1508142</v>
      </c>
      <c r="S15" s="515"/>
      <c r="T15" s="515"/>
      <c r="U15" s="515"/>
      <c r="V15" s="516"/>
      <c r="W15" s="502" t="s">
        <v>128</v>
      </c>
      <c r="X15" s="426"/>
      <c r="Y15" s="426"/>
      <c r="Z15" s="426"/>
      <c r="AA15" s="426"/>
      <c r="AB15" s="427"/>
      <c r="AC15" s="389">
        <v>124162</v>
      </c>
      <c r="AD15" s="390"/>
      <c r="AE15" s="390"/>
      <c r="AF15" s="390"/>
      <c r="AG15" s="391"/>
      <c r="AH15" s="389">
        <v>135127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219388575</v>
      </c>
      <c r="BO15" s="409"/>
      <c r="BP15" s="409"/>
      <c r="BQ15" s="409"/>
      <c r="BR15" s="409"/>
      <c r="BS15" s="409"/>
      <c r="BT15" s="409"/>
      <c r="BU15" s="410"/>
      <c r="BV15" s="408">
        <v>214795838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20.100000000000001</v>
      </c>
      <c r="AD16" s="508"/>
      <c r="AE16" s="508"/>
      <c r="AF16" s="508"/>
      <c r="AG16" s="509"/>
      <c r="AH16" s="507">
        <v>20.2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274544901</v>
      </c>
      <c r="BO16" s="414"/>
      <c r="BP16" s="414"/>
      <c r="BQ16" s="414"/>
      <c r="BR16" s="414"/>
      <c r="BS16" s="414"/>
      <c r="BT16" s="414"/>
      <c r="BU16" s="415"/>
      <c r="BV16" s="413">
        <v>268648134</v>
      </c>
      <c r="BW16" s="414"/>
      <c r="BX16" s="414"/>
      <c r="BY16" s="414"/>
      <c r="BZ16" s="414"/>
      <c r="CA16" s="414"/>
      <c r="CB16" s="414"/>
      <c r="CC16" s="415"/>
      <c r="CD16" s="152"/>
      <c r="CE16" s="411" t="s">
        <v>134</v>
      </c>
      <c r="CF16" s="411"/>
      <c r="CG16" s="411"/>
      <c r="CH16" s="411"/>
      <c r="CI16" s="411"/>
      <c r="CJ16" s="411"/>
      <c r="CK16" s="411"/>
      <c r="CL16" s="411"/>
      <c r="CM16" s="411"/>
      <c r="CN16" s="411"/>
      <c r="CO16" s="411"/>
      <c r="CP16" s="411"/>
      <c r="CQ16" s="411"/>
      <c r="CR16" s="411"/>
      <c r="CS16" s="412"/>
      <c r="CT16" s="383">
        <v>15.5</v>
      </c>
      <c r="CU16" s="384"/>
      <c r="CV16" s="384"/>
      <c r="CW16" s="384"/>
      <c r="CX16" s="384"/>
      <c r="CY16" s="384"/>
      <c r="CZ16" s="384"/>
      <c r="DA16" s="385"/>
      <c r="DB16" s="383">
        <v>11.5</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488217</v>
      </c>
      <c r="AD17" s="390"/>
      <c r="AE17" s="390"/>
      <c r="AF17" s="390"/>
      <c r="AG17" s="391"/>
      <c r="AH17" s="389">
        <v>507544</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284037677</v>
      </c>
      <c r="BO17" s="414"/>
      <c r="BP17" s="414"/>
      <c r="BQ17" s="414"/>
      <c r="BR17" s="414"/>
      <c r="BS17" s="414"/>
      <c r="BT17" s="414"/>
      <c r="BU17" s="415"/>
      <c r="BV17" s="413">
        <v>280554971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557.02</v>
      </c>
      <c r="M18" s="478"/>
      <c r="N18" s="478"/>
      <c r="O18" s="478"/>
      <c r="P18" s="478"/>
      <c r="Q18" s="478"/>
      <c r="R18" s="479"/>
      <c r="S18" s="479"/>
      <c r="T18" s="479"/>
      <c r="U18" s="479"/>
      <c r="V18" s="480"/>
      <c r="W18" s="494"/>
      <c r="X18" s="495"/>
      <c r="Y18" s="495"/>
      <c r="Z18" s="495"/>
      <c r="AA18" s="495"/>
      <c r="AB18" s="503"/>
      <c r="AC18" s="377">
        <v>79.099999999999994</v>
      </c>
      <c r="AD18" s="378"/>
      <c r="AE18" s="378"/>
      <c r="AF18" s="378"/>
      <c r="AG18" s="481"/>
      <c r="AH18" s="377">
        <v>76.099999999999994</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384081271</v>
      </c>
      <c r="BO18" s="414"/>
      <c r="BP18" s="414"/>
      <c r="BQ18" s="414"/>
      <c r="BR18" s="414"/>
      <c r="BS18" s="414"/>
      <c r="BT18" s="414"/>
      <c r="BU18" s="415"/>
      <c r="BV18" s="413">
        <v>377131487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2760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451575403</v>
      </c>
      <c r="BO19" s="414"/>
      <c r="BP19" s="414"/>
      <c r="BQ19" s="414"/>
      <c r="BR19" s="414"/>
      <c r="BS19" s="414"/>
      <c r="BT19" s="414"/>
      <c r="BU19" s="415"/>
      <c r="BV19" s="413">
        <v>440033381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705459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1106190029</v>
      </c>
      <c r="BO23" s="414"/>
      <c r="BP23" s="414"/>
      <c r="BQ23" s="414"/>
      <c r="BR23" s="414"/>
      <c r="BS23" s="414"/>
      <c r="BT23" s="414"/>
      <c r="BU23" s="415"/>
      <c r="BV23" s="413">
        <v>1122275231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11280</v>
      </c>
      <c r="R24" s="390"/>
      <c r="S24" s="390"/>
      <c r="T24" s="390"/>
      <c r="U24" s="390"/>
      <c r="V24" s="391"/>
      <c r="W24" s="455"/>
      <c r="X24" s="446"/>
      <c r="Y24" s="447"/>
      <c r="Z24" s="386" t="s">
        <v>153</v>
      </c>
      <c r="AA24" s="387"/>
      <c r="AB24" s="387"/>
      <c r="AC24" s="387"/>
      <c r="AD24" s="387"/>
      <c r="AE24" s="387"/>
      <c r="AF24" s="387"/>
      <c r="AG24" s="388"/>
      <c r="AH24" s="389">
        <v>10488</v>
      </c>
      <c r="AI24" s="390"/>
      <c r="AJ24" s="390"/>
      <c r="AK24" s="390"/>
      <c r="AL24" s="391"/>
      <c r="AM24" s="389">
        <v>33855264</v>
      </c>
      <c r="AN24" s="390"/>
      <c r="AO24" s="390"/>
      <c r="AP24" s="390"/>
      <c r="AQ24" s="390"/>
      <c r="AR24" s="391"/>
      <c r="AS24" s="389">
        <v>3228</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327303119</v>
      </c>
      <c r="BO24" s="414"/>
      <c r="BP24" s="414"/>
      <c r="BQ24" s="414"/>
      <c r="BR24" s="414"/>
      <c r="BS24" s="414"/>
      <c r="BT24" s="414"/>
      <c r="BU24" s="415"/>
      <c r="BV24" s="413">
        <v>353908607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3</v>
      </c>
      <c r="M25" s="390"/>
      <c r="N25" s="390"/>
      <c r="O25" s="390"/>
      <c r="P25" s="391"/>
      <c r="Q25" s="389">
        <v>9435</v>
      </c>
      <c r="R25" s="390"/>
      <c r="S25" s="390"/>
      <c r="T25" s="390"/>
      <c r="U25" s="390"/>
      <c r="V25" s="391"/>
      <c r="W25" s="455"/>
      <c r="X25" s="446"/>
      <c r="Y25" s="447"/>
      <c r="Z25" s="386" t="s">
        <v>156</v>
      </c>
      <c r="AA25" s="387"/>
      <c r="AB25" s="387"/>
      <c r="AC25" s="387"/>
      <c r="AD25" s="387"/>
      <c r="AE25" s="387"/>
      <c r="AF25" s="387"/>
      <c r="AG25" s="388"/>
      <c r="AH25" s="389">
        <v>1467</v>
      </c>
      <c r="AI25" s="390"/>
      <c r="AJ25" s="390"/>
      <c r="AK25" s="390"/>
      <c r="AL25" s="391"/>
      <c r="AM25" s="389">
        <v>4613715</v>
      </c>
      <c r="AN25" s="390"/>
      <c r="AO25" s="390"/>
      <c r="AP25" s="390"/>
      <c r="AQ25" s="390"/>
      <c r="AR25" s="391"/>
      <c r="AS25" s="389">
        <v>3145</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152059214</v>
      </c>
      <c r="BO25" s="409"/>
      <c r="BP25" s="409"/>
      <c r="BQ25" s="409"/>
      <c r="BR25" s="409"/>
      <c r="BS25" s="409"/>
      <c r="BT25" s="409"/>
      <c r="BU25" s="410"/>
      <c r="BV25" s="408">
        <v>167515581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8300</v>
      </c>
      <c r="R26" s="390"/>
      <c r="S26" s="390"/>
      <c r="T26" s="390"/>
      <c r="U26" s="390"/>
      <c r="V26" s="391"/>
      <c r="W26" s="455"/>
      <c r="X26" s="446"/>
      <c r="Y26" s="447"/>
      <c r="Z26" s="386" t="s">
        <v>159</v>
      </c>
      <c r="AA26" s="468"/>
      <c r="AB26" s="468"/>
      <c r="AC26" s="468"/>
      <c r="AD26" s="468"/>
      <c r="AE26" s="468"/>
      <c r="AF26" s="468"/>
      <c r="AG26" s="469"/>
      <c r="AH26" s="389">
        <v>2144</v>
      </c>
      <c r="AI26" s="390"/>
      <c r="AJ26" s="390"/>
      <c r="AK26" s="390"/>
      <c r="AL26" s="391"/>
      <c r="AM26" s="389">
        <v>7257440</v>
      </c>
      <c r="AN26" s="390"/>
      <c r="AO26" s="390"/>
      <c r="AP26" s="390"/>
      <c r="AQ26" s="390"/>
      <c r="AR26" s="391"/>
      <c r="AS26" s="389">
        <v>3385</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v>6195104</v>
      </c>
      <c r="BO26" s="414"/>
      <c r="BP26" s="414"/>
      <c r="BQ26" s="414"/>
      <c r="BR26" s="414"/>
      <c r="BS26" s="414"/>
      <c r="BT26" s="414"/>
      <c r="BU26" s="415"/>
      <c r="BV26" s="413">
        <v>6161907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11400</v>
      </c>
      <c r="R27" s="390"/>
      <c r="S27" s="390"/>
      <c r="T27" s="390"/>
      <c r="U27" s="390"/>
      <c r="V27" s="391"/>
      <c r="W27" s="455"/>
      <c r="X27" s="446"/>
      <c r="Y27" s="447"/>
      <c r="Z27" s="386" t="s">
        <v>162</v>
      </c>
      <c r="AA27" s="387"/>
      <c r="AB27" s="387"/>
      <c r="AC27" s="387"/>
      <c r="AD27" s="387"/>
      <c r="AE27" s="387"/>
      <c r="AF27" s="387"/>
      <c r="AG27" s="388"/>
      <c r="AH27" s="389">
        <v>944</v>
      </c>
      <c r="AI27" s="390"/>
      <c r="AJ27" s="390"/>
      <c r="AK27" s="390"/>
      <c r="AL27" s="391"/>
      <c r="AM27" s="389">
        <v>3758880</v>
      </c>
      <c r="AN27" s="390"/>
      <c r="AO27" s="390"/>
      <c r="AP27" s="390"/>
      <c r="AQ27" s="390"/>
      <c r="AR27" s="391"/>
      <c r="AS27" s="389">
        <v>3982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17550196</v>
      </c>
      <c r="BO27" s="417"/>
      <c r="BP27" s="417"/>
      <c r="BQ27" s="417"/>
      <c r="BR27" s="417"/>
      <c r="BS27" s="417"/>
      <c r="BT27" s="417"/>
      <c r="BU27" s="418"/>
      <c r="BV27" s="416">
        <v>17291293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10400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12865667</v>
      </c>
      <c r="BO28" s="409"/>
      <c r="BP28" s="409"/>
      <c r="BQ28" s="409"/>
      <c r="BR28" s="409"/>
      <c r="BS28" s="409"/>
      <c r="BT28" s="409"/>
      <c r="BU28" s="410"/>
      <c r="BV28" s="408">
        <v>11005942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67</v>
      </c>
      <c r="M29" s="390"/>
      <c r="N29" s="390"/>
      <c r="O29" s="390"/>
      <c r="P29" s="391"/>
      <c r="Q29" s="389">
        <v>9300</v>
      </c>
      <c r="R29" s="390"/>
      <c r="S29" s="390"/>
      <c r="T29" s="390"/>
      <c r="U29" s="390"/>
      <c r="V29" s="391"/>
      <c r="W29" s="456"/>
      <c r="X29" s="457"/>
      <c r="Y29" s="458"/>
      <c r="Z29" s="386" t="s">
        <v>169</v>
      </c>
      <c r="AA29" s="387"/>
      <c r="AB29" s="387"/>
      <c r="AC29" s="387"/>
      <c r="AD29" s="387"/>
      <c r="AE29" s="387"/>
      <c r="AF29" s="387"/>
      <c r="AG29" s="388"/>
      <c r="AH29" s="389">
        <v>11432</v>
      </c>
      <c r="AI29" s="390"/>
      <c r="AJ29" s="390"/>
      <c r="AK29" s="390"/>
      <c r="AL29" s="391"/>
      <c r="AM29" s="389">
        <v>37614144</v>
      </c>
      <c r="AN29" s="390"/>
      <c r="AO29" s="390"/>
      <c r="AP29" s="390"/>
      <c r="AQ29" s="390"/>
      <c r="AR29" s="391"/>
      <c r="AS29" s="389">
        <v>3290</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24492787</v>
      </c>
      <c r="BO29" s="414"/>
      <c r="BP29" s="414"/>
      <c r="BQ29" s="414"/>
      <c r="BR29" s="414"/>
      <c r="BS29" s="414"/>
      <c r="BT29" s="414"/>
      <c r="BU29" s="415"/>
      <c r="BV29" s="413">
        <v>25248909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100.8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25346025</v>
      </c>
      <c r="BO30" s="417"/>
      <c r="BP30" s="417"/>
      <c r="BQ30" s="417"/>
      <c r="BR30" s="417"/>
      <c r="BS30" s="417"/>
      <c r="BT30" s="417"/>
      <c r="BU30" s="418"/>
      <c r="BV30" s="416">
        <v>26097484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7</v>
      </c>
      <c r="V34" s="373"/>
      <c r="W34" s="372" t="str">
        <f>IF('各会計、関係団体の財政状況及び健全化判断比率'!B28="","",'各会計、関係団体の財政状況及び健全化判断比率'!B28)</f>
        <v>国民健康保険事業費</v>
      </c>
      <c r="X34" s="372"/>
      <c r="Y34" s="372"/>
      <c r="Z34" s="372"/>
      <c r="AA34" s="372"/>
      <c r="AB34" s="372"/>
      <c r="AC34" s="372"/>
      <c r="AD34" s="372"/>
      <c r="AE34" s="372"/>
      <c r="AF34" s="372"/>
      <c r="AG34" s="372"/>
      <c r="AH34" s="372"/>
      <c r="AI34" s="372"/>
      <c r="AJ34" s="372"/>
      <c r="AK34" s="372"/>
      <c r="AL34" s="165"/>
      <c r="AM34" s="373">
        <f>IF(AO34="","",MAX(C34:D43,U34:V43)+1)</f>
        <v>12</v>
      </c>
      <c r="AN34" s="373"/>
      <c r="AO34" s="372" t="str">
        <f>IF('各会計、関係団体の財政状況及び健全化判断比率'!B33="","",'各会計、関係団体の財政状況及び健全化判断比率'!B33)</f>
        <v>下水道事業会計</v>
      </c>
      <c r="AP34" s="372"/>
      <c r="AQ34" s="372"/>
      <c r="AR34" s="372"/>
      <c r="AS34" s="372"/>
      <c r="AT34" s="372"/>
      <c r="AU34" s="372"/>
      <c r="AV34" s="372"/>
      <c r="AW34" s="372"/>
      <c r="AX34" s="372"/>
      <c r="AY34" s="372"/>
      <c r="AZ34" s="372"/>
      <c r="BA34" s="372"/>
      <c r="BB34" s="372"/>
      <c r="BC34" s="372"/>
      <c r="BD34" s="165"/>
      <c r="BE34" s="373">
        <f>IF(BG34="","",MAX(C34:D43,U34:V43,AM34:AN43)+1)</f>
        <v>19</v>
      </c>
      <c r="BF34" s="373"/>
      <c r="BG34" s="372" t="str">
        <f>IF('各会計、関係団体の財政状況及び健全化判断比率'!B40="","",'各会計、関係団体の財政状況及び健全化判断比率'!B40)</f>
        <v>市場事業費</v>
      </c>
      <c r="BH34" s="372"/>
      <c r="BI34" s="372"/>
      <c r="BJ34" s="372"/>
      <c r="BK34" s="372"/>
      <c r="BL34" s="372"/>
      <c r="BM34" s="372"/>
      <c r="BN34" s="372"/>
      <c r="BO34" s="372"/>
      <c r="BP34" s="372"/>
      <c r="BQ34" s="372"/>
      <c r="BR34" s="372"/>
      <c r="BS34" s="372"/>
      <c r="BT34" s="372"/>
      <c r="BU34" s="372"/>
      <c r="BV34" s="165"/>
      <c r="BW34" s="373">
        <f>IF(BY34="","",MAX(C34:D43,U34:V43,AM34:AN43,BE34:BF43)+1)</f>
        <v>23</v>
      </c>
      <c r="BX34" s="373"/>
      <c r="BY34" s="372" t="str">
        <f>IF('各会計、関係団体の財政状況及び健全化判断比率'!B68="","",'各会計、関係団体の財政状況及び健全化判断比率'!B68)</f>
        <v>阪神水道企業団</v>
      </c>
      <c r="BZ34" s="372"/>
      <c r="CA34" s="372"/>
      <c r="CB34" s="372"/>
      <c r="CC34" s="372"/>
      <c r="CD34" s="372"/>
      <c r="CE34" s="372"/>
      <c r="CF34" s="372"/>
      <c r="CG34" s="372"/>
      <c r="CH34" s="372"/>
      <c r="CI34" s="372"/>
      <c r="CJ34" s="372"/>
      <c r="CK34" s="372"/>
      <c r="CL34" s="372"/>
      <c r="CM34" s="372"/>
      <c r="CN34" s="165"/>
      <c r="CO34" s="373">
        <f>IF(CQ34="","",MAX(C34:D43,U34:V43,AM34:AN43,BE34:BF43,BW34:BX43)+1)</f>
        <v>27</v>
      </c>
      <c r="CP34" s="373"/>
      <c r="CQ34" s="372" t="str">
        <f>IF('各会計、関係団体の財政状況及び健全化判断比率'!BS7="","",'各会計、関係団体の財政状況及び健全化判断比率'!BS7)</f>
        <v>(公財)神戸国際協力交流センター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勤労者福祉共済事業費</v>
      </c>
      <c r="F35" s="372"/>
      <c r="G35" s="372"/>
      <c r="H35" s="372"/>
      <c r="I35" s="372"/>
      <c r="J35" s="372"/>
      <c r="K35" s="372"/>
      <c r="L35" s="372"/>
      <c r="M35" s="372"/>
      <c r="N35" s="372"/>
      <c r="O35" s="372"/>
      <c r="P35" s="372"/>
      <c r="Q35" s="372"/>
      <c r="R35" s="372"/>
      <c r="S35" s="372"/>
      <c r="T35" s="165"/>
      <c r="U35" s="373">
        <f>IF(W35="","",U34+1)</f>
        <v>8</v>
      </c>
      <c r="V35" s="373"/>
      <c r="W35" s="372" t="str">
        <f>IF('各会計、関係団体の財政状況及び健全化判断比率'!B29="","",'各会計、関係団体の財政状況及び健全化判断比率'!B29)</f>
        <v>介護保険事業費</v>
      </c>
      <c r="X35" s="372"/>
      <c r="Y35" s="372"/>
      <c r="Z35" s="372"/>
      <c r="AA35" s="372"/>
      <c r="AB35" s="372"/>
      <c r="AC35" s="372"/>
      <c r="AD35" s="372"/>
      <c r="AE35" s="372"/>
      <c r="AF35" s="372"/>
      <c r="AG35" s="372"/>
      <c r="AH35" s="372"/>
      <c r="AI35" s="372"/>
      <c r="AJ35" s="372"/>
      <c r="AK35" s="372"/>
      <c r="AL35" s="165"/>
      <c r="AM35" s="373">
        <f t="shared" ref="AM35:AM43" si="0">IF(AO35="","",AM34+1)</f>
        <v>13</v>
      </c>
      <c r="AN35" s="373"/>
      <c r="AO35" s="372" t="str">
        <f>IF('各会計、関係団体の財政状況及び健全化判断比率'!B34="","",'各会計、関係団体の財政状況及び健全化判断比率'!B34)</f>
        <v>港湾事業会計</v>
      </c>
      <c r="AP35" s="372"/>
      <c r="AQ35" s="372"/>
      <c r="AR35" s="372"/>
      <c r="AS35" s="372"/>
      <c r="AT35" s="372"/>
      <c r="AU35" s="372"/>
      <c r="AV35" s="372"/>
      <c r="AW35" s="372"/>
      <c r="AX35" s="372"/>
      <c r="AY35" s="372"/>
      <c r="AZ35" s="372"/>
      <c r="BA35" s="372"/>
      <c r="BB35" s="372"/>
      <c r="BC35" s="372"/>
      <c r="BD35" s="165"/>
      <c r="BE35" s="373">
        <f t="shared" ref="BE35:BE43" si="1">IF(BG35="","",BE34+1)</f>
        <v>20</v>
      </c>
      <c r="BF35" s="373"/>
      <c r="BG35" s="372" t="str">
        <f>IF('各会計、関係団体の財政状況及び健全化判断比率'!B41="","",'各会計、関係団体の財政状況及び健全化判断比率'!B41)</f>
        <v>食肉センター事業費</v>
      </c>
      <c r="BH35" s="372"/>
      <c r="BI35" s="372"/>
      <c r="BJ35" s="372"/>
      <c r="BK35" s="372"/>
      <c r="BL35" s="372"/>
      <c r="BM35" s="372"/>
      <c r="BN35" s="372"/>
      <c r="BO35" s="372"/>
      <c r="BP35" s="372"/>
      <c r="BQ35" s="372"/>
      <c r="BR35" s="372"/>
      <c r="BS35" s="372"/>
      <c r="BT35" s="372"/>
      <c r="BU35" s="372"/>
      <c r="BV35" s="165"/>
      <c r="BW35" s="373">
        <f t="shared" ref="BW35:BW43" si="2">IF(BY35="","",BW34+1)</f>
        <v>24</v>
      </c>
      <c r="BX35" s="373"/>
      <c r="BY35" s="372" t="str">
        <f>IF('各会計、関係団体の財政状況及び健全化判断比率'!B69="","",'各会計、関係団体の財政状況及び健全化判断比率'!B69)</f>
        <v>兵庫県後期高齢者医療広域連合（一般）</v>
      </c>
      <c r="BZ35" s="372"/>
      <c r="CA35" s="372"/>
      <c r="CB35" s="372"/>
      <c r="CC35" s="372"/>
      <c r="CD35" s="372"/>
      <c r="CE35" s="372"/>
      <c r="CF35" s="372"/>
      <c r="CG35" s="372"/>
      <c r="CH35" s="372"/>
      <c r="CI35" s="372"/>
      <c r="CJ35" s="372"/>
      <c r="CK35" s="372"/>
      <c r="CL35" s="372"/>
      <c r="CM35" s="372"/>
      <c r="CN35" s="165"/>
      <c r="CO35" s="373">
        <f t="shared" ref="CO35:CO43" si="3">IF(CQ35="","",CO34+1)</f>
        <v>28</v>
      </c>
      <c r="CP35" s="373"/>
      <c r="CQ35" s="372" t="str">
        <f>IF('各会計、関係団体の財政状況及び健全化判断比率'!BS8="","",'各会計、関係団体の財政状況及び健全化判断比率'!BS8)</f>
        <v>(公財)先端医療振興財団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母子父子寡婦福祉資金貸付事業費</v>
      </c>
      <c r="F36" s="372"/>
      <c r="G36" s="372"/>
      <c r="H36" s="372"/>
      <c r="I36" s="372"/>
      <c r="J36" s="372"/>
      <c r="K36" s="372"/>
      <c r="L36" s="372"/>
      <c r="M36" s="372"/>
      <c r="N36" s="372"/>
      <c r="O36" s="372"/>
      <c r="P36" s="372"/>
      <c r="Q36" s="372"/>
      <c r="R36" s="372"/>
      <c r="S36" s="372"/>
      <c r="T36" s="165"/>
      <c r="U36" s="373">
        <f t="shared" ref="U36:U43" si="4">IF(W36="","",U35+1)</f>
        <v>9</v>
      </c>
      <c r="V36" s="373"/>
      <c r="W36" s="372" t="str">
        <f>IF('各会計、関係団体の財政状況及び健全化判断比率'!B30="","",'各会計、関係団体の財政状況及び健全化判断比率'!B30)</f>
        <v>農業共済事業費</v>
      </c>
      <c r="X36" s="372"/>
      <c r="Y36" s="372"/>
      <c r="Z36" s="372"/>
      <c r="AA36" s="372"/>
      <c r="AB36" s="372"/>
      <c r="AC36" s="372"/>
      <c r="AD36" s="372"/>
      <c r="AE36" s="372"/>
      <c r="AF36" s="372"/>
      <c r="AG36" s="372"/>
      <c r="AH36" s="372"/>
      <c r="AI36" s="372"/>
      <c r="AJ36" s="372"/>
      <c r="AK36" s="372"/>
      <c r="AL36" s="165"/>
      <c r="AM36" s="373">
        <f t="shared" si="0"/>
        <v>14</v>
      </c>
      <c r="AN36" s="373"/>
      <c r="AO36" s="372" t="str">
        <f>IF('各会計、関係団体の財政状況及び健全化判断比率'!B35="","",'各会計、関係団体の財政状況及び健全化判断比率'!B35)</f>
        <v>自動車事業会計</v>
      </c>
      <c r="AP36" s="372"/>
      <c r="AQ36" s="372"/>
      <c r="AR36" s="372"/>
      <c r="AS36" s="372"/>
      <c r="AT36" s="372"/>
      <c r="AU36" s="372"/>
      <c r="AV36" s="372"/>
      <c r="AW36" s="372"/>
      <c r="AX36" s="372"/>
      <c r="AY36" s="372"/>
      <c r="AZ36" s="372"/>
      <c r="BA36" s="372"/>
      <c r="BB36" s="372"/>
      <c r="BC36" s="372"/>
      <c r="BD36" s="165"/>
      <c r="BE36" s="373">
        <f t="shared" si="1"/>
        <v>21</v>
      </c>
      <c r="BF36" s="373"/>
      <c r="BG36" s="372" t="str">
        <f>IF('各会計、関係団体の財政状況及び健全化判断比率'!B42="","",'各会計、関係団体の財政状況及び健全化判断比率'!B42)</f>
        <v>農業集落排水事業費</v>
      </c>
      <c r="BH36" s="372"/>
      <c r="BI36" s="372"/>
      <c r="BJ36" s="372"/>
      <c r="BK36" s="372"/>
      <c r="BL36" s="372"/>
      <c r="BM36" s="372"/>
      <c r="BN36" s="372"/>
      <c r="BO36" s="372"/>
      <c r="BP36" s="372"/>
      <c r="BQ36" s="372"/>
      <c r="BR36" s="372"/>
      <c r="BS36" s="372"/>
      <c r="BT36" s="372"/>
      <c r="BU36" s="372"/>
      <c r="BV36" s="165"/>
      <c r="BW36" s="373">
        <f t="shared" si="2"/>
        <v>25</v>
      </c>
      <c r="BX36" s="373"/>
      <c r="BY36" s="372" t="str">
        <f>IF('各会計、関係団体の財政状況及び健全化判断比率'!B70="","",'各会計、関係団体の財政状況及び健全化判断比率'!B70)</f>
        <v>兵庫県後期高齢者医療広域連合（特別）</v>
      </c>
      <c r="BZ36" s="372"/>
      <c r="CA36" s="372"/>
      <c r="CB36" s="372"/>
      <c r="CC36" s="372"/>
      <c r="CD36" s="372"/>
      <c r="CE36" s="372"/>
      <c r="CF36" s="372"/>
      <c r="CG36" s="372"/>
      <c r="CH36" s="372"/>
      <c r="CI36" s="372"/>
      <c r="CJ36" s="372"/>
      <c r="CK36" s="372"/>
      <c r="CL36" s="372"/>
      <c r="CM36" s="372"/>
      <c r="CN36" s="165"/>
      <c r="CO36" s="373">
        <f t="shared" si="3"/>
        <v>29</v>
      </c>
      <c r="CP36" s="373"/>
      <c r="CQ36" s="372" t="str">
        <f>IF('各会計、関係団体の財政状況及び健全化判断比率'!BS9="","",'各会計、関係団体の財政状況及び健全化判断比率'!BS9)</f>
        <v>(公財)計算科学振興財団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市営住宅事業費</v>
      </c>
      <c r="F37" s="372"/>
      <c r="G37" s="372"/>
      <c r="H37" s="372"/>
      <c r="I37" s="372"/>
      <c r="J37" s="372"/>
      <c r="K37" s="372"/>
      <c r="L37" s="372"/>
      <c r="M37" s="372"/>
      <c r="N37" s="372"/>
      <c r="O37" s="372"/>
      <c r="P37" s="372"/>
      <c r="Q37" s="372"/>
      <c r="R37" s="372"/>
      <c r="S37" s="372"/>
      <c r="T37" s="165"/>
      <c r="U37" s="373">
        <f t="shared" si="4"/>
        <v>10</v>
      </c>
      <c r="V37" s="373"/>
      <c r="W37" s="372" t="str">
        <f>IF('各会計、関係団体の財政状況及び健全化判断比率'!B31="","",'各会計、関係団体の財政状況及び健全化判断比率'!B31)</f>
        <v>駐車場事業費</v>
      </c>
      <c r="X37" s="372"/>
      <c r="Y37" s="372"/>
      <c r="Z37" s="372"/>
      <c r="AA37" s="372"/>
      <c r="AB37" s="372"/>
      <c r="AC37" s="372"/>
      <c r="AD37" s="372"/>
      <c r="AE37" s="372"/>
      <c r="AF37" s="372"/>
      <c r="AG37" s="372"/>
      <c r="AH37" s="372"/>
      <c r="AI37" s="372"/>
      <c r="AJ37" s="372"/>
      <c r="AK37" s="372"/>
      <c r="AL37" s="165"/>
      <c r="AM37" s="373">
        <f t="shared" si="0"/>
        <v>15</v>
      </c>
      <c r="AN37" s="373"/>
      <c r="AO37" s="372" t="str">
        <f>IF('各会計、関係団体の財政状況及び健全化判断比率'!B36="","",'各会計、関係団体の財政状況及び健全化判断比率'!B36)</f>
        <v>高速鉄道事業会計</v>
      </c>
      <c r="AP37" s="372"/>
      <c r="AQ37" s="372"/>
      <c r="AR37" s="372"/>
      <c r="AS37" s="372"/>
      <c r="AT37" s="372"/>
      <c r="AU37" s="372"/>
      <c r="AV37" s="372"/>
      <c r="AW37" s="372"/>
      <c r="AX37" s="372"/>
      <c r="AY37" s="372"/>
      <c r="AZ37" s="372"/>
      <c r="BA37" s="372"/>
      <c r="BB37" s="372"/>
      <c r="BC37" s="372"/>
      <c r="BD37" s="165"/>
      <c r="BE37" s="373">
        <f t="shared" si="1"/>
        <v>22</v>
      </c>
      <c r="BF37" s="373"/>
      <c r="BG37" s="372" t="str">
        <f>IF('各会計、関係団体の財政状況及び健全化判断比率'!B43="","",'各会計、関係団体の財政状況及び健全化判断比率'!B43)</f>
        <v>市街地再開発事業費</v>
      </c>
      <c r="BH37" s="372"/>
      <c r="BI37" s="372"/>
      <c r="BJ37" s="372"/>
      <c r="BK37" s="372"/>
      <c r="BL37" s="372"/>
      <c r="BM37" s="372"/>
      <c r="BN37" s="372"/>
      <c r="BO37" s="372"/>
      <c r="BP37" s="372"/>
      <c r="BQ37" s="372"/>
      <c r="BR37" s="372"/>
      <c r="BS37" s="372"/>
      <c r="BT37" s="372"/>
      <c r="BU37" s="372"/>
      <c r="BV37" s="165"/>
      <c r="BW37" s="373">
        <f t="shared" si="2"/>
        <v>26</v>
      </c>
      <c r="BX37" s="373"/>
      <c r="BY37" s="372" t="str">
        <f>IF('各会計、関係団体の財政状況及び健全化判断比率'!B71="","",'各会計、関係団体の財政状況及び健全化判断比率'!B71)</f>
        <v>関西広域連合</v>
      </c>
      <c r="BZ37" s="372"/>
      <c r="CA37" s="372"/>
      <c r="CB37" s="372"/>
      <c r="CC37" s="372"/>
      <c r="CD37" s="372"/>
      <c r="CE37" s="372"/>
      <c r="CF37" s="372"/>
      <c r="CG37" s="372"/>
      <c r="CH37" s="372"/>
      <c r="CI37" s="372"/>
      <c r="CJ37" s="372"/>
      <c r="CK37" s="372"/>
      <c r="CL37" s="372"/>
      <c r="CM37" s="372"/>
      <c r="CN37" s="165"/>
      <c r="CO37" s="373">
        <f t="shared" si="3"/>
        <v>30</v>
      </c>
      <c r="CP37" s="373"/>
      <c r="CQ37" s="372" t="str">
        <f>IF('各会計、関係団体の財政状況及び健全化判断比率'!BS10="","",'各会計、関係団体の財政状況及び健全化判断比率'!BS10)</f>
        <v>神戸都市振興サービス(株)</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空港整備事業費</v>
      </c>
      <c r="F38" s="372"/>
      <c r="G38" s="372"/>
      <c r="H38" s="372"/>
      <c r="I38" s="372"/>
      <c r="J38" s="372"/>
      <c r="K38" s="372"/>
      <c r="L38" s="372"/>
      <c r="M38" s="372"/>
      <c r="N38" s="372"/>
      <c r="O38" s="372"/>
      <c r="P38" s="372"/>
      <c r="Q38" s="372"/>
      <c r="R38" s="372"/>
      <c r="S38" s="372"/>
      <c r="T38" s="165"/>
      <c r="U38" s="373">
        <f t="shared" si="4"/>
        <v>11</v>
      </c>
      <c r="V38" s="373"/>
      <c r="W38" s="372" t="str">
        <f>IF('各会計、関係団体の財政状況及び健全化判断比率'!B32="","",'各会計、関係団体の財政状況及び健全化判断比率'!B32)</f>
        <v>後期高齢者医療事業費</v>
      </c>
      <c r="X38" s="372"/>
      <c r="Y38" s="372"/>
      <c r="Z38" s="372"/>
      <c r="AA38" s="372"/>
      <c r="AB38" s="372"/>
      <c r="AC38" s="372"/>
      <c r="AD38" s="372"/>
      <c r="AE38" s="372"/>
      <c r="AF38" s="372"/>
      <c r="AG38" s="372"/>
      <c r="AH38" s="372"/>
      <c r="AI38" s="372"/>
      <c r="AJ38" s="372"/>
      <c r="AK38" s="372"/>
      <c r="AL38" s="165"/>
      <c r="AM38" s="373">
        <f t="shared" si="0"/>
        <v>16</v>
      </c>
      <c r="AN38" s="373"/>
      <c r="AO38" s="372" t="str">
        <f>IF('各会計、関係団体の財政状況及び健全化判断比率'!B37="","",'各会計、関係団体の財政状況及び健全化判断比率'!B37)</f>
        <v>水道事業会計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31</v>
      </c>
      <c r="CP38" s="373"/>
      <c r="CQ38" s="372" t="str">
        <f>IF('各会計、関係団体の財政状況及び健全化判断比率'!BS11="","",'各会計、関係団体の財政状況及び健全化判断比率'!BS11)</f>
        <v>(公財)阪神・淡路大震災復興基金</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f t="shared" si="5"/>
        <v>6</v>
      </c>
      <c r="D39" s="373"/>
      <c r="E39" s="372" t="str">
        <f>IF('各会計、関係団体の財政状況及び健全化判断比率'!B12="","",'各会計、関係団体の財政状況及び健全化判断比率'!B12)</f>
        <v>公債費</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f t="shared" si="0"/>
        <v>17</v>
      </c>
      <c r="AN39" s="373"/>
      <c r="AO39" s="372" t="str">
        <f>IF('各会計、関係団体の財政状況及び健全化判断比率'!B38="","",'各会計、関係団体の財政状況及び健全化判断比率'!B38)</f>
        <v>工業用水道事業会計</v>
      </c>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32</v>
      </c>
      <c r="CP39" s="373"/>
      <c r="CQ39" s="372" t="str">
        <f>IF('各会計、関係団体の財政状況及び健全化判断比率'!BS12="","",'各会計、関係団体の財政状況及び健全化判断比率'!BS12)</f>
        <v>公立大学法人神戸市外国語大学</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f t="shared" si="0"/>
        <v>18</v>
      </c>
      <c r="AN40" s="373"/>
      <c r="AO40" s="372" t="str">
        <f>IF('各会計、関係団体の財政状況及び健全化判断比率'!B39="","",'各会計、関係団体の財政状況及び健全化判断比率'!B39)</f>
        <v>新都市整備事業会計</v>
      </c>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33</v>
      </c>
      <c r="CP40" s="373"/>
      <c r="CQ40" s="372" t="str">
        <f>IF('各会計、関係団体の財政状況及び健全化判断比率'!BS13="","",'各会計、関係団体の財政状況及び健全化判断比率'!BS13)</f>
        <v>(公財)神戸いきいき勤労財団</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34</v>
      </c>
      <c r="CP41" s="373"/>
      <c r="CQ41" s="372" t="str">
        <f>IF('各会計、関係団体の財政状況及び健全化判断比率'!BS14="","",'各会計、関係団体の財政状況及び健全化判断比率'!BS14)</f>
        <v>(公財)神戸市民文化振興財団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35</v>
      </c>
      <c r="CP42" s="373"/>
      <c r="CQ42" s="372" t="str">
        <f>IF('各会計、関係団体の財政状況及び健全化判断比率'!BS15="","",'各会計、関係団体の財政状況及び健全化判断比率'!BS15)</f>
        <v>(公財)こうべ市民福祉振興協会</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36</v>
      </c>
      <c r="CP43" s="373"/>
      <c r="CQ43" s="372" t="str">
        <f>IF('各会計、関係団体の財政状況及び健全化判断比率'!BS16="","",'各会計、関係団体の財政状況及び健全化判断比率'!BS16)</f>
        <v>(独)神戸市民病院機構</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7" t="s">
        <v>534</v>
      </c>
      <c r="D34" s="1187"/>
      <c r="E34" s="1188"/>
      <c r="F34" s="32" t="s">
        <v>535</v>
      </c>
      <c r="G34" s="33" t="s">
        <v>536</v>
      </c>
      <c r="H34" s="33" t="s">
        <v>537</v>
      </c>
      <c r="I34" s="33" t="s">
        <v>538</v>
      </c>
      <c r="J34" s="34" t="s">
        <v>539</v>
      </c>
      <c r="K34" s="22"/>
      <c r="L34" s="22"/>
      <c r="M34" s="22"/>
      <c r="N34" s="22"/>
      <c r="O34" s="22"/>
      <c r="P34" s="22"/>
    </row>
    <row r="35" spans="1:16" ht="39" customHeight="1">
      <c r="A35" s="22"/>
      <c r="B35" s="35"/>
      <c r="C35" s="1181" t="s">
        <v>540</v>
      </c>
      <c r="D35" s="1182"/>
      <c r="E35" s="1183"/>
      <c r="F35" s="36">
        <v>18.91</v>
      </c>
      <c r="G35" s="37">
        <v>31.62</v>
      </c>
      <c r="H35" s="37">
        <v>32.049999999999997</v>
      </c>
      <c r="I35" s="37">
        <v>32.99</v>
      </c>
      <c r="J35" s="38">
        <v>30.08</v>
      </c>
      <c r="K35" s="22"/>
      <c r="L35" s="22"/>
      <c r="M35" s="22"/>
      <c r="N35" s="22"/>
      <c r="O35" s="22"/>
      <c r="P35" s="22"/>
    </row>
    <row r="36" spans="1:16" ht="39" customHeight="1">
      <c r="A36" s="22"/>
      <c r="B36" s="35"/>
      <c r="C36" s="1181" t="s">
        <v>541</v>
      </c>
      <c r="D36" s="1182"/>
      <c r="E36" s="1183"/>
      <c r="F36" s="36">
        <v>6.04</v>
      </c>
      <c r="G36" s="37">
        <v>6.28</v>
      </c>
      <c r="H36" s="37">
        <v>6.97</v>
      </c>
      <c r="I36" s="37">
        <v>7.08</v>
      </c>
      <c r="J36" s="38">
        <v>6.65</v>
      </c>
      <c r="K36" s="22"/>
      <c r="L36" s="22"/>
      <c r="M36" s="22"/>
      <c r="N36" s="22"/>
      <c r="O36" s="22"/>
      <c r="P36" s="22"/>
    </row>
    <row r="37" spans="1:16" ht="39" customHeight="1">
      <c r="A37" s="22"/>
      <c r="B37" s="35"/>
      <c r="C37" s="1181" t="s">
        <v>542</v>
      </c>
      <c r="D37" s="1182"/>
      <c r="E37" s="1183"/>
      <c r="F37" s="36">
        <v>2.59</v>
      </c>
      <c r="G37" s="37">
        <v>3.43</v>
      </c>
      <c r="H37" s="37">
        <v>4.3499999999999996</v>
      </c>
      <c r="I37" s="37">
        <v>4.8899999999999997</v>
      </c>
      <c r="J37" s="38">
        <v>4.49</v>
      </c>
      <c r="K37" s="22"/>
      <c r="L37" s="22"/>
      <c r="M37" s="22"/>
      <c r="N37" s="22"/>
      <c r="O37" s="22"/>
      <c r="P37" s="22"/>
    </row>
    <row r="38" spans="1:16" ht="39" customHeight="1">
      <c r="A38" s="22"/>
      <c r="B38" s="35"/>
      <c r="C38" s="1181" t="s">
        <v>543</v>
      </c>
      <c r="D38" s="1182"/>
      <c r="E38" s="1183"/>
      <c r="F38" s="36">
        <v>16.190000000000001</v>
      </c>
      <c r="G38" s="37">
        <v>16.57</v>
      </c>
      <c r="H38" s="37">
        <v>16.170000000000002</v>
      </c>
      <c r="I38" s="37">
        <v>2.2200000000000002</v>
      </c>
      <c r="J38" s="38">
        <v>3.64</v>
      </c>
      <c r="K38" s="22"/>
      <c r="L38" s="22"/>
      <c r="M38" s="22"/>
      <c r="N38" s="22"/>
      <c r="O38" s="22"/>
      <c r="P38" s="22"/>
    </row>
    <row r="39" spans="1:16" ht="39" customHeight="1">
      <c r="A39" s="22"/>
      <c r="B39" s="35"/>
      <c r="C39" s="1181" t="s">
        <v>544</v>
      </c>
      <c r="D39" s="1182"/>
      <c r="E39" s="1183"/>
      <c r="F39" s="36">
        <v>0.39</v>
      </c>
      <c r="G39" s="37">
        <v>0.56000000000000005</v>
      </c>
      <c r="H39" s="37">
        <v>0.73</v>
      </c>
      <c r="I39" s="37">
        <v>0.89</v>
      </c>
      <c r="J39" s="38">
        <v>0.86</v>
      </c>
      <c r="K39" s="22"/>
      <c r="L39" s="22"/>
      <c r="M39" s="22"/>
      <c r="N39" s="22"/>
      <c r="O39" s="22"/>
      <c r="P39" s="22"/>
    </row>
    <row r="40" spans="1:16" ht="39" customHeight="1">
      <c r="A40" s="22"/>
      <c r="B40" s="35"/>
      <c r="C40" s="1181" t="s">
        <v>545</v>
      </c>
      <c r="D40" s="1182"/>
      <c r="E40" s="1183"/>
      <c r="F40" s="36">
        <v>0.56999999999999995</v>
      </c>
      <c r="G40" s="37">
        <v>0.52</v>
      </c>
      <c r="H40" s="37">
        <v>0.68</v>
      </c>
      <c r="I40" s="37">
        <v>0.41</v>
      </c>
      <c r="J40" s="38">
        <v>0.32</v>
      </c>
      <c r="K40" s="22"/>
      <c r="L40" s="22"/>
      <c r="M40" s="22"/>
      <c r="N40" s="22"/>
      <c r="O40" s="22"/>
      <c r="P40" s="22"/>
    </row>
    <row r="41" spans="1:16" ht="39" customHeight="1">
      <c r="A41" s="22"/>
      <c r="B41" s="35"/>
      <c r="C41" s="1181" t="s">
        <v>546</v>
      </c>
      <c r="D41" s="1182"/>
      <c r="E41" s="1183"/>
      <c r="F41" s="36">
        <v>0.4</v>
      </c>
      <c r="G41" s="37">
        <v>0.21</v>
      </c>
      <c r="H41" s="37">
        <v>0.28000000000000003</v>
      </c>
      <c r="I41" s="37">
        <v>0.54</v>
      </c>
      <c r="J41" s="38">
        <v>0.28000000000000003</v>
      </c>
      <c r="K41" s="22"/>
      <c r="L41" s="22"/>
      <c r="M41" s="22"/>
      <c r="N41" s="22"/>
      <c r="O41" s="22"/>
      <c r="P41" s="22"/>
    </row>
    <row r="42" spans="1:16" ht="39" customHeight="1">
      <c r="A42" s="22"/>
      <c r="B42" s="39"/>
      <c r="C42" s="1181" t="s">
        <v>547</v>
      </c>
      <c r="D42" s="1182"/>
      <c r="E42" s="1183"/>
      <c r="F42" s="36" t="s">
        <v>490</v>
      </c>
      <c r="G42" s="37" t="s">
        <v>490</v>
      </c>
      <c r="H42" s="37" t="s">
        <v>490</v>
      </c>
      <c r="I42" s="37" t="s">
        <v>490</v>
      </c>
      <c r="J42" s="38" t="s">
        <v>490</v>
      </c>
      <c r="K42" s="22"/>
      <c r="L42" s="22"/>
      <c r="M42" s="22"/>
      <c r="N42" s="22"/>
      <c r="O42" s="22"/>
      <c r="P42" s="22"/>
    </row>
    <row r="43" spans="1:16" ht="39" customHeight="1" thickBot="1">
      <c r="A43" s="22"/>
      <c r="B43" s="40"/>
      <c r="C43" s="1184" t="s">
        <v>548</v>
      </c>
      <c r="D43" s="1185"/>
      <c r="E43" s="1186"/>
      <c r="F43" s="41">
        <v>0.53</v>
      </c>
      <c r="G43" s="42">
        <v>0.54</v>
      </c>
      <c r="H43" s="42">
        <v>0.32</v>
      </c>
      <c r="I43" s="42">
        <v>0.28999999999999998</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7" t="s">
        <v>10</v>
      </c>
      <c r="C45" s="1198"/>
      <c r="D45" s="58"/>
      <c r="E45" s="1203" t="s">
        <v>11</v>
      </c>
      <c r="F45" s="1203"/>
      <c r="G45" s="1203"/>
      <c r="H45" s="1203"/>
      <c r="I45" s="1203"/>
      <c r="J45" s="1204"/>
      <c r="K45" s="59">
        <v>70174</v>
      </c>
      <c r="L45" s="60">
        <v>61777</v>
      </c>
      <c r="M45" s="60">
        <v>59247</v>
      </c>
      <c r="N45" s="60">
        <v>56821</v>
      </c>
      <c r="O45" s="61">
        <v>55199</v>
      </c>
      <c r="P45" s="48"/>
      <c r="Q45" s="48"/>
      <c r="R45" s="48"/>
      <c r="S45" s="48"/>
      <c r="T45" s="48"/>
      <c r="U45" s="48"/>
    </row>
    <row r="46" spans="1:21" ht="30.75" customHeight="1">
      <c r="A46" s="48"/>
      <c r="B46" s="1199"/>
      <c r="C46" s="1200"/>
      <c r="D46" s="62"/>
      <c r="E46" s="1191" t="s">
        <v>12</v>
      </c>
      <c r="F46" s="1191"/>
      <c r="G46" s="1191"/>
      <c r="H46" s="1191"/>
      <c r="I46" s="1191"/>
      <c r="J46" s="1192"/>
      <c r="K46" s="63">
        <v>4497</v>
      </c>
      <c r="L46" s="64">
        <v>3195</v>
      </c>
      <c r="M46" s="64">
        <v>1952</v>
      </c>
      <c r="N46" s="64">
        <v>656</v>
      </c>
      <c r="O46" s="65">
        <v>148</v>
      </c>
      <c r="P46" s="48"/>
      <c r="Q46" s="48"/>
      <c r="R46" s="48"/>
      <c r="S46" s="48"/>
      <c r="T46" s="48"/>
      <c r="U46" s="48"/>
    </row>
    <row r="47" spans="1:21" ht="30.75" customHeight="1">
      <c r="A47" s="48"/>
      <c r="B47" s="1199"/>
      <c r="C47" s="1200"/>
      <c r="D47" s="62"/>
      <c r="E47" s="1191" t="s">
        <v>13</v>
      </c>
      <c r="F47" s="1191"/>
      <c r="G47" s="1191"/>
      <c r="H47" s="1191"/>
      <c r="I47" s="1191"/>
      <c r="J47" s="1192"/>
      <c r="K47" s="63">
        <v>33497</v>
      </c>
      <c r="L47" s="64">
        <v>34885</v>
      </c>
      <c r="M47" s="64">
        <v>36381</v>
      </c>
      <c r="N47" s="64">
        <v>36760</v>
      </c>
      <c r="O47" s="65">
        <v>38279</v>
      </c>
      <c r="P47" s="48"/>
      <c r="Q47" s="48"/>
      <c r="R47" s="48"/>
      <c r="S47" s="48"/>
      <c r="T47" s="48"/>
      <c r="U47" s="48"/>
    </row>
    <row r="48" spans="1:21" ht="30.75" customHeight="1">
      <c r="A48" s="48"/>
      <c r="B48" s="1199"/>
      <c r="C48" s="1200"/>
      <c r="D48" s="62"/>
      <c r="E48" s="1191" t="s">
        <v>14</v>
      </c>
      <c r="F48" s="1191"/>
      <c r="G48" s="1191"/>
      <c r="H48" s="1191"/>
      <c r="I48" s="1191"/>
      <c r="J48" s="1192"/>
      <c r="K48" s="63">
        <v>25923</v>
      </c>
      <c r="L48" s="64">
        <v>18500</v>
      </c>
      <c r="M48" s="64">
        <v>17601</v>
      </c>
      <c r="N48" s="64">
        <v>17447</v>
      </c>
      <c r="O48" s="65">
        <v>21769</v>
      </c>
      <c r="P48" s="48"/>
      <c r="Q48" s="48"/>
      <c r="R48" s="48"/>
      <c r="S48" s="48"/>
      <c r="T48" s="48"/>
      <c r="U48" s="48"/>
    </row>
    <row r="49" spans="1:21" ht="30.75" customHeight="1">
      <c r="A49" s="48"/>
      <c r="B49" s="1199"/>
      <c r="C49" s="1200"/>
      <c r="D49" s="62"/>
      <c r="E49" s="1191" t="s">
        <v>15</v>
      </c>
      <c r="F49" s="1191"/>
      <c r="G49" s="1191"/>
      <c r="H49" s="1191"/>
      <c r="I49" s="1191"/>
      <c r="J49" s="1192"/>
      <c r="K49" s="63">
        <v>1135</v>
      </c>
      <c r="L49" s="64">
        <v>1088</v>
      </c>
      <c r="M49" s="64">
        <v>1053</v>
      </c>
      <c r="N49" s="64">
        <v>1046</v>
      </c>
      <c r="O49" s="65">
        <v>858</v>
      </c>
      <c r="P49" s="48"/>
      <c r="Q49" s="48"/>
      <c r="R49" s="48"/>
      <c r="S49" s="48"/>
      <c r="T49" s="48"/>
      <c r="U49" s="48"/>
    </row>
    <row r="50" spans="1:21" ht="30.75" customHeight="1">
      <c r="A50" s="48"/>
      <c r="B50" s="1199"/>
      <c r="C50" s="1200"/>
      <c r="D50" s="62"/>
      <c r="E50" s="1191" t="s">
        <v>16</v>
      </c>
      <c r="F50" s="1191"/>
      <c r="G50" s="1191"/>
      <c r="H50" s="1191"/>
      <c r="I50" s="1191"/>
      <c r="J50" s="1192"/>
      <c r="K50" s="63">
        <v>2001</v>
      </c>
      <c r="L50" s="64">
        <v>1935</v>
      </c>
      <c r="M50" s="64">
        <v>1971</v>
      </c>
      <c r="N50" s="64">
        <v>1945</v>
      </c>
      <c r="O50" s="65">
        <v>1749</v>
      </c>
      <c r="P50" s="48"/>
      <c r="Q50" s="48"/>
      <c r="R50" s="48"/>
      <c r="S50" s="48"/>
      <c r="T50" s="48"/>
      <c r="U50" s="48"/>
    </row>
    <row r="51" spans="1:21" ht="30.75" customHeight="1">
      <c r="A51" s="48"/>
      <c r="B51" s="1201"/>
      <c r="C51" s="1202"/>
      <c r="D51" s="66"/>
      <c r="E51" s="1191" t="s">
        <v>17</v>
      </c>
      <c r="F51" s="1191"/>
      <c r="G51" s="1191"/>
      <c r="H51" s="1191"/>
      <c r="I51" s="1191"/>
      <c r="J51" s="1192"/>
      <c r="K51" s="63" t="s">
        <v>490</v>
      </c>
      <c r="L51" s="64" t="s">
        <v>490</v>
      </c>
      <c r="M51" s="64" t="s">
        <v>490</v>
      </c>
      <c r="N51" s="64" t="s">
        <v>490</v>
      </c>
      <c r="O51" s="65" t="s">
        <v>490</v>
      </c>
      <c r="P51" s="48"/>
      <c r="Q51" s="48"/>
      <c r="R51" s="48"/>
      <c r="S51" s="48"/>
      <c r="T51" s="48"/>
      <c r="U51" s="48"/>
    </row>
    <row r="52" spans="1:21" ht="30.75" customHeight="1">
      <c r="A52" s="48"/>
      <c r="B52" s="1189" t="s">
        <v>18</v>
      </c>
      <c r="C52" s="1190"/>
      <c r="D52" s="66"/>
      <c r="E52" s="1191" t="s">
        <v>19</v>
      </c>
      <c r="F52" s="1191"/>
      <c r="G52" s="1191"/>
      <c r="H52" s="1191"/>
      <c r="I52" s="1191"/>
      <c r="J52" s="1192"/>
      <c r="K52" s="63">
        <v>100300</v>
      </c>
      <c r="L52" s="64">
        <v>91026</v>
      </c>
      <c r="M52" s="64">
        <v>89066</v>
      </c>
      <c r="N52" s="64">
        <v>90161</v>
      </c>
      <c r="O52" s="65">
        <v>95681</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36927</v>
      </c>
      <c r="L53" s="69">
        <v>30354</v>
      </c>
      <c r="M53" s="69">
        <v>29139</v>
      </c>
      <c r="N53" s="69">
        <v>24514</v>
      </c>
      <c r="O53" s="70">
        <v>22321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529</v>
      </c>
      <c r="J40" s="79" t="s">
        <v>530</v>
      </c>
      <c r="K40" s="79" t="s">
        <v>531</v>
      </c>
      <c r="L40" s="79" t="s">
        <v>532</v>
      </c>
      <c r="M40" s="80" t="s">
        <v>533</v>
      </c>
    </row>
    <row r="41" spans="2:13" ht="27.75" customHeight="1">
      <c r="B41" s="1217" t="s">
        <v>23</v>
      </c>
      <c r="C41" s="1218"/>
      <c r="D41" s="81"/>
      <c r="E41" s="1219" t="s">
        <v>24</v>
      </c>
      <c r="F41" s="1219"/>
      <c r="G41" s="1219"/>
      <c r="H41" s="1220"/>
      <c r="I41" s="82">
        <v>1201698</v>
      </c>
      <c r="J41" s="83">
        <v>1214102</v>
      </c>
      <c r="K41" s="83">
        <v>1212306</v>
      </c>
      <c r="L41" s="83">
        <v>1214532</v>
      </c>
      <c r="M41" s="84">
        <v>1204324</v>
      </c>
    </row>
    <row r="42" spans="2:13" ht="27.75" customHeight="1">
      <c r="B42" s="1207"/>
      <c r="C42" s="1208"/>
      <c r="D42" s="85"/>
      <c r="E42" s="1211" t="s">
        <v>25</v>
      </c>
      <c r="F42" s="1211"/>
      <c r="G42" s="1211"/>
      <c r="H42" s="1212"/>
      <c r="I42" s="86">
        <v>24346</v>
      </c>
      <c r="J42" s="87">
        <v>20813</v>
      </c>
      <c r="K42" s="87">
        <v>12519</v>
      </c>
      <c r="L42" s="87">
        <v>13034</v>
      </c>
      <c r="M42" s="88">
        <v>20059</v>
      </c>
    </row>
    <row r="43" spans="2:13" ht="27.75" customHeight="1">
      <c r="B43" s="1207"/>
      <c r="C43" s="1208"/>
      <c r="D43" s="85"/>
      <c r="E43" s="1211" t="s">
        <v>26</v>
      </c>
      <c r="F43" s="1211"/>
      <c r="G43" s="1211"/>
      <c r="H43" s="1212"/>
      <c r="I43" s="86">
        <v>278560</v>
      </c>
      <c r="J43" s="87">
        <v>232550</v>
      </c>
      <c r="K43" s="87">
        <v>204603</v>
      </c>
      <c r="L43" s="87">
        <v>190496</v>
      </c>
      <c r="M43" s="88">
        <v>180858</v>
      </c>
    </row>
    <row r="44" spans="2:13" ht="27.75" customHeight="1">
      <c r="B44" s="1207"/>
      <c r="C44" s="1208"/>
      <c r="D44" s="85"/>
      <c r="E44" s="1211" t="s">
        <v>27</v>
      </c>
      <c r="F44" s="1211"/>
      <c r="G44" s="1211"/>
      <c r="H44" s="1212"/>
      <c r="I44" s="86">
        <v>4412</v>
      </c>
      <c r="J44" s="87">
        <v>3432</v>
      </c>
      <c r="K44" s="87">
        <v>2443</v>
      </c>
      <c r="L44" s="87">
        <v>1950</v>
      </c>
      <c r="M44" s="88">
        <v>1132</v>
      </c>
    </row>
    <row r="45" spans="2:13" ht="27.75" customHeight="1">
      <c r="B45" s="1207"/>
      <c r="C45" s="1208"/>
      <c r="D45" s="85"/>
      <c r="E45" s="1211" t="s">
        <v>28</v>
      </c>
      <c r="F45" s="1211"/>
      <c r="G45" s="1211"/>
      <c r="H45" s="1212"/>
      <c r="I45" s="86">
        <v>120881</v>
      </c>
      <c r="J45" s="87">
        <v>117820</v>
      </c>
      <c r="K45" s="87">
        <v>111777</v>
      </c>
      <c r="L45" s="87">
        <v>103299</v>
      </c>
      <c r="M45" s="88">
        <v>95839</v>
      </c>
    </row>
    <row r="46" spans="2:13" ht="27.75" customHeight="1">
      <c r="B46" s="1207"/>
      <c r="C46" s="1208"/>
      <c r="D46" s="85"/>
      <c r="E46" s="1211" t="s">
        <v>29</v>
      </c>
      <c r="F46" s="1211"/>
      <c r="G46" s="1211"/>
      <c r="H46" s="1212"/>
      <c r="I46" s="86">
        <v>40089</v>
      </c>
      <c r="J46" s="87">
        <v>4251</v>
      </c>
      <c r="K46" s="87">
        <v>3221</v>
      </c>
      <c r="L46" s="87">
        <v>2445</v>
      </c>
      <c r="M46" s="88">
        <v>2142</v>
      </c>
    </row>
    <row r="47" spans="2:13" ht="27.75" customHeight="1">
      <c r="B47" s="1207"/>
      <c r="C47" s="1208"/>
      <c r="D47" s="85"/>
      <c r="E47" s="1211" t="s">
        <v>30</v>
      </c>
      <c r="F47" s="1211"/>
      <c r="G47" s="1211"/>
      <c r="H47" s="1212"/>
      <c r="I47" s="86" t="s">
        <v>490</v>
      </c>
      <c r="J47" s="87" t="s">
        <v>490</v>
      </c>
      <c r="K47" s="87" t="s">
        <v>490</v>
      </c>
      <c r="L47" s="87" t="s">
        <v>490</v>
      </c>
      <c r="M47" s="88" t="s">
        <v>490</v>
      </c>
    </row>
    <row r="48" spans="2:13" ht="27.75" customHeight="1">
      <c r="B48" s="1209"/>
      <c r="C48" s="1210"/>
      <c r="D48" s="85"/>
      <c r="E48" s="1211" t="s">
        <v>31</v>
      </c>
      <c r="F48" s="1211"/>
      <c r="G48" s="1211"/>
      <c r="H48" s="1212"/>
      <c r="I48" s="86" t="s">
        <v>490</v>
      </c>
      <c r="J48" s="87" t="s">
        <v>490</v>
      </c>
      <c r="K48" s="87" t="s">
        <v>490</v>
      </c>
      <c r="L48" s="87" t="s">
        <v>490</v>
      </c>
      <c r="M48" s="88" t="s">
        <v>490</v>
      </c>
    </row>
    <row r="49" spans="2:13" ht="27.75" customHeight="1">
      <c r="B49" s="1205" t="s">
        <v>32</v>
      </c>
      <c r="C49" s="1206"/>
      <c r="D49" s="89"/>
      <c r="E49" s="1211" t="s">
        <v>33</v>
      </c>
      <c r="F49" s="1211"/>
      <c r="G49" s="1211"/>
      <c r="H49" s="1212"/>
      <c r="I49" s="86">
        <v>209072</v>
      </c>
      <c r="J49" s="87">
        <v>217769</v>
      </c>
      <c r="K49" s="87">
        <v>241412</v>
      </c>
      <c r="L49" s="87">
        <v>258654</v>
      </c>
      <c r="M49" s="88">
        <v>264863</v>
      </c>
    </row>
    <row r="50" spans="2:13" ht="27.75" customHeight="1">
      <c r="B50" s="1207"/>
      <c r="C50" s="1208"/>
      <c r="D50" s="85"/>
      <c r="E50" s="1211" t="s">
        <v>34</v>
      </c>
      <c r="F50" s="1211"/>
      <c r="G50" s="1211"/>
      <c r="H50" s="1212"/>
      <c r="I50" s="86">
        <v>258822</v>
      </c>
      <c r="J50" s="87">
        <v>263085</v>
      </c>
      <c r="K50" s="87">
        <v>260772</v>
      </c>
      <c r="L50" s="87">
        <v>244838</v>
      </c>
      <c r="M50" s="88">
        <v>232175</v>
      </c>
    </row>
    <row r="51" spans="2:13" ht="27.75" customHeight="1">
      <c r="B51" s="1209"/>
      <c r="C51" s="1210"/>
      <c r="D51" s="85"/>
      <c r="E51" s="1211" t="s">
        <v>35</v>
      </c>
      <c r="F51" s="1211"/>
      <c r="G51" s="1211"/>
      <c r="H51" s="1212"/>
      <c r="I51" s="86">
        <v>721556</v>
      </c>
      <c r="J51" s="87">
        <v>729330</v>
      </c>
      <c r="K51" s="87">
        <v>741968</v>
      </c>
      <c r="L51" s="87">
        <v>747341</v>
      </c>
      <c r="M51" s="88">
        <v>749066</v>
      </c>
    </row>
    <row r="52" spans="2:13" ht="27.75" customHeight="1" thickBot="1">
      <c r="B52" s="1213" t="s">
        <v>20</v>
      </c>
      <c r="C52" s="1214"/>
      <c r="D52" s="90"/>
      <c r="E52" s="1215" t="s">
        <v>36</v>
      </c>
      <c r="F52" s="1215"/>
      <c r="G52" s="1215"/>
      <c r="H52" s="1216"/>
      <c r="I52" s="91">
        <v>480534</v>
      </c>
      <c r="J52" s="92">
        <v>382785</v>
      </c>
      <c r="K52" s="92">
        <v>302718</v>
      </c>
      <c r="L52" s="92">
        <v>274925</v>
      </c>
      <c r="M52" s="93">
        <v>258251</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606</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606</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605</v>
      </c>
      <c r="C41" s="246"/>
      <c r="D41" s="246"/>
      <c r="E41" s="246"/>
      <c r="F41" s="246"/>
      <c r="G41" s="246"/>
      <c r="H41" s="246"/>
      <c r="I41" s="246"/>
      <c r="J41" s="246"/>
      <c r="K41" s="246"/>
      <c r="L41" s="246"/>
      <c r="M41" s="246"/>
      <c r="N41" s="246"/>
      <c r="O41" s="246"/>
      <c r="P41" s="247"/>
    </row>
    <row r="42" spans="2:17" ht="13.2">
      <c r="B42" s="248"/>
      <c r="C42" s="244"/>
      <c r="D42" s="244"/>
      <c r="E42" s="244"/>
      <c r="F42" s="244"/>
      <c r="G42" s="353" t="s">
        <v>601</v>
      </c>
      <c r="I42" s="352"/>
      <c r="J42" s="352"/>
      <c r="K42" s="352"/>
      <c r="L42" s="244"/>
      <c r="M42" s="244"/>
      <c r="N42" s="244"/>
      <c r="O42" s="244"/>
    </row>
    <row r="43" spans="2:17" ht="13.2">
      <c r="B43" s="248"/>
      <c r="C43" s="244"/>
      <c r="D43" s="244"/>
      <c r="E43" s="244"/>
      <c r="F43" s="244"/>
      <c r="G43" s="1232"/>
      <c r="H43" s="1233"/>
      <c r="I43" s="1233"/>
      <c r="J43" s="1233"/>
      <c r="K43" s="1233"/>
      <c r="L43" s="1233"/>
      <c r="M43" s="1233"/>
      <c r="N43" s="1233"/>
      <c r="O43" s="1234"/>
    </row>
    <row r="44" spans="2:17" ht="13.2">
      <c r="B44" s="248"/>
      <c r="C44" s="244"/>
      <c r="D44" s="244"/>
      <c r="E44" s="244"/>
      <c r="F44" s="244"/>
      <c r="G44" s="1235"/>
      <c r="H44" s="1236"/>
      <c r="I44" s="1236"/>
      <c r="J44" s="1236"/>
      <c r="K44" s="1236"/>
      <c r="L44" s="1236"/>
      <c r="M44" s="1236"/>
      <c r="N44" s="1236"/>
      <c r="O44" s="1237"/>
    </row>
    <row r="45" spans="2:17" ht="13.2">
      <c r="B45" s="248"/>
      <c r="C45" s="244"/>
      <c r="D45" s="244"/>
      <c r="E45" s="244"/>
      <c r="F45" s="244"/>
      <c r="G45" s="1235"/>
      <c r="H45" s="1236"/>
      <c r="I45" s="1236"/>
      <c r="J45" s="1236"/>
      <c r="K45" s="1236"/>
      <c r="L45" s="1236"/>
      <c r="M45" s="1236"/>
      <c r="N45" s="1236"/>
      <c r="O45" s="1237"/>
    </row>
    <row r="46" spans="2:17" ht="13.2">
      <c r="B46" s="248"/>
      <c r="C46" s="244"/>
      <c r="D46" s="244"/>
      <c r="E46" s="244"/>
      <c r="F46" s="244"/>
      <c r="G46" s="1235"/>
      <c r="H46" s="1236"/>
      <c r="I46" s="1236"/>
      <c r="J46" s="1236"/>
      <c r="K46" s="1236"/>
      <c r="L46" s="1236"/>
      <c r="M46" s="1236"/>
      <c r="N46" s="1236"/>
      <c r="O46" s="1237"/>
    </row>
    <row r="47" spans="2:17" ht="13.2">
      <c r="B47" s="248"/>
      <c r="C47" s="244"/>
      <c r="D47" s="244"/>
      <c r="E47" s="244"/>
      <c r="F47" s="244"/>
      <c r="G47" s="1238"/>
      <c r="H47" s="1239"/>
      <c r="I47" s="1239"/>
      <c r="J47" s="1239"/>
      <c r="K47" s="1239"/>
      <c r="L47" s="1239"/>
      <c r="M47" s="1239"/>
      <c r="N47" s="1239"/>
      <c r="O47" s="1240"/>
    </row>
    <row r="48" spans="2:17" ht="13.2">
      <c r="B48" s="248"/>
      <c r="C48" s="244"/>
      <c r="D48" s="244"/>
      <c r="E48" s="244"/>
      <c r="F48" s="244"/>
      <c r="G48" s="244"/>
      <c r="H48" s="363"/>
      <c r="I48" s="363"/>
      <c r="J48" s="363"/>
    </row>
    <row r="49" spans="1:17" ht="13.2">
      <c r="B49" s="248"/>
      <c r="C49" s="244"/>
      <c r="D49" s="244"/>
      <c r="E49" s="244"/>
      <c r="F49" s="244"/>
      <c r="G49" s="243" t="s">
        <v>604</v>
      </c>
    </row>
    <row r="50" spans="1:17" ht="13.2">
      <c r="B50" s="248"/>
      <c r="C50" s="244"/>
      <c r="D50" s="244"/>
      <c r="E50" s="244"/>
      <c r="F50" s="244"/>
      <c r="G50" s="1241"/>
      <c r="H50" s="1242"/>
      <c r="I50" s="1242"/>
      <c r="J50" s="1243"/>
      <c r="K50" s="345" t="s">
        <v>529</v>
      </c>
      <c r="L50" s="345" t="s">
        <v>530</v>
      </c>
      <c r="M50" s="345" t="s">
        <v>531</v>
      </c>
      <c r="N50" s="345" t="s">
        <v>532</v>
      </c>
      <c r="O50" s="345" t="s">
        <v>533</v>
      </c>
    </row>
    <row r="51" spans="1:17" ht="13.2">
      <c r="B51" s="248"/>
      <c r="C51" s="244"/>
      <c r="D51" s="244"/>
      <c r="E51" s="244"/>
      <c r="F51" s="244"/>
      <c r="G51" s="1244" t="s">
        <v>598</v>
      </c>
      <c r="H51" s="1245"/>
      <c r="I51" s="1250" t="s">
        <v>596</v>
      </c>
      <c r="J51" s="1250"/>
      <c r="K51" s="1221"/>
      <c r="L51" s="1221"/>
      <c r="M51" s="1221"/>
      <c r="N51" s="1221"/>
      <c r="O51" s="1221"/>
    </row>
    <row r="52" spans="1:17" ht="13.2">
      <c r="B52" s="248"/>
      <c r="C52" s="244"/>
      <c r="D52" s="244"/>
      <c r="E52" s="244"/>
      <c r="F52" s="244"/>
      <c r="G52" s="1246"/>
      <c r="H52" s="1247"/>
      <c r="I52" s="1251"/>
      <c r="J52" s="1251"/>
      <c r="K52" s="1222"/>
      <c r="L52" s="1222"/>
      <c r="M52" s="1222"/>
      <c r="N52" s="1222"/>
      <c r="O52" s="1222"/>
    </row>
    <row r="53" spans="1:17" ht="13.2">
      <c r="A53" s="355"/>
      <c r="B53" s="248"/>
      <c r="C53" s="244"/>
      <c r="D53" s="244"/>
      <c r="E53" s="244"/>
      <c r="F53" s="244"/>
      <c r="G53" s="1246"/>
      <c r="H53" s="1247"/>
      <c r="I53" s="1223" t="s">
        <v>603</v>
      </c>
      <c r="J53" s="1223"/>
      <c r="K53" s="1224"/>
      <c r="L53" s="1224"/>
      <c r="M53" s="1224"/>
      <c r="N53" s="1224"/>
      <c r="O53" s="1224"/>
    </row>
    <row r="54" spans="1:17" ht="13.2">
      <c r="A54" s="355"/>
      <c r="B54" s="248"/>
      <c r="C54" s="244"/>
      <c r="D54" s="244"/>
      <c r="E54" s="244"/>
      <c r="F54" s="244"/>
      <c r="G54" s="1248"/>
      <c r="H54" s="1249"/>
      <c r="I54" s="1223"/>
      <c r="J54" s="1223"/>
      <c r="K54" s="1225"/>
      <c r="L54" s="1225"/>
      <c r="M54" s="1225"/>
      <c r="N54" s="1225"/>
      <c r="O54" s="1225"/>
    </row>
    <row r="55" spans="1:17" ht="13.2">
      <c r="A55" s="355"/>
      <c r="B55" s="248"/>
      <c r="C55" s="244"/>
      <c r="D55" s="244"/>
      <c r="E55" s="244"/>
      <c r="F55" s="244"/>
      <c r="G55" s="1226" t="s">
        <v>597</v>
      </c>
      <c r="H55" s="1227"/>
      <c r="I55" s="1223" t="s">
        <v>596</v>
      </c>
      <c r="J55" s="1223"/>
      <c r="K55" s="1221"/>
      <c r="L55" s="1221"/>
      <c r="M55" s="1221"/>
      <c r="N55" s="1221"/>
      <c r="O55" s="1221"/>
    </row>
    <row r="56" spans="1:17" ht="13.2">
      <c r="A56" s="355"/>
      <c r="B56" s="248"/>
      <c r="C56" s="244"/>
      <c r="D56" s="244"/>
      <c r="E56" s="244"/>
      <c r="F56" s="244"/>
      <c r="G56" s="1228"/>
      <c r="H56" s="1229"/>
      <c r="I56" s="1223"/>
      <c r="J56" s="1223"/>
      <c r="K56" s="1222"/>
      <c r="L56" s="1222"/>
      <c r="M56" s="1222"/>
      <c r="N56" s="1222"/>
      <c r="O56" s="1222"/>
    </row>
    <row r="57" spans="1:17" s="355" customFormat="1" ht="13.2">
      <c r="B57" s="356"/>
      <c r="C57" s="352"/>
      <c r="D57" s="352"/>
      <c r="E57" s="352"/>
      <c r="F57" s="352"/>
      <c r="G57" s="1228"/>
      <c r="H57" s="1229"/>
      <c r="I57" s="1252" t="s">
        <v>603</v>
      </c>
      <c r="J57" s="1252"/>
      <c r="K57" s="1224"/>
      <c r="L57" s="1224"/>
      <c r="M57" s="1224"/>
      <c r="N57" s="1224"/>
      <c r="O57" s="1224"/>
      <c r="P57" s="361"/>
      <c r="Q57" s="356"/>
    </row>
    <row r="58" spans="1:17" s="355" customFormat="1" ht="13.2">
      <c r="A58" s="243"/>
      <c r="B58" s="356"/>
      <c r="C58" s="352"/>
      <c r="D58" s="352"/>
      <c r="E58" s="352"/>
      <c r="F58" s="352"/>
      <c r="G58" s="1230"/>
      <c r="H58" s="1231"/>
      <c r="I58" s="1252"/>
      <c r="J58" s="1252"/>
      <c r="K58" s="1225"/>
      <c r="L58" s="1225"/>
      <c r="M58" s="1225"/>
      <c r="N58" s="1225"/>
      <c r="O58" s="1225"/>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602</v>
      </c>
      <c r="C63" s="244"/>
      <c r="D63" s="244"/>
      <c r="E63" s="244"/>
      <c r="F63" s="244"/>
      <c r="G63" s="244"/>
      <c r="H63" s="244"/>
      <c r="I63" s="244"/>
      <c r="J63" s="244"/>
      <c r="K63" s="244"/>
      <c r="L63" s="244"/>
      <c r="M63" s="244"/>
      <c r="N63" s="244"/>
      <c r="O63" s="244"/>
    </row>
    <row r="64" spans="1:17" ht="13.2">
      <c r="B64" s="248"/>
      <c r="C64" s="244"/>
      <c r="D64" s="244"/>
      <c r="E64" s="244"/>
      <c r="F64" s="244"/>
      <c r="G64" s="353" t="s">
        <v>601</v>
      </c>
      <c r="I64" s="352"/>
      <c r="J64" s="352"/>
      <c r="K64" s="352"/>
      <c r="L64" s="244"/>
      <c r="M64" s="244"/>
      <c r="N64" s="244"/>
      <c r="O64" s="244"/>
    </row>
    <row r="65" spans="2:30" ht="13.2">
      <c r="B65" s="248"/>
      <c r="C65" s="244"/>
      <c r="D65" s="244"/>
      <c r="E65" s="244"/>
      <c r="F65" s="244"/>
      <c r="G65" s="1255" t="s">
        <v>600</v>
      </c>
      <c r="H65" s="1233"/>
      <c r="I65" s="1233"/>
      <c r="J65" s="1233"/>
      <c r="K65" s="1233"/>
      <c r="L65" s="1233"/>
      <c r="M65" s="1233"/>
      <c r="N65" s="1233"/>
      <c r="O65" s="1234"/>
    </row>
    <row r="66" spans="2:30" ht="13.2">
      <c r="B66" s="248"/>
      <c r="C66" s="244"/>
      <c r="D66" s="244"/>
      <c r="E66" s="244"/>
      <c r="F66" s="244"/>
      <c r="G66" s="1235"/>
      <c r="H66" s="1236"/>
      <c r="I66" s="1236"/>
      <c r="J66" s="1236"/>
      <c r="K66" s="1236"/>
      <c r="L66" s="1236"/>
      <c r="M66" s="1236"/>
      <c r="N66" s="1236"/>
      <c r="O66" s="1237"/>
    </row>
    <row r="67" spans="2:30" ht="13.2">
      <c r="B67" s="248"/>
      <c r="C67" s="244"/>
      <c r="D67" s="244"/>
      <c r="E67" s="244"/>
      <c r="F67" s="244"/>
      <c r="G67" s="1235"/>
      <c r="H67" s="1236"/>
      <c r="I67" s="1236"/>
      <c r="J67" s="1236"/>
      <c r="K67" s="1236"/>
      <c r="L67" s="1236"/>
      <c r="M67" s="1236"/>
      <c r="N67" s="1236"/>
      <c r="O67" s="1237"/>
    </row>
    <row r="68" spans="2:30" ht="13.2">
      <c r="B68" s="248"/>
      <c r="C68" s="244"/>
      <c r="D68" s="244"/>
      <c r="E68" s="244"/>
      <c r="F68" s="244"/>
      <c r="G68" s="1235"/>
      <c r="H68" s="1236"/>
      <c r="I68" s="1236"/>
      <c r="J68" s="1236"/>
      <c r="K68" s="1236"/>
      <c r="L68" s="1236"/>
      <c r="M68" s="1236"/>
      <c r="N68" s="1236"/>
      <c r="O68" s="1237"/>
    </row>
    <row r="69" spans="2:30" ht="13.2">
      <c r="B69" s="248"/>
      <c r="C69" s="244"/>
      <c r="D69" s="244"/>
      <c r="E69" s="244"/>
      <c r="F69" s="244"/>
      <c r="G69" s="1238"/>
      <c r="H69" s="1239"/>
      <c r="I69" s="1239"/>
      <c r="J69" s="1239"/>
      <c r="K69" s="1239"/>
      <c r="L69" s="1239"/>
      <c r="M69" s="1239"/>
      <c r="N69" s="1239"/>
      <c r="O69" s="1240"/>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599</v>
      </c>
      <c r="I71" s="349"/>
      <c r="J71" s="348"/>
      <c r="K71" s="348"/>
      <c r="L71" s="347"/>
      <c r="M71" s="348"/>
      <c r="N71" s="347"/>
      <c r="O71" s="346"/>
    </row>
    <row r="72" spans="2:30" ht="13.2">
      <c r="B72" s="248"/>
      <c r="C72" s="244"/>
      <c r="D72" s="244"/>
      <c r="E72" s="244"/>
      <c r="F72" s="244"/>
      <c r="G72" s="1241"/>
      <c r="H72" s="1242"/>
      <c r="I72" s="1242"/>
      <c r="J72" s="1243"/>
      <c r="K72" s="345" t="s">
        <v>529</v>
      </c>
      <c r="L72" s="345" t="s">
        <v>530</v>
      </c>
      <c r="M72" s="345" t="s">
        <v>531</v>
      </c>
      <c r="N72" s="345" t="s">
        <v>532</v>
      </c>
      <c r="O72" s="345" t="s">
        <v>533</v>
      </c>
    </row>
    <row r="73" spans="2:30" ht="13.2">
      <c r="B73" s="248"/>
      <c r="C73" s="244"/>
      <c r="D73" s="244"/>
      <c r="E73" s="244"/>
      <c r="F73" s="244"/>
      <c r="G73" s="1244" t="s">
        <v>598</v>
      </c>
      <c r="H73" s="1245"/>
      <c r="I73" s="1250" t="s">
        <v>596</v>
      </c>
      <c r="J73" s="1250"/>
      <c r="K73" s="1253">
        <v>152.6</v>
      </c>
      <c r="L73" s="1253">
        <v>120.2</v>
      </c>
      <c r="M73" s="1222">
        <v>94.6</v>
      </c>
      <c r="N73" s="1222">
        <v>86.1</v>
      </c>
      <c r="O73" s="1222">
        <v>80.2</v>
      </c>
      <c r="S73" s="243">
        <v>9.9</v>
      </c>
    </row>
    <row r="74" spans="2:30" ht="13.2">
      <c r="B74" s="248"/>
      <c r="C74" s="244"/>
      <c r="D74" s="244"/>
      <c r="E74" s="244"/>
      <c r="F74" s="244"/>
      <c r="G74" s="1246"/>
      <c r="H74" s="1247"/>
      <c r="I74" s="1251"/>
      <c r="J74" s="1251"/>
      <c r="K74" s="1253"/>
      <c r="L74" s="1253"/>
      <c r="M74" s="1222"/>
      <c r="N74" s="1222"/>
      <c r="O74" s="1222"/>
    </row>
    <row r="75" spans="2:30" ht="13.2">
      <c r="B75" s="248"/>
      <c r="C75" s="244"/>
      <c r="D75" s="244"/>
      <c r="E75" s="244"/>
      <c r="F75" s="244"/>
      <c r="G75" s="1246"/>
      <c r="H75" s="1247"/>
      <c r="I75" s="1223" t="s">
        <v>595</v>
      </c>
      <c r="J75" s="1223"/>
      <c r="K75" s="1254">
        <v>12.1</v>
      </c>
      <c r="L75" s="1254">
        <v>10.9</v>
      </c>
      <c r="M75" s="1254">
        <v>10.1</v>
      </c>
      <c r="N75" s="1254">
        <v>8.6999999999999993</v>
      </c>
      <c r="O75" s="1254">
        <v>7.9</v>
      </c>
      <c r="U75" s="243">
        <v>81.2</v>
      </c>
      <c r="W75" s="243">
        <v>87.2</v>
      </c>
      <c r="Y75" s="243">
        <v>99.8</v>
      </c>
      <c r="AA75" s="243">
        <v>109.5</v>
      </c>
      <c r="AC75" s="243">
        <v>115.2</v>
      </c>
    </row>
    <row r="76" spans="2:30" ht="13.2">
      <c r="B76" s="248"/>
      <c r="C76" s="244"/>
      <c r="D76" s="244"/>
      <c r="E76" s="244"/>
      <c r="F76" s="244"/>
      <c r="G76" s="1248"/>
      <c r="H76" s="1249"/>
      <c r="I76" s="1223"/>
      <c r="J76" s="1223"/>
      <c r="K76" s="1225"/>
      <c r="L76" s="1225"/>
      <c r="M76" s="1225"/>
      <c r="N76" s="1225"/>
      <c r="O76" s="1225"/>
    </row>
    <row r="77" spans="2:30" ht="13.2">
      <c r="B77" s="248"/>
      <c r="C77" s="244"/>
      <c r="D77" s="244"/>
      <c r="E77" s="244"/>
      <c r="F77" s="244"/>
      <c r="G77" s="1226" t="s">
        <v>597</v>
      </c>
      <c r="H77" s="1227"/>
      <c r="I77" s="1223" t="s">
        <v>596</v>
      </c>
      <c r="J77" s="1223"/>
      <c r="K77" s="1253">
        <v>163.1</v>
      </c>
      <c r="L77" s="1253">
        <v>150.5</v>
      </c>
      <c r="M77" s="1222">
        <v>139</v>
      </c>
      <c r="N77" s="1222">
        <v>132.4</v>
      </c>
      <c r="O77" s="1222">
        <v>124.2</v>
      </c>
      <c r="R77" s="243">
        <v>12.3</v>
      </c>
      <c r="T77" s="243">
        <v>11.1</v>
      </c>
    </row>
    <row r="78" spans="2:30" ht="13.2">
      <c r="B78" s="248"/>
      <c r="C78" s="244"/>
      <c r="D78" s="244"/>
      <c r="E78" s="244"/>
      <c r="F78" s="244"/>
      <c r="G78" s="1228"/>
      <c r="H78" s="1229"/>
      <c r="I78" s="1223"/>
      <c r="J78" s="1223"/>
      <c r="K78" s="1253"/>
      <c r="L78" s="1253"/>
      <c r="M78" s="1222"/>
      <c r="N78" s="1222"/>
      <c r="O78" s="1222"/>
    </row>
    <row r="79" spans="2:30" ht="13.2">
      <c r="B79" s="248"/>
      <c r="C79" s="244"/>
      <c r="D79" s="244"/>
      <c r="E79" s="244"/>
      <c r="F79" s="244"/>
      <c r="G79" s="1228"/>
      <c r="H79" s="1229"/>
      <c r="I79" s="1256" t="s">
        <v>595</v>
      </c>
      <c r="J79" s="1252"/>
      <c r="K79" s="1257">
        <v>12.1</v>
      </c>
      <c r="L79" s="1257">
        <v>11.5</v>
      </c>
      <c r="M79" s="1257">
        <v>11.2</v>
      </c>
      <c r="N79" s="1257">
        <v>11.2</v>
      </c>
      <c r="O79" s="1257">
        <v>10.9</v>
      </c>
      <c r="V79" s="243">
        <v>53.5</v>
      </c>
      <c r="X79" s="243">
        <v>48.2</v>
      </c>
      <c r="Z79" s="243">
        <v>34.200000000000003</v>
      </c>
      <c r="AB79" s="243">
        <v>30.3</v>
      </c>
      <c r="AD79" s="243">
        <v>28.9</v>
      </c>
    </row>
    <row r="80" spans="2:30" ht="13.2">
      <c r="B80" s="248"/>
      <c r="C80" s="244"/>
      <c r="D80" s="244"/>
      <c r="E80" s="244"/>
      <c r="F80" s="244"/>
      <c r="G80" s="1230"/>
      <c r="H80" s="1231"/>
      <c r="I80" s="1252"/>
      <c r="J80" s="1252"/>
      <c r="K80" s="1257"/>
      <c r="L80" s="1257"/>
      <c r="M80" s="1257"/>
      <c r="N80" s="1257"/>
      <c r="O80" s="1257"/>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38</v>
      </c>
      <c r="E2" s="109"/>
      <c r="F2" s="110" t="s">
        <v>528</v>
      </c>
      <c r="G2" s="111"/>
      <c r="H2" s="112"/>
    </row>
    <row r="3" spans="1:8">
      <c r="A3" s="108" t="s">
        <v>521</v>
      </c>
      <c r="B3" s="113"/>
      <c r="C3" s="114"/>
      <c r="D3" s="115">
        <v>51458</v>
      </c>
      <c r="E3" s="116"/>
      <c r="F3" s="117">
        <v>48794</v>
      </c>
      <c r="G3" s="118"/>
      <c r="H3" s="119"/>
    </row>
    <row r="4" spans="1:8">
      <c r="A4" s="120"/>
      <c r="B4" s="121"/>
      <c r="C4" s="122"/>
      <c r="D4" s="123">
        <v>28380</v>
      </c>
      <c r="E4" s="124"/>
      <c r="F4" s="125">
        <v>25698</v>
      </c>
      <c r="G4" s="126"/>
      <c r="H4" s="127"/>
    </row>
    <row r="5" spans="1:8">
      <c r="A5" s="108" t="s">
        <v>523</v>
      </c>
      <c r="B5" s="113"/>
      <c r="C5" s="114"/>
      <c r="D5" s="115">
        <v>38199</v>
      </c>
      <c r="E5" s="116"/>
      <c r="F5" s="117">
        <v>47129</v>
      </c>
      <c r="G5" s="118"/>
      <c r="H5" s="119"/>
    </row>
    <row r="6" spans="1:8">
      <c r="A6" s="120"/>
      <c r="B6" s="121"/>
      <c r="C6" s="122"/>
      <c r="D6" s="123">
        <v>18317</v>
      </c>
      <c r="E6" s="124"/>
      <c r="F6" s="125">
        <v>23069</v>
      </c>
      <c r="G6" s="126"/>
      <c r="H6" s="127"/>
    </row>
    <row r="7" spans="1:8">
      <c r="A7" s="108" t="s">
        <v>524</v>
      </c>
      <c r="B7" s="113"/>
      <c r="C7" s="114"/>
      <c r="D7" s="115">
        <v>63419</v>
      </c>
      <c r="E7" s="116"/>
      <c r="F7" s="117">
        <v>50848</v>
      </c>
      <c r="G7" s="118"/>
      <c r="H7" s="119"/>
    </row>
    <row r="8" spans="1:8">
      <c r="A8" s="120"/>
      <c r="B8" s="121"/>
      <c r="C8" s="122"/>
      <c r="D8" s="123">
        <v>28922</v>
      </c>
      <c r="E8" s="124"/>
      <c r="F8" s="125">
        <v>22583</v>
      </c>
      <c r="G8" s="126"/>
      <c r="H8" s="127"/>
    </row>
    <row r="9" spans="1:8">
      <c r="A9" s="108" t="s">
        <v>525</v>
      </c>
      <c r="B9" s="113"/>
      <c r="C9" s="114"/>
      <c r="D9" s="115">
        <v>55514</v>
      </c>
      <c r="E9" s="116"/>
      <c r="F9" s="117">
        <v>53572</v>
      </c>
      <c r="G9" s="118"/>
      <c r="H9" s="119"/>
    </row>
    <row r="10" spans="1:8">
      <c r="A10" s="120"/>
      <c r="B10" s="121"/>
      <c r="C10" s="122"/>
      <c r="D10" s="123">
        <v>25517</v>
      </c>
      <c r="E10" s="124"/>
      <c r="F10" s="125">
        <v>25259</v>
      </c>
      <c r="G10" s="126"/>
      <c r="H10" s="127"/>
    </row>
    <row r="11" spans="1:8">
      <c r="A11" s="108" t="s">
        <v>526</v>
      </c>
      <c r="B11" s="113"/>
      <c r="C11" s="114"/>
      <c r="D11" s="115">
        <v>52148</v>
      </c>
      <c r="E11" s="116"/>
      <c r="F11" s="117">
        <v>51898</v>
      </c>
      <c r="G11" s="118"/>
      <c r="H11" s="119"/>
    </row>
    <row r="12" spans="1:8">
      <c r="A12" s="120"/>
      <c r="B12" s="121"/>
      <c r="C12" s="128"/>
      <c r="D12" s="123">
        <v>25230</v>
      </c>
      <c r="E12" s="124"/>
      <c r="F12" s="125">
        <v>25986</v>
      </c>
      <c r="G12" s="126"/>
      <c r="H12" s="127"/>
    </row>
    <row r="13" spans="1:8">
      <c r="A13" s="108"/>
      <c r="B13" s="113"/>
      <c r="C13" s="129"/>
      <c r="D13" s="130">
        <v>52148</v>
      </c>
      <c r="E13" s="131"/>
      <c r="F13" s="132">
        <v>50448</v>
      </c>
      <c r="G13" s="133"/>
      <c r="H13" s="119"/>
    </row>
    <row r="14" spans="1:8">
      <c r="A14" s="120"/>
      <c r="B14" s="121"/>
      <c r="C14" s="122"/>
      <c r="D14" s="123">
        <v>25273</v>
      </c>
      <c r="E14" s="124"/>
      <c r="F14" s="125">
        <v>24519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0.57999999999999996</v>
      </c>
      <c r="C19" s="134">
        <f>ROUND(VALUE(SUBSTITUTE(実質収支比率等に係る経年分析!G$48,"▲","-")),2)</f>
        <v>0.52</v>
      </c>
      <c r="D19" s="134">
        <f>ROUND(VALUE(SUBSTITUTE(実質収支比率等に係る経年分析!H$48,"▲","-")),2)</f>
        <v>0.69</v>
      </c>
      <c r="E19" s="134">
        <f>ROUND(VALUE(SUBSTITUTE(実質収支比率等に係る経年分析!I$48,"▲","-")),2)</f>
        <v>0.41</v>
      </c>
      <c r="F19" s="134">
        <f>ROUND(VALUE(SUBSTITUTE(実質収支比率等に係る経年分析!J$48,"▲","-")),2)</f>
        <v>0.33</v>
      </c>
    </row>
    <row r="20" spans="1:11">
      <c r="A20" s="134" t="s">
        <v>41</v>
      </c>
      <c r="B20" s="134">
        <f>ROUND(VALUE(SUBSTITUTE(実質収支比率等に係る経年分析!F$47,"▲","-")),2)</f>
        <v>0.11</v>
      </c>
      <c r="C20" s="134">
        <f>ROUND(VALUE(SUBSTITUTE(実質収支比率等に係る経年分析!G$47,"▲","-")),2)</f>
        <v>0.87</v>
      </c>
      <c r="D20" s="134">
        <f>ROUND(VALUE(SUBSTITUTE(実質収支比率等に係る経年分析!H$47,"▲","-")),2)</f>
        <v>2.2000000000000002</v>
      </c>
      <c r="E20" s="134">
        <f>ROUND(VALUE(SUBSTITUTE(実質収支比率等に係る経年分析!I$47,"▲","-")),2)</f>
        <v>2.89</v>
      </c>
      <c r="F20" s="134">
        <f>ROUND(VALUE(SUBSTITUTE(実質収支比率等に係る経年分析!J$47,"▲","-")),2)</f>
        <v>3.35</v>
      </c>
    </row>
    <row r="21" spans="1:11">
      <c r="A21" s="134" t="s">
        <v>42</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0.7</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0.4</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0.28999999999999998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0.28000000000000003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0.28000000000000003</v>
      </c>
    </row>
    <row r="30" spans="1:11">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0.56999999999999995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0.86</v>
      </c>
    </row>
    <row r="32" spans="1:11">
      <c r="A32" s="135" t="str">
        <f>IF(連結実質赤字比率に係る赤字・黒字の構成分析!C$38="",NA(),連結実質赤字比率に係る赤字・黒字の構成分析!C$38)</f>
        <v>港湾事業会計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16.190000000000001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16.57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16.170000000000002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2.2200000000000002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3.64</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4.3499999999999996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4.8899999999999997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6.65</v>
      </c>
    </row>
    <row r="35" spans="1:16">
      <c r="A35" s="135" t="str">
        <f>IF(連結実質赤字比率に係る赤字・黒字の構成分析!C$35="",NA(),連結実質赤字比率に係る赤字・黒字の構成分析!C$35)</f>
        <v>新都市整備事業会計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32.049999999999997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30.08</v>
      </c>
    </row>
    <row r="36" spans="1:16">
      <c r="A36" s="135" t="str">
        <f>IF(連結実質赤字比率に係る赤字・黒字の構成分析!C$34="",NA(),連結実質赤字比率に係る赤字・黒字の構成分析!C$34)</f>
        <v>自動車事業会計</v>
      </c>
      <c r="B36" s="135">
        <f>IF(ROUND(VALUE(SUBSTITUTE(連結実質赤字比率に係る赤字・黒字の構成分析!F$34,"▲", "-")), 2) &lt; 0, ABS(ROUND(VALUE(SUBSTITUTE(連結実質赤字比率に係る赤字・黒字の構成分析!F$34,"▲", "-")), 2)), NA())</f>
        <v>0.23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0.41</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100300</v>
      </c>
      <c r="E42" s="136"/>
      <c r="F42" s="136"/>
      <c r="G42" s="136">
        <f>'実質公債費比率（分子）の構造'!L$52</f>
        <v>91026</v>
      </c>
      <c r="H42" s="136"/>
      <c r="I42" s="136"/>
      <c r="J42" s="136">
        <f>'実質公債費比率（分子）の構造'!M$52</f>
        <v>89066</v>
      </c>
      <c r="K42" s="136"/>
      <c r="L42" s="136"/>
      <c r="M42" s="136">
        <f>'実質公債費比率（分子）の構造'!N$52</f>
        <v>90161</v>
      </c>
      <c r="N42" s="136"/>
      <c r="O42" s="136"/>
      <c r="P42" s="136">
        <f>'実質公債費比率（分子）の構造'!O$52</f>
        <v>95681</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2001</v>
      </c>
      <c r="C44" s="136"/>
      <c r="D44" s="136"/>
      <c r="E44" s="136">
        <f>'実質公債費比率（分子）の構造'!L$50</f>
        <v>1935</v>
      </c>
      <c r="F44" s="136"/>
      <c r="G44" s="136"/>
      <c r="H44" s="136">
        <f>'実質公債費比率（分子）の構造'!M$50</f>
        <v>1971</v>
      </c>
      <c r="I44" s="136"/>
      <c r="J44" s="136"/>
      <c r="K44" s="136">
        <f>'実質公債費比率（分子）の構造'!N$50</f>
        <v>1945</v>
      </c>
      <c r="L44" s="136"/>
      <c r="M44" s="136"/>
      <c r="N44" s="136">
        <f>'実質公債費比率（分子）の構造'!O$50</f>
        <v>1749</v>
      </c>
      <c r="O44" s="136"/>
      <c r="P44" s="136"/>
    </row>
    <row r="45" spans="1:16">
      <c r="A45" s="136" t="s">
        <v>52</v>
      </c>
      <c r="B45" s="136">
        <f>'実質公債費比率（分子）の構造'!K$49</f>
        <v>1135</v>
      </c>
      <c r="C45" s="136"/>
      <c r="D45" s="136"/>
      <c r="E45" s="136">
        <f>'実質公債費比率（分子）の構造'!L$49</f>
        <v>1088</v>
      </c>
      <c r="F45" s="136"/>
      <c r="G45" s="136"/>
      <c r="H45" s="136">
        <f>'実質公債費比率（分子）の構造'!M$49</f>
        <v>1053</v>
      </c>
      <c r="I45" s="136"/>
      <c r="J45" s="136"/>
      <c r="K45" s="136">
        <f>'実質公債費比率（分子）の構造'!N$49</f>
        <v>1046</v>
      </c>
      <c r="L45" s="136"/>
      <c r="M45" s="136"/>
      <c r="N45" s="136">
        <f>'実質公債費比率（分子）の構造'!O$49</f>
        <v>858</v>
      </c>
      <c r="O45" s="136"/>
      <c r="P45" s="136"/>
    </row>
    <row r="46" spans="1:16">
      <c r="A46" s="136" t="s">
        <v>53</v>
      </c>
      <c r="B46" s="136">
        <f>'実質公債費比率（分子）の構造'!K$48</f>
        <v>25923</v>
      </c>
      <c r="C46" s="136"/>
      <c r="D46" s="136"/>
      <c r="E46" s="136">
        <f>'実質公債費比率（分子）の構造'!L$48</f>
        <v>18500</v>
      </c>
      <c r="F46" s="136"/>
      <c r="G46" s="136"/>
      <c r="H46" s="136">
        <f>'実質公債費比率（分子）の構造'!M$48</f>
        <v>17601</v>
      </c>
      <c r="I46" s="136"/>
      <c r="J46" s="136"/>
      <c r="K46" s="136">
        <f>'実質公債費比率（分子）の構造'!N$48</f>
        <v>17447</v>
      </c>
      <c r="L46" s="136"/>
      <c r="M46" s="136"/>
      <c r="N46" s="136">
        <f>'実質公債費比率（分子）の構造'!O$48</f>
        <v>21769</v>
      </c>
      <c r="O46" s="136"/>
      <c r="P46" s="136"/>
    </row>
    <row r="47" spans="1:16">
      <c r="A47" s="136" t="s">
        <v>54</v>
      </c>
      <c r="B47" s="136">
        <f>'実質公債費比率（分子）の構造'!K$47</f>
        <v>33497</v>
      </c>
      <c r="C47" s="136"/>
      <c r="D47" s="136"/>
      <c r="E47" s="136">
        <f>'実質公債費比率（分子）の構造'!L$47</f>
        <v>34885</v>
      </c>
      <c r="F47" s="136"/>
      <c r="G47" s="136"/>
      <c r="H47" s="136">
        <f>'実質公債費比率（分子）の構造'!M$47</f>
        <v>36381</v>
      </c>
      <c r="I47" s="136"/>
      <c r="J47" s="136"/>
      <c r="K47" s="136">
        <f>'実質公債費比率（分子）の構造'!N$47</f>
        <v>36760</v>
      </c>
      <c r="L47" s="136"/>
      <c r="M47" s="136"/>
      <c r="N47" s="136">
        <f>'実質公債費比率（分子）の構造'!O$47</f>
        <v>38279</v>
      </c>
      <c r="O47" s="136"/>
      <c r="P47" s="136"/>
    </row>
    <row r="48" spans="1:16">
      <c r="A48" s="136" t="s">
        <v>55</v>
      </c>
      <c r="B48" s="136">
        <f>'実質公債費比率（分子）の構造'!K$46</f>
        <v>4497</v>
      </c>
      <c r="C48" s="136"/>
      <c r="D48" s="136"/>
      <c r="E48" s="136">
        <f>'実質公債費比率（分子）の構造'!L$46</f>
        <v>3195</v>
      </c>
      <c r="F48" s="136"/>
      <c r="G48" s="136"/>
      <c r="H48" s="136">
        <f>'実質公債費比率（分子）の構造'!M$46</f>
        <v>1952</v>
      </c>
      <c r="I48" s="136"/>
      <c r="J48" s="136"/>
      <c r="K48" s="136">
        <f>'実質公債費比率（分子）の構造'!N$46</f>
        <v>656</v>
      </c>
      <c r="L48" s="136"/>
      <c r="M48" s="136"/>
      <c r="N48" s="136">
        <f>'実質公債費比率（分子）の構造'!O$46</f>
        <v>148</v>
      </c>
      <c r="O48" s="136"/>
      <c r="P48" s="136"/>
    </row>
    <row r="49" spans="1:16">
      <c r="A49" s="136" t="s">
        <v>56</v>
      </c>
      <c r="B49" s="136">
        <f>'実質公債費比率（分子）の構造'!K$45</f>
        <v>70174</v>
      </c>
      <c r="C49" s="136"/>
      <c r="D49" s="136"/>
      <c r="E49" s="136">
        <f>'実質公債費比率（分子）の構造'!L$45</f>
        <v>61777</v>
      </c>
      <c r="F49" s="136"/>
      <c r="G49" s="136"/>
      <c r="H49" s="136">
        <f>'実質公債費比率（分子）の構造'!M$45</f>
        <v>59247</v>
      </c>
      <c r="I49" s="136"/>
      <c r="J49" s="136"/>
      <c r="K49" s="136">
        <f>'実質公債費比率（分子）の構造'!N$45</f>
        <v>56821</v>
      </c>
      <c r="L49" s="136"/>
      <c r="M49" s="136"/>
      <c r="N49" s="136">
        <f>'実質公債費比率（分子）の構造'!O$45</f>
        <v>55199</v>
      </c>
      <c r="O49" s="136"/>
      <c r="P49" s="136"/>
    </row>
    <row r="50" spans="1:16">
      <c r="A50" s="136" t="s">
        <v>57</v>
      </c>
      <c r="B50" s="136" t="e">
        <f>NA()</f>
        <v>#N/A</v>
      </c>
      <c r="C50" s="136">
        <f>IF(ISNUMBER('実質公債費比率（分子）の構造'!K$53),'実質公債費比率（分子）の構造'!K$53,NA())</f>
        <v>36927</v>
      </c>
      <c r="D50" s="136" t="e">
        <f>NA()</f>
        <v>#N/A</v>
      </c>
      <c r="E50" s="136" t="e">
        <f>NA()</f>
        <v>#N/A</v>
      </c>
      <c r="F50" s="136">
        <f>IF(ISNUMBER('実質公債費比率（分子）の構造'!L$53),'実質公債費比率（分子）の構造'!L$53,NA())</f>
        <v>30354</v>
      </c>
      <c r="G50" s="136" t="e">
        <f>NA()</f>
        <v>#N/A</v>
      </c>
      <c r="H50" s="136" t="e">
        <f>NA()</f>
        <v>#N/A</v>
      </c>
      <c r="I50" s="136">
        <f>IF(ISNUMBER('実質公債費比率（分子）の構造'!M$53),'実質公債費比率（分子）の構造'!M$53,NA())</f>
        <v>29139</v>
      </c>
      <c r="J50" s="136" t="e">
        <f>NA()</f>
        <v>#N/A</v>
      </c>
      <c r="K50" s="136" t="e">
        <f>NA()</f>
        <v>#N/A</v>
      </c>
      <c r="L50" s="136">
        <f>IF(ISNUMBER('実質公債費比率（分子）の構造'!N$53),'実質公債費比率（分子）の構造'!N$53,NA())</f>
        <v>24514</v>
      </c>
      <c r="M50" s="136" t="e">
        <f>NA()</f>
        <v>#N/A</v>
      </c>
      <c r="N50" s="136" t="e">
        <f>NA()</f>
        <v>#N/A</v>
      </c>
      <c r="O50" s="136">
        <f>IF(ISNUMBER('実質公債費比率（分子）の構造'!O$53),'実質公債費比率（分子）の構造'!O$53,NA())</f>
        <v>22321</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721556</v>
      </c>
      <c r="E56" s="135"/>
      <c r="F56" s="135"/>
      <c r="G56" s="135">
        <f>'将来負担比率（分子）の構造'!J$51</f>
        <v>729330</v>
      </c>
      <c r="H56" s="135"/>
      <c r="I56" s="135"/>
      <c r="J56" s="135">
        <f>'将来負担比率（分子）の構造'!K$51</f>
        <v>741968</v>
      </c>
      <c r="K56" s="135"/>
      <c r="L56" s="135"/>
      <c r="M56" s="135">
        <f>'将来負担比率（分子）の構造'!L$51</f>
        <v>747341</v>
      </c>
      <c r="N56" s="135"/>
      <c r="O56" s="135"/>
      <c r="P56" s="135">
        <f>'将来負担比率（分子）の構造'!M$51</f>
        <v>749066</v>
      </c>
    </row>
    <row r="57" spans="1:16">
      <c r="A57" s="135" t="s">
        <v>34</v>
      </c>
      <c r="B57" s="135"/>
      <c r="C57" s="135"/>
      <c r="D57" s="135">
        <f>'将来負担比率（分子）の構造'!I$50</f>
        <v>258822</v>
      </c>
      <c r="E57" s="135"/>
      <c r="F57" s="135"/>
      <c r="G57" s="135">
        <f>'将来負担比率（分子）の構造'!J$50</f>
        <v>263085</v>
      </c>
      <c r="H57" s="135"/>
      <c r="I57" s="135"/>
      <c r="J57" s="135">
        <f>'将来負担比率（分子）の構造'!K$50</f>
        <v>260772</v>
      </c>
      <c r="K57" s="135"/>
      <c r="L57" s="135"/>
      <c r="M57" s="135">
        <f>'将来負担比率（分子）の構造'!L$50</f>
        <v>244838</v>
      </c>
      <c r="N57" s="135"/>
      <c r="O57" s="135"/>
      <c r="P57" s="135">
        <f>'将来負担比率（分子）の構造'!M$50</f>
        <v>232175</v>
      </c>
    </row>
    <row r="58" spans="1:16">
      <c r="A58" s="135" t="s">
        <v>33</v>
      </c>
      <c r="B58" s="135"/>
      <c r="C58" s="135"/>
      <c r="D58" s="135">
        <f>'将来負担比率（分子）の構造'!I$49</f>
        <v>209072</v>
      </c>
      <c r="E58" s="135"/>
      <c r="F58" s="135"/>
      <c r="G58" s="135">
        <f>'将来負担比率（分子）の構造'!J$49</f>
        <v>217769</v>
      </c>
      <c r="H58" s="135"/>
      <c r="I58" s="135"/>
      <c r="J58" s="135">
        <f>'将来負担比率（分子）の構造'!K$49</f>
        <v>241412</v>
      </c>
      <c r="K58" s="135"/>
      <c r="L58" s="135"/>
      <c r="M58" s="135">
        <f>'将来負担比率（分子）の構造'!L$49</f>
        <v>258654</v>
      </c>
      <c r="N58" s="135"/>
      <c r="O58" s="135"/>
      <c r="P58" s="135">
        <f>'将来負担比率（分子）の構造'!M$49</f>
        <v>264863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40089</v>
      </c>
      <c r="C61" s="135"/>
      <c r="D61" s="135"/>
      <c r="E61" s="135">
        <f>'将来負担比率（分子）の構造'!J$46</f>
        <v>4251</v>
      </c>
      <c r="F61" s="135"/>
      <c r="G61" s="135"/>
      <c r="H61" s="135">
        <f>'将来負担比率（分子）の構造'!K$46</f>
        <v>3221</v>
      </c>
      <c r="I61" s="135"/>
      <c r="J61" s="135"/>
      <c r="K61" s="135">
        <f>'将来負担比率（分子）の構造'!L$46</f>
        <v>2445</v>
      </c>
      <c r="L61" s="135"/>
      <c r="M61" s="135"/>
      <c r="N61" s="135">
        <f>'将来負担比率（分子）の構造'!M$46</f>
        <v>2142</v>
      </c>
      <c r="O61" s="135"/>
      <c r="P61" s="135"/>
    </row>
    <row r="62" spans="1:16">
      <c r="A62" s="135" t="s">
        <v>28</v>
      </c>
      <c r="B62" s="135">
        <f>'将来負担比率（分子）の構造'!I$45</f>
        <v>120881</v>
      </c>
      <c r="C62" s="135"/>
      <c r="D62" s="135"/>
      <c r="E62" s="135">
        <f>'将来負担比率（分子）の構造'!J$45</f>
        <v>117820</v>
      </c>
      <c r="F62" s="135"/>
      <c r="G62" s="135"/>
      <c r="H62" s="135">
        <f>'将来負担比率（分子）の構造'!K$45</f>
        <v>111777</v>
      </c>
      <c r="I62" s="135"/>
      <c r="J62" s="135"/>
      <c r="K62" s="135">
        <f>'将来負担比率（分子）の構造'!L$45</f>
        <v>103299</v>
      </c>
      <c r="L62" s="135"/>
      <c r="M62" s="135"/>
      <c r="N62" s="135">
        <f>'将来負担比率（分子）の構造'!M$45</f>
        <v>95839</v>
      </c>
      <c r="O62" s="135"/>
      <c r="P62" s="135"/>
    </row>
    <row r="63" spans="1:16">
      <c r="A63" s="135" t="s">
        <v>27</v>
      </c>
      <c r="B63" s="135">
        <f>'将来負担比率（分子）の構造'!I$44</f>
        <v>4412</v>
      </c>
      <c r="C63" s="135"/>
      <c r="D63" s="135"/>
      <c r="E63" s="135">
        <f>'将来負担比率（分子）の構造'!J$44</f>
        <v>3432</v>
      </c>
      <c r="F63" s="135"/>
      <c r="G63" s="135"/>
      <c r="H63" s="135">
        <f>'将来負担比率（分子）の構造'!K$44</f>
        <v>2443</v>
      </c>
      <c r="I63" s="135"/>
      <c r="J63" s="135"/>
      <c r="K63" s="135">
        <f>'将来負担比率（分子）の構造'!L$44</f>
        <v>1950</v>
      </c>
      <c r="L63" s="135"/>
      <c r="M63" s="135"/>
      <c r="N63" s="135">
        <f>'将来負担比率（分子）の構造'!M$44</f>
        <v>1132</v>
      </c>
      <c r="O63" s="135"/>
      <c r="P63" s="135"/>
    </row>
    <row r="64" spans="1:16">
      <c r="A64" s="135" t="s">
        <v>26</v>
      </c>
      <c r="B64" s="135">
        <f>'将来負担比率（分子）の構造'!I$43</f>
        <v>278560</v>
      </c>
      <c r="C64" s="135"/>
      <c r="D64" s="135"/>
      <c r="E64" s="135">
        <f>'将来負担比率（分子）の構造'!J$43</f>
        <v>232550</v>
      </c>
      <c r="F64" s="135"/>
      <c r="G64" s="135"/>
      <c r="H64" s="135">
        <f>'将来負担比率（分子）の構造'!K$43</f>
        <v>204603</v>
      </c>
      <c r="I64" s="135"/>
      <c r="J64" s="135"/>
      <c r="K64" s="135">
        <f>'将来負担比率（分子）の構造'!L$43</f>
        <v>190496</v>
      </c>
      <c r="L64" s="135"/>
      <c r="M64" s="135"/>
      <c r="N64" s="135">
        <f>'将来負担比率（分子）の構造'!M$43</f>
        <v>180858</v>
      </c>
      <c r="O64" s="135"/>
      <c r="P64" s="135"/>
    </row>
    <row r="65" spans="1:16">
      <c r="A65" s="135" t="s">
        <v>25</v>
      </c>
      <c r="B65" s="135">
        <f>'将来負担比率（分子）の構造'!I$42</f>
        <v>24346</v>
      </c>
      <c r="C65" s="135"/>
      <c r="D65" s="135"/>
      <c r="E65" s="135">
        <f>'将来負担比率（分子）の構造'!J$42</f>
        <v>20813</v>
      </c>
      <c r="F65" s="135"/>
      <c r="G65" s="135"/>
      <c r="H65" s="135">
        <f>'将来負担比率（分子）の構造'!K$42</f>
        <v>12519</v>
      </c>
      <c r="I65" s="135"/>
      <c r="J65" s="135"/>
      <c r="K65" s="135">
        <f>'将来負担比率（分子）の構造'!L$42</f>
        <v>13034</v>
      </c>
      <c r="L65" s="135"/>
      <c r="M65" s="135"/>
      <c r="N65" s="135">
        <f>'将来負担比率（分子）の構造'!M$42</f>
        <v>20059</v>
      </c>
      <c r="O65" s="135"/>
      <c r="P65" s="135"/>
    </row>
    <row r="66" spans="1:16">
      <c r="A66" s="135" t="s">
        <v>24</v>
      </c>
      <c r="B66" s="135">
        <f>'将来負担比率（分子）の構造'!I$41</f>
        <v>1201698</v>
      </c>
      <c r="C66" s="135"/>
      <c r="D66" s="135"/>
      <c r="E66" s="135">
        <f>'将来負担比率（分子）の構造'!J$41</f>
        <v>1214102</v>
      </c>
      <c r="F66" s="135"/>
      <c r="G66" s="135"/>
      <c r="H66" s="135">
        <f>'将来負担比率（分子）の構造'!K$41</f>
        <v>1212306</v>
      </c>
      <c r="I66" s="135"/>
      <c r="J66" s="135"/>
      <c r="K66" s="135">
        <f>'将来負担比率（分子）の構造'!L$41</f>
        <v>1214532</v>
      </c>
      <c r="L66" s="135"/>
      <c r="M66" s="135"/>
      <c r="N66" s="135">
        <f>'将来負担比率（分子）の構造'!M$41</f>
        <v>1204324</v>
      </c>
      <c r="O66" s="135"/>
      <c r="P66" s="135"/>
    </row>
    <row r="67" spans="1:16">
      <c r="A67" s="135" t="s">
        <v>61</v>
      </c>
      <c r="B67" s="135" t="e">
        <f>NA()</f>
        <v>#N/A</v>
      </c>
      <c r="C67" s="135">
        <f>IF(ISNUMBER('将来負担比率（分子）の構造'!I$52), IF('将来負担比率（分子）の構造'!I$52 &lt; 0, 0, '将来負担比率（分子）の構造'!I$52), NA())</f>
        <v>480534</v>
      </c>
      <c r="D67" s="135" t="e">
        <f>NA()</f>
        <v>#N/A</v>
      </c>
      <c r="E67" s="135" t="e">
        <f>NA()</f>
        <v>#N/A</v>
      </c>
      <c r="F67" s="135">
        <f>IF(ISNUMBER('将来負担比率（分子）の構造'!J$52), IF('将来負担比率（分子）の構造'!J$52 &lt; 0, 0, '将来負担比率（分子）の構造'!J$52), NA())</f>
        <v>382785</v>
      </c>
      <c r="G67" s="135" t="e">
        <f>NA()</f>
        <v>#N/A</v>
      </c>
      <c r="H67" s="135" t="e">
        <f>NA()</f>
        <v>#N/A</v>
      </c>
      <c r="I67" s="135">
        <f>IF(ISNUMBER('将来負担比率（分子）の構造'!K$52), IF('将来負担比率（分子）の構造'!K$52 &lt; 0, 0, '将来負担比率（分子）の構造'!K$52), NA())</f>
        <v>302718</v>
      </c>
      <c r="J67" s="135" t="e">
        <f>NA()</f>
        <v>#N/A</v>
      </c>
      <c r="K67" s="135" t="e">
        <f>NA()</f>
        <v>#N/A</v>
      </c>
      <c r="L67" s="135">
        <f>IF(ISNUMBER('将来負担比率（分子）の構造'!L$52), IF('将来負担比率（分子）の構造'!L$52 &lt; 0, 0, '将来負担比率（分子）の構造'!L$52), NA())</f>
        <v>274925</v>
      </c>
      <c r="M67" s="135" t="e">
        <f>NA()</f>
        <v>#N/A</v>
      </c>
      <c r="N67" s="135" t="e">
        <f>NA()</f>
        <v>#N/A</v>
      </c>
      <c r="O67" s="135">
        <f>IF(ISNUMBER('将来負担比率（分子）の構造'!M$52), IF('将来負担比率（分子）の構造'!M$52 &lt; 0, 0, '将来負担比率（分子）の構造'!M$52), NA())</f>
        <v>258251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271892428</v>
      </c>
      <c r="S5" s="669"/>
      <c r="T5" s="669"/>
      <c r="U5" s="669"/>
      <c r="V5" s="669"/>
      <c r="W5" s="669"/>
      <c r="X5" s="669"/>
      <c r="Y5" s="716"/>
      <c r="Z5" s="729">
        <v>36.299999999999997</v>
      </c>
      <c r="AA5" s="729"/>
      <c r="AB5" s="729"/>
      <c r="AC5" s="729"/>
      <c r="AD5" s="730">
        <v>250026124</v>
      </c>
      <c r="AE5" s="730"/>
      <c r="AF5" s="730"/>
      <c r="AG5" s="730"/>
      <c r="AH5" s="730"/>
      <c r="AI5" s="730"/>
      <c r="AJ5" s="730"/>
      <c r="AK5" s="730"/>
      <c r="AL5" s="717">
        <v>69.599999999999994</v>
      </c>
      <c r="AM5" s="686"/>
      <c r="AN5" s="686"/>
      <c r="AO5" s="718"/>
      <c r="AP5" s="705" t="s">
        <v>208</v>
      </c>
      <c r="AQ5" s="706"/>
      <c r="AR5" s="706"/>
      <c r="AS5" s="706"/>
      <c r="AT5" s="706"/>
      <c r="AU5" s="706"/>
      <c r="AV5" s="706"/>
      <c r="AW5" s="706"/>
      <c r="AX5" s="706"/>
      <c r="AY5" s="706"/>
      <c r="AZ5" s="706"/>
      <c r="BA5" s="706"/>
      <c r="BB5" s="706"/>
      <c r="BC5" s="706"/>
      <c r="BD5" s="706"/>
      <c r="BE5" s="706"/>
      <c r="BF5" s="707"/>
      <c r="BG5" s="618">
        <v>240855514</v>
      </c>
      <c r="BH5" s="619"/>
      <c r="BI5" s="619"/>
      <c r="BJ5" s="619"/>
      <c r="BK5" s="619"/>
      <c r="BL5" s="619"/>
      <c r="BM5" s="619"/>
      <c r="BN5" s="620"/>
      <c r="BO5" s="671">
        <v>88.6</v>
      </c>
      <c r="BP5" s="671"/>
      <c r="BQ5" s="671"/>
      <c r="BR5" s="671"/>
      <c r="BS5" s="672">
        <v>3859094</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4930527</v>
      </c>
      <c r="S6" s="619"/>
      <c r="T6" s="619"/>
      <c r="U6" s="619"/>
      <c r="V6" s="619"/>
      <c r="W6" s="619"/>
      <c r="X6" s="619"/>
      <c r="Y6" s="620"/>
      <c r="Z6" s="671">
        <v>0.7</v>
      </c>
      <c r="AA6" s="671"/>
      <c r="AB6" s="671"/>
      <c r="AC6" s="671"/>
      <c r="AD6" s="672">
        <v>4930527</v>
      </c>
      <c r="AE6" s="672"/>
      <c r="AF6" s="672"/>
      <c r="AG6" s="672"/>
      <c r="AH6" s="672"/>
      <c r="AI6" s="672"/>
      <c r="AJ6" s="672"/>
      <c r="AK6" s="672"/>
      <c r="AL6" s="641">
        <v>1.4</v>
      </c>
      <c r="AM6" s="673"/>
      <c r="AN6" s="673"/>
      <c r="AO6" s="674"/>
      <c r="AP6" s="615" t="s">
        <v>213</v>
      </c>
      <c r="AQ6" s="616"/>
      <c r="AR6" s="616"/>
      <c r="AS6" s="616"/>
      <c r="AT6" s="616"/>
      <c r="AU6" s="616"/>
      <c r="AV6" s="616"/>
      <c r="AW6" s="616"/>
      <c r="AX6" s="616"/>
      <c r="AY6" s="616"/>
      <c r="AZ6" s="616"/>
      <c r="BA6" s="616"/>
      <c r="BB6" s="616"/>
      <c r="BC6" s="616"/>
      <c r="BD6" s="616"/>
      <c r="BE6" s="616"/>
      <c r="BF6" s="617"/>
      <c r="BG6" s="618">
        <v>240855514</v>
      </c>
      <c r="BH6" s="619"/>
      <c r="BI6" s="619"/>
      <c r="BJ6" s="619"/>
      <c r="BK6" s="619"/>
      <c r="BL6" s="619"/>
      <c r="BM6" s="619"/>
      <c r="BN6" s="620"/>
      <c r="BO6" s="671">
        <v>88.6</v>
      </c>
      <c r="BP6" s="671"/>
      <c r="BQ6" s="671"/>
      <c r="BR6" s="671"/>
      <c r="BS6" s="672">
        <v>3859094</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2177661</v>
      </c>
      <c r="CS6" s="619"/>
      <c r="CT6" s="619"/>
      <c r="CU6" s="619"/>
      <c r="CV6" s="619"/>
      <c r="CW6" s="619"/>
      <c r="CX6" s="619"/>
      <c r="CY6" s="620"/>
      <c r="CZ6" s="671">
        <v>0.3</v>
      </c>
      <c r="DA6" s="671"/>
      <c r="DB6" s="671"/>
      <c r="DC6" s="671"/>
      <c r="DD6" s="624" t="s">
        <v>215</v>
      </c>
      <c r="DE6" s="619"/>
      <c r="DF6" s="619"/>
      <c r="DG6" s="619"/>
      <c r="DH6" s="619"/>
      <c r="DI6" s="619"/>
      <c r="DJ6" s="619"/>
      <c r="DK6" s="619"/>
      <c r="DL6" s="619"/>
      <c r="DM6" s="619"/>
      <c r="DN6" s="619"/>
      <c r="DO6" s="619"/>
      <c r="DP6" s="620"/>
      <c r="DQ6" s="624">
        <v>2128163</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608774</v>
      </c>
      <c r="S7" s="619"/>
      <c r="T7" s="619"/>
      <c r="U7" s="619"/>
      <c r="V7" s="619"/>
      <c r="W7" s="619"/>
      <c r="X7" s="619"/>
      <c r="Y7" s="620"/>
      <c r="Z7" s="671">
        <v>0.1</v>
      </c>
      <c r="AA7" s="671"/>
      <c r="AB7" s="671"/>
      <c r="AC7" s="671"/>
      <c r="AD7" s="672">
        <v>608774</v>
      </c>
      <c r="AE7" s="672"/>
      <c r="AF7" s="672"/>
      <c r="AG7" s="672"/>
      <c r="AH7" s="672"/>
      <c r="AI7" s="672"/>
      <c r="AJ7" s="672"/>
      <c r="AK7" s="672"/>
      <c r="AL7" s="641">
        <v>0.2</v>
      </c>
      <c r="AM7" s="673"/>
      <c r="AN7" s="673"/>
      <c r="AO7" s="674"/>
      <c r="AP7" s="615" t="s">
        <v>217</v>
      </c>
      <c r="AQ7" s="616"/>
      <c r="AR7" s="616"/>
      <c r="AS7" s="616"/>
      <c r="AT7" s="616"/>
      <c r="AU7" s="616"/>
      <c r="AV7" s="616"/>
      <c r="AW7" s="616"/>
      <c r="AX7" s="616"/>
      <c r="AY7" s="616"/>
      <c r="AZ7" s="616"/>
      <c r="BA7" s="616"/>
      <c r="BB7" s="616"/>
      <c r="BC7" s="616"/>
      <c r="BD7" s="616"/>
      <c r="BE7" s="616"/>
      <c r="BF7" s="617"/>
      <c r="BG7" s="618">
        <v>119855300</v>
      </c>
      <c r="BH7" s="619"/>
      <c r="BI7" s="619"/>
      <c r="BJ7" s="619"/>
      <c r="BK7" s="619"/>
      <c r="BL7" s="619"/>
      <c r="BM7" s="619"/>
      <c r="BN7" s="620"/>
      <c r="BO7" s="671">
        <v>44.1</v>
      </c>
      <c r="BP7" s="671"/>
      <c r="BQ7" s="671"/>
      <c r="BR7" s="671"/>
      <c r="BS7" s="672">
        <v>3859094</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50845004</v>
      </c>
      <c r="CS7" s="619"/>
      <c r="CT7" s="619"/>
      <c r="CU7" s="619"/>
      <c r="CV7" s="619"/>
      <c r="CW7" s="619"/>
      <c r="CX7" s="619"/>
      <c r="CY7" s="620"/>
      <c r="CZ7" s="671">
        <v>6.9</v>
      </c>
      <c r="DA7" s="671"/>
      <c r="DB7" s="671"/>
      <c r="DC7" s="671"/>
      <c r="DD7" s="624">
        <v>2675555</v>
      </c>
      <c r="DE7" s="619"/>
      <c r="DF7" s="619"/>
      <c r="DG7" s="619"/>
      <c r="DH7" s="619"/>
      <c r="DI7" s="619"/>
      <c r="DJ7" s="619"/>
      <c r="DK7" s="619"/>
      <c r="DL7" s="619"/>
      <c r="DM7" s="619"/>
      <c r="DN7" s="619"/>
      <c r="DO7" s="619"/>
      <c r="DP7" s="620"/>
      <c r="DQ7" s="624">
        <v>42773785</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1958927</v>
      </c>
      <c r="S8" s="619"/>
      <c r="T8" s="619"/>
      <c r="U8" s="619"/>
      <c r="V8" s="619"/>
      <c r="W8" s="619"/>
      <c r="X8" s="619"/>
      <c r="Y8" s="620"/>
      <c r="Z8" s="671">
        <v>0.3</v>
      </c>
      <c r="AA8" s="671"/>
      <c r="AB8" s="671"/>
      <c r="AC8" s="671"/>
      <c r="AD8" s="672">
        <v>1958927</v>
      </c>
      <c r="AE8" s="672"/>
      <c r="AF8" s="672"/>
      <c r="AG8" s="672"/>
      <c r="AH8" s="672"/>
      <c r="AI8" s="672"/>
      <c r="AJ8" s="672"/>
      <c r="AK8" s="672"/>
      <c r="AL8" s="641">
        <v>0.5</v>
      </c>
      <c r="AM8" s="673"/>
      <c r="AN8" s="673"/>
      <c r="AO8" s="674"/>
      <c r="AP8" s="615" t="s">
        <v>220</v>
      </c>
      <c r="AQ8" s="616"/>
      <c r="AR8" s="616"/>
      <c r="AS8" s="616"/>
      <c r="AT8" s="616"/>
      <c r="AU8" s="616"/>
      <c r="AV8" s="616"/>
      <c r="AW8" s="616"/>
      <c r="AX8" s="616"/>
      <c r="AY8" s="616"/>
      <c r="AZ8" s="616"/>
      <c r="BA8" s="616"/>
      <c r="BB8" s="616"/>
      <c r="BC8" s="616"/>
      <c r="BD8" s="616"/>
      <c r="BE8" s="616"/>
      <c r="BF8" s="617"/>
      <c r="BG8" s="618">
        <v>2399013</v>
      </c>
      <c r="BH8" s="619"/>
      <c r="BI8" s="619"/>
      <c r="BJ8" s="619"/>
      <c r="BK8" s="619"/>
      <c r="BL8" s="619"/>
      <c r="BM8" s="619"/>
      <c r="BN8" s="620"/>
      <c r="BO8" s="671">
        <v>0.9</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294203847</v>
      </c>
      <c r="CS8" s="619"/>
      <c r="CT8" s="619"/>
      <c r="CU8" s="619"/>
      <c r="CV8" s="619"/>
      <c r="CW8" s="619"/>
      <c r="CX8" s="619"/>
      <c r="CY8" s="620"/>
      <c r="CZ8" s="671">
        <v>39.9</v>
      </c>
      <c r="DA8" s="671"/>
      <c r="DB8" s="671"/>
      <c r="DC8" s="671"/>
      <c r="DD8" s="624">
        <v>5615194</v>
      </c>
      <c r="DE8" s="619"/>
      <c r="DF8" s="619"/>
      <c r="DG8" s="619"/>
      <c r="DH8" s="619"/>
      <c r="DI8" s="619"/>
      <c r="DJ8" s="619"/>
      <c r="DK8" s="619"/>
      <c r="DL8" s="619"/>
      <c r="DM8" s="619"/>
      <c r="DN8" s="619"/>
      <c r="DO8" s="619"/>
      <c r="DP8" s="620"/>
      <c r="DQ8" s="624">
        <v>138550397</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1927480</v>
      </c>
      <c r="S9" s="619"/>
      <c r="T9" s="619"/>
      <c r="U9" s="619"/>
      <c r="V9" s="619"/>
      <c r="W9" s="619"/>
      <c r="X9" s="619"/>
      <c r="Y9" s="620"/>
      <c r="Z9" s="671">
        <v>0.3</v>
      </c>
      <c r="AA9" s="671"/>
      <c r="AB9" s="671"/>
      <c r="AC9" s="671"/>
      <c r="AD9" s="672">
        <v>1927480</v>
      </c>
      <c r="AE9" s="672"/>
      <c r="AF9" s="672"/>
      <c r="AG9" s="672"/>
      <c r="AH9" s="672"/>
      <c r="AI9" s="672"/>
      <c r="AJ9" s="672"/>
      <c r="AK9" s="672"/>
      <c r="AL9" s="641">
        <v>0.5</v>
      </c>
      <c r="AM9" s="673"/>
      <c r="AN9" s="673"/>
      <c r="AO9" s="674"/>
      <c r="AP9" s="615" t="s">
        <v>223</v>
      </c>
      <c r="AQ9" s="616"/>
      <c r="AR9" s="616"/>
      <c r="AS9" s="616"/>
      <c r="AT9" s="616"/>
      <c r="AU9" s="616"/>
      <c r="AV9" s="616"/>
      <c r="AW9" s="616"/>
      <c r="AX9" s="616"/>
      <c r="AY9" s="616"/>
      <c r="AZ9" s="616"/>
      <c r="BA9" s="616"/>
      <c r="BB9" s="616"/>
      <c r="BC9" s="616"/>
      <c r="BD9" s="616"/>
      <c r="BE9" s="616"/>
      <c r="BF9" s="617"/>
      <c r="BG9" s="618">
        <v>89590303</v>
      </c>
      <c r="BH9" s="619"/>
      <c r="BI9" s="619"/>
      <c r="BJ9" s="619"/>
      <c r="BK9" s="619"/>
      <c r="BL9" s="619"/>
      <c r="BM9" s="619"/>
      <c r="BN9" s="620"/>
      <c r="BO9" s="671">
        <v>33</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61323952</v>
      </c>
      <c r="CS9" s="619"/>
      <c r="CT9" s="619"/>
      <c r="CU9" s="619"/>
      <c r="CV9" s="619"/>
      <c r="CW9" s="619"/>
      <c r="CX9" s="619"/>
      <c r="CY9" s="620"/>
      <c r="CZ9" s="671">
        <v>8.3000000000000007</v>
      </c>
      <c r="DA9" s="671"/>
      <c r="DB9" s="671"/>
      <c r="DC9" s="671"/>
      <c r="DD9" s="624">
        <v>16963379</v>
      </c>
      <c r="DE9" s="619"/>
      <c r="DF9" s="619"/>
      <c r="DG9" s="619"/>
      <c r="DH9" s="619"/>
      <c r="DI9" s="619"/>
      <c r="DJ9" s="619"/>
      <c r="DK9" s="619"/>
      <c r="DL9" s="619"/>
      <c r="DM9" s="619"/>
      <c r="DN9" s="619"/>
      <c r="DO9" s="619"/>
      <c r="DP9" s="620"/>
      <c r="DQ9" s="624">
        <v>38101778</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28856994</v>
      </c>
      <c r="S10" s="619"/>
      <c r="T10" s="619"/>
      <c r="U10" s="619"/>
      <c r="V10" s="619"/>
      <c r="W10" s="619"/>
      <c r="X10" s="619"/>
      <c r="Y10" s="620"/>
      <c r="Z10" s="671">
        <v>3.9</v>
      </c>
      <c r="AA10" s="671"/>
      <c r="AB10" s="671"/>
      <c r="AC10" s="671"/>
      <c r="AD10" s="672">
        <v>28856994</v>
      </c>
      <c r="AE10" s="672"/>
      <c r="AF10" s="672"/>
      <c r="AG10" s="672"/>
      <c r="AH10" s="672"/>
      <c r="AI10" s="672"/>
      <c r="AJ10" s="672"/>
      <c r="AK10" s="672"/>
      <c r="AL10" s="641">
        <v>8</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5294312</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1120186</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298315</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415410</v>
      </c>
      <c r="S11" s="619"/>
      <c r="T11" s="619"/>
      <c r="U11" s="619"/>
      <c r="V11" s="619"/>
      <c r="W11" s="619"/>
      <c r="X11" s="619"/>
      <c r="Y11" s="620"/>
      <c r="Z11" s="671">
        <v>0.1</v>
      </c>
      <c r="AA11" s="671"/>
      <c r="AB11" s="671"/>
      <c r="AC11" s="671"/>
      <c r="AD11" s="672">
        <v>415410</v>
      </c>
      <c r="AE11" s="672"/>
      <c r="AF11" s="672"/>
      <c r="AG11" s="672"/>
      <c r="AH11" s="672"/>
      <c r="AI11" s="672"/>
      <c r="AJ11" s="672"/>
      <c r="AK11" s="672"/>
      <c r="AL11" s="641">
        <v>0.1</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22571672</v>
      </c>
      <c r="BH11" s="619"/>
      <c r="BI11" s="619"/>
      <c r="BJ11" s="619"/>
      <c r="BK11" s="619"/>
      <c r="BL11" s="619"/>
      <c r="BM11" s="619"/>
      <c r="BN11" s="620"/>
      <c r="BO11" s="671">
        <v>8.3000000000000007</v>
      </c>
      <c r="BP11" s="671"/>
      <c r="BQ11" s="671"/>
      <c r="BR11" s="671"/>
      <c r="BS11" s="624">
        <v>3859094</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6132676</v>
      </c>
      <c r="CS11" s="619"/>
      <c r="CT11" s="619"/>
      <c r="CU11" s="619"/>
      <c r="CV11" s="619"/>
      <c r="CW11" s="619"/>
      <c r="CX11" s="619"/>
      <c r="CY11" s="620"/>
      <c r="CZ11" s="671">
        <v>0.8</v>
      </c>
      <c r="DA11" s="671"/>
      <c r="DB11" s="671"/>
      <c r="DC11" s="671"/>
      <c r="DD11" s="624">
        <v>650393</v>
      </c>
      <c r="DE11" s="619"/>
      <c r="DF11" s="619"/>
      <c r="DG11" s="619"/>
      <c r="DH11" s="619"/>
      <c r="DI11" s="619"/>
      <c r="DJ11" s="619"/>
      <c r="DK11" s="619"/>
      <c r="DL11" s="619"/>
      <c r="DM11" s="619"/>
      <c r="DN11" s="619"/>
      <c r="DO11" s="619"/>
      <c r="DP11" s="620"/>
      <c r="DQ11" s="624">
        <v>3432107</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109522751</v>
      </c>
      <c r="BH12" s="619"/>
      <c r="BI12" s="619"/>
      <c r="BJ12" s="619"/>
      <c r="BK12" s="619"/>
      <c r="BL12" s="619"/>
      <c r="BM12" s="619"/>
      <c r="BN12" s="620"/>
      <c r="BO12" s="671">
        <v>40.299999999999997</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15425107</v>
      </c>
      <c r="CS12" s="619"/>
      <c r="CT12" s="619"/>
      <c r="CU12" s="619"/>
      <c r="CV12" s="619"/>
      <c r="CW12" s="619"/>
      <c r="CX12" s="619"/>
      <c r="CY12" s="620"/>
      <c r="CZ12" s="671">
        <v>2.1</v>
      </c>
      <c r="DA12" s="671"/>
      <c r="DB12" s="671"/>
      <c r="DC12" s="671"/>
      <c r="DD12" s="624">
        <v>449938</v>
      </c>
      <c r="DE12" s="619"/>
      <c r="DF12" s="619"/>
      <c r="DG12" s="619"/>
      <c r="DH12" s="619"/>
      <c r="DI12" s="619"/>
      <c r="DJ12" s="619"/>
      <c r="DK12" s="619"/>
      <c r="DL12" s="619"/>
      <c r="DM12" s="619"/>
      <c r="DN12" s="619"/>
      <c r="DO12" s="619"/>
      <c r="DP12" s="620"/>
      <c r="DQ12" s="624">
        <v>6502447</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1084062</v>
      </c>
      <c r="S13" s="619"/>
      <c r="T13" s="619"/>
      <c r="U13" s="619"/>
      <c r="V13" s="619"/>
      <c r="W13" s="619"/>
      <c r="X13" s="619"/>
      <c r="Y13" s="620"/>
      <c r="Z13" s="671">
        <v>0.1</v>
      </c>
      <c r="AA13" s="671"/>
      <c r="AB13" s="671"/>
      <c r="AC13" s="671"/>
      <c r="AD13" s="672">
        <v>1084062</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108732735</v>
      </c>
      <c r="BH13" s="619"/>
      <c r="BI13" s="619"/>
      <c r="BJ13" s="619"/>
      <c r="BK13" s="619"/>
      <c r="BL13" s="619"/>
      <c r="BM13" s="619"/>
      <c r="BN13" s="620"/>
      <c r="BO13" s="671">
        <v>40</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90537379</v>
      </c>
      <c r="CS13" s="619"/>
      <c r="CT13" s="619"/>
      <c r="CU13" s="619"/>
      <c r="CV13" s="619"/>
      <c r="CW13" s="619"/>
      <c r="CX13" s="619"/>
      <c r="CY13" s="620"/>
      <c r="CZ13" s="671">
        <v>12.3</v>
      </c>
      <c r="DA13" s="671"/>
      <c r="DB13" s="671"/>
      <c r="DC13" s="671"/>
      <c r="DD13" s="624">
        <v>36984159</v>
      </c>
      <c r="DE13" s="619"/>
      <c r="DF13" s="619"/>
      <c r="DG13" s="619"/>
      <c r="DH13" s="619"/>
      <c r="DI13" s="619"/>
      <c r="DJ13" s="619"/>
      <c r="DK13" s="619"/>
      <c r="DL13" s="619"/>
      <c r="DM13" s="619"/>
      <c r="DN13" s="619"/>
      <c r="DO13" s="619"/>
      <c r="DP13" s="620"/>
      <c r="DQ13" s="624">
        <v>35379774</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v>6233820</v>
      </c>
      <c r="S14" s="619"/>
      <c r="T14" s="619"/>
      <c r="U14" s="619"/>
      <c r="V14" s="619"/>
      <c r="W14" s="619"/>
      <c r="X14" s="619"/>
      <c r="Y14" s="620"/>
      <c r="Z14" s="671">
        <v>0.8</v>
      </c>
      <c r="AA14" s="671"/>
      <c r="AB14" s="671"/>
      <c r="AC14" s="671"/>
      <c r="AD14" s="672">
        <v>6233820</v>
      </c>
      <c r="AE14" s="672"/>
      <c r="AF14" s="672"/>
      <c r="AG14" s="672"/>
      <c r="AH14" s="672"/>
      <c r="AI14" s="672"/>
      <c r="AJ14" s="672"/>
      <c r="AK14" s="672"/>
      <c r="AL14" s="641">
        <v>1.7</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1207900</v>
      </c>
      <c r="BH14" s="619"/>
      <c r="BI14" s="619"/>
      <c r="BJ14" s="619"/>
      <c r="BK14" s="619"/>
      <c r="BL14" s="619"/>
      <c r="BM14" s="619"/>
      <c r="BN14" s="620"/>
      <c r="BO14" s="671">
        <v>0.4</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17084859</v>
      </c>
      <c r="CS14" s="619"/>
      <c r="CT14" s="619"/>
      <c r="CU14" s="619"/>
      <c r="CV14" s="619"/>
      <c r="CW14" s="619"/>
      <c r="CX14" s="619"/>
      <c r="CY14" s="620"/>
      <c r="CZ14" s="671">
        <v>2.2999999999999998</v>
      </c>
      <c r="DA14" s="671"/>
      <c r="DB14" s="671"/>
      <c r="DC14" s="671"/>
      <c r="DD14" s="624">
        <v>1582375</v>
      </c>
      <c r="DE14" s="619"/>
      <c r="DF14" s="619"/>
      <c r="DG14" s="619"/>
      <c r="DH14" s="619"/>
      <c r="DI14" s="619"/>
      <c r="DJ14" s="619"/>
      <c r="DK14" s="619"/>
      <c r="DL14" s="619"/>
      <c r="DM14" s="619"/>
      <c r="DN14" s="619"/>
      <c r="DO14" s="619"/>
      <c r="DP14" s="620"/>
      <c r="DQ14" s="624">
        <v>15623355</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930890</v>
      </c>
      <c r="S15" s="619"/>
      <c r="T15" s="619"/>
      <c r="U15" s="619"/>
      <c r="V15" s="619"/>
      <c r="W15" s="619"/>
      <c r="X15" s="619"/>
      <c r="Y15" s="620"/>
      <c r="Z15" s="671">
        <v>0.1</v>
      </c>
      <c r="AA15" s="671"/>
      <c r="AB15" s="671"/>
      <c r="AC15" s="671"/>
      <c r="AD15" s="672">
        <v>930890</v>
      </c>
      <c r="AE15" s="672"/>
      <c r="AF15" s="672"/>
      <c r="AG15" s="672"/>
      <c r="AH15" s="672"/>
      <c r="AI15" s="672"/>
      <c r="AJ15" s="672"/>
      <c r="AK15" s="672"/>
      <c r="AL15" s="641">
        <v>0.3</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10264374</v>
      </c>
      <c r="BH15" s="619"/>
      <c r="BI15" s="619"/>
      <c r="BJ15" s="619"/>
      <c r="BK15" s="619"/>
      <c r="BL15" s="619"/>
      <c r="BM15" s="619"/>
      <c r="BN15" s="620"/>
      <c r="BO15" s="671">
        <v>3.8</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69844258</v>
      </c>
      <c r="CS15" s="619"/>
      <c r="CT15" s="619"/>
      <c r="CU15" s="619"/>
      <c r="CV15" s="619"/>
      <c r="CW15" s="619"/>
      <c r="CX15" s="619"/>
      <c r="CY15" s="620"/>
      <c r="CZ15" s="671">
        <v>9.5</v>
      </c>
      <c r="DA15" s="671"/>
      <c r="DB15" s="671"/>
      <c r="DC15" s="671"/>
      <c r="DD15" s="624">
        <v>15796534</v>
      </c>
      <c r="DE15" s="619"/>
      <c r="DF15" s="619"/>
      <c r="DG15" s="619"/>
      <c r="DH15" s="619"/>
      <c r="DI15" s="619"/>
      <c r="DJ15" s="619"/>
      <c r="DK15" s="619"/>
      <c r="DL15" s="619"/>
      <c r="DM15" s="619"/>
      <c r="DN15" s="619"/>
      <c r="DO15" s="619"/>
      <c r="DP15" s="620"/>
      <c r="DQ15" s="624">
        <v>45066167</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57709197</v>
      </c>
      <c r="S16" s="619"/>
      <c r="T16" s="619"/>
      <c r="U16" s="619"/>
      <c r="V16" s="619"/>
      <c r="W16" s="619"/>
      <c r="X16" s="619"/>
      <c r="Y16" s="620"/>
      <c r="Z16" s="671">
        <v>7.7</v>
      </c>
      <c r="AA16" s="671"/>
      <c r="AB16" s="671"/>
      <c r="AC16" s="671"/>
      <c r="AD16" s="672">
        <v>55592373</v>
      </c>
      <c r="AE16" s="672"/>
      <c r="AF16" s="672"/>
      <c r="AG16" s="672"/>
      <c r="AH16" s="672"/>
      <c r="AI16" s="672"/>
      <c r="AJ16" s="672"/>
      <c r="AK16" s="672"/>
      <c r="AL16" s="641">
        <v>15.5</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1650179</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279651</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55592373</v>
      </c>
      <c r="S17" s="619"/>
      <c r="T17" s="619"/>
      <c r="U17" s="619"/>
      <c r="V17" s="619"/>
      <c r="W17" s="619"/>
      <c r="X17" s="619"/>
      <c r="Y17" s="620"/>
      <c r="Z17" s="671">
        <v>7.4</v>
      </c>
      <c r="AA17" s="671"/>
      <c r="AB17" s="671"/>
      <c r="AC17" s="671"/>
      <c r="AD17" s="672">
        <v>55592373</v>
      </c>
      <c r="AE17" s="672"/>
      <c r="AF17" s="672"/>
      <c r="AG17" s="672"/>
      <c r="AH17" s="672"/>
      <c r="AI17" s="672"/>
      <c r="AJ17" s="672"/>
      <c r="AK17" s="672"/>
      <c r="AL17" s="641">
        <v>15.5</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v>5189</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118736736</v>
      </c>
      <c r="CS17" s="619"/>
      <c r="CT17" s="619"/>
      <c r="CU17" s="619"/>
      <c r="CV17" s="619"/>
      <c r="CW17" s="619"/>
      <c r="CX17" s="619"/>
      <c r="CY17" s="620"/>
      <c r="CZ17" s="671">
        <v>16.100000000000001</v>
      </c>
      <c r="DA17" s="671"/>
      <c r="DB17" s="671"/>
      <c r="DC17" s="671"/>
      <c r="DD17" s="624" t="s">
        <v>109</v>
      </c>
      <c r="DE17" s="619"/>
      <c r="DF17" s="619"/>
      <c r="DG17" s="619"/>
      <c r="DH17" s="619"/>
      <c r="DI17" s="619"/>
      <c r="DJ17" s="619"/>
      <c r="DK17" s="619"/>
      <c r="DL17" s="619"/>
      <c r="DM17" s="619"/>
      <c r="DN17" s="619"/>
      <c r="DO17" s="619"/>
      <c r="DP17" s="620"/>
      <c r="DQ17" s="624">
        <v>103842263</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2116783</v>
      </c>
      <c r="S18" s="619"/>
      <c r="T18" s="619"/>
      <c r="U18" s="619"/>
      <c r="V18" s="619"/>
      <c r="W18" s="619"/>
      <c r="X18" s="619"/>
      <c r="Y18" s="620"/>
      <c r="Z18" s="671">
        <v>0.3</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v>8533972</v>
      </c>
      <c r="CS18" s="619"/>
      <c r="CT18" s="619"/>
      <c r="CU18" s="619"/>
      <c r="CV18" s="619"/>
      <c r="CW18" s="619"/>
      <c r="CX18" s="619"/>
      <c r="CY18" s="620"/>
      <c r="CZ18" s="671">
        <v>1.2</v>
      </c>
      <c r="DA18" s="671"/>
      <c r="DB18" s="671"/>
      <c r="DC18" s="671"/>
      <c r="DD18" s="624" t="s">
        <v>109</v>
      </c>
      <c r="DE18" s="619"/>
      <c r="DF18" s="619"/>
      <c r="DG18" s="619"/>
      <c r="DH18" s="619"/>
      <c r="DI18" s="619"/>
      <c r="DJ18" s="619"/>
      <c r="DK18" s="619"/>
      <c r="DL18" s="619"/>
      <c r="DM18" s="619"/>
      <c r="DN18" s="619"/>
      <c r="DO18" s="619"/>
      <c r="DP18" s="620"/>
      <c r="DQ18" s="624">
        <v>8476972</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41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31036914</v>
      </c>
      <c r="BH19" s="619"/>
      <c r="BI19" s="619"/>
      <c r="BJ19" s="619"/>
      <c r="BK19" s="619"/>
      <c r="BL19" s="619"/>
      <c r="BM19" s="619"/>
      <c r="BN19" s="620"/>
      <c r="BO19" s="671">
        <v>11.4</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376548509</v>
      </c>
      <c r="S20" s="619"/>
      <c r="T20" s="619"/>
      <c r="U20" s="619"/>
      <c r="V20" s="619"/>
      <c r="W20" s="619"/>
      <c r="X20" s="619"/>
      <c r="Y20" s="620"/>
      <c r="Z20" s="671">
        <v>50.3</v>
      </c>
      <c r="AA20" s="671"/>
      <c r="AB20" s="671"/>
      <c r="AC20" s="671"/>
      <c r="AD20" s="672">
        <v>352565381</v>
      </c>
      <c r="AE20" s="672"/>
      <c r="AF20" s="672"/>
      <c r="AG20" s="672"/>
      <c r="AH20" s="672"/>
      <c r="AI20" s="672"/>
      <c r="AJ20" s="672"/>
      <c r="AK20" s="672"/>
      <c r="AL20" s="641">
        <v>98.1</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31036914</v>
      </c>
      <c r="BH20" s="619"/>
      <c r="BI20" s="619"/>
      <c r="BJ20" s="619"/>
      <c r="BK20" s="619"/>
      <c r="BL20" s="619"/>
      <c r="BM20" s="619"/>
      <c r="BN20" s="620"/>
      <c r="BO20" s="671">
        <v>11.4</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737615816</v>
      </c>
      <c r="CS20" s="619"/>
      <c r="CT20" s="619"/>
      <c r="CU20" s="619"/>
      <c r="CV20" s="619"/>
      <c r="CW20" s="619"/>
      <c r="CX20" s="619"/>
      <c r="CY20" s="620"/>
      <c r="CZ20" s="671">
        <v>100</v>
      </c>
      <c r="DA20" s="671"/>
      <c r="DB20" s="671"/>
      <c r="DC20" s="671"/>
      <c r="DD20" s="624">
        <v>80717527</v>
      </c>
      <c r="DE20" s="619"/>
      <c r="DF20" s="619"/>
      <c r="DG20" s="619"/>
      <c r="DH20" s="619"/>
      <c r="DI20" s="619"/>
      <c r="DJ20" s="619"/>
      <c r="DK20" s="619"/>
      <c r="DL20" s="619"/>
      <c r="DM20" s="619"/>
      <c r="DN20" s="619"/>
      <c r="DO20" s="619"/>
      <c r="DP20" s="620"/>
      <c r="DQ20" s="624">
        <v>440455174</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534369</v>
      </c>
      <c r="S21" s="619"/>
      <c r="T21" s="619"/>
      <c r="U21" s="619"/>
      <c r="V21" s="619"/>
      <c r="W21" s="619"/>
      <c r="X21" s="619"/>
      <c r="Y21" s="620"/>
      <c r="Z21" s="671">
        <v>0.1</v>
      </c>
      <c r="AA21" s="671"/>
      <c r="AB21" s="671"/>
      <c r="AC21" s="671"/>
      <c r="AD21" s="672">
        <v>534369</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302229</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8973758</v>
      </c>
      <c r="S22" s="619"/>
      <c r="T22" s="619"/>
      <c r="U22" s="619"/>
      <c r="V22" s="619"/>
      <c r="W22" s="619"/>
      <c r="X22" s="619"/>
      <c r="Y22" s="620"/>
      <c r="Z22" s="671">
        <v>1.2</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v>8868381</v>
      </c>
      <c r="BH22" s="619"/>
      <c r="BI22" s="619"/>
      <c r="BJ22" s="619"/>
      <c r="BK22" s="619"/>
      <c r="BL22" s="619"/>
      <c r="BM22" s="619"/>
      <c r="BN22" s="620"/>
      <c r="BO22" s="671">
        <v>3.3</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32454501</v>
      </c>
      <c r="S23" s="619"/>
      <c r="T23" s="619"/>
      <c r="U23" s="619"/>
      <c r="V23" s="619"/>
      <c r="W23" s="619"/>
      <c r="X23" s="619"/>
      <c r="Y23" s="620"/>
      <c r="Z23" s="671">
        <v>4.3</v>
      </c>
      <c r="AA23" s="671"/>
      <c r="AB23" s="671"/>
      <c r="AC23" s="671"/>
      <c r="AD23" s="672">
        <v>3424496</v>
      </c>
      <c r="AE23" s="672"/>
      <c r="AF23" s="672"/>
      <c r="AG23" s="672"/>
      <c r="AH23" s="672"/>
      <c r="AI23" s="672"/>
      <c r="AJ23" s="672"/>
      <c r="AK23" s="672"/>
      <c r="AL23" s="641">
        <v>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v>21866304</v>
      </c>
      <c r="BH23" s="619"/>
      <c r="BI23" s="619"/>
      <c r="BJ23" s="619"/>
      <c r="BK23" s="619"/>
      <c r="BL23" s="619"/>
      <c r="BM23" s="619"/>
      <c r="BN23" s="620"/>
      <c r="BO23" s="671">
        <v>8</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4573552</v>
      </c>
      <c r="S24" s="619"/>
      <c r="T24" s="619"/>
      <c r="U24" s="619"/>
      <c r="V24" s="619"/>
      <c r="W24" s="619"/>
      <c r="X24" s="619"/>
      <c r="Y24" s="620"/>
      <c r="Z24" s="671">
        <v>0.6</v>
      </c>
      <c r="AA24" s="671"/>
      <c r="AB24" s="671"/>
      <c r="AC24" s="671"/>
      <c r="AD24" s="672">
        <v>204761</v>
      </c>
      <c r="AE24" s="672"/>
      <c r="AF24" s="672"/>
      <c r="AG24" s="672"/>
      <c r="AH24" s="672"/>
      <c r="AI24" s="672"/>
      <c r="AJ24" s="672"/>
      <c r="AK24" s="672"/>
      <c r="AL24" s="641">
        <v>0.1</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429155811</v>
      </c>
      <c r="CS24" s="669"/>
      <c r="CT24" s="669"/>
      <c r="CU24" s="669"/>
      <c r="CV24" s="669"/>
      <c r="CW24" s="669"/>
      <c r="CX24" s="669"/>
      <c r="CY24" s="716"/>
      <c r="CZ24" s="720">
        <v>58.2</v>
      </c>
      <c r="DA24" s="721"/>
      <c r="DB24" s="721"/>
      <c r="DC24" s="722"/>
      <c r="DD24" s="715">
        <v>272027097</v>
      </c>
      <c r="DE24" s="669"/>
      <c r="DF24" s="669"/>
      <c r="DG24" s="669"/>
      <c r="DH24" s="669"/>
      <c r="DI24" s="669"/>
      <c r="DJ24" s="669"/>
      <c r="DK24" s="716"/>
      <c r="DL24" s="715">
        <v>270619590</v>
      </c>
      <c r="DM24" s="669"/>
      <c r="DN24" s="669"/>
      <c r="DO24" s="669"/>
      <c r="DP24" s="669"/>
      <c r="DQ24" s="669"/>
      <c r="DR24" s="669"/>
      <c r="DS24" s="669"/>
      <c r="DT24" s="669"/>
      <c r="DU24" s="669"/>
      <c r="DV24" s="716"/>
      <c r="DW24" s="717">
        <v>67.599999999999994</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134880911</v>
      </c>
      <c r="S25" s="619"/>
      <c r="T25" s="619"/>
      <c r="U25" s="619"/>
      <c r="V25" s="619"/>
      <c r="W25" s="619"/>
      <c r="X25" s="619"/>
      <c r="Y25" s="620"/>
      <c r="Z25" s="671">
        <v>18</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116770418</v>
      </c>
      <c r="CS25" s="637"/>
      <c r="CT25" s="637"/>
      <c r="CU25" s="637"/>
      <c r="CV25" s="637"/>
      <c r="CW25" s="637"/>
      <c r="CX25" s="637"/>
      <c r="CY25" s="638"/>
      <c r="CZ25" s="621">
        <v>15.8</v>
      </c>
      <c r="DA25" s="639"/>
      <c r="DB25" s="639"/>
      <c r="DC25" s="640"/>
      <c r="DD25" s="624">
        <v>109591803</v>
      </c>
      <c r="DE25" s="637"/>
      <c r="DF25" s="637"/>
      <c r="DG25" s="637"/>
      <c r="DH25" s="637"/>
      <c r="DI25" s="637"/>
      <c r="DJ25" s="637"/>
      <c r="DK25" s="638"/>
      <c r="DL25" s="624">
        <v>108308477</v>
      </c>
      <c r="DM25" s="637"/>
      <c r="DN25" s="637"/>
      <c r="DO25" s="637"/>
      <c r="DP25" s="637"/>
      <c r="DQ25" s="637"/>
      <c r="DR25" s="637"/>
      <c r="DS25" s="637"/>
      <c r="DT25" s="637"/>
      <c r="DU25" s="637"/>
      <c r="DV25" s="638"/>
      <c r="DW25" s="641">
        <v>27</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81759911</v>
      </c>
      <c r="CS26" s="619"/>
      <c r="CT26" s="619"/>
      <c r="CU26" s="619"/>
      <c r="CV26" s="619"/>
      <c r="CW26" s="619"/>
      <c r="CX26" s="619"/>
      <c r="CY26" s="620"/>
      <c r="CZ26" s="621">
        <v>11.1</v>
      </c>
      <c r="DA26" s="639"/>
      <c r="DB26" s="639"/>
      <c r="DC26" s="640"/>
      <c r="DD26" s="624">
        <v>75475489</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35423412</v>
      </c>
      <c r="S27" s="619"/>
      <c r="T27" s="619"/>
      <c r="U27" s="619"/>
      <c r="V27" s="619"/>
      <c r="W27" s="619"/>
      <c r="X27" s="619"/>
      <c r="Y27" s="620"/>
      <c r="Z27" s="671">
        <v>4.7</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271892428</v>
      </c>
      <c r="BH27" s="619"/>
      <c r="BI27" s="619"/>
      <c r="BJ27" s="619"/>
      <c r="BK27" s="619"/>
      <c r="BL27" s="619"/>
      <c r="BM27" s="619"/>
      <c r="BN27" s="620"/>
      <c r="BO27" s="671">
        <v>100</v>
      </c>
      <c r="BP27" s="671"/>
      <c r="BQ27" s="671"/>
      <c r="BR27" s="671"/>
      <c r="BS27" s="624">
        <v>3859094</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194145724</v>
      </c>
      <c r="CS27" s="637"/>
      <c r="CT27" s="637"/>
      <c r="CU27" s="637"/>
      <c r="CV27" s="637"/>
      <c r="CW27" s="637"/>
      <c r="CX27" s="637"/>
      <c r="CY27" s="638"/>
      <c r="CZ27" s="621">
        <v>26.3</v>
      </c>
      <c r="DA27" s="639"/>
      <c r="DB27" s="639"/>
      <c r="DC27" s="640"/>
      <c r="DD27" s="624">
        <v>59090098</v>
      </c>
      <c r="DE27" s="637"/>
      <c r="DF27" s="637"/>
      <c r="DG27" s="637"/>
      <c r="DH27" s="637"/>
      <c r="DI27" s="637"/>
      <c r="DJ27" s="637"/>
      <c r="DK27" s="638"/>
      <c r="DL27" s="624">
        <v>58965917</v>
      </c>
      <c r="DM27" s="637"/>
      <c r="DN27" s="637"/>
      <c r="DO27" s="637"/>
      <c r="DP27" s="637"/>
      <c r="DQ27" s="637"/>
      <c r="DR27" s="637"/>
      <c r="DS27" s="637"/>
      <c r="DT27" s="637"/>
      <c r="DU27" s="637"/>
      <c r="DV27" s="638"/>
      <c r="DW27" s="641">
        <v>14.7</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9161773</v>
      </c>
      <c r="S28" s="619"/>
      <c r="T28" s="619"/>
      <c r="U28" s="619"/>
      <c r="V28" s="619"/>
      <c r="W28" s="619"/>
      <c r="X28" s="619"/>
      <c r="Y28" s="620"/>
      <c r="Z28" s="671">
        <v>1.2</v>
      </c>
      <c r="AA28" s="671"/>
      <c r="AB28" s="671"/>
      <c r="AC28" s="671"/>
      <c r="AD28" s="672">
        <v>1003500</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118239669</v>
      </c>
      <c r="CS28" s="619"/>
      <c r="CT28" s="619"/>
      <c r="CU28" s="619"/>
      <c r="CV28" s="619"/>
      <c r="CW28" s="619"/>
      <c r="CX28" s="619"/>
      <c r="CY28" s="620"/>
      <c r="CZ28" s="621">
        <v>16</v>
      </c>
      <c r="DA28" s="639"/>
      <c r="DB28" s="639"/>
      <c r="DC28" s="640"/>
      <c r="DD28" s="624">
        <v>103345196</v>
      </c>
      <c r="DE28" s="619"/>
      <c r="DF28" s="619"/>
      <c r="DG28" s="619"/>
      <c r="DH28" s="619"/>
      <c r="DI28" s="619"/>
      <c r="DJ28" s="619"/>
      <c r="DK28" s="620"/>
      <c r="DL28" s="624">
        <v>103345196</v>
      </c>
      <c r="DM28" s="619"/>
      <c r="DN28" s="619"/>
      <c r="DO28" s="619"/>
      <c r="DP28" s="619"/>
      <c r="DQ28" s="619"/>
      <c r="DR28" s="619"/>
      <c r="DS28" s="619"/>
      <c r="DT28" s="619"/>
      <c r="DU28" s="619"/>
      <c r="DV28" s="620"/>
      <c r="DW28" s="641">
        <v>25.8</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671860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56</v>
      </c>
      <c r="CG29" s="652"/>
      <c r="CH29" s="652"/>
      <c r="CI29" s="652"/>
      <c r="CJ29" s="652"/>
      <c r="CK29" s="652"/>
      <c r="CL29" s="652"/>
      <c r="CM29" s="652"/>
      <c r="CN29" s="652"/>
      <c r="CO29" s="652"/>
      <c r="CP29" s="652"/>
      <c r="CQ29" s="653"/>
      <c r="CR29" s="618">
        <v>118239669</v>
      </c>
      <c r="CS29" s="637"/>
      <c r="CT29" s="637"/>
      <c r="CU29" s="637"/>
      <c r="CV29" s="637"/>
      <c r="CW29" s="637"/>
      <c r="CX29" s="637"/>
      <c r="CY29" s="638"/>
      <c r="CZ29" s="621">
        <v>16</v>
      </c>
      <c r="DA29" s="639"/>
      <c r="DB29" s="639"/>
      <c r="DC29" s="640"/>
      <c r="DD29" s="624">
        <v>103345196</v>
      </c>
      <c r="DE29" s="637"/>
      <c r="DF29" s="637"/>
      <c r="DG29" s="637"/>
      <c r="DH29" s="637"/>
      <c r="DI29" s="637"/>
      <c r="DJ29" s="637"/>
      <c r="DK29" s="638"/>
      <c r="DL29" s="624">
        <v>103345196</v>
      </c>
      <c r="DM29" s="637"/>
      <c r="DN29" s="637"/>
      <c r="DO29" s="637"/>
      <c r="DP29" s="637"/>
      <c r="DQ29" s="637"/>
      <c r="DR29" s="637"/>
      <c r="DS29" s="637"/>
      <c r="DT29" s="637"/>
      <c r="DU29" s="637"/>
      <c r="DV29" s="638"/>
      <c r="DW29" s="641">
        <v>25.8</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8438418</v>
      </c>
      <c r="S30" s="619"/>
      <c r="T30" s="619"/>
      <c r="U30" s="619"/>
      <c r="V30" s="619"/>
      <c r="W30" s="619"/>
      <c r="X30" s="619"/>
      <c r="Y30" s="620"/>
      <c r="Z30" s="671">
        <v>1.1000000000000001</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169</v>
      </c>
      <c r="AY30" s="706"/>
      <c r="AZ30" s="706"/>
      <c r="BA30" s="706"/>
      <c r="BB30" s="706"/>
      <c r="BC30" s="706"/>
      <c r="BD30" s="706"/>
      <c r="BE30" s="706"/>
      <c r="BF30" s="707"/>
      <c r="BG30" s="684">
        <v>99.2</v>
      </c>
      <c r="BH30" s="685"/>
      <c r="BI30" s="685"/>
      <c r="BJ30" s="685"/>
      <c r="BK30" s="685"/>
      <c r="BL30" s="685"/>
      <c r="BM30" s="686">
        <v>97.6</v>
      </c>
      <c r="BN30" s="685"/>
      <c r="BO30" s="685"/>
      <c r="BP30" s="685"/>
      <c r="BQ30" s="687"/>
      <c r="BR30" s="684">
        <v>99.1</v>
      </c>
      <c r="BS30" s="685"/>
      <c r="BT30" s="685"/>
      <c r="BU30" s="685"/>
      <c r="BV30" s="685"/>
      <c r="BW30" s="685"/>
      <c r="BX30" s="686">
        <v>97.3</v>
      </c>
      <c r="BY30" s="685"/>
      <c r="BZ30" s="685"/>
      <c r="CA30" s="685"/>
      <c r="CB30" s="687"/>
      <c r="CD30" s="690"/>
      <c r="CE30" s="691"/>
      <c r="CF30" s="655" t="s">
        <v>291</v>
      </c>
      <c r="CG30" s="652"/>
      <c r="CH30" s="652"/>
      <c r="CI30" s="652"/>
      <c r="CJ30" s="652"/>
      <c r="CK30" s="652"/>
      <c r="CL30" s="652"/>
      <c r="CM30" s="652"/>
      <c r="CN30" s="652"/>
      <c r="CO30" s="652"/>
      <c r="CP30" s="652"/>
      <c r="CQ30" s="653"/>
      <c r="CR30" s="618">
        <v>98215102</v>
      </c>
      <c r="CS30" s="619"/>
      <c r="CT30" s="619"/>
      <c r="CU30" s="619"/>
      <c r="CV30" s="619"/>
      <c r="CW30" s="619"/>
      <c r="CX30" s="619"/>
      <c r="CY30" s="620"/>
      <c r="CZ30" s="621">
        <v>13.3</v>
      </c>
      <c r="DA30" s="639"/>
      <c r="DB30" s="639"/>
      <c r="DC30" s="640"/>
      <c r="DD30" s="624">
        <v>87976363</v>
      </c>
      <c r="DE30" s="619"/>
      <c r="DF30" s="619"/>
      <c r="DG30" s="619"/>
      <c r="DH30" s="619"/>
      <c r="DI30" s="619"/>
      <c r="DJ30" s="619"/>
      <c r="DK30" s="620"/>
      <c r="DL30" s="624">
        <v>87976363</v>
      </c>
      <c r="DM30" s="619"/>
      <c r="DN30" s="619"/>
      <c r="DO30" s="619"/>
      <c r="DP30" s="619"/>
      <c r="DQ30" s="619"/>
      <c r="DR30" s="619"/>
      <c r="DS30" s="619"/>
      <c r="DT30" s="619"/>
      <c r="DU30" s="619"/>
      <c r="DV30" s="620"/>
      <c r="DW30" s="641">
        <v>22</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9267596</v>
      </c>
      <c r="S31" s="619"/>
      <c r="T31" s="619"/>
      <c r="U31" s="619"/>
      <c r="V31" s="619"/>
      <c r="W31" s="619"/>
      <c r="X31" s="619"/>
      <c r="Y31" s="620"/>
      <c r="Z31" s="671">
        <v>1.2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99.1</v>
      </c>
      <c r="BH31" s="637"/>
      <c r="BI31" s="637"/>
      <c r="BJ31" s="637"/>
      <c r="BK31" s="637"/>
      <c r="BL31" s="637"/>
      <c r="BM31" s="673">
        <v>97.3</v>
      </c>
      <c r="BN31" s="683"/>
      <c r="BO31" s="683"/>
      <c r="BP31" s="683"/>
      <c r="BQ31" s="647"/>
      <c r="BR31" s="682">
        <v>99</v>
      </c>
      <c r="BS31" s="637"/>
      <c r="BT31" s="637"/>
      <c r="BU31" s="637"/>
      <c r="BV31" s="637"/>
      <c r="BW31" s="637"/>
      <c r="BX31" s="673">
        <v>96.9</v>
      </c>
      <c r="BY31" s="683"/>
      <c r="BZ31" s="683"/>
      <c r="CA31" s="683"/>
      <c r="CB31" s="647"/>
      <c r="CD31" s="690"/>
      <c r="CE31" s="691"/>
      <c r="CF31" s="655" t="s">
        <v>295</v>
      </c>
      <c r="CG31" s="652"/>
      <c r="CH31" s="652"/>
      <c r="CI31" s="652"/>
      <c r="CJ31" s="652"/>
      <c r="CK31" s="652"/>
      <c r="CL31" s="652"/>
      <c r="CM31" s="652"/>
      <c r="CN31" s="652"/>
      <c r="CO31" s="652"/>
      <c r="CP31" s="652"/>
      <c r="CQ31" s="653"/>
      <c r="CR31" s="618">
        <v>20024567</v>
      </c>
      <c r="CS31" s="637"/>
      <c r="CT31" s="637"/>
      <c r="CU31" s="637"/>
      <c r="CV31" s="637"/>
      <c r="CW31" s="637"/>
      <c r="CX31" s="637"/>
      <c r="CY31" s="638"/>
      <c r="CZ31" s="621">
        <v>2.7</v>
      </c>
      <c r="DA31" s="639"/>
      <c r="DB31" s="639"/>
      <c r="DC31" s="640"/>
      <c r="DD31" s="624">
        <v>15368833</v>
      </c>
      <c r="DE31" s="637"/>
      <c r="DF31" s="637"/>
      <c r="DG31" s="637"/>
      <c r="DH31" s="637"/>
      <c r="DI31" s="637"/>
      <c r="DJ31" s="637"/>
      <c r="DK31" s="638"/>
      <c r="DL31" s="624">
        <v>15368833</v>
      </c>
      <c r="DM31" s="637"/>
      <c r="DN31" s="637"/>
      <c r="DO31" s="637"/>
      <c r="DP31" s="637"/>
      <c r="DQ31" s="637"/>
      <c r="DR31" s="637"/>
      <c r="DS31" s="637"/>
      <c r="DT31" s="637"/>
      <c r="DU31" s="637"/>
      <c r="DV31" s="638"/>
      <c r="DW31" s="641">
        <v>3.8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46215077</v>
      </c>
      <c r="S32" s="619"/>
      <c r="T32" s="619"/>
      <c r="U32" s="619"/>
      <c r="V32" s="619"/>
      <c r="W32" s="619"/>
      <c r="X32" s="619"/>
      <c r="Y32" s="620"/>
      <c r="Z32" s="671">
        <v>6.2</v>
      </c>
      <c r="AA32" s="671"/>
      <c r="AB32" s="671"/>
      <c r="AC32" s="671"/>
      <c r="AD32" s="672">
        <v>1538431</v>
      </c>
      <c r="AE32" s="672"/>
      <c r="AF32" s="672"/>
      <c r="AG32" s="672"/>
      <c r="AH32" s="672"/>
      <c r="AI32" s="672"/>
      <c r="AJ32" s="672"/>
      <c r="AK32" s="672"/>
      <c r="AL32" s="641">
        <v>0.4</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99.2</v>
      </c>
      <c r="BH32" s="603"/>
      <c r="BI32" s="603"/>
      <c r="BJ32" s="603"/>
      <c r="BK32" s="603"/>
      <c r="BL32" s="603"/>
      <c r="BM32" s="666">
        <v>97.8</v>
      </c>
      <c r="BN32" s="603"/>
      <c r="BO32" s="603"/>
      <c r="BP32" s="603"/>
      <c r="BQ32" s="660"/>
      <c r="BR32" s="681">
        <v>99.2</v>
      </c>
      <c r="BS32" s="603"/>
      <c r="BT32" s="603"/>
      <c r="BU32" s="603"/>
      <c r="BV32" s="603"/>
      <c r="BW32" s="603"/>
      <c r="BX32" s="666">
        <v>97.4</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82129900</v>
      </c>
      <c r="S33" s="619"/>
      <c r="T33" s="619"/>
      <c r="U33" s="619"/>
      <c r="V33" s="619"/>
      <c r="W33" s="619"/>
      <c r="X33" s="619"/>
      <c r="Y33" s="620"/>
      <c r="Z33" s="671">
        <v>11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226092299</v>
      </c>
      <c r="CS33" s="637"/>
      <c r="CT33" s="637"/>
      <c r="CU33" s="637"/>
      <c r="CV33" s="637"/>
      <c r="CW33" s="637"/>
      <c r="CX33" s="637"/>
      <c r="CY33" s="638"/>
      <c r="CZ33" s="621">
        <v>30.7</v>
      </c>
      <c r="DA33" s="639"/>
      <c r="DB33" s="639"/>
      <c r="DC33" s="640"/>
      <c r="DD33" s="624">
        <v>147170392</v>
      </c>
      <c r="DE33" s="637"/>
      <c r="DF33" s="637"/>
      <c r="DG33" s="637"/>
      <c r="DH33" s="637"/>
      <c r="DI33" s="637"/>
      <c r="DJ33" s="637"/>
      <c r="DK33" s="638"/>
      <c r="DL33" s="624">
        <v>113461681</v>
      </c>
      <c r="DM33" s="637"/>
      <c r="DN33" s="637"/>
      <c r="DO33" s="637"/>
      <c r="DP33" s="637"/>
      <c r="DQ33" s="637"/>
      <c r="DR33" s="637"/>
      <c r="DS33" s="637"/>
      <c r="DT33" s="637"/>
      <c r="DU33" s="637"/>
      <c r="DV33" s="638"/>
      <c r="DW33" s="641">
        <v>28.3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73829486</v>
      </c>
      <c r="CS34" s="619"/>
      <c r="CT34" s="619"/>
      <c r="CU34" s="619"/>
      <c r="CV34" s="619"/>
      <c r="CW34" s="619"/>
      <c r="CX34" s="619"/>
      <c r="CY34" s="620"/>
      <c r="CZ34" s="621">
        <v>10</v>
      </c>
      <c r="DA34" s="639"/>
      <c r="DB34" s="639"/>
      <c r="DC34" s="640"/>
      <c r="DD34" s="624">
        <v>43163789</v>
      </c>
      <c r="DE34" s="619"/>
      <c r="DF34" s="619"/>
      <c r="DG34" s="619"/>
      <c r="DH34" s="619"/>
      <c r="DI34" s="619"/>
      <c r="DJ34" s="619"/>
      <c r="DK34" s="620"/>
      <c r="DL34" s="624">
        <v>40763146</v>
      </c>
      <c r="DM34" s="619"/>
      <c r="DN34" s="619"/>
      <c r="DO34" s="619"/>
      <c r="DP34" s="619"/>
      <c r="DQ34" s="619"/>
      <c r="DR34" s="619"/>
      <c r="DS34" s="619"/>
      <c r="DT34" s="619"/>
      <c r="DU34" s="619"/>
      <c r="DV34" s="620"/>
      <c r="DW34" s="641">
        <v>10.199999999999999</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41319000</v>
      </c>
      <c r="S35" s="619"/>
      <c r="T35" s="619"/>
      <c r="U35" s="619"/>
      <c r="V35" s="619"/>
      <c r="W35" s="619"/>
      <c r="X35" s="619"/>
      <c r="Y35" s="620"/>
      <c r="Z35" s="671">
        <v>5.5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79418671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t="s">
        <v>215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2979491</v>
      </c>
      <c r="CS35" s="637"/>
      <c r="CT35" s="637"/>
      <c r="CU35" s="637"/>
      <c r="CV35" s="637"/>
      <c r="CW35" s="637"/>
      <c r="CX35" s="637"/>
      <c r="CY35" s="638"/>
      <c r="CZ35" s="621">
        <v>0.4</v>
      </c>
      <c r="DA35" s="639"/>
      <c r="DB35" s="639"/>
      <c r="DC35" s="640"/>
      <c r="DD35" s="624">
        <v>2481280</v>
      </c>
      <c r="DE35" s="637"/>
      <c r="DF35" s="637"/>
      <c r="DG35" s="637"/>
      <c r="DH35" s="637"/>
      <c r="DI35" s="637"/>
      <c r="DJ35" s="637"/>
      <c r="DK35" s="638"/>
      <c r="DL35" s="624">
        <v>2481280</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749273636</v>
      </c>
      <c r="S36" s="659"/>
      <c r="T36" s="659"/>
      <c r="U36" s="659"/>
      <c r="V36" s="659"/>
      <c r="W36" s="659"/>
      <c r="X36" s="659"/>
      <c r="Y36" s="662"/>
      <c r="Z36" s="663">
        <v>100</v>
      </c>
      <c r="AA36" s="663"/>
      <c r="AB36" s="663"/>
      <c r="AC36" s="663"/>
      <c r="AD36" s="664">
        <v>359270938</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8533972</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-5450977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49503426</v>
      </c>
      <c r="CS36" s="619"/>
      <c r="CT36" s="619"/>
      <c r="CU36" s="619"/>
      <c r="CV36" s="619"/>
      <c r="CW36" s="619"/>
      <c r="CX36" s="619"/>
      <c r="CY36" s="620"/>
      <c r="CZ36" s="621">
        <v>6.7</v>
      </c>
      <c r="DA36" s="639"/>
      <c r="DB36" s="639"/>
      <c r="DC36" s="640"/>
      <c r="DD36" s="624">
        <v>42674340</v>
      </c>
      <c r="DE36" s="619"/>
      <c r="DF36" s="619"/>
      <c r="DG36" s="619"/>
      <c r="DH36" s="619"/>
      <c r="DI36" s="619"/>
      <c r="DJ36" s="619"/>
      <c r="DK36" s="620"/>
      <c r="DL36" s="624">
        <v>31327593</v>
      </c>
      <c r="DM36" s="619"/>
      <c r="DN36" s="619"/>
      <c r="DO36" s="619"/>
      <c r="DP36" s="619"/>
      <c r="DQ36" s="619"/>
      <c r="DR36" s="619"/>
      <c r="DS36" s="619"/>
      <c r="DT36" s="619"/>
      <c r="DU36" s="619"/>
      <c r="DV36" s="620"/>
      <c r="DW36" s="641">
        <v>7.8</v>
      </c>
      <c r="DX36" s="642"/>
      <c r="DY36" s="642"/>
      <c r="DZ36" s="642"/>
      <c r="EA36" s="642"/>
      <c r="EB36" s="642"/>
      <c r="EC36" s="643"/>
    </row>
    <row r="37" spans="2:133" ht="11.25" customHeight="1">
      <c r="AQ37" s="644" t="s">
        <v>313</v>
      </c>
      <c r="AR37" s="645"/>
      <c r="AS37" s="645"/>
      <c r="AT37" s="645"/>
      <c r="AU37" s="645"/>
      <c r="AV37" s="645"/>
      <c r="AW37" s="645"/>
      <c r="AX37" s="645"/>
      <c r="AY37" s="646"/>
      <c r="AZ37" s="618">
        <v>6966080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232139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27821</v>
      </c>
      <c r="CS37" s="637"/>
      <c r="CT37" s="637"/>
      <c r="CU37" s="637"/>
      <c r="CV37" s="637"/>
      <c r="CW37" s="637"/>
      <c r="CX37" s="637"/>
      <c r="CY37" s="638"/>
      <c r="CZ37" s="621">
        <v>0</v>
      </c>
      <c r="DA37" s="639"/>
      <c r="DB37" s="639"/>
      <c r="DC37" s="640"/>
      <c r="DD37" s="624">
        <v>27821</v>
      </c>
      <c r="DE37" s="637"/>
      <c r="DF37" s="637"/>
      <c r="DG37" s="637"/>
      <c r="DH37" s="637"/>
      <c r="DI37" s="637"/>
      <c r="DJ37" s="637"/>
      <c r="DK37" s="638"/>
      <c r="DL37" s="624">
        <v>27821</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316</v>
      </c>
      <c r="AR38" s="645"/>
      <c r="AS38" s="645"/>
      <c r="AT38" s="645"/>
      <c r="AU38" s="645"/>
      <c r="AV38" s="645"/>
      <c r="AW38" s="645"/>
      <c r="AX38" s="645"/>
      <c r="AY38" s="646"/>
      <c r="AZ38" s="618">
        <v>6016173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365326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63969587</v>
      </c>
      <c r="CS38" s="619"/>
      <c r="CT38" s="619"/>
      <c r="CU38" s="619"/>
      <c r="CV38" s="619"/>
      <c r="CW38" s="619"/>
      <c r="CX38" s="619"/>
      <c r="CY38" s="620"/>
      <c r="CZ38" s="621">
        <v>8.6999999999999993</v>
      </c>
      <c r="DA38" s="639"/>
      <c r="DB38" s="639"/>
      <c r="DC38" s="640"/>
      <c r="DD38" s="624">
        <v>53713856</v>
      </c>
      <c r="DE38" s="619"/>
      <c r="DF38" s="619"/>
      <c r="DG38" s="619"/>
      <c r="DH38" s="619"/>
      <c r="DI38" s="619"/>
      <c r="DJ38" s="619"/>
      <c r="DK38" s="620"/>
      <c r="DL38" s="624">
        <v>38889662</v>
      </c>
      <c r="DM38" s="619"/>
      <c r="DN38" s="619"/>
      <c r="DO38" s="619"/>
      <c r="DP38" s="619"/>
      <c r="DQ38" s="619"/>
      <c r="DR38" s="619"/>
      <c r="DS38" s="619"/>
      <c r="DT38" s="619"/>
      <c r="DU38" s="619"/>
      <c r="DV38" s="620"/>
      <c r="DW38" s="641">
        <v>9.6999999999999993</v>
      </c>
      <c r="DX38" s="642"/>
      <c r="DY38" s="642"/>
      <c r="DZ38" s="642"/>
      <c r="EA38" s="642"/>
      <c r="EB38" s="642"/>
      <c r="EC38" s="643"/>
    </row>
    <row r="39" spans="2:133" ht="11.25" customHeight="1">
      <c r="AQ39" s="644" t="s">
        <v>319</v>
      </c>
      <c r="AR39" s="645"/>
      <c r="AS39" s="645"/>
      <c r="AT39" s="645"/>
      <c r="AU39" s="645"/>
      <c r="AV39" s="645"/>
      <c r="AW39" s="645"/>
      <c r="AX39" s="645"/>
      <c r="AY39" s="646"/>
      <c r="AZ39" s="618">
        <v>1014328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5810939</v>
      </c>
      <c r="CS39" s="637"/>
      <c r="CT39" s="637"/>
      <c r="CU39" s="637"/>
      <c r="CV39" s="637"/>
      <c r="CW39" s="637"/>
      <c r="CX39" s="637"/>
      <c r="CY39" s="638"/>
      <c r="CZ39" s="621">
        <v>0.8</v>
      </c>
      <c r="DA39" s="639"/>
      <c r="DB39" s="639"/>
      <c r="DC39" s="640"/>
      <c r="DD39" s="624">
        <v>2058040</v>
      </c>
      <c r="DE39" s="637"/>
      <c r="DF39" s="637"/>
      <c r="DG39" s="637"/>
      <c r="DH39" s="637"/>
      <c r="DI39" s="637"/>
      <c r="DJ39" s="637"/>
      <c r="DK39" s="638"/>
      <c r="DL39" s="624" t="s">
        <v>323</v>
      </c>
      <c r="DM39" s="637"/>
      <c r="DN39" s="637"/>
      <c r="DO39" s="637"/>
      <c r="DP39" s="637"/>
      <c r="DQ39" s="637"/>
      <c r="DR39" s="637"/>
      <c r="DS39" s="637"/>
      <c r="DT39" s="637"/>
      <c r="DU39" s="637"/>
      <c r="DV39" s="638"/>
      <c r="DW39" s="641" t="s">
        <v>323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17890311</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110</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29999370</v>
      </c>
      <c r="CS40" s="619"/>
      <c r="CT40" s="619"/>
      <c r="CU40" s="619"/>
      <c r="CV40" s="619"/>
      <c r="CW40" s="619"/>
      <c r="CX40" s="619"/>
      <c r="CY40" s="620"/>
      <c r="CZ40" s="621">
        <v>4.0999999999999996</v>
      </c>
      <c r="DA40" s="639"/>
      <c r="DB40" s="639"/>
      <c r="DC40" s="640"/>
      <c r="DD40" s="624">
        <v>3079087</v>
      </c>
      <c r="DE40" s="619"/>
      <c r="DF40" s="619"/>
      <c r="DG40" s="619"/>
      <c r="DH40" s="619"/>
      <c r="DI40" s="619"/>
      <c r="DJ40" s="619"/>
      <c r="DK40" s="620"/>
      <c r="DL40" s="624" t="s">
        <v>323</v>
      </c>
      <c r="DM40" s="619"/>
      <c r="DN40" s="619"/>
      <c r="DO40" s="619"/>
      <c r="DP40" s="619"/>
      <c r="DQ40" s="619"/>
      <c r="DR40" s="619"/>
      <c r="DS40" s="619"/>
      <c r="DT40" s="619"/>
      <c r="DU40" s="619"/>
      <c r="DV40" s="620"/>
      <c r="DW40" s="641" t="s">
        <v>323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38997807</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313</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82367706</v>
      </c>
      <c r="CS42" s="619"/>
      <c r="CT42" s="619"/>
      <c r="CU42" s="619"/>
      <c r="CV42" s="619"/>
      <c r="CW42" s="619"/>
      <c r="CX42" s="619"/>
      <c r="CY42" s="620"/>
      <c r="CZ42" s="621">
        <v>11.2</v>
      </c>
      <c r="DA42" s="622"/>
      <c r="DB42" s="622"/>
      <c r="DC42" s="623"/>
      <c r="DD42" s="624">
        <v>21257685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1349448</v>
      </c>
      <c r="CS43" s="637"/>
      <c r="CT43" s="637"/>
      <c r="CU43" s="637"/>
      <c r="CV43" s="637"/>
      <c r="CW43" s="637"/>
      <c r="CX43" s="637"/>
      <c r="CY43" s="638"/>
      <c r="CZ43" s="621">
        <v>0.2</v>
      </c>
      <c r="DA43" s="639"/>
      <c r="DB43" s="639"/>
      <c r="DC43" s="640"/>
      <c r="DD43" s="624">
        <v>1116314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287</v>
      </c>
      <c r="CE44" s="632"/>
      <c r="CF44" s="615" t="s">
        <v>336</v>
      </c>
      <c r="CG44" s="616"/>
      <c r="CH44" s="616"/>
      <c r="CI44" s="616"/>
      <c r="CJ44" s="616"/>
      <c r="CK44" s="616"/>
      <c r="CL44" s="616"/>
      <c r="CM44" s="616"/>
      <c r="CN44" s="616"/>
      <c r="CO44" s="616"/>
      <c r="CP44" s="616"/>
      <c r="CQ44" s="617"/>
      <c r="CR44" s="618">
        <v>80717527</v>
      </c>
      <c r="CS44" s="619"/>
      <c r="CT44" s="619"/>
      <c r="CU44" s="619"/>
      <c r="CV44" s="619"/>
      <c r="CW44" s="619"/>
      <c r="CX44" s="619"/>
      <c r="CY44" s="620"/>
      <c r="CZ44" s="621">
        <v>10.9</v>
      </c>
      <c r="DA44" s="622"/>
      <c r="DB44" s="622"/>
      <c r="DC44" s="623"/>
      <c r="DD44" s="624">
        <v>20978034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35026086</v>
      </c>
      <c r="CS45" s="637"/>
      <c r="CT45" s="637"/>
      <c r="CU45" s="637"/>
      <c r="CV45" s="637"/>
      <c r="CW45" s="637"/>
      <c r="CX45" s="637"/>
      <c r="CY45" s="638"/>
      <c r="CZ45" s="621">
        <v>4.7</v>
      </c>
      <c r="DA45" s="639"/>
      <c r="DB45" s="639"/>
      <c r="DC45" s="640"/>
      <c r="DD45" s="624">
        <v>1762886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39052745</v>
      </c>
      <c r="CS46" s="619"/>
      <c r="CT46" s="619"/>
      <c r="CU46" s="619"/>
      <c r="CV46" s="619"/>
      <c r="CW46" s="619"/>
      <c r="CX46" s="619"/>
      <c r="CY46" s="620"/>
      <c r="CZ46" s="621">
        <v>5.3</v>
      </c>
      <c r="DA46" s="622"/>
      <c r="DB46" s="622"/>
      <c r="DC46" s="623"/>
      <c r="DD46" s="624">
        <v>18579964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v>1650179</v>
      </c>
      <c r="CS47" s="637"/>
      <c r="CT47" s="637"/>
      <c r="CU47" s="637"/>
      <c r="CV47" s="637"/>
      <c r="CW47" s="637"/>
      <c r="CX47" s="637"/>
      <c r="CY47" s="638"/>
      <c r="CZ47" s="621">
        <v>0.2</v>
      </c>
      <c r="DA47" s="639"/>
      <c r="DB47" s="639"/>
      <c r="DC47" s="640"/>
      <c r="DD47" s="624">
        <v>279651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0.8">
      <c r="CD48" s="635"/>
      <c r="CE48" s="636"/>
      <c r="CF48" s="615" t="s">
        <v>340</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737615816</v>
      </c>
      <c r="CS49" s="603"/>
      <c r="CT49" s="603"/>
      <c r="CU49" s="603"/>
      <c r="CV49" s="603"/>
      <c r="CW49" s="603"/>
      <c r="CX49" s="603"/>
      <c r="CY49" s="604"/>
      <c r="CZ49" s="605">
        <v>100</v>
      </c>
      <c r="DA49" s="606"/>
      <c r="DB49" s="606"/>
      <c r="DC49" s="607"/>
      <c r="DD49" s="608">
        <v>440455174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0.8" hidden="1"/>
    <row r="51" spans="82:133" ht="10.8"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2" t="s">
        <v>343</v>
      </c>
      <c r="DK2" s="1143"/>
      <c r="DL2" s="1143"/>
      <c r="DM2" s="1143"/>
      <c r="DN2" s="1143"/>
      <c r="DO2" s="1144"/>
      <c r="DP2" s="200"/>
      <c r="DQ2" s="1142" t="s">
        <v>344</v>
      </c>
      <c r="DR2" s="1143"/>
      <c r="DS2" s="1143"/>
      <c r="DT2" s="1143"/>
      <c r="DU2" s="1143"/>
      <c r="DV2" s="1143"/>
      <c r="DW2" s="1143"/>
      <c r="DX2" s="1143"/>
      <c r="DY2" s="1143"/>
      <c r="DZ2" s="114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5" t="s">
        <v>345</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7" t="s">
        <v>347</v>
      </c>
      <c r="B5" s="1028"/>
      <c r="C5" s="1028"/>
      <c r="D5" s="1028"/>
      <c r="E5" s="1028"/>
      <c r="F5" s="1028"/>
      <c r="G5" s="1028"/>
      <c r="H5" s="1028"/>
      <c r="I5" s="1028"/>
      <c r="J5" s="1028"/>
      <c r="K5" s="1028"/>
      <c r="L5" s="1028"/>
      <c r="M5" s="1028"/>
      <c r="N5" s="1028"/>
      <c r="O5" s="1028"/>
      <c r="P5" s="1029"/>
      <c r="Q5" s="1033" t="s">
        <v>348</v>
      </c>
      <c r="R5" s="1034"/>
      <c r="S5" s="1034"/>
      <c r="T5" s="1034"/>
      <c r="U5" s="1035"/>
      <c r="V5" s="1033" t="s">
        <v>349</v>
      </c>
      <c r="W5" s="1034"/>
      <c r="X5" s="1034"/>
      <c r="Y5" s="1034"/>
      <c r="Z5" s="1035"/>
      <c r="AA5" s="1033" t="s">
        <v>350</v>
      </c>
      <c r="AB5" s="1034"/>
      <c r="AC5" s="1034"/>
      <c r="AD5" s="1034"/>
      <c r="AE5" s="1034"/>
      <c r="AF5" s="1145" t="s">
        <v>351</v>
      </c>
      <c r="AG5" s="1034"/>
      <c r="AH5" s="1034"/>
      <c r="AI5" s="1034"/>
      <c r="AJ5" s="1049"/>
      <c r="AK5" s="1034" t="s">
        <v>352</v>
      </c>
      <c r="AL5" s="1034"/>
      <c r="AM5" s="1034"/>
      <c r="AN5" s="1034"/>
      <c r="AO5" s="1035"/>
      <c r="AP5" s="1033" t="s">
        <v>353</v>
      </c>
      <c r="AQ5" s="1034"/>
      <c r="AR5" s="1034"/>
      <c r="AS5" s="1034"/>
      <c r="AT5" s="1035"/>
      <c r="AU5" s="1033" t="s">
        <v>354</v>
      </c>
      <c r="AV5" s="1034"/>
      <c r="AW5" s="1034"/>
      <c r="AX5" s="1034"/>
      <c r="AY5" s="1049"/>
      <c r="AZ5" s="207"/>
      <c r="BA5" s="207"/>
      <c r="BB5" s="207"/>
      <c r="BC5" s="207"/>
      <c r="BD5" s="207"/>
      <c r="BE5" s="208"/>
      <c r="BF5" s="208"/>
      <c r="BG5" s="208"/>
      <c r="BH5" s="208"/>
      <c r="BI5" s="208"/>
      <c r="BJ5" s="208"/>
      <c r="BK5" s="208"/>
      <c r="BL5" s="208"/>
      <c r="BM5" s="208"/>
      <c r="BN5" s="208"/>
      <c r="BO5" s="208"/>
      <c r="BP5" s="208"/>
      <c r="BQ5" s="1027" t="s">
        <v>355</v>
      </c>
      <c r="BR5" s="1028"/>
      <c r="BS5" s="1028"/>
      <c r="BT5" s="1028"/>
      <c r="BU5" s="1028"/>
      <c r="BV5" s="1028"/>
      <c r="BW5" s="1028"/>
      <c r="BX5" s="1028"/>
      <c r="BY5" s="1028"/>
      <c r="BZ5" s="1028"/>
      <c r="CA5" s="1028"/>
      <c r="CB5" s="1028"/>
      <c r="CC5" s="1028"/>
      <c r="CD5" s="1028"/>
      <c r="CE5" s="1028"/>
      <c r="CF5" s="1028"/>
      <c r="CG5" s="1029"/>
      <c r="CH5" s="1033" t="s">
        <v>356</v>
      </c>
      <c r="CI5" s="1034"/>
      <c r="CJ5" s="1034"/>
      <c r="CK5" s="1034"/>
      <c r="CL5" s="1035"/>
      <c r="CM5" s="1033" t="s">
        <v>357</v>
      </c>
      <c r="CN5" s="1034"/>
      <c r="CO5" s="1034"/>
      <c r="CP5" s="1034"/>
      <c r="CQ5" s="1035"/>
      <c r="CR5" s="1033" t="s">
        <v>358</v>
      </c>
      <c r="CS5" s="1034"/>
      <c r="CT5" s="1034"/>
      <c r="CU5" s="1034"/>
      <c r="CV5" s="1035"/>
      <c r="CW5" s="1033" t="s">
        <v>359</v>
      </c>
      <c r="CX5" s="1034"/>
      <c r="CY5" s="1034"/>
      <c r="CZ5" s="1034"/>
      <c r="DA5" s="1035"/>
      <c r="DB5" s="1033" t="s">
        <v>360</v>
      </c>
      <c r="DC5" s="1034"/>
      <c r="DD5" s="1034"/>
      <c r="DE5" s="1034"/>
      <c r="DF5" s="1035"/>
      <c r="DG5" s="1130" t="s">
        <v>361</v>
      </c>
      <c r="DH5" s="1131"/>
      <c r="DI5" s="1131"/>
      <c r="DJ5" s="1131"/>
      <c r="DK5" s="1132"/>
      <c r="DL5" s="1130" t="s">
        <v>362</v>
      </c>
      <c r="DM5" s="1131"/>
      <c r="DN5" s="1131"/>
      <c r="DO5" s="1131"/>
      <c r="DP5" s="1132"/>
      <c r="DQ5" s="1033" t="s">
        <v>363</v>
      </c>
      <c r="DR5" s="1034"/>
      <c r="DS5" s="1034"/>
      <c r="DT5" s="1034"/>
      <c r="DU5" s="1035"/>
      <c r="DV5" s="1033" t="s">
        <v>354</v>
      </c>
      <c r="DW5" s="1034"/>
      <c r="DX5" s="1034"/>
      <c r="DY5" s="1034"/>
      <c r="DZ5" s="1049"/>
      <c r="EA5" s="205"/>
    </row>
    <row r="6" spans="1:131" s="206"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3"/>
      <c r="BA6" s="203"/>
      <c r="BB6" s="203"/>
      <c r="BC6" s="203"/>
      <c r="BD6" s="203"/>
      <c r="BE6" s="204"/>
      <c r="BF6" s="204"/>
      <c r="BG6" s="204"/>
      <c r="BH6" s="204"/>
      <c r="BI6" s="204"/>
      <c r="BJ6" s="204"/>
      <c r="BK6" s="204"/>
      <c r="BL6" s="204"/>
      <c r="BM6" s="204"/>
      <c r="BN6" s="204"/>
      <c r="BO6" s="204"/>
      <c r="BP6" s="20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5"/>
    </row>
    <row r="7" spans="1:131" s="206" customFormat="1" ht="26.25" customHeight="1" thickTop="1">
      <c r="A7" s="209">
        <v>1</v>
      </c>
      <c r="B7" s="1082" t="s">
        <v>364</v>
      </c>
      <c r="C7" s="1083"/>
      <c r="D7" s="1083"/>
      <c r="E7" s="1083"/>
      <c r="F7" s="1083"/>
      <c r="G7" s="1083"/>
      <c r="H7" s="1083"/>
      <c r="I7" s="1083"/>
      <c r="J7" s="1083"/>
      <c r="K7" s="1083"/>
      <c r="L7" s="1083"/>
      <c r="M7" s="1083"/>
      <c r="N7" s="1083"/>
      <c r="O7" s="1083"/>
      <c r="P7" s="1084"/>
      <c r="Q7" s="1136">
        <v>709767</v>
      </c>
      <c r="R7" s="1137"/>
      <c r="S7" s="1137"/>
      <c r="T7" s="1137"/>
      <c r="U7" s="1137"/>
      <c r="V7" s="1137">
        <v>700565</v>
      </c>
      <c r="W7" s="1137"/>
      <c r="X7" s="1137"/>
      <c r="Y7" s="1137"/>
      <c r="Z7" s="1137"/>
      <c r="AA7" s="1137">
        <v>9202</v>
      </c>
      <c r="AB7" s="1137"/>
      <c r="AC7" s="1137"/>
      <c r="AD7" s="1137"/>
      <c r="AE7" s="1138"/>
      <c r="AF7" s="1139">
        <v>1256</v>
      </c>
      <c r="AG7" s="1140"/>
      <c r="AH7" s="1140"/>
      <c r="AI7" s="1140"/>
      <c r="AJ7" s="1141"/>
      <c r="AK7" s="1123">
        <v>6557</v>
      </c>
      <c r="AL7" s="1124"/>
      <c r="AM7" s="1124"/>
      <c r="AN7" s="1124"/>
      <c r="AO7" s="1124"/>
      <c r="AP7" s="1124">
        <v>1058056</v>
      </c>
      <c r="AQ7" s="1124"/>
      <c r="AR7" s="1124"/>
      <c r="AS7" s="1124"/>
      <c r="AT7" s="1124"/>
      <c r="AU7" s="1125"/>
      <c r="AV7" s="1125"/>
      <c r="AW7" s="1125"/>
      <c r="AX7" s="1125"/>
      <c r="AY7" s="1126"/>
      <c r="AZ7" s="203"/>
      <c r="BA7" s="203"/>
      <c r="BB7" s="203"/>
      <c r="BC7" s="203"/>
      <c r="BD7" s="203"/>
      <c r="BE7" s="204"/>
      <c r="BF7" s="204"/>
      <c r="BG7" s="204"/>
      <c r="BH7" s="204"/>
      <c r="BI7" s="204"/>
      <c r="BJ7" s="204"/>
      <c r="BK7" s="204"/>
      <c r="BL7" s="204"/>
      <c r="BM7" s="204"/>
      <c r="BN7" s="204"/>
      <c r="BO7" s="204"/>
      <c r="BP7" s="204"/>
      <c r="BQ7" s="210">
        <v>1</v>
      </c>
      <c r="BR7" s="211"/>
      <c r="BS7" s="1127" t="s">
        <v>553</v>
      </c>
      <c r="BT7" s="1128"/>
      <c r="BU7" s="1128"/>
      <c r="BV7" s="1128"/>
      <c r="BW7" s="1128"/>
      <c r="BX7" s="1128"/>
      <c r="BY7" s="1128"/>
      <c r="BZ7" s="1128"/>
      <c r="CA7" s="1128"/>
      <c r="CB7" s="1128"/>
      <c r="CC7" s="1128"/>
      <c r="CD7" s="1128"/>
      <c r="CE7" s="1128"/>
      <c r="CF7" s="1128"/>
      <c r="CG7" s="1129"/>
      <c r="CH7" s="1120">
        <v>2</v>
      </c>
      <c r="CI7" s="1121"/>
      <c r="CJ7" s="1121"/>
      <c r="CK7" s="1121"/>
      <c r="CL7" s="1122"/>
      <c r="CM7" s="1120">
        <v>338</v>
      </c>
      <c r="CN7" s="1121"/>
      <c r="CO7" s="1121"/>
      <c r="CP7" s="1121"/>
      <c r="CQ7" s="1122"/>
      <c r="CR7" s="1120">
        <v>300</v>
      </c>
      <c r="CS7" s="1121"/>
      <c r="CT7" s="1121"/>
      <c r="CU7" s="1121"/>
      <c r="CV7" s="1122"/>
      <c r="CW7" s="1120">
        <v>201</v>
      </c>
      <c r="CX7" s="1121"/>
      <c r="CY7" s="1121"/>
      <c r="CZ7" s="1121"/>
      <c r="DA7" s="1122"/>
      <c r="DB7" s="1120">
        <v>0</v>
      </c>
      <c r="DC7" s="1121"/>
      <c r="DD7" s="1121"/>
      <c r="DE7" s="1121"/>
      <c r="DF7" s="1122"/>
      <c r="DG7" s="1120">
        <v>0</v>
      </c>
      <c r="DH7" s="1121"/>
      <c r="DI7" s="1121"/>
      <c r="DJ7" s="1121"/>
      <c r="DK7" s="1122"/>
      <c r="DL7" s="1120">
        <v>0</v>
      </c>
      <c r="DM7" s="1121"/>
      <c r="DN7" s="1121"/>
      <c r="DO7" s="1121"/>
      <c r="DP7" s="1122"/>
      <c r="DQ7" s="1120">
        <v>0</v>
      </c>
      <c r="DR7" s="1121"/>
      <c r="DS7" s="1121"/>
      <c r="DT7" s="1121"/>
      <c r="DU7" s="1122"/>
      <c r="DV7" s="1147"/>
      <c r="DW7" s="1148"/>
      <c r="DX7" s="1148"/>
      <c r="DY7" s="1148"/>
      <c r="DZ7" s="1149"/>
      <c r="EA7" s="205"/>
    </row>
    <row r="8" spans="1:131" s="206" customFormat="1" ht="26.25" customHeight="1">
      <c r="A8" s="212">
        <v>2</v>
      </c>
      <c r="B8" s="1069" t="s">
        <v>365</v>
      </c>
      <c r="C8" s="1070"/>
      <c r="D8" s="1070"/>
      <c r="E8" s="1070"/>
      <c r="F8" s="1070"/>
      <c r="G8" s="1070"/>
      <c r="H8" s="1070"/>
      <c r="I8" s="1070"/>
      <c r="J8" s="1070"/>
      <c r="K8" s="1070"/>
      <c r="L8" s="1070"/>
      <c r="M8" s="1070"/>
      <c r="N8" s="1070"/>
      <c r="O8" s="1070"/>
      <c r="P8" s="1071"/>
      <c r="Q8" s="1075">
        <v>427</v>
      </c>
      <c r="R8" s="1076"/>
      <c r="S8" s="1076"/>
      <c r="T8" s="1076"/>
      <c r="U8" s="1076"/>
      <c r="V8" s="1076">
        <v>427</v>
      </c>
      <c r="W8" s="1076"/>
      <c r="X8" s="1076"/>
      <c r="Y8" s="1076"/>
      <c r="Z8" s="1076"/>
      <c r="AA8" s="1076">
        <v>0</v>
      </c>
      <c r="AB8" s="1076"/>
      <c r="AC8" s="1076"/>
      <c r="AD8" s="1076"/>
      <c r="AE8" s="1077"/>
      <c r="AF8" s="1051" t="s">
        <v>109</v>
      </c>
      <c r="AG8" s="1052"/>
      <c r="AH8" s="1052"/>
      <c r="AI8" s="1052"/>
      <c r="AJ8" s="1053"/>
      <c r="AK8" s="1118">
        <v>103</v>
      </c>
      <c r="AL8" s="1119"/>
      <c r="AM8" s="1119"/>
      <c r="AN8" s="1119"/>
      <c r="AO8" s="1119"/>
      <c r="AP8" s="1119">
        <v>0</v>
      </c>
      <c r="AQ8" s="1119"/>
      <c r="AR8" s="1119"/>
      <c r="AS8" s="1119"/>
      <c r="AT8" s="1119"/>
      <c r="AU8" s="1116"/>
      <c r="AV8" s="1116"/>
      <c r="AW8" s="1116"/>
      <c r="AX8" s="1116"/>
      <c r="AY8" s="1117"/>
      <c r="AZ8" s="203"/>
      <c r="BA8" s="203"/>
      <c r="BB8" s="203"/>
      <c r="BC8" s="203"/>
      <c r="BD8" s="203"/>
      <c r="BE8" s="204"/>
      <c r="BF8" s="204"/>
      <c r="BG8" s="204"/>
      <c r="BH8" s="204"/>
      <c r="BI8" s="204"/>
      <c r="BJ8" s="204"/>
      <c r="BK8" s="204"/>
      <c r="BL8" s="204"/>
      <c r="BM8" s="204"/>
      <c r="BN8" s="204"/>
      <c r="BO8" s="204"/>
      <c r="BP8" s="204"/>
      <c r="BQ8" s="213">
        <v>2</v>
      </c>
      <c r="BR8" s="214" t="s">
        <v>590</v>
      </c>
      <c r="BS8" s="1046" t="s">
        <v>554</v>
      </c>
      <c r="BT8" s="1047"/>
      <c r="BU8" s="1047"/>
      <c r="BV8" s="1047"/>
      <c r="BW8" s="1047"/>
      <c r="BX8" s="1047"/>
      <c r="BY8" s="1047"/>
      <c r="BZ8" s="1047"/>
      <c r="CA8" s="1047"/>
      <c r="CB8" s="1047"/>
      <c r="CC8" s="1047"/>
      <c r="CD8" s="1047"/>
      <c r="CE8" s="1047"/>
      <c r="CF8" s="1047"/>
      <c r="CG8" s="1048"/>
      <c r="CH8" s="1021">
        <v>-22</v>
      </c>
      <c r="CI8" s="1022"/>
      <c r="CJ8" s="1022"/>
      <c r="CK8" s="1022"/>
      <c r="CL8" s="1023"/>
      <c r="CM8" s="1021">
        <v>3077</v>
      </c>
      <c r="CN8" s="1022"/>
      <c r="CO8" s="1022"/>
      <c r="CP8" s="1022"/>
      <c r="CQ8" s="1023"/>
      <c r="CR8" s="1021">
        <v>1140</v>
      </c>
      <c r="CS8" s="1022"/>
      <c r="CT8" s="1022"/>
      <c r="CU8" s="1022"/>
      <c r="CV8" s="1023"/>
      <c r="CW8" s="1021">
        <v>395</v>
      </c>
      <c r="CX8" s="1022"/>
      <c r="CY8" s="1022"/>
      <c r="CZ8" s="1022"/>
      <c r="DA8" s="1023"/>
      <c r="DB8" s="1021">
        <v>0</v>
      </c>
      <c r="DC8" s="1022"/>
      <c r="DD8" s="1022"/>
      <c r="DE8" s="1022"/>
      <c r="DF8" s="1023"/>
      <c r="DG8" s="1021">
        <v>0</v>
      </c>
      <c r="DH8" s="1022"/>
      <c r="DI8" s="1022"/>
      <c r="DJ8" s="1022"/>
      <c r="DK8" s="1023"/>
      <c r="DL8" s="1021">
        <v>3300</v>
      </c>
      <c r="DM8" s="1022"/>
      <c r="DN8" s="1022"/>
      <c r="DO8" s="1022"/>
      <c r="DP8" s="1023"/>
      <c r="DQ8" s="1021">
        <v>990</v>
      </c>
      <c r="DR8" s="1022"/>
      <c r="DS8" s="1022"/>
      <c r="DT8" s="1022"/>
      <c r="DU8" s="1023"/>
      <c r="DV8" s="1024"/>
      <c r="DW8" s="1025"/>
      <c r="DX8" s="1025"/>
      <c r="DY8" s="1025"/>
      <c r="DZ8" s="1026"/>
      <c r="EA8" s="205"/>
    </row>
    <row r="9" spans="1:131" s="206" customFormat="1" ht="26.25" customHeight="1">
      <c r="A9" s="212">
        <v>3</v>
      </c>
      <c r="B9" s="1069" t="s">
        <v>366</v>
      </c>
      <c r="C9" s="1070"/>
      <c r="D9" s="1070"/>
      <c r="E9" s="1070"/>
      <c r="F9" s="1070"/>
      <c r="G9" s="1070"/>
      <c r="H9" s="1070"/>
      <c r="I9" s="1070"/>
      <c r="J9" s="1070"/>
      <c r="K9" s="1070"/>
      <c r="L9" s="1070"/>
      <c r="M9" s="1070"/>
      <c r="N9" s="1070"/>
      <c r="O9" s="1070"/>
      <c r="P9" s="1071"/>
      <c r="Q9" s="1075">
        <v>299</v>
      </c>
      <c r="R9" s="1076"/>
      <c r="S9" s="1076"/>
      <c r="T9" s="1076"/>
      <c r="U9" s="1076"/>
      <c r="V9" s="1076">
        <v>91</v>
      </c>
      <c r="W9" s="1076"/>
      <c r="X9" s="1076"/>
      <c r="Y9" s="1076"/>
      <c r="Z9" s="1076"/>
      <c r="AA9" s="1076">
        <v>208</v>
      </c>
      <c r="AB9" s="1076"/>
      <c r="AC9" s="1076"/>
      <c r="AD9" s="1076"/>
      <c r="AE9" s="1077"/>
      <c r="AF9" s="1051" t="s">
        <v>109</v>
      </c>
      <c r="AG9" s="1052"/>
      <c r="AH9" s="1052"/>
      <c r="AI9" s="1052"/>
      <c r="AJ9" s="1053"/>
      <c r="AK9" s="1118">
        <v>1</v>
      </c>
      <c r="AL9" s="1119"/>
      <c r="AM9" s="1119"/>
      <c r="AN9" s="1119"/>
      <c r="AO9" s="1119"/>
      <c r="AP9" s="1119">
        <v>982</v>
      </c>
      <c r="AQ9" s="1119"/>
      <c r="AR9" s="1119"/>
      <c r="AS9" s="1119"/>
      <c r="AT9" s="1119"/>
      <c r="AU9" s="1116"/>
      <c r="AV9" s="1116"/>
      <c r="AW9" s="1116"/>
      <c r="AX9" s="1116"/>
      <c r="AY9" s="1117"/>
      <c r="AZ9" s="203"/>
      <c r="BA9" s="203"/>
      <c r="BB9" s="203"/>
      <c r="BC9" s="203"/>
      <c r="BD9" s="203"/>
      <c r="BE9" s="204"/>
      <c r="BF9" s="204"/>
      <c r="BG9" s="204"/>
      <c r="BH9" s="204"/>
      <c r="BI9" s="204"/>
      <c r="BJ9" s="204"/>
      <c r="BK9" s="204"/>
      <c r="BL9" s="204"/>
      <c r="BM9" s="204"/>
      <c r="BN9" s="204"/>
      <c r="BO9" s="204"/>
      <c r="BP9" s="204"/>
      <c r="BQ9" s="213">
        <v>3</v>
      </c>
      <c r="BR9" s="214"/>
      <c r="BS9" s="1046" t="s">
        <v>555</v>
      </c>
      <c r="BT9" s="1047"/>
      <c r="BU9" s="1047"/>
      <c r="BV9" s="1047"/>
      <c r="BW9" s="1047"/>
      <c r="BX9" s="1047"/>
      <c r="BY9" s="1047"/>
      <c r="BZ9" s="1047"/>
      <c r="CA9" s="1047"/>
      <c r="CB9" s="1047"/>
      <c r="CC9" s="1047"/>
      <c r="CD9" s="1047"/>
      <c r="CE9" s="1047"/>
      <c r="CF9" s="1047"/>
      <c r="CG9" s="1048"/>
      <c r="CH9" s="1021">
        <v>20</v>
      </c>
      <c r="CI9" s="1022"/>
      <c r="CJ9" s="1022"/>
      <c r="CK9" s="1022"/>
      <c r="CL9" s="1023"/>
      <c r="CM9" s="1021">
        <v>635</v>
      </c>
      <c r="CN9" s="1022"/>
      <c r="CO9" s="1022"/>
      <c r="CP9" s="1022"/>
      <c r="CQ9" s="1023"/>
      <c r="CR9" s="1021">
        <v>50</v>
      </c>
      <c r="CS9" s="1022"/>
      <c r="CT9" s="1022"/>
      <c r="CU9" s="1022"/>
      <c r="CV9" s="1023"/>
      <c r="CW9" s="1021">
        <v>0</v>
      </c>
      <c r="CX9" s="1022"/>
      <c r="CY9" s="1022"/>
      <c r="CZ9" s="1022"/>
      <c r="DA9" s="1023"/>
      <c r="DB9" s="1021">
        <v>0</v>
      </c>
      <c r="DC9" s="1022"/>
      <c r="DD9" s="1022"/>
      <c r="DE9" s="1022"/>
      <c r="DF9" s="1023"/>
      <c r="DG9" s="1021">
        <v>0</v>
      </c>
      <c r="DH9" s="1022"/>
      <c r="DI9" s="1022"/>
      <c r="DJ9" s="1022"/>
      <c r="DK9" s="1023"/>
      <c r="DL9" s="1021">
        <v>0</v>
      </c>
      <c r="DM9" s="1022"/>
      <c r="DN9" s="1022"/>
      <c r="DO9" s="1022"/>
      <c r="DP9" s="1023"/>
      <c r="DQ9" s="1021">
        <v>0</v>
      </c>
      <c r="DR9" s="1022"/>
      <c r="DS9" s="1022"/>
      <c r="DT9" s="1022"/>
      <c r="DU9" s="1023"/>
      <c r="DV9" s="1024"/>
      <c r="DW9" s="1025"/>
      <c r="DX9" s="1025"/>
      <c r="DY9" s="1025"/>
      <c r="DZ9" s="1026"/>
      <c r="EA9" s="205"/>
    </row>
    <row r="10" spans="1:131" s="206" customFormat="1" ht="26.25" customHeight="1">
      <c r="A10" s="212">
        <v>4</v>
      </c>
      <c r="B10" s="1069" t="s">
        <v>367</v>
      </c>
      <c r="C10" s="1070"/>
      <c r="D10" s="1070"/>
      <c r="E10" s="1070"/>
      <c r="F10" s="1070"/>
      <c r="G10" s="1070"/>
      <c r="H10" s="1070"/>
      <c r="I10" s="1070"/>
      <c r="J10" s="1070"/>
      <c r="K10" s="1070"/>
      <c r="L10" s="1070"/>
      <c r="M10" s="1070"/>
      <c r="N10" s="1070"/>
      <c r="O10" s="1070"/>
      <c r="P10" s="1071"/>
      <c r="Q10" s="1075">
        <v>28641</v>
      </c>
      <c r="R10" s="1076"/>
      <c r="S10" s="1076"/>
      <c r="T10" s="1076"/>
      <c r="U10" s="1076"/>
      <c r="V10" s="1076">
        <v>28356</v>
      </c>
      <c r="W10" s="1076"/>
      <c r="X10" s="1076"/>
      <c r="Y10" s="1076"/>
      <c r="Z10" s="1076"/>
      <c r="AA10" s="1076">
        <v>285</v>
      </c>
      <c r="AB10" s="1076"/>
      <c r="AC10" s="1076"/>
      <c r="AD10" s="1076"/>
      <c r="AE10" s="1077"/>
      <c r="AF10" s="1051" t="s">
        <v>109</v>
      </c>
      <c r="AG10" s="1052"/>
      <c r="AH10" s="1052"/>
      <c r="AI10" s="1052"/>
      <c r="AJ10" s="1053"/>
      <c r="AK10" s="1118">
        <v>5852</v>
      </c>
      <c r="AL10" s="1119"/>
      <c r="AM10" s="1119"/>
      <c r="AN10" s="1119"/>
      <c r="AO10" s="1119"/>
      <c r="AP10" s="1119">
        <v>99027</v>
      </c>
      <c r="AQ10" s="1119"/>
      <c r="AR10" s="1119"/>
      <c r="AS10" s="1119"/>
      <c r="AT10" s="1119"/>
      <c r="AU10" s="1116"/>
      <c r="AV10" s="1116"/>
      <c r="AW10" s="1116"/>
      <c r="AX10" s="1116"/>
      <c r="AY10" s="1117"/>
      <c r="AZ10" s="203"/>
      <c r="BA10" s="203"/>
      <c r="BB10" s="203"/>
      <c r="BC10" s="203"/>
      <c r="BD10" s="203"/>
      <c r="BE10" s="204"/>
      <c r="BF10" s="204"/>
      <c r="BG10" s="204"/>
      <c r="BH10" s="204"/>
      <c r="BI10" s="204"/>
      <c r="BJ10" s="204"/>
      <c r="BK10" s="204"/>
      <c r="BL10" s="204"/>
      <c r="BM10" s="204"/>
      <c r="BN10" s="204"/>
      <c r="BO10" s="204"/>
      <c r="BP10" s="204"/>
      <c r="BQ10" s="213">
        <v>4</v>
      </c>
      <c r="BR10" s="214"/>
      <c r="BS10" s="1046" t="s">
        <v>556</v>
      </c>
      <c r="BT10" s="1047"/>
      <c r="BU10" s="1047"/>
      <c r="BV10" s="1047"/>
      <c r="BW10" s="1047"/>
      <c r="BX10" s="1047"/>
      <c r="BY10" s="1047"/>
      <c r="BZ10" s="1047"/>
      <c r="CA10" s="1047"/>
      <c r="CB10" s="1047"/>
      <c r="CC10" s="1047"/>
      <c r="CD10" s="1047"/>
      <c r="CE10" s="1047"/>
      <c r="CF10" s="1047"/>
      <c r="CG10" s="1048"/>
      <c r="CH10" s="1021">
        <v>117</v>
      </c>
      <c r="CI10" s="1022"/>
      <c r="CJ10" s="1022"/>
      <c r="CK10" s="1022"/>
      <c r="CL10" s="1023"/>
      <c r="CM10" s="1021">
        <v>14610</v>
      </c>
      <c r="CN10" s="1022"/>
      <c r="CO10" s="1022"/>
      <c r="CP10" s="1022"/>
      <c r="CQ10" s="1023"/>
      <c r="CR10" s="1021">
        <v>5400</v>
      </c>
      <c r="CS10" s="1022"/>
      <c r="CT10" s="1022"/>
      <c r="CU10" s="1022"/>
      <c r="CV10" s="1023"/>
      <c r="CW10" s="1021">
        <v>0</v>
      </c>
      <c r="CX10" s="1022"/>
      <c r="CY10" s="1022"/>
      <c r="CZ10" s="1022"/>
      <c r="DA10" s="1023"/>
      <c r="DB10" s="1021">
        <v>0</v>
      </c>
      <c r="DC10" s="1022"/>
      <c r="DD10" s="1022"/>
      <c r="DE10" s="1022"/>
      <c r="DF10" s="1023"/>
      <c r="DG10" s="1021">
        <v>0</v>
      </c>
      <c r="DH10" s="1022"/>
      <c r="DI10" s="1022"/>
      <c r="DJ10" s="1022"/>
      <c r="DK10" s="1023"/>
      <c r="DL10" s="1021">
        <v>0</v>
      </c>
      <c r="DM10" s="1022"/>
      <c r="DN10" s="1022"/>
      <c r="DO10" s="1022"/>
      <c r="DP10" s="1023"/>
      <c r="DQ10" s="1021">
        <v>0</v>
      </c>
      <c r="DR10" s="1022"/>
      <c r="DS10" s="1022"/>
      <c r="DT10" s="1022"/>
      <c r="DU10" s="1023"/>
      <c r="DV10" s="1024"/>
      <c r="DW10" s="1025"/>
      <c r="DX10" s="1025"/>
      <c r="DY10" s="1025"/>
      <c r="DZ10" s="1026"/>
      <c r="EA10" s="205"/>
    </row>
    <row r="11" spans="1:131" s="206" customFormat="1" ht="26.25" customHeight="1">
      <c r="A11" s="212">
        <v>5</v>
      </c>
      <c r="B11" s="1069" t="s">
        <v>368</v>
      </c>
      <c r="C11" s="1070"/>
      <c r="D11" s="1070"/>
      <c r="E11" s="1070"/>
      <c r="F11" s="1070"/>
      <c r="G11" s="1070"/>
      <c r="H11" s="1070"/>
      <c r="I11" s="1070"/>
      <c r="J11" s="1070"/>
      <c r="K11" s="1070"/>
      <c r="L11" s="1070"/>
      <c r="M11" s="1070"/>
      <c r="N11" s="1070"/>
      <c r="O11" s="1070"/>
      <c r="P11" s="1071"/>
      <c r="Q11" s="1075">
        <v>3275</v>
      </c>
      <c r="R11" s="1076"/>
      <c r="S11" s="1076"/>
      <c r="T11" s="1076"/>
      <c r="U11" s="1076"/>
      <c r="V11" s="1076">
        <v>3084</v>
      </c>
      <c r="W11" s="1076"/>
      <c r="X11" s="1076"/>
      <c r="Y11" s="1076"/>
      <c r="Z11" s="1076"/>
      <c r="AA11" s="1076">
        <v>191</v>
      </c>
      <c r="AB11" s="1076"/>
      <c r="AC11" s="1076"/>
      <c r="AD11" s="1076"/>
      <c r="AE11" s="1077"/>
      <c r="AF11" s="1051" t="s">
        <v>109</v>
      </c>
      <c r="AG11" s="1052"/>
      <c r="AH11" s="1052"/>
      <c r="AI11" s="1052"/>
      <c r="AJ11" s="1053"/>
      <c r="AK11" s="1118">
        <v>1483</v>
      </c>
      <c r="AL11" s="1119"/>
      <c r="AM11" s="1119"/>
      <c r="AN11" s="1119"/>
      <c r="AO11" s="1119"/>
      <c r="AP11" s="1119">
        <v>21958</v>
      </c>
      <c r="AQ11" s="1119"/>
      <c r="AR11" s="1119"/>
      <c r="AS11" s="1119"/>
      <c r="AT11" s="1119"/>
      <c r="AU11" s="1116"/>
      <c r="AV11" s="1116"/>
      <c r="AW11" s="1116"/>
      <c r="AX11" s="1116"/>
      <c r="AY11" s="1117"/>
      <c r="AZ11" s="203"/>
      <c r="BA11" s="203"/>
      <c r="BB11" s="203"/>
      <c r="BC11" s="203"/>
      <c r="BD11" s="203"/>
      <c r="BE11" s="204"/>
      <c r="BF11" s="204"/>
      <c r="BG11" s="204"/>
      <c r="BH11" s="204"/>
      <c r="BI11" s="204"/>
      <c r="BJ11" s="204"/>
      <c r="BK11" s="204"/>
      <c r="BL11" s="204"/>
      <c r="BM11" s="204"/>
      <c r="BN11" s="204"/>
      <c r="BO11" s="204"/>
      <c r="BP11" s="204"/>
      <c r="BQ11" s="213">
        <v>5</v>
      </c>
      <c r="BR11" s="214"/>
      <c r="BS11" s="1046" t="s">
        <v>557</v>
      </c>
      <c r="BT11" s="1047"/>
      <c r="BU11" s="1047"/>
      <c r="BV11" s="1047"/>
      <c r="BW11" s="1047"/>
      <c r="BX11" s="1047"/>
      <c r="BY11" s="1047"/>
      <c r="BZ11" s="1047"/>
      <c r="CA11" s="1047"/>
      <c r="CB11" s="1047"/>
      <c r="CC11" s="1047"/>
      <c r="CD11" s="1047"/>
      <c r="CE11" s="1047"/>
      <c r="CF11" s="1047"/>
      <c r="CG11" s="1048"/>
      <c r="CH11" s="1021">
        <v>-200</v>
      </c>
      <c r="CI11" s="1022"/>
      <c r="CJ11" s="1022"/>
      <c r="CK11" s="1022"/>
      <c r="CL11" s="1023"/>
      <c r="CM11" s="1021">
        <v>1297</v>
      </c>
      <c r="CN11" s="1022"/>
      <c r="CO11" s="1022"/>
      <c r="CP11" s="1022"/>
      <c r="CQ11" s="1023"/>
      <c r="CR11" s="1021">
        <v>33</v>
      </c>
      <c r="CS11" s="1022"/>
      <c r="CT11" s="1022"/>
      <c r="CU11" s="1022"/>
      <c r="CV11" s="1023"/>
      <c r="CW11" s="1021">
        <v>0</v>
      </c>
      <c r="CX11" s="1022"/>
      <c r="CY11" s="1022"/>
      <c r="CZ11" s="1022"/>
      <c r="DA11" s="1023"/>
      <c r="DB11" s="1021">
        <v>0</v>
      </c>
      <c r="DC11" s="1022"/>
      <c r="DD11" s="1022"/>
      <c r="DE11" s="1022"/>
      <c r="DF11" s="1023"/>
      <c r="DG11" s="1021">
        <v>0</v>
      </c>
      <c r="DH11" s="1022"/>
      <c r="DI11" s="1022"/>
      <c r="DJ11" s="1022"/>
      <c r="DK11" s="1023"/>
      <c r="DL11" s="1021">
        <v>0</v>
      </c>
      <c r="DM11" s="1022"/>
      <c r="DN11" s="1022"/>
      <c r="DO11" s="1022"/>
      <c r="DP11" s="1023"/>
      <c r="DQ11" s="1021">
        <v>0</v>
      </c>
      <c r="DR11" s="1022"/>
      <c r="DS11" s="1022"/>
      <c r="DT11" s="1022"/>
      <c r="DU11" s="1023"/>
      <c r="DV11" s="1024"/>
      <c r="DW11" s="1025"/>
      <c r="DX11" s="1025"/>
      <c r="DY11" s="1025"/>
      <c r="DZ11" s="1026"/>
      <c r="EA11" s="205"/>
    </row>
    <row r="12" spans="1:131" s="206" customFormat="1" ht="26.25" customHeight="1">
      <c r="A12" s="212">
        <v>6</v>
      </c>
      <c r="B12" s="1069" t="s">
        <v>369</v>
      </c>
      <c r="C12" s="1070"/>
      <c r="D12" s="1070"/>
      <c r="E12" s="1070"/>
      <c r="F12" s="1070"/>
      <c r="G12" s="1070"/>
      <c r="H12" s="1070"/>
      <c r="I12" s="1070"/>
      <c r="J12" s="1070"/>
      <c r="K12" s="1070"/>
      <c r="L12" s="1070"/>
      <c r="M12" s="1070"/>
      <c r="N12" s="1070"/>
      <c r="O12" s="1070"/>
      <c r="P12" s="1071"/>
      <c r="Q12" s="1075">
        <v>342556</v>
      </c>
      <c r="R12" s="1076"/>
      <c r="S12" s="1076"/>
      <c r="T12" s="1076"/>
      <c r="U12" s="1076"/>
      <c r="V12" s="1076">
        <v>342556</v>
      </c>
      <c r="W12" s="1076"/>
      <c r="X12" s="1076"/>
      <c r="Y12" s="1076"/>
      <c r="Z12" s="1076"/>
      <c r="AA12" s="1076">
        <v>0</v>
      </c>
      <c r="AB12" s="1076"/>
      <c r="AC12" s="1076"/>
      <c r="AD12" s="1076"/>
      <c r="AE12" s="1077"/>
      <c r="AF12" s="1051" t="s">
        <v>109</v>
      </c>
      <c r="AG12" s="1052"/>
      <c r="AH12" s="1052"/>
      <c r="AI12" s="1052"/>
      <c r="AJ12" s="1053"/>
      <c r="AK12" s="1118">
        <v>273206</v>
      </c>
      <c r="AL12" s="1119"/>
      <c r="AM12" s="1119"/>
      <c r="AN12" s="1119"/>
      <c r="AO12" s="1119"/>
      <c r="AP12" s="1119">
        <v>24301</v>
      </c>
      <c r="AQ12" s="1119"/>
      <c r="AR12" s="1119"/>
      <c r="AS12" s="1119"/>
      <c r="AT12" s="1119"/>
      <c r="AU12" s="1116"/>
      <c r="AV12" s="1116"/>
      <c r="AW12" s="1116"/>
      <c r="AX12" s="1116"/>
      <c r="AY12" s="1117"/>
      <c r="AZ12" s="203"/>
      <c r="BA12" s="203"/>
      <c r="BB12" s="203"/>
      <c r="BC12" s="203"/>
      <c r="BD12" s="203"/>
      <c r="BE12" s="204"/>
      <c r="BF12" s="204"/>
      <c r="BG12" s="204"/>
      <c r="BH12" s="204"/>
      <c r="BI12" s="204"/>
      <c r="BJ12" s="204"/>
      <c r="BK12" s="204"/>
      <c r="BL12" s="204"/>
      <c r="BM12" s="204"/>
      <c r="BN12" s="204"/>
      <c r="BO12" s="204"/>
      <c r="BP12" s="204"/>
      <c r="BQ12" s="213">
        <v>6</v>
      </c>
      <c r="BR12" s="214"/>
      <c r="BS12" s="1046" t="s">
        <v>558</v>
      </c>
      <c r="BT12" s="1047"/>
      <c r="BU12" s="1047"/>
      <c r="BV12" s="1047"/>
      <c r="BW12" s="1047"/>
      <c r="BX12" s="1047"/>
      <c r="BY12" s="1047"/>
      <c r="BZ12" s="1047"/>
      <c r="CA12" s="1047"/>
      <c r="CB12" s="1047"/>
      <c r="CC12" s="1047"/>
      <c r="CD12" s="1047"/>
      <c r="CE12" s="1047"/>
      <c r="CF12" s="1047"/>
      <c r="CG12" s="1048"/>
      <c r="CH12" s="1021">
        <v>41</v>
      </c>
      <c r="CI12" s="1022"/>
      <c r="CJ12" s="1022"/>
      <c r="CK12" s="1022"/>
      <c r="CL12" s="1023"/>
      <c r="CM12" s="1021">
        <v>8603</v>
      </c>
      <c r="CN12" s="1022"/>
      <c r="CO12" s="1022"/>
      <c r="CP12" s="1022"/>
      <c r="CQ12" s="1023"/>
      <c r="CR12" s="1021">
        <v>8814</v>
      </c>
      <c r="CS12" s="1022"/>
      <c r="CT12" s="1022"/>
      <c r="CU12" s="1022"/>
      <c r="CV12" s="1023"/>
      <c r="CW12" s="1021">
        <v>1072</v>
      </c>
      <c r="CX12" s="1022"/>
      <c r="CY12" s="1022"/>
      <c r="CZ12" s="1022"/>
      <c r="DA12" s="1023"/>
      <c r="DB12" s="1021">
        <v>0</v>
      </c>
      <c r="DC12" s="1022"/>
      <c r="DD12" s="1022"/>
      <c r="DE12" s="1022"/>
      <c r="DF12" s="1023"/>
      <c r="DG12" s="1021">
        <v>0</v>
      </c>
      <c r="DH12" s="1022"/>
      <c r="DI12" s="1022"/>
      <c r="DJ12" s="1022"/>
      <c r="DK12" s="1023"/>
      <c r="DL12" s="1021">
        <v>0</v>
      </c>
      <c r="DM12" s="1022"/>
      <c r="DN12" s="1022"/>
      <c r="DO12" s="1022"/>
      <c r="DP12" s="1023"/>
      <c r="DQ12" s="1021">
        <v>0</v>
      </c>
      <c r="DR12" s="1022"/>
      <c r="DS12" s="1022"/>
      <c r="DT12" s="1022"/>
      <c r="DU12" s="1023"/>
      <c r="DV12" s="1024"/>
      <c r="DW12" s="1025"/>
      <c r="DX12" s="1025"/>
      <c r="DY12" s="1025"/>
      <c r="DZ12" s="1026"/>
      <c r="EA12" s="205"/>
    </row>
    <row r="13" spans="1:131" s="206" customFormat="1" ht="26.25" customHeight="1">
      <c r="A13" s="212">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3"/>
      <c r="BA13" s="203"/>
      <c r="BB13" s="203"/>
      <c r="BC13" s="203"/>
      <c r="BD13" s="203"/>
      <c r="BE13" s="204"/>
      <c r="BF13" s="204"/>
      <c r="BG13" s="204"/>
      <c r="BH13" s="204"/>
      <c r="BI13" s="204"/>
      <c r="BJ13" s="204"/>
      <c r="BK13" s="204"/>
      <c r="BL13" s="204"/>
      <c r="BM13" s="204"/>
      <c r="BN13" s="204"/>
      <c r="BO13" s="204"/>
      <c r="BP13" s="204"/>
      <c r="BQ13" s="213">
        <v>7</v>
      </c>
      <c r="BR13" s="214"/>
      <c r="BS13" s="1046" t="s">
        <v>559</v>
      </c>
      <c r="BT13" s="1047"/>
      <c r="BU13" s="1047"/>
      <c r="BV13" s="1047"/>
      <c r="BW13" s="1047"/>
      <c r="BX13" s="1047"/>
      <c r="BY13" s="1047"/>
      <c r="BZ13" s="1047"/>
      <c r="CA13" s="1047"/>
      <c r="CB13" s="1047"/>
      <c r="CC13" s="1047"/>
      <c r="CD13" s="1047"/>
      <c r="CE13" s="1047"/>
      <c r="CF13" s="1047"/>
      <c r="CG13" s="1048"/>
      <c r="CH13" s="1021">
        <v>-1</v>
      </c>
      <c r="CI13" s="1022"/>
      <c r="CJ13" s="1022"/>
      <c r="CK13" s="1022"/>
      <c r="CL13" s="1023"/>
      <c r="CM13" s="1021">
        <v>697</v>
      </c>
      <c r="CN13" s="1022"/>
      <c r="CO13" s="1022"/>
      <c r="CP13" s="1022"/>
      <c r="CQ13" s="1023"/>
      <c r="CR13" s="1021">
        <v>30</v>
      </c>
      <c r="CS13" s="1022"/>
      <c r="CT13" s="1022"/>
      <c r="CU13" s="1022"/>
      <c r="CV13" s="1023"/>
      <c r="CW13" s="1021">
        <v>59</v>
      </c>
      <c r="CX13" s="1022"/>
      <c r="CY13" s="1022"/>
      <c r="CZ13" s="1022"/>
      <c r="DA13" s="1023"/>
      <c r="DB13" s="1021">
        <v>0</v>
      </c>
      <c r="DC13" s="1022"/>
      <c r="DD13" s="1022"/>
      <c r="DE13" s="1022"/>
      <c r="DF13" s="1023"/>
      <c r="DG13" s="1021">
        <v>0</v>
      </c>
      <c r="DH13" s="1022"/>
      <c r="DI13" s="1022"/>
      <c r="DJ13" s="1022"/>
      <c r="DK13" s="1023"/>
      <c r="DL13" s="1021">
        <v>0</v>
      </c>
      <c r="DM13" s="1022"/>
      <c r="DN13" s="1022"/>
      <c r="DO13" s="1022"/>
      <c r="DP13" s="1023"/>
      <c r="DQ13" s="1021">
        <v>0</v>
      </c>
      <c r="DR13" s="1022"/>
      <c r="DS13" s="1022"/>
      <c r="DT13" s="1022"/>
      <c r="DU13" s="1023"/>
      <c r="DV13" s="1024"/>
      <c r="DW13" s="1025"/>
      <c r="DX13" s="1025"/>
      <c r="DY13" s="1025"/>
      <c r="DZ13" s="1026"/>
      <c r="EA13" s="205"/>
    </row>
    <row r="14" spans="1:131" s="206" customFormat="1" ht="26.25" customHeight="1">
      <c r="A14" s="212">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3"/>
      <c r="BA14" s="203"/>
      <c r="BB14" s="203"/>
      <c r="BC14" s="203"/>
      <c r="BD14" s="203"/>
      <c r="BE14" s="204"/>
      <c r="BF14" s="204"/>
      <c r="BG14" s="204"/>
      <c r="BH14" s="204"/>
      <c r="BI14" s="204"/>
      <c r="BJ14" s="204"/>
      <c r="BK14" s="204"/>
      <c r="BL14" s="204"/>
      <c r="BM14" s="204"/>
      <c r="BN14" s="204"/>
      <c r="BO14" s="204"/>
      <c r="BP14" s="204"/>
      <c r="BQ14" s="213">
        <v>8</v>
      </c>
      <c r="BR14" s="214"/>
      <c r="BS14" s="1046" t="s">
        <v>560</v>
      </c>
      <c r="BT14" s="1047"/>
      <c r="BU14" s="1047"/>
      <c r="BV14" s="1047"/>
      <c r="BW14" s="1047"/>
      <c r="BX14" s="1047"/>
      <c r="BY14" s="1047"/>
      <c r="BZ14" s="1047"/>
      <c r="CA14" s="1047"/>
      <c r="CB14" s="1047"/>
      <c r="CC14" s="1047"/>
      <c r="CD14" s="1047"/>
      <c r="CE14" s="1047"/>
      <c r="CF14" s="1047"/>
      <c r="CG14" s="1048"/>
      <c r="CH14" s="1021">
        <v>-37</v>
      </c>
      <c r="CI14" s="1022"/>
      <c r="CJ14" s="1022"/>
      <c r="CK14" s="1022"/>
      <c r="CL14" s="1023"/>
      <c r="CM14" s="1021">
        <v>158</v>
      </c>
      <c r="CN14" s="1022"/>
      <c r="CO14" s="1022"/>
      <c r="CP14" s="1022"/>
      <c r="CQ14" s="1023"/>
      <c r="CR14" s="1021">
        <v>100</v>
      </c>
      <c r="CS14" s="1022"/>
      <c r="CT14" s="1022"/>
      <c r="CU14" s="1022"/>
      <c r="CV14" s="1023"/>
      <c r="CW14" s="1021">
        <v>135</v>
      </c>
      <c r="CX14" s="1022"/>
      <c r="CY14" s="1022"/>
      <c r="CZ14" s="1022"/>
      <c r="DA14" s="1023"/>
      <c r="DB14" s="1021">
        <v>0</v>
      </c>
      <c r="DC14" s="1022"/>
      <c r="DD14" s="1022"/>
      <c r="DE14" s="1022"/>
      <c r="DF14" s="1023"/>
      <c r="DG14" s="1021">
        <v>0</v>
      </c>
      <c r="DH14" s="1022"/>
      <c r="DI14" s="1022"/>
      <c r="DJ14" s="1022"/>
      <c r="DK14" s="1023"/>
      <c r="DL14" s="1021">
        <v>0</v>
      </c>
      <c r="DM14" s="1022"/>
      <c r="DN14" s="1022"/>
      <c r="DO14" s="1022"/>
      <c r="DP14" s="1023"/>
      <c r="DQ14" s="1021">
        <v>0</v>
      </c>
      <c r="DR14" s="1022"/>
      <c r="DS14" s="1022"/>
      <c r="DT14" s="1022"/>
      <c r="DU14" s="1023"/>
      <c r="DV14" s="1024"/>
      <c r="DW14" s="1025"/>
      <c r="DX14" s="1025"/>
      <c r="DY14" s="1025"/>
      <c r="DZ14" s="1026"/>
      <c r="EA14" s="205"/>
    </row>
    <row r="15" spans="1:131" s="206" customFormat="1" ht="26.25" customHeight="1">
      <c r="A15" s="212">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3"/>
      <c r="BA15" s="203"/>
      <c r="BB15" s="203"/>
      <c r="BC15" s="203"/>
      <c r="BD15" s="203"/>
      <c r="BE15" s="204"/>
      <c r="BF15" s="204"/>
      <c r="BG15" s="204"/>
      <c r="BH15" s="204"/>
      <c r="BI15" s="204"/>
      <c r="BJ15" s="204"/>
      <c r="BK15" s="204"/>
      <c r="BL15" s="204"/>
      <c r="BM15" s="204"/>
      <c r="BN15" s="204"/>
      <c r="BO15" s="204"/>
      <c r="BP15" s="204"/>
      <c r="BQ15" s="213">
        <v>9</v>
      </c>
      <c r="BR15" s="214"/>
      <c r="BS15" s="1046" t="s">
        <v>587</v>
      </c>
      <c r="BT15" s="1047"/>
      <c r="BU15" s="1047"/>
      <c r="BV15" s="1047"/>
      <c r="BW15" s="1047"/>
      <c r="BX15" s="1047"/>
      <c r="BY15" s="1047"/>
      <c r="BZ15" s="1047"/>
      <c r="CA15" s="1047"/>
      <c r="CB15" s="1047"/>
      <c r="CC15" s="1047"/>
      <c r="CD15" s="1047"/>
      <c r="CE15" s="1047"/>
      <c r="CF15" s="1047"/>
      <c r="CG15" s="1048"/>
      <c r="CH15" s="1021">
        <v>111</v>
      </c>
      <c r="CI15" s="1022"/>
      <c r="CJ15" s="1022"/>
      <c r="CK15" s="1022"/>
      <c r="CL15" s="1023"/>
      <c r="CM15" s="1021">
        <v>516</v>
      </c>
      <c r="CN15" s="1022"/>
      <c r="CO15" s="1022"/>
      <c r="CP15" s="1022"/>
      <c r="CQ15" s="1023"/>
      <c r="CR15" s="1021">
        <v>410</v>
      </c>
      <c r="CS15" s="1022"/>
      <c r="CT15" s="1022"/>
      <c r="CU15" s="1022"/>
      <c r="CV15" s="1023"/>
      <c r="CW15" s="1021">
        <v>72</v>
      </c>
      <c r="CX15" s="1022"/>
      <c r="CY15" s="1022"/>
      <c r="CZ15" s="1022"/>
      <c r="DA15" s="1023"/>
      <c r="DB15" s="1021">
        <v>1765</v>
      </c>
      <c r="DC15" s="1022"/>
      <c r="DD15" s="1022"/>
      <c r="DE15" s="1022"/>
      <c r="DF15" s="1023"/>
      <c r="DG15" s="1021">
        <v>0</v>
      </c>
      <c r="DH15" s="1022"/>
      <c r="DI15" s="1022"/>
      <c r="DJ15" s="1022"/>
      <c r="DK15" s="1023"/>
      <c r="DL15" s="1021">
        <v>0</v>
      </c>
      <c r="DM15" s="1022"/>
      <c r="DN15" s="1022"/>
      <c r="DO15" s="1022"/>
      <c r="DP15" s="1023"/>
      <c r="DQ15" s="1021">
        <v>0</v>
      </c>
      <c r="DR15" s="1022"/>
      <c r="DS15" s="1022"/>
      <c r="DT15" s="1022"/>
      <c r="DU15" s="1023"/>
      <c r="DV15" s="1024"/>
      <c r="DW15" s="1025"/>
      <c r="DX15" s="1025"/>
      <c r="DY15" s="1025"/>
      <c r="DZ15" s="1026"/>
      <c r="EA15" s="205"/>
    </row>
    <row r="16" spans="1:131" s="206" customFormat="1" ht="26.25" customHeight="1">
      <c r="A16" s="212">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3"/>
      <c r="BA16" s="203"/>
      <c r="BB16" s="203"/>
      <c r="BC16" s="203"/>
      <c r="BD16" s="203"/>
      <c r="BE16" s="204"/>
      <c r="BF16" s="204"/>
      <c r="BG16" s="204"/>
      <c r="BH16" s="204"/>
      <c r="BI16" s="204"/>
      <c r="BJ16" s="204"/>
      <c r="BK16" s="204"/>
      <c r="BL16" s="204"/>
      <c r="BM16" s="204"/>
      <c r="BN16" s="204"/>
      <c r="BO16" s="204"/>
      <c r="BP16" s="204"/>
      <c r="BQ16" s="213">
        <v>10</v>
      </c>
      <c r="BR16" s="214"/>
      <c r="BS16" s="1046" t="s">
        <v>561</v>
      </c>
      <c r="BT16" s="1047"/>
      <c r="BU16" s="1047"/>
      <c r="BV16" s="1047"/>
      <c r="BW16" s="1047"/>
      <c r="BX16" s="1047"/>
      <c r="BY16" s="1047"/>
      <c r="BZ16" s="1047"/>
      <c r="CA16" s="1047"/>
      <c r="CB16" s="1047"/>
      <c r="CC16" s="1047"/>
      <c r="CD16" s="1047"/>
      <c r="CE16" s="1047"/>
      <c r="CF16" s="1047"/>
      <c r="CG16" s="1048"/>
      <c r="CH16" s="1021">
        <v>-286</v>
      </c>
      <c r="CI16" s="1022"/>
      <c r="CJ16" s="1022"/>
      <c r="CK16" s="1022"/>
      <c r="CL16" s="1023"/>
      <c r="CM16" s="1021">
        <v>10370</v>
      </c>
      <c r="CN16" s="1022"/>
      <c r="CO16" s="1022"/>
      <c r="CP16" s="1022"/>
      <c r="CQ16" s="1023"/>
      <c r="CR16" s="1021">
        <v>5329</v>
      </c>
      <c r="CS16" s="1022"/>
      <c r="CT16" s="1022"/>
      <c r="CU16" s="1022"/>
      <c r="CV16" s="1023"/>
      <c r="CW16" s="1021">
        <v>3527</v>
      </c>
      <c r="CX16" s="1022"/>
      <c r="CY16" s="1022"/>
      <c r="CZ16" s="1022"/>
      <c r="DA16" s="1023"/>
      <c r="DB16" s="1021">
        <v>45199</v>
      </c>
      <c r="DC16" s="1022"/>
      <c r="DD16" s="1022"/>
      <c r="DE16" s="1022"/>
      <c r="DF16" s="1023"/>
      <c r="DG16" s="1021">
        <v>0</v>
      </c>
      <c r="DH16" s="1022"/>
      <c r="DI16" s="1022"/>
      <c r="DJ16" s="1022"/>
      <c r="DK16" s="1023"/>
      <c r="DL16" s="1021">
        <v>0</v>
      </c>
      <c r="DM16" s="1022"/>
      <c r="DN16" s="1022"/>
      <c r="DO16" s="1022"/>
      <c r="DP16" s="1023"/>
      <c r="DQ16" s="1021">
        <v>0</v>
      </c>
      <c r="DR16" s="1022"/>
      <c r="DS16" s="1022"/>
      <c r="DT16" s="1022"/>
      <c r="DU16" s="1023"/>
      <c r="DV16" s="1024"/>
      <c r="DW16" s="1025"/>
      <c r="DX16" s="1025"/>
      <c r="DY16" s="1025"/>
      <c r="DZ16" s="1026"/>
      <c r="EA16" s="205"/>
    </row>
    <row r="17" spans="1:131" s="206" customFormat="1" ht="26.25" customHeight="1">
      <c r="A17" s="212">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3"/>
      <c r="BA17" s="203"/>
      <c r="BB17" s="203"/>
      <c r="BC17" s="203"/>
      <c r="BD17" s="203"/>
      <c r="BE17" s="204"/>
      <c r="BF17" s="204"/>
      <c r="BG17" s="204"/>
      <c r="BH17" s="204"/>
      <c r="BI17" s="204"/>
      <c r="BJ17" s="204"/>
      <c r="BK17" s="204"/>
      <c r="BL17" s="204"/>
      <c r="BM17" s="204"/>
      <c r="BN17" s="204"/>
      <c r="BO17" s="204"/>
      <c r="BP17" s="204"/>
      <c r="BQ17" s="213">
        <v>11</v>
      </c>
      <c r="BR17" s="214"/>
      <c r="BS17" s="1046" t="s">
        <v>588</v>
      </c>
      <c r="BT17" s="1047"/>
      <c r="BU17" s="1047"/>
      <c r="BV17" s="1047"/>
      <c r="BW17" s="1047"/>
      <c r="BX17" s="1047"/>
      <c r="BY17" s="1047"/>
      <c r="BZ17" s="1047"/>
      <c r="CA17" s="1047"/>
      <c r="CB17" s="1047"/>
      <c r="CC17" s="1047"/>
      <c r="CD17" s="1047"/>
      <c r="CE17" s="1047"/>
      <c r="CF17" s="1047"/>
      <c r="CG17" s="1048"/>
      <c r="CH17" s="1021">
        <v>49</v>
      </c>
      <c r="CI17" s="1022"/>
      <c r="CJ17" s="1022"/>
      <c r="CK17" s="1022"/>
      <c r="CL17" s="1023"/>
      <c r="CM17" s="1021">
        <v>3299</v>
      </c>
      <c r="CN17" s="1022"/>
      <c r="CO17" s="1022"/>
      <c r="CP17" s="1022"/>
      <c r="CQ17" s="1023"/>
      <c r="CR17" s="1021">
        <v>100</v>
      </c>
      <c r="CS17" s="1022"/>
      <c r="CT17" s="1022"/>
      <c r="CU17" s="1022"/>
      <c r="CV17" s="1023"/>
      <c r="CW17" s="1021">
        <v>1004</v>
      </c>
      <c r="CX17" s="1022"/>
      <c r="CY17" s="1022"/>
      <c r="CZ17" s="1022"/>
      <c r="DA17" s="1023"/>
      <c r="DB17" s="1021">
        <v>0</v>
      </c>
      <c r="DC17" s="1022"/>
      <c r="DD17" s="1022"/>
      <c r="DE17" s="1022"/>
      <c r="DF17" s="1023"/>
      <c r="DG17" s="1021">
        <v>0</v>
      </c>
      <c r="DH17" s="1022"/>
      <c r="DI17" s="1022"/>
      <c r="DJ17" s="1022"/>
      <c r="DK17" s="1023"/>
      <c r="DL17" s="1021">
        <v>0</v>
      </c>
      <c r="DM17" s="1022"/>
      <c r="DN17" s="1022"/>
      <c r="DO17" s="1022"/>
      <c r="DP17" s="1023"/>
      <c r="DQ17" s="1021">
        <v>0</v>
      </c>
      <c r="DR17" s="1022"/>
      <c r="DS17" s="1022"/>
      <c r="DT17" s="1022"/>
      <c r="DU17" s="1023"/>
      <c r="DV17" s="1024"/>
      <c r="DW17" s="1025"/>
      <c r="DX17" s="1025"/>
      <c r="DY17" s="1025"/>
      <c r="DZ17" s="1026"/>
      <c r="EA17" s="205"/>
    </row>
    <row r="18" spans="1:131" s="206" customFormat="1" ht="26.25" customHeight="1">
      <c r="A18" s="212">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3"/>
      <c r="BA18" s="203"/>
      <c r="BB18" s="203"/>
      <c r="BC18" s="203"/>
      <c r="BD18" s="203"/>
      <c r="BE18" s="204"/>
      <c r="BF18" s="204"/>
      <c r="BG18" s="204"/>
      <c r="BH18" s="204"/>
      <c r="BI18" s="204"/>
      <c r="BJ18" s="204"/>
      <c r="BK18" s="204"/>
      <c r="BL18" s="204"/>
      <c r="BM18" s="204"/>
      <c r="BN18" s="204"/>
      <c r="BO18" s="204"/>
      <c r="BP18" s="204"/>
      <c r="BQ18" s="213">
        <v>12</v>
      </c>
      <c r="BR18" s="214"/>
      <c r="BS18" s="1046" t="s">
        <v>562</v>
      </c>
      <c r="BT18" s="1047"/>
      <c r="BU18" s="1047"/>
      <c r="BV18" s="1047"/>
      <c r="BW18" s="1047"/>
      <c r="BX18" s="1047"/>
      <c r="BY18" s="1047"/>
      <c r="BZ18" s="1047"/>
      <c r="CA18" s="1047"/>
      <c r="CB18" s="1047"/>
      <c r="CC18" s="1047"/>
      <c r="CD18" s="1047"/>
      <c r="CE18" s="1047"/>
      <c r="CF18" s="1047"/>
      <c r="CG18" s="1048"/>
      <c r="CH18" s="1021">
        <v>60</v>
      </c>
      <c r="CI18" s="1022"/>
      <c r="CJ18" s="1022"/>
      <c r="CK18" s="1022"/>
      <c r="CL18" s="1023"/>
      <c r="CM18" s="1021">
        <v>2246</v>
      </c>
      <c r="CN18" s="1022"/>
      <c r="CO18" s="1022"/>
      <c r="CP18" s="1022"/>
      <c r="CQ18" s="1023"/>
      <c r="CR18" s="1021">
        <v>35</v>
      </c>
      <c r="CS18" s="1022"/>
      <c r="CT18" s="1022"/>
      <c r="CU18" s="1022"/>
      <c r="CV18" s="1023"/>
      <c r="CW18" s="1021">
        <v>0</v>
      </c>
      <c r="CX18" s="1022"/>
      <c r="CY18" s="1022"/>
      <c r="CZ18" s="1022"/>
      <c r="DA18" s="1023"/>
      <c r="DB18" s="1021">
        <v>0</v>
      </c>
      <c r="DC18" s="1022"/>
      <c r="DD18" s="1022"/>
      <c r="DE18" s="1022"/>
      <c r="DF18" s="1023"/>
      <c r="DG18" s="1021">
        <v>0</v>
      </c>
      <c r="DH18" s="1022"/>
      <c r="DI18" s="1022"/>
      <c r="DJ18" s="1022"/>
      <c r="DK18" s="1023"/>
      <c r="DL18" s="1021">
        <v>0</v>
      </c>
      <c r="DM18" s="1022"/>
      <c r="DN18" s="1022"/>
      <c r="DO18" s="1022"/>
      <c r="DP18" s="1023"/>
      <c r="DQ18" s="1021">
        <v>0</v>
      </c>
      <c r="DR18" s="1022"/>
      <c r="DS18" s="1022"/>
      <c r="DT18" s="1022"/>
      <c r="DU18" s="1023"/>
      <c r="DV18" s="1024" t="s">
        <v>563</v>
      </c>
      <c r="DW18" s="1025"/>
      <c r="DX18" s="1025"/>
      <c r="DY18" s="1025"/>
      <c r="DZ18" s="1026"/>
      <c r="EA18" s="205"/>
    </row>
    <row r="19" spans="1:131" s="206" customFormat="1" ht="26.25" customHeight="1">
      <c r="A19" s="212">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3"/>
      <c r="BA19" s="203"/>
      <c r="BB19" s="203"/>
      <c r="BC19" s="203"/>
      <c r="BD19" s="203"/>
      <c r="BE19" s="204"/>
      <c r="BF19" s="204"/>
      <c r="BG19" s="204"/>
      <c r="BH19" s="204"/>
      <c r="BI19" s="204"/>
      <c r="BJ19" s="204"/>
      <c r="BK19" s="204"/>
      <c r="BL19" s="204"/>
      <c r="BM19" s="204"/>
      <c r="BN19" s="204"/>
      <c r="BO19" s="204"/>
      <c r="BP19" s="204"/>
      <c r="BQ19" s="213">
        <v>13</v>
      </c>
      <c r="BR19" s="214"/>
      <c r="BS19" s="1046" t="s">
        <v>589</v>
      </c>
      <c r="BT19" s="1047"/>
      <c r="BU19" s="1047"/>
      <c r="BV19" s="1047"/>
      <c r="BW19" s="1047"/>
      <c r="BX19" s="1047"/>
      <c r="BY19" s="1047"/>
      <c r="BZ19" s="1047"/>
      <c r="CA19" s="1047"/>
      <c r="CB19" s="1047"/>
      <c r="CC19" s="1047"/>
      <c r="CD19" s="1047"/>
      <c r="CE19" s="1047"/>
      <c r="CF19" s="1047"/>
      <c r="CG19" s="1048"/>
      <c r="CH19" s="1021">
        <v>1</v>
      </c>
      <c r="CI19" s="1022"/>
      <c r="CJ19" s="1022"/>
      <c r="CK19" s="1022"/>
      <c r="CL19" s="1023"/>
      <c r="CM19" s="1021">
        <v>745</v>
      </c>
      <c r="CN19" s="1022"/>
      <c r="CO19" s="1022"/>
      <c r="CP19" s="1022"/>
      <c r="CQ19" s="1023"/>
      <c r="CR19" s="1021">
        <v>636</v>
      </c>
      <c r="CS19" s="1022"/>
      <c r="CT19" s="1022"/>
      <c r="CU19" s="1022"/>
      <c r="CV19" s="1023"/>
      <c r="CW19" s="1021">
        <v>152</v>
      </c>
      <c r="CX19" s="1022"/>
      <c r="CY19" s="1022"/>
      <c r="CZ19" s="1022"/>
      <c r="DA19" s="1023"/>
      <c r="DB19" s="1021" t="s">
        <v>591</v>
      </c>
      <c r="DC19" s="1022"/>
      <c r="DD19" s="1022"/>
      <c r="DE19" s="1022"/>
      <c r="DF19" s="1023"/>
      <c r="DG19" s="1021">
        <v>0</v>
      </c>
      <c r="DH19" s="1022"/>
      <c r="DI19" s="1022"/>
      <c r="DJ19" s="1022"/>
      <c r="DK19" s="1023"/>
      <c r="DL19" s="1021">
        <v>0</v>
      </c>
      <c r="DM19" s="1022"/>
      <c r="DN19" s="1022"/>
      <c r="DO19" s="1022"/>
      <c r="DP19" s="1023"/>
      <c r="DQ19" s="1021">
        <v>0</v>
      </c>
      <c r="DR19" s="1022"/>
      <c r="DS19" s="1022"/>
      <c r="DT19" s="1022"/>
      <c r="DU19" s="1023"/>
      <c r="DV19" s="1024"/>
      <c r="DW19" s="1025"/>
      <c r="DX19" s="1025"/>
      <c r="DY19" s="1025"/>
      <c r="DZ19" s="1026"/>
      <c r="EA19" s="205"/>
    </row>
    <row r="20" spans="1:131" s="206" customFormat="1" ht="26.25" customHeight="1">
      <c r="A20" s="212">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3"/>
      <c r="BA20" s="203"/>
      <c r="BB20" s="203"/>
      <c r="BC20" s="203"/>
      <c r="BD20" s="203"/>
      <c r="BE20" s="204"/>
      <c r="BF20" s="204"/>
      <c r="BG20" s="204"/>
      <c r="BH20" s="204"/>
      <c r="BI20" s="204"/>
      <c r="BJ20" s="204"/>
      <c r="BK20" s="204"/>
      <c r="BL20" s="204"/>
      <c r="BM20" s="204"/>
      <c r="BN20" s="204"/>
      <c r="BO20" s="204"/>
      <c r="BP20" s="204"/>
      <c r="BQ20" s="213">
        <v>14</v>
      </c>
      <c r="BR20" s="214"/>
      <c r="BS20" s="1046" t="s">
        <v>564</v>
      </c>
      <c r="BT20" s="1047"/>
      <c r="BU20" s="1047"/>
      <c r="BV20" s="1047"/>
      <c r="BW20" s="1047"/>
      <c r="BX20" s="1047"/>
      <c r="BY20" s="1047"/>
      <c r="BZ20" s="1047"/>
      <c r="CA20" s="1047"/>
      <c r="CB20" s="1047"/>
      <c r="CC20" s="1047"/>
      <c r="CD20" s="1047"/>
      <c r="CE20" s="1047"/>
      <c r="CF20" s="1047"/>
      <c r="CG20" s="1048"/>
      <c r="CH20" s="1021">
        <v>80</v>
      </c>
      <c r="CI20" s="1022"/>
      <c r="CJ20" s="1022"/>
      <c r="CK20" s="1022"/>
      <c r="CL20" s="1023"/>
      <c r="CM20" s="1021">
        <v>2902</v>
      </c>
      <c r="CN20" s="1022"/>
      <c r="CO20" s="1022"/>
      <c r="CP20" s="1022"/>
      <c r="CQ20" s="1023"/>
      <c r="CR20" s="1021">
        <v>130</v>
      </c>
      <c r="CS20" s="1022"/>
      <c r="CT20" s="1022"/>
      <c r="CU20" s="1022"/>
      <c r="CV20" s="1023"/>
      <c r="CW20" s="1021">
        <v>120</v>
      </c>
      <c r="CX20" s="1022"/>
      <c r="CY20" s="1022"/>
      <c r="CZ20" s="1022"/>
      <c r="DA20" s="1023"/>
      <c r="DB20" s="1021">
        <v>0</v>
      </c>
      <c r="DC20" s="1022"/>
      <c r="DD20" s="1022"/>
      <c r="DE20" s="1022"/>
      <c r="DF20" s="1023"/>
      <c r="DG20" s="1021">
        <v>0</v>
      </c>
      <c r="DH20" s="1022"/>
      <c r="DI20" s="1022"/>
      <c r="DJ20" s="1022"/>
      <c r="DK20" s="1023"/>
      <c r="DL20" s="1021">
        <v>0</v>
      </c>
      <c r="DM20" s="1022"/>
      <c r="DN20" s="1022"/>
      <c r="DO20" s="1022"/>
      <c r="DP20" s="1023"/>
      <c r="DQ20" s="1021">
        <v>0</v>
      </c>
      <c r="DR20" s="1022"/>
      <c r="DS20" s="1022"/>
      <c r="DT20" s="1022"/>
      <c r="DU20" s="1023"/>
      <c r="DV20" s="1024"/>
      <c r="DW20" s="1025"/>
      <c r="DX20" s="1025"/>
      <c r="DY20" s="1025"/>
      <c r="DZ20" s="1026"/>
      <c r="EA20" s="205"/>
    </row>
    <row r="21" spans="1:131" s="206" customFormat="1" ht="26.25" customHeight="1" thickBot="1">
      <c r="A21" s="212">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3"/>
      <c r="BA21" s="203"/>
      <c r="BB21" s="203"/>
      <c r="BC21" s="203"/>
      <c r="BD21" s="203"/>
      <c r="BE21" s="204"/>
      <c r="BF21" s="204"/>
      <c r="BG21" s="204"/>
      <c r="BH21" s="204"/>
      <c r="BI21" s="204"/>
      <c r="BJ21" s="204"/>
      <c r="BK21" s="204"/>
      <c r="BL21" s="204"/>
      <c r="BM21" s="204"/>
      <c r="BN21" s="204"/>
      <c r="BO21" s="204"/>
      <c r="BP21" s="204"/>
      <c r="BQ21" s="213">
        <v>15</v>
      </c>
      <c r="BR21" s="214"/>
      <c r="BS21" s="1046" t="s">
        <v>565</v>
      </c>
      <c r="BT21" s="1047"/>
      <c r="BU21" s="1047"/>
      <c r="BV21" s="1047"/>
      <c r="BW21" s="1047"/>
      <c r="BX21" s="1047"/>
      <c r="BY21" s="1047"/>
      <c r="BZ21" s="1047"/>
      <c r="CA21" s="1047"/>
      <c r="CB21" s="1047"/>
      <c r="CC21" s="1047"/>
      <c r="CD21" s="1047"/>
      <c r="CE21" s="1047"/>
      <c r="CF21" s="1047"/>
      <c r="CG21" s="1048"/>
      <c r="CH21" s="1021">
        <v>10</v>
      </c>
      <c r="CI21" s="1022"/>
      <c r="CJ21" s="1022"/>
      <c r="CK21" s="1022"/>
      <c r="CL21" s="1023"/>
      <c r="CM21" s="1021">
        <v>20</v>
      </c>
      <c r="CN21" s="1022"/>
      <c r="CO21" s="1022"/>
      <c r="CP21" s="1022"/>
      <c r="CQ21" s="1023"/>
      <c r="CR21" s="1021">
        <v>1272</v>
      </c>
      <c r="CS21" s="1022"/>
      <c r="CT21" s="1022"/>
      <c r="CU21" s="1022"/>
      <c r="CV21" s="1023"/>
      <c r="CW21" s="1021">
        <v>3</v>
      </c>
      <c r="CX21" s="1022"/>
      <c r="CY21" s="1022"/>
      <c r="CZ21" s="1022"/>
      <c r="DA21" s="1023"/>
      <c r="DB21" s="1021">
        <v>0</v>
      </c>
      <c r="DC21" s="1022"/>
      <c r="DD21" s="1022"/>
      <c r="DE21" s="1022"/>
      <c r="DF21" s="1023"/>
      <c r="DG21" s="1021">
        <v>0</v>
      </c>
      <c r="DH21" s="1022"/>
      <c r="DI21" s="1022"/>
      <c r="DJ21" s="1022"/>
      <c r="DK21" s="1023"/>
      <c r="DL21" s="1021">
        <v>0</v>
      </c>
      <c r="DM21" s="1022"/>
      <c r="DN21" s="1022"/>
      <c r="DO21" s="1022"/>
      <c r="DP21" s="1023"/>
      <c r="DQ21" s="1021">
        <v>0</v>
      </c>
      <c r="DR21" s="1022"/>
      <c r="DS21" s="1022"/>
      <c r="DT21" s="1022"/>
      <c r="DU21" s="1023"/>
      <c r="DV21" s="1024"/>
      <c r="DW21" s="1025"/>
      <c r="DX21" s="1025"/>
      <c r="DY21" s="1025"/>
      <c r="DZ21" s="1026"/>
      <c r="EA21" s="205"/>
    </row>
    <row r="22" spans="1:131" s="206" customFormat="1" ht="26.25" customHeight="1">
      <c r="A22" s="212">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370</v>
      </c>
      <c r="BA22" s="1067"/>
      <c r="BB22" s="1067"/>
      <c r="BC22" s="1067"/>
      <c r="BD22" s="1068"/>
      <c r="BE22" s="204"/>
      <c r="BF22" s="204"/>
      <c r="BG22" s="204"/>
      <c r="BH22" s="204"/>
      <c r="BI22" s="204"/>
      <c r="BJ22" s="204"/>
      <c r="BK22" s="204"/>
      <c r="BL22" s="204"/>
      <c r="BM22" s="204"/>
      <c r="BN22" s="204"/>
      <c r="BO22" s="204"/>
      <c r="BP22" s="204"/>
      <c r="BQ22" s="213">
        <v>16</v>
      </c>
      <c r="BR22" s="214"/>
      <c r="BS22" s="1046" t="s">
        <v>566</v>
      </c>
      <c r="BT22" s="1047"/>
      <c r="BU22" s="1047"/>
      <c r="BV22" s="1047"/>
      <c r="BW22" s="1047"/>
      <c r="BX22" s="1047"/>
      <c r="BY22" s="1047"/>
      <c r="BZ22" s="1047"/>
      <c r="CA22" s="1047"/>
      <c r="CB22" s="1047"/>
      <c r="CC22" s="1047"/>
      <c r="CD22" s="1047"/>
      <c r="CE22" s="1047"/>
      <c r="CF22" s="1047"/>
      <c r="CG22" s="1048"/>
      <c r="CH22" s="1021">
        <v>291</v>
      </c>
      <c r="CI22" s="1022"/>
      <c r="CJ22" s="1022"/>
      <c r="CK22" s="1022"/>
      <c r="CL22" s="1023"/>
      <c r="CM22" s="1021">
        <v>5623</v>
      </c>
      <c r="CN22" s="1022"/>
      <c r="CO22" s="1022"/>
      <c r="CP22" s="1022"/>
      <c r="CQ22" s="1023"/>
      <c r="CR22" s="1021">
        <v>750</v>
      </c>
      <c r="CS22" s="1022"/>
      <c r="CT22" s="1022"/>
      <c r="CU22" s="1022"/>
      <c r="CV22" s="1023"/>
      <c r="CW22" s="1021">
        <v>0</v>
      </c>
      <c r="CX22" s="1022"/>
      <c r="CY22" s="1022"/>
      <c r="CZ22" s="1022"/>
      <c r="DA22" s="1023"/>
      <c r="DB22" s="1021">
        <v>0</v>
      </c>
      <c r="DC22" s="1022"/>
      <c r="DD22" s="1022"/>
      <c r="DE22" s="1022"/>
      <c r="DF22" s="1023"/>
      <c r="DG22" s="1021">
        <v>0</v>
      </c>
      <c r="DH22" s="1022"/>
      <c r="DI22" s="1022"/>
      <c r="DJ22" s="1022"/>
      <c r="DK22" s="1023"/>
      <c r="DL22" s="1021">
        <v>0</v>
      </c>
      <c r="DM22" s="1022"/>
      <c r="DN22" s="1022"/>
      <c r="DO22" s="1022"/>
      <c r="DP22" s="1023"/>
      <c r="DQ22" s="1021">
        <v>0</v>
      </c>
      <c r="DR22" s="1022"/>
      <c r="DS22" s="1022"/>
      <c r="DT22" s="1022"/>
      <c r="DU22" s="1023"/>
      <c r="DV22" s="1024"/>
      <c r="DW22" s="1025"/>
      <c r="DX22" s="1025"/>
      <c r="DY22" s="1025"/>
      <c r="DZ22" s="1026"/>
      <c r="EA22" s="205"/>
    </row>
    <row r="23" spans="1:131" s="206" customFormat="1" ht="26.25" customHeight="1" thickBot="1">
      <c r="A23" s="215" t="s">
        <v>371</v>
      </c>
      <c r="B23" s="970" t="s">
        <v>372</v>
      </c>
      <c r="C23" s="971"/>
      <c r="D23" s="971"/>
      <c r="E23" s="971"/>
      <c r="F23" s="971"/>
      <c r="G23" s="971"/>
      <c r="H23" s="971"/>
      <c r="I23" s="971"/>
      <c r="J23" s="971"/>
      <c r="K23" s="971"/>
      <c r="L23" s="971"/>
      <c r="M23" s="971"/>
      <c r="N23" s="971"/>
      <c r="O23" s="971"/>
      <c r="P23" s="972"/>
      <c r="Q23" s="1100">
        <v>961628</v>
      </c>
      <c r="R23" s="1101"/>
      <c r="S23" s="1101"/>
      <c r="T23" s="1101"/>
      <c r="U23" s="1101"/>
      <c r="V23" s="1101">
        <v>951741</v>
      </c>
      <c r="W23" s="1101"/>
      <c r="X23" s="1101"/>
      <c r="Y23" s="1101"/>
      <c r="Z23" s="1101"/>
      <c r="AA23" s="1101">
        <v>9886</v>
      </c>
      <c r="AB23" s="1101"/>
      <c r="AC23" s="1101"/>
      <c r="AD23" s="1101"/>
      <c r="AE23" s="1102"/>
      <c r="AF23" s="1103">
        <v>1256</v>
      </c>
      <c r="AG23" s="1101"/>
      <c r="AH23" s="1101"/>
      <c r="AI23" s="1101"/>
      <c r="AJ23" s="1104"/>
      <c r="AK23" s="1105"/>
      <c r="AL23" s="1106"/>
      <c r="AM23" s="1106"/>
      <c r="AN23" s="1106"/>
      <c r="AO23" s="1106"/>
      <c r="AP23" s="1101">
        <v>1204324</v>
      </c>
      <c r="AQ23" s="1101"/>
      <c r="AR23" s="1101"/>
      <c r="AS23" s="1101"/>
      <c r="AT23" s="1101"/>
      <c r="AU23" s="1107"/>
      <c r="AV23" s="1107"/>
      <c r="AW23" s="1107"/>
      <c r="AX23" s="1107"/>
      <c r="AY23" s="1108"/>
      <c r="AZ23" s="1097" t="s">
        <v>109</v>
      </c>
      <c r="BA23" s="1098"/>
      <c r="BB23" s="1098"/>
      <c r="BC23" s="1098"/>
      <c r="BD23" s="1099"/>
      <c r="BE23" s="204"/>
      <c r="BF23" s="204"/>
      <c r="BG23" s="204"/>
      <c r="BH23" s="204"/>
      <c r="BI23" s="204"/>
      <c r="BJ23" s="204"/>
      <c r="BK23" s="204"/>
      <c r="BL23" s="204"/>
      <c r="BM23" s="204"/>
      <c r="BN23" s="204"/>
      <c r="BO23" s="204"/>
      <c r="BP23" s="204"/>
      <c r="BQ23" s="213">
        <v>17</v>
      </c>
      <c r="BR23" s="214"/>
      <c r="BS23" s="1046" t="s">
        <v>567</v>
      </c>
      <c r="BT23" s="1047"/>
      <c r="BU23" s="1047"/>
      <c r="BV23" s="1047"/>
      <c r="BW23" s="1047"/>
      <c r="BX23" s="1047"/>
      <c r="BY23" s="1047"/>
      <c r="BZ23" s="1047"/>
      <c r="CA23" s="1047"/>
      <c r="CB23" s="1047"/>
      <c r="CC23" s="1047"/>
      <c r="CD23" s="1047"/>
      <c r="CE23" s="1047"/>
      <c r="CF23" s="1047"/>
      <c r="CG23" s="1048"/>
      <c r="CH23" s="1021">
        <v>8</v>
      </c>
      <c r="CI23" s="1022"/>
      <c r="CJ23" s="1022"/>
      <c r="CK23" s="1022"/>
      <c r="CL23" s="1023"/>
      <c r="CM23" s="1021">
        <v>37</v>
      </c>
      <c r="CN23" s="1022"/>
      <c r="CO23" s="1022"/>
      <c r="CP23" s="1022"/>
      <c r="CQ23" s="1023"/>
      <c r="CR23" s="1021">
        <v>5</v>
      </c>
      <c r="CS23" s="1022"/>
      <c r="CT23" s="1022"/>
      <c r="CU23" s="1022"/>
      <c r="CV23" s="1023"/>
      <c r="CW23" s="1021">
        <v>0</v>
      </c>
      <c r="CX23" s="1022"/>
      <c r="CY23" s="1022"/>
      <c r="CZ23" s="1022"/>
      <c r="DA23" s="1023"/>
      <c r="DB23" s="1021">
        <v>0</v>
      </c>
      <c r="DC23" s="1022"/>
      <c r="DD23" s="1022"/>
      <c r="DE23" s="1022"/>
      <c r="DF23" s="1023"/>
      <c r="DG23" s="1021">
        <v>0</v>
      </c>
      <c r="DH23" s="1022"/>
      <c r="DI23" s="1022"/>
      <c r="DJ23" s="1022"/>
      <c r="DK23" s="1023"/>
      <c r="DL23" s="1021">
        <v>0</v>
      </c>
      <c r="DM23" s="1022"/>
      <c r="DN23" s="1022"/>
      <c r="DO23" s="1022"/>
      <c r="DP23" s="1023"/>
      <c r="DQ23" s="1021">
        <v>0</v>
      </c>
      <c r="DR23" s="1022"/>
      <c r="DS23" s="1022"/>
      <c r="DT23" s="1022"/>
      <c r="DU23" s="1023"/>
      <c r="DV23" s="1024"/>
      <c r="DW23" s="1025"/>
      <c r="DX23" s="1025"/>
      <c r="DY23" s="1025"/>
      <c r="DZ23" s="1026"/>
      <c r="EA23" s="205"/>
    </row>
    <row r="24" spans="1:131" s="206" customFormat="1" ht="26.25" customHeight="1">
      <c r="A24" s="1096" t="s">
        <v>373</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3"/>
      <c r="BA24" s="203"/>
      <c r="BB24" s="203"/>
      <c r="BC24" s="203"/>
      <c r="BD24" s="203"/>
      <c r="BE24" s="204"/>
      <c r="BF24" s="204"/>
      <c r="BG24" s="204"/>
      <c r="BH24" s="204"/>
      <c r="BI24" s="204"/>
      <c r="BJ24" s="204"/>
      <c r="BK24" s="204"/>
      <c r="BL24" s="204"/>
      <c r="BM24" s="204"/>
      <c r="BN24" s="204"/>
      <c r="BO24" s="204"/>
      <c r="BP24" s="204"/>
      <c r="BQ24" s="213">
        <v>18</v>
      </c>
      <c r="BR24" s="214"/>
      <c r="BS24" s="1046" t="s">
        <v>568</v>
      </c>
      <c r="BT24" s="1047"/>
      <c r="BU24" s="1047"/>
      <c r="BV24" s="1047"/>
      <c r="BW24" s="1047"/>
      <c r="BX24" s="1047"/>
      <c r="BY24" s="1047"/>
      <c r="BZ24" s="1047"/>
      <c r="CA24" s="1047"/>
      <c r="CB24" s="1047"/>
      <c r="CC24" s="1047"/>
      <c r="CD24" s="1047"/>
      <c r="CE24" s="1047"/>
      <c r="CF24" s="1047"/>
      <c r="CG24" s="1048"/>
      <c r="CH24" s="1021">
        <v>-4</v>
      </c>
      <c r="CI24" s="1022"/>
      <c r="CJ24" s="1022"/>
      <c r="CK24" s="1022"/>
      <c r="CL24" s="1023"/>
      <c r="CM24" s="1021">
        <v>529</v>
      </c>
      <c r="CN24" s="1022"/>
      <c r="CO24" s="1022"/>
      <c r="CP24" s="1022"/>
      <c r="CQ24" s="1023"/>
      <c r="CR24" s="1021">
        <v>700</v>
      </c>
      <c r="CS24" s="1022"/>
      <c r="CT24" s="1022"/>
      <c r="CU24" s="1022"/>
      <c r="CV24" s="1023"/>
      <c r="CW24" s="1021">
        <v>0</v>
      </c>
      <c r="CX24" s="1022"/>
      <c r="CY24" s="1022"/>
      <c r="CZ24" s="1022"/>
      <c r="DA24" s="1023"/>
      <c r="DB24" s="1021">
        <v>0</v>
      </c>
      <c r="DC24" s="1022"/>
      <c r="DD24" s="1022"/>
      <c r="DE24" s="1022"/>
      <c r="DF24" s="1023"/>
      <c r="DG24" s="1021">
        <v>0</v>
      </c>
      <c r="DH24" s="1022"/>
      <c r="DI24" s="1022"/>
      <c r="DJ24" s="1022"/>
      <c r="DK24" s="1023"/>
      <c r="DL24" s="1021">
        <v>0</v>
      </c>
      <c r="DM24" s="1022"/>
      <c r="DN24" s="1022"/>
      <c r="DO24" s="1022"/>
      <c r="DP24" s="1023"/>
      <c r="DQ24" s="1021">
        <v>0</v>
      </c>
      <c r="DR24" s="1022"/>
      <c r="DS24" s="1022"/>
      <c r="DT24" s="1022"/>
      <c r="DU24" s="1023"/>
      <c r="DV24" s="1024"/>
      <c r="DW24" s="1025"/>
      <c r="DX24" s="1025"/>
      <c r="DY24" s="1025"/>
      <c r="DZ24" s="1026"/>
      <c r="EA24" s="205"/>
    </row>
    <row r="25" spans="1:131" s="198" customFormat="1" ht="26.25" customHeight="1" thickBot="1">
      <c r="A25" s="1095" t="s">
        <v>374</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3"/>
      <c r="BK25" s="203"/>
      <c r="BL25" s="203"/>
      <c r="BM25" s="203"/>
      <c r="BN25" s="203"/>
      <c r="BO25" s="216"/>
      <c r="BP25" s="216"/>
      <c r="BQ25" s="213">
        <v>19</v>
      </c>
      <c r="BR25" s="214"/>
      <c r="BS25" s="1046" t="s">
        <v>569</v>
      </c>
      <c r="BT25" s="1047"/>
      <c r="BU25" s="1047"/>
      <c r="BV25" s="1047"/>
      <c r="BW25" s="1047"/>
      <c r="BX25" s="1047"/>
      <c r="BY25" s="1047"/>
      <c r="BZ25" s="1047"/>
      <c r="CA25" s="1047"/>
      <c r="CB25" s="1047"/>
      <c r="CC25" s="1047"/>
      <c r="CD25" s="1047"/>
      <c r="CE25" s="1047"/>
      <c r="CF25" s="1047"/>
      <c r="CG25" s="1048"/>
      <c r="CH25" s="1021">
        <v>39</v>
      </c>
      <c r="CI25" s="1022"/>
      <c r="CJ25" s="1022"/>
      <c r="CK25" s="1022"/>
      <c r="CL25" s="1023"/>
      <c r="CM25" s="1021">
        <v>28622</v>
      </c>
      <c r="CN25" s="1022"/>
      <c r="CO25" s="1022"/>
      <c r="CP25" s="1022"/>
      <c r="CQ25" s="1023"/>
      <c r="CR25" s="1021">
        <v>28383</v>
      </c>
      <c r="CS25" s="1022"/>
      <c r="CT25" s="1022"/>
      <c r="CU25" s="1022"/>
      <c r="CV25" s="1023"/>
      <c r="CW25" s="1021">
        <v>0</v>
      </c>
      <c r="CX25" s="1022"/>
      <c r="CY25" s="1022"/>
      <c r="CZ25" s="1022"/>
      <c r="DA25" s="1023"/>
      <c r="DB25" s="1021">
        <v>1820</v>
      </c>
      <c r="DC25" s="1022"/>
      <c r="DD25" s="1022"/>
      <c r="DE25" s="1022"/>
      <c r="DF25" s="1023"/>
      <c r="DG25" s="1021">
        <v>22443</v>
      </c>
      <c r="DH25" s="1022"/>
      <c r="DI25" s="1022"/>
      <c r="DJ25" s="1022"/>
      <c r="DK25" s="1023"/>
      <c r="DL25" s="1021">
        <v>0</v>
      </c>
      <c r="DM25" s="1022"/>
      <c r="DN25" s="1022"/>
      <c r="DO25" s="1022"/>
      <c r="DP25" s="1023"/>
      <c r="DQ25" s="1021">
        <v>0</v>
      </c>
      <c r="DR25" s="1022"/>
      <c r="DS25" s="1022"/>
      <c r="DT25" s="1022"/>
      <c r="DU25" s="1023"/>
      <c r="DV25" s="1024"/>
      <c r="DW25" s="1025"/>
      <c r="DX25" s="1025"/>
      <c r="DY25" s="1025"/>
      <c r="DZ25" s="1026"/>
      <c r="EA25" s="197"/>
    </row>
    <row r="26" spans="1:131" s="198" customFormat="1" ht="26.25" customHeight="1">
      <c r="A26" s="1027" t="s">
        <v>347</v>
      </c>
      <c r="B26" s="1028"/>
      <c r="C26" s="1028"/>
      <c r="D26" s="1028"/>
      <c r="E26" s="1028"/>
      <c r="F26" s="1028"/>
      <c r="G26" s="1028"/>
      <c r="H26" s="1028"/>
      <c r="I26" s="1028"/>
      <c r="J26" s="1028"/>
      <c r="K26" s="1028"/>
      <c r="L26" s="1028"/>
      <c r="M26" s="1028"/>
      <c r="N26" s="1028"/>
      <c r="O26" s="1028"/>
      <c r="P26" s="1029"/>
      <c r="Q26" s="1033" t="s">
        <v>375</v>
      </c>
      <c r="R26" s="1034"/>
      <c r="S26" s="1034"/>
      <c r="T26" s="1034"/>
      <c r="U26" s="1035"/>
      <c r="V26" s="1033" t="s">
        <v>376</v>
      </c>
      <c r="W26" s="1034"/>
      <c r="X26" s="1034"/>
      <c r="Y26" s="1034"/>
      <c r="Z26" s="1035"/>
      <c r="AA26" s="1033" t="s">
        <v>377</v>
      </c>
      <c r="AB26" s="1034"/>
      <c r="AC26" s="1034"/>
      <c r="AD26" s="1034"/>
      <c r="AE26" s="1034"/>
      <c r="AF26" s="1091" t="s">
        <v>378</v>
      </c>
      <c r="AG26" s="1040"/>
      <c r="AH26" s="1040"/>
      <c r="AI26" s="1040"/>
      <c r="AJ26" s="1092"/>
      <c r="AK26" s="1034" t="s">
        <v>379</v>
      </c>
      <c r="AL26" s="1034"/>
      <c r="AM26" s="1034"/>
      <c r="AN26" s="1034"/>
      <c r="AO26" s="1035"/>
      <c r="AP26" s="1033" t="s">
        <v>380</v>
      </c>
      <c r="AQ26" s="1034"/>
      <c r="AR26" s="1034"/>
      <c r="AS26" s="1034"/>
      <c r="AT26" s="1035"/>
      <c r="AU26" s="1033" t="s">
        <v>381</v>
      </c>
      <c r="AV26" s="1034"/>
      <c r="AW26" s="1034"/>
      <c r="AX26" s="1034"/>
      <c r="AY26" s="1035"/>
      <c r="AZ26" s="1033" t="s">
        <v>382</v>
      </c>
      <c r="BA26" s="1034"/>
      <c r="BB26" s="1034"/>
      <c r="BC26" s="1034"/>
      <c r="BD26" s="1035"/>
      <c r="BE26" s="1033" t="s">
        <v>354</v>
      </c>
      <c r="BF26" s="1034"/>
      <c r="BG26" s="1034"/>
      <c r="BH26" s="1034"/>
      <c r="BI26" s="1049"/>
      <c r="BJ26" s="203"/>
      <c r="BK26" s="203"/>
      <c r="BL26" s="203"/>
      <c r="BM26" s="203"/>
      <c r="BN26" s="203"/>
      <c r="BO26" s="216"/>
      <c r="BP26" s="216"/>
      <c r="BQ26" s="213">
        <v>20</v>
      </c>
      <c r="BR26" s="214"/>
      <c r="BS26" s="1046" t="s">
        <v>570</v>
      </c>
      <c r="BT26" s="1047"/>
      <c r="BU26" s="1047"/>
      <c r="BV26" s="1047"/>
      <c r="BW26" s="1047"/>
      <c r="BX26" s="1047"/>
      <c r="BY26" s="1047"/>
      <c r="BZ26" s="1047"/>
      <c r="CA26" s="1047"/>
      <c r="CB26" s="1047"/>
      <c r="CC26" s="1047"/>
      <c r="CD26" s="1047"/>
      <c r="CE26" s="1047"/>
      <c r="CF26" s="1047"/>
      <c r="CG26" s="1048"/>
      <c r="CH26" s="1021">
        <v>63</v>
      </c>
      <c r="CI26" s="1022"/>
      <c r="CJ26" s="1022"/>
      <c r="CK26" s="1022"/>
      <c r="CL26" s="1023"/>
      <c r="CM26" s="1021">
        <v>542</v>
      </c>
      <c r="CN26" s="1022"/>
      <c r="CO26" s="1022"/>
      <c r="CP26" s="1022"/>
      <c r="CQ26" s="1023"/>
      <c r="CR26" s="1021">
        <v>12</v>
      </c>
      <c r="CS26" s="1022"/>
      <c r="CT26" s="1022"/>
      <c r="CU26" s="1022"/>
      <c r="CV26" s="1023"/>
      <c r="CW26" s="1021">
        <v>2</v>
      </c>
      <c r="CX26" s="1022"/>
      <c r="CY26" s="1022"/>
      <c r="CZ26" s="1022"/>
      <c r="DA26" s="1023"/>
      <c r="DB26" s="1021">
        <v>0</v>
      </c>
      <c r="DC26" s="1022"/>
      <c r="DD26" s="1022"/>
      <c r="DE26" s="1022"/>
      <c r="DF26" s="1023"/>
      <c r="DG26" s="1021">
        <v>0</v>
      </c>
      <c r="DH26" s="1022"/>
      <c r="DI26" s="1022"/>
      <c r="DJ26" s="1022"/>
      <c r="DK26" s="1023"/>
      <c r="DL26" s="1021">
        <v>0</v>
      </c>
      <c r="DM26" s="1022"/>
      <c r="DN26" s="1022"/>
      <c r="DO26" s="1022"/>
      <c r="DP26" s="1023"/>
      <c r="DQ26" s="1021">
        <v>0</v>
      </c>
      <c r="DR26" s="1022"/>
      <c r="DS26" s="1022"/>
      <c r="DT26" s="1022"/>
      <c r="DU26" s="1023"/>
      <c r="DV26" s="1024"/>
      <c r="DW26" s="1025"/>
      <c r="DX26" s="1025"/>
      <c r="DY26" s="1025"/>
      <c r="DZ26" s="1026"/>
      <c r="EA26" s="197"/>
    </row>
    <row r="27" spans="1:131" s="198"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3"/>
      <c r="BK27" s="203"/>
      <c r="BL27" s="203"/>
      <c r="BM27" s="203"/>
      <c r="BN27" s="203"/>
      <c r="BO27" s="216"/>
      <c r="BP27" s="216"/>
      <c r="BQ27" s="213">
        <v>21</v>
      </c>
      <c r="BR27" s="214"/>
      <c r="BS27" s="1046" t="s">
        <v>571</v>
      </c>
      <c r="BT27" s="1047"/>
      <c r="BU27" s="1047"/>
      <c r="BV27" s="1047"/>
      <c r="BW27" s="1047"/>
      <c r="BX27" s="1047"/>
      <c r="BY27" s="1047"/>
      <c r="BZ27" s="1047"/>
      <c r="CA27" s="1047"/>
      <c r="CB27" s="1047"/>
      <c r="CC27" s="1047"/>
      <c r="CD27" s="1047"/>
      <c r="CE27" s="1047"/>
      <c r="CF27" s="1047"/>
      <c r="CG27" s="1048"/>
      <c r="CH27" s="1021">
        <v>985</v>
      </c>
      <c r="CI27" s="1022"/>
      <c r="CJ27" s="1022"/>
      <c r="CK27" s="1022"/>
      <c r="CL27" s="1023"/>
      <c r="CM27" s="1021">
        <v>12325</v>
      </c>
      <c r="CN27" s="1022"/>
      <c r="CO27" s="1022"/>
      <c r="CP27" s="1022"/>
      <c r="CQ27" s="1023"/>
      <c r="CR27" s="1021">
        <v>120</v>
      </c>
      <c r="CS27" s="1022"/>
      <c r="CT27" s="1022"/>
      <c r="CU27" s="1022"/>
      <c r="CV27" s="1023"/>
      <c r="CW27" s="1021">
        <v>660</v>
      </c>
      <c r="CX27" s="1022"/>
      <c r="CY27" s="1022"/>
      <c r="CZ27" s="1022"/>
      <c r="DA27" s="1023"/>
      <c r="DB27" s="1021">
        <v>5499</v>
      </c>
      <c r="DC27" s="1022"/>
      <c r="DD27" s="1022"/>
      <c r="DE27" s="1022"/>
      <c r="DF27" s="1023"/>
      <c r="DG27" s="1021">
        <v>0</v>
      </c>
      <c r="DH27" s="1022"/>
      <c r="DI27" s="1022"/>
      <c r="DJ27" s="1022"/>
      <c r="DK27" s="1023"/>
      <c r="DL27" s="1021">
        <v>0</v>
      </c>
      <c r="DM27" s="1022"/>
      <c r="DN27" s="1022"/>
      <c r="DO27" s="1022"/>
      <c r="DP27" s="1023"/>
      <c r="DQ27" s="1021">
        <v>0</v>
      </c>
      <c r="DR27" s="1022"/>
      <c r="DS27" s="1022"/>
      <c r="DT27" s="1022"/>
      <c r="DU27" s="1023"/>
      <c r="DV27" s="1024"/>
      <c r="DW27" s="1025"/>
      <c r="DX27" s="1025"/>
      <c r="DY27" s="1025"/>
      <c r="DZ27" s="1026"/>
      <c r="EA27" s="197"/>
    </row>
    <row r="28" spans="1:131" s="198" customFormat="1" ht="26.25" customHeight="1" thickTop="1">
      <c r="A28" s="217">
        <v>1</v>
      </c>
      <c r="B28" s="1082" t="s">
        <v>383</v>
      </c>
      <c r="C28" s="1083"/>
      <c r="D28" s="1083"/>
      <c r="E28" s="1083"/>
      <c r="F28" s="1083"/>
      <c r="G28" s="1083"/>
      <c r="H28" s="1083"/>
      <c r="I28" s="1083"/>
      <c r="J28" s="1083"/>
      <c r="K28" s="1083"/>
      <c r="L28" s="1083"/>
      <c r="M28" s="1083"/>
      <c r="N28" s="1083"/>
      <c r="O28" s="1083"/>
      <c r="P28" s="1084"/>
      <c r="Q28" s="1085">
        <v>192488</v>
      </c>
      <c r="R28" s="1086"/>
      <c r="S28" s="1086"/>
      <c r="T28" s="1086"/>
      <c r="U28" s="1086"/>
      <c r="V28" s="1086">
        <v>192046</v>
      </c>
      <c r="W28" s="1086"/>
      <c r="X28" s="1086"/>
      <c r="Y28" s="1086"/>
      <c r="Z28" s="1086"/>
      <c r="AA28" s="1086">
        <v>442</v>
      </c>
      <c r="AB28" s="1086"/>
      <c r="AC28" s="1086"/>
      <c r="AD28" s="1086"/>
      <c r="AE28" s="1087"/>
      <c r="AF28" s="1088">
        <v>442</v>
      </c>
      <c r="AG28" s="1086"/>
      <c r="AH28" s="1086"/>
      <c r="AI28" s="1086"/>
      <c r="AJ28" s="1089"/>
      <c r="AK28" s="1090">
        <v>17766</v>
      </c>
      <c r="AL28" s="1078"/>
      <c r="AM28" s="1078"/>
      <c r="AN28" s="1078"/>
      <c r="AO28" s="1078"/>
      <c r="AP28" s="1078">
        <v>0</v>
      </c>
      <c r="AQ28" s="1078"/>
      <c r="AR28" s="1078"/>
      <c r="AS28" s="1078"/>
      <c r="AT28" s="1078"/>
      <c r="AU28" s="1078">
        <v>0</v>
      </c>
      <c r="AV28" s="1078"/>
      <c r="AW28" s="1078"/>
      <c r="AX28" s="1078"/>
      <c r="AY28" s="1078"/>
      <c r="AZ28" s="1079" t="s">
        <v>490</v>
      </c>
      <c r="BA28" s="1079"/>
      <c r="BB28" s="1079"/>
      <c r="BC28" s="1079"/>
      <c r="BD28" s="1079"/>
      <c r="BE28" s="1080"/>
      <c r="BF28" s="1080"/>
      <c r="BG28" s="1080"/>
      <c r="BH28" s="1080"/>
      <c r="BI28" s="1081"/>
      <c r="BJ28" s="203"/>
      <c r="BK28" s="203"/>
      <c r="BL28" s="203"/>
      <c r="BM28" s="203"/>
      <c r="BN28" s="203"/>
      <c r="BO28" s="216"/>
      <c r="BP28" s="216"/>
      <c r="BQ28" s="213">
        <v>22</v>
      </c>
      <c r="BR28" s="214"/>
      <c r="BS28" s="1046" t="s">
        <v>572</v>
      </c>
      <c r="BT28" s="1047"/>
      <c r="BU28" s="1047"/>
      <c r="BV28" s="1047"/>
      <c r="BW28" s="1047"/>
      <c r="BX28" s="1047"/>
      <c r="BY28" s="1047"/>
      <c r="BZ28" s="1047"/>
      <c r="CA28" s="1047"/>
      <c r="CB28" s="1047"/>
      <c r="CC28" s="1047"/>
      <c r="CD28" s="1047"/>
      <c r="CE28" s="1047"/>
      <c r="CF28" s="1047"/>
      <c r="CG28" s="1048"/>
      <c r="CH28" s="1021">
        <v>714</v>
      </c>
      <c r="CI28" s="1022"/>
      <c r="CJ28" s="1022"/>
      <c r="CK28" s="1022"/>
      <c r="CL28" s="1023"/>
      <c r="CM28" s="1021">
        <v>5250</v>
      </c>
      <c r="CN28" s="1022"/>
      <c r="CO28" s="1022"/>
      <c r="CP28" s="1022"/>
      <c r="CQ28" s="1023"/>
      <c r="CR28" s="1021">
        <v>77</v>
      </c>
      <c r="CS28" s="1022"/>
      <c r="CT28" s="1022"/>
      <c r="CU28" s="1022"/>
      <c r="CV28" s="1023"/>
      <c r="CW28" s="1021">
        <v>0</v>
      </c>
      <c r="CX28" s="1022"/>
      <c r="CY28" s="1022"/>
      <c r="CZ28" s="1022"/>
      <c r="DA28" s="1023"/>
      <c r="DB28" s="1021">
        <v>23854</v>
      </c>
      <c r="DC28" s="1022"/>
      <c r="DD28" s="1022"/>
      <c r="DE28" s="1022"/>
      <c r="DF28" s="1023"/>
      <c r="DG28" s="1021">
        <v>0</v>
      </c>
      <c r="DH28" s="1022"/>
      <c r="DI28" s="1022"/>
      <c r="DJ28" s="1022"/>
      <c r="DK28" s="1023"/>
      <c r="DL28" s="1021">
        <v>0</v>
      </c>
      <c r="DM28" s="1022"/>
      <c r="DN28" s="1022"/>
      <c r="DO28" s="1022"/>
      <c r="DP28" s="1023"/>
      <c r="DQ28" s="1021">
        <v>0</v>
      </c>
      <c r="DR28" s="1022"/>
      <c r="DS28" s="1022"/>
      <c r="DT28" s="1022"/>
      <c r="DU28" s="1023"/>
      <c r="DV28" s="1024"/>
      <c r="DW28" s="1025"/>
      <c r="DX28" s="1025"/>
      <c r="DY28" s="1025"/>
      <c r="DZ28" s="1026"/>
      <c r="EA28" s="197"/>
    </row>
    <row r="29" spans="1:131" s="198" customFormat="1" ht="26.25" customHeight="1">
      <c r="A29" s="217">
        <v>2</v>
      </c>
      <c r="B29" s="1069" t="s">
        <v>384</v>
      </c>
      <c r="C29" s="1070"/>
      <c r="D29" s="1070"/>
      <c r="E29" s="1070"/>
      <c r="F29" s="1070"/>
      <c r="G29" s="1070"/>
      <c r="H29" s="1070"/>
      <c r="I29" s="1070"/>
      <c r="J29" s="1070"/>
      <c r="K29" s="1070"/>
      <c r="L29" s="1070"/>
      <c r="M29" s="1070"/>
      <c r="N29" s="1070"/>
      <c r="O29" s="1070"/>
      <c r="P29" s="1071"/>
      <c r="Q29" s="1075">
        <v>123263</v>
      </c>
      <c r="R29" s="1076"/>
      <c r="S29" s="1076"/>
      <c r="T29" s="1076"/>
      <c r="U29" s="1076"/>
      <c r="V29" s="1076">
        <v>122158</v>
      </c>
      <c r="W29" s="1076"/>
      <c r="X29" s="1076"/>
      <c r="Y29" s="1076"/>
      <c r="Z29" s="1076"/>
      <c r="AA29" s="1076">
        <v>1106</v>
      </c>
      <c r="AB29" s="1076"/>
      <c r="AC29" s="1076"/>
      <c r="AD29" s="1076"/>
      <c r="AE29" s="1077"/>
      <c r="AF29" s="1051">
        <v>1106</v>
      </c>
      <c r="AG29" s="1052"/>
      <c r="AH29" s="1052"/>
      <c r="AI29" s="1052"/>
      <c r="AJ29" s="1053"/>
      <c r="AK29" s="1006">
        <v>18572</v>
      </c>
      <c r="AL29" s="997"/>
      <c r="AM29" s="997"/>
      <c r="AN29" s="997"/>
      <c r="AO29" s="997"/>
      <c r="AP29" s="997">
        <v>0</v>
      </c>
      <c r="AQ29" s="997"/>
      <c r="AR29" s="997"/>
      <c r="AS29" s="997"/>
      <c r="AT29" s="997"/>
      <c r="AU29" s="997">
        <v>0</v>
      </c>
      <c r="AV29" s="997"/>
      <c r="AW29" s="997"/>
      <c r="AX29" s="997"/>
      <c r="AY29" s="997"/>
      <c r="AZ29" s="1074" t="s">
        <v>490</v>
      </c>
      <c r="BA29" s="1074"/>
      <c r="BB29" s="1074"/>
      <c r="BC29" s="1074"/>
      <c r="BD29" s="1074"/>
      <c r="BE29" s="1064"/>
      <c r="BF29" s="1064"/>
      <c r="BG29" s="1064"/>
      <c r="BH29" s="1064"/>
      <c r="BI29" s="1065"/>
      <c r="BJ29" s="203"/>
      <c r="BK29" s="203"/>
      <c r="BL29" s="203"/>
      <c r="BM29" s="203"/>
      <c r="BN29" s="203"/>
      <c r="BO29" s="216"/>
      <c r="BP29" s="216"/>
      <c r="BQ29" s="213">
        <v>23</v>
      </c>
      <c r="BR29" s="214" t="s">
        <v>590</v>
      </c>
      <c r="BS29" s="1046" t="s">
        <v>573</v>
      </c>
      <c r="BT29" s="1047"/>
      <c r="BU29" s="1047"/>
      <c r="BV29" s="1047"/>
      <c r="BW29" s="1047"/>
      <c r="BX29" s="1047"/>
      <c r="BY29" s="1047"/>
      <c r="BZ29" s="1047"/>
      <c r="CA29" s="1047"/>
      <c r="CB29" s="1047"/>
      <c r="CC29" s="1047"/>
      <c r="CD29" s="1047"/>
      <c r="CE29" s="1047"/>
      <c r="CF29" s="1047"/>
      <c r="CG29" s="1048"/>
      <c r="CH29" s="1021">
        <v>9</v>
      </c>
      <c r="CI29" s="1022"/>
      <c r="CJ29" s="1022"/>
      <c r="CK29" s="1022"/>
      <c r="CL29" s="1023"/>
      <c r="CM29" s="1021">
        <v>1842</v>
      </c>
      <c r="CN29" s="1022"/>
      <c r="CO29" s="1022"/>
      <c r="CP29" s="1022"/>
      <c r="CQ29" s="1023"/>
      <c r="CR29" s="1021">
        <v>530</v>
      </c>
      <c r="CS29" s="1022"/>
      <c r="CT29" s="1022"/>
      <c r="CU29" s="1022"/>
      <c r="CV29" s="1023"/>
      <c r="CW29" s="1021">
        <v>19</v>
      </c>
      <c r="CX29" s="1022"/>
      <c r="CY29" s="1022"/>
      <c r="CZ29" s="1022"/>
      <c r="DA29" s="1023"/>
      <c r="DB29" s="1021">
        <v>0</v>
      </c>
      <c r="DC29" s="1022"/>
      <c r="DD29" s="1022"/>
      <c r="DE29" s="1022"/>
      <c r="DF29" s="1023"/>
      <c r="DG29" s="1021">
        <v>0</v>
      </c>
      <c r="DH29" s="1022"/>
      <c r="DI29" s="1022"/>
      <c r="DJ29" s="1022"/>
      <c r="DK29" s="1023"/>
      <c r="DL29" s="1021">
        <v>0</v>
      </c>
      <c r="DM29" s="1022"/>
      <c r="DN29" s="1022"/>
      <c r="DO29" s="1022"/>
      <c r="DP29" s="1023"/>
      <c r="DQ29" s="1021">
        <v>0</v>
      </c>
      <c r="DR29" s="1022"/>
      <c r="DS29" s="1022"/>
      <c r="DT29" s="1022"/>
      <c r="DU29" s="1023"/>
      <c r="DV29" s="1024"/>
      <c r="DW29" s="1025"/>
      <c r="DX29" s="1025"/>
      <c r="DY29" s="1025"/>
      <c r="DZ29" s="1026"/>
      <c r="EA29" s="197"/>
    </row>
    <row r="30" spans="1:131" s="198" customFormat="1" ht="26.25" customHeight="1">
      <c r="A30" s="217">
        <v>3</v>
      </c>
      <c r="B30" s="1069" t="s">
        <v>385</v>
      </c>
      <c r="C30" s="1070"/>
      <c r="D30" s="1070"/>
      <c r="E30" s="1070"/>
      <c r="F30" s="1070"/>
      <c r="G30" s="1070"/>
      <c r="H30" s="1070"/>
      <c r="I30" s="1070"/>
      <c r="J30" s="1070"/>
      <c r="K30" s="1070"/>
      <c r="L30" s="1070"/>
      <c r="M30" s="1070"/>
      <c r="N30" s="1070"/>
      <c r="O30" s="1070"/>
      <c r="P30" s="1071"/>
      <c r="Q30" s="1075">
        <v>304</v>
      </c>
      <c r="R30" s="1076"/>
      <c r="S30" s="1076"/>
      <c r="T30" s="1076"/>
      <c r="U30" s="1076"/>
      <c r="V30" s="1076">
        <v>243</v>
      </c>
      <c r="W30" s="1076"/>
      <c r="X30" s="1076"/>
      <c r="Y30" s="1076"/>
      <c r="Z30" s="1076"/>
      <c r="AA30" s="1076">
        <v>61</v>
      </c>
      <c r="AB30" s="1076"/>
      <c r="AC30" s="1076"/>
      <c r="AD30" s="1076"/>
      <c r="AE30" s="1077"/>
      <c r="AF30" s="1051">
        <v>61</v>
      </c>
      <c r="AG30" s="1052"/>
      <c r="AH30" s="1052"/>
      <c r="AI30" s="1052"/>
      <c r="AJ30" s="1053"/>
      <c r="AK30" s="1006">
        <v>85</v>
      </c>
      <c r="AL30" s="997"/>
      <c r="AM30" s="997"/>
      <c r="AN30" s="997"/>
      <c r="AO30" s="997"/>
      <c r="AP30" s="997">
        <v>0</v>
      </c>
      <c r="AQ30" s="997"/>
      <c r="AR30" s="997"/>
      <c r="AS30" s="997"/>
      <c r="AT30" s="997"/>
      <c r="AU30" s="997">
        <v>0</v>
      </c>
      <c r="AV30" s="997"/>
      <c r="AW30" s="997"/>
      <c r="AX30" s="997"/>
      <c r="AY30" s="997"/>
      <c r="AZ30" s="1074" t="s">
        <v>490</v>
      </c>
      <c r="BA30" s="1074"/>
      <c r="BB30" s="1074"/>
      <c r="BC30" s="1074"/>
      <c r="BD30" s="1074"/>
      <c r="BE30" s="1064"/>
      <c r="BF30" s="1064"/>
      <c r="BG30" s="1064"/>
      <c r="BH30" s="1064"/>
      <c r="BI30" s="1065"/>
      <c r="BJ30" s="203"/>
      <c r="BK30" s="203"/>
      <c r="BL30" s="203"/>
      <c r="BM30" s="203"/>
      <c r="BN30" s="203"/>
      <c r="BO30" s="216"/>
      <c r="BP30" s="216"/>
      <c r="BQ30" s="213">
        <v>24</v>
      </c>
      <c r="BR30" s="214"/>
      <c r="BS30" s="1046" t="s">
        <v>574</v>
      </c>
      <c r="BT30" s="1047"/>
      <c r="BU30" s="1047"/>
      <c r="BV30" s="1047"/>
      <c r="BW30" s="1047"/>
      <c r="BX30" s="1047"/>
      <c r="BY30" s="1047"/>
      <c r="BZ30" s="1047"/>
      <c r="CA30" s="1047"/>
      <c r="CB30" s="1047"/>
      <c r="CC30" s="1047"/>
      <c r="CD30" s="1047"/>
      <c r="CE30" s="1047"/>
      <c r="CF30" s="1047"/>
      <c r="CG30" s="1048"/>
      <c r="CH30" s="1021">
        <v>1</v>
      </c>
      <c r="CI30" s="1022"/>
      <c r="CJ30" s="1022"/>
      <c r="CK30" s="1022"/>
      <c r="CL30" s="1023"/>
      <c r="CM30" s="1021">
        <v>106</v>
      </c>
      <c r="CN30" s="1022"/>
      <c r="CO30" s="1022"/>
      <c r="CP30" s="1022"/>
      <c r="CQ30" s="1023"/>
      <c r="CR30" s="1021">
        <v>23</v>
      </c>
      <c r="CS30" s="1022"/>
      <c r="CT30" s="1022"/>
      <c r="CU30" s="1022"/>
      <c r="CV30" s="1023"/>
      <c r="CW30" s="1021">
        <v>0</v>
      </c>
      <c r="CX30" s="1022"/>
      <c r="CY30" s="1022"/>
      <c r="CZ30" s="1022"/>
      <c r="DA30" s="1023"/>
      <c r="DB30" s="1021">
        <v>0</v>
      </c>
      <c r="DC30" s="1022"/>
      <c r="DD30" s="1022"/>
      <c r="DE30" s="1022"/>
      <c r="DF30" s="1023"/>
      <c r="DG30" s="1021">
        <v>0</v>
      </c>
      <c r="DH30" s="1022"/>
      <c r="DI30" s="1022"/>
      <c r="DJ30" s="1022"/>
      <c r="DK30" s="1023"/>
      <c r="DL30" s="1021">
        <v>0</v>
      </c>
      <c r="DM30" s="1022"/>
      <c r="DN30" s="1022"/>
      <c r="DO30" s="1022"/>
      <c r="DP30" s="1023"/>
      <c r="DQ30" s="1021">
        <v>0</v>
      </c>
      <c r="DR30" s="1022"/>
      <c r="DS30" s="1022"/>
      <c r="DT30" s="1022"/>
      <c r="DU30" s="1023"/>
      <c r="DV30" s="1024"/>
      <c r="DW30" s="1025"/>
      <c r="DX30" s="1025"/>
      <c r="DY30" s="1025"/>
      <c r="DZ30" s="1026"/>
      <c r="EA30" s="197"/>
    </row>
    <row r="31" spans="1:131" s="198" customFormat="1" ht="26.25" customHeight="1">
      <c r="A31" s="217">
        <v>4</v>
      </c>
      <c r="B31" s="1069" t="s">
        <v>386</v>
      </c>
      <c r="C31" s="1070"/>
      <c r="D31" s="1070"/>
      <c r="E31" s="1070"/>
      <c r="F31" s="1070"/>
      <c r="G31" s="1070"/>
      <c r="H31" s="1070"/>
      <c r="I31" s="1070"/>
      <c r="J31" s="1070"/>
      <c r="K31" s="1070"/>
      <c r="L31" s="1070"/>
      <c r="M31" s="1070"/>
      <c r="N31" s="1070"/>
      <c r="O31" s="1070"/>
      <c r="P31" s="1071"/>
      <c r="Q31" s="1075">
        <v>1080</v>
      </c>
      <c r="R31" s="1076"/>
      <c r="S31" s="1076"/>
      <c r="T31" s="1076"/>
      <c r="U31" s="1076"/>
      <c r="V31" s="1076">
        <v>1080</v>
      </c>
      <c r="W31" s="1076"/>
      <c r="X31" s="1076"/>
      <c r="Y31" s="1076"/>
      <c r="Z31" s="1076"/>
      <c r="AA31" s="1076">
        <v>0</v>
      </c>
      <c r="AB31" s="1076"/>
      <c r="AC31" s="1076"/>
      <c r="AD31" s="1076"/>
      <c r="AE31" s="1077"/>
      <c r="AF31" s="1051" t="s">
        <v>109</v>
      </c>
      <c r="AG31" s="1052"/>
      <c r="AH31" s="1052"/>
      <c r="AI31" s="1052"/>
      <c r="AJ31" s="1053"/>
      <c r="AK31" s="1006">
        <v>109</v>
      </c>
      <c r="AL31" s="997"/>
      <c r="AM31" s="997"/>
      <c r="AN31" s="997"/>
      <c r="AO31" s="997"/>
      <c r="AP31" s="997">
        <v>743</v>
      </c>
      <c r="AQ31" s="997"/>
      <c r="AR31" s="997"/>
      <c r="AS31" s="997"/>
      <c r="AT31" s="997"/>
      <c r="AU31" s="997">
        <v>56</v>
      </c>
      <c r="AV31" s="997"/>
      <c r="AW31" s="997"/>
      <c r="AX31" s="997"/>
      <c r="AY31" s="997"/>
      <c r="AZ31" s="1074" t="s">
        <v>490</v>
      </c>
      <c r="BA31" s="1074"/>
      <c r="BB31" s="1074"/>
      <c r="BC31" s="1074"/>
      <c r="BD31" s="1074"/>
      <c r="BE31" s="1064" t="s">
        <v>549</v>
      </c>
      <c r="BF31" s="1064"/>
      <c r="BG31" s="1064"/>
      <c r="BH31" s="1064"/>
      <c r="BI31" s="1065"/>
      <c r="BJ31" s="203"/>
      <c r="BK31" s="203"/>
      <c r="BL31" s="203"/>
      <c r="BM31" s="203"/>
      <c r="BN31" s="203"/>
      <c r="BO31" s="216"/>
      <c r="BP31" s="216"/>
      <c r="BQ31" s="213">
        <v>25</v>
      </c>
      <c r="BR31" s="214"/>
      <c r="BS31" s="1046" t="s">
        <v>575</v>
      </c>
      <c r="BT31" s="1047"/>
      <c r="BU31" s="1047"/>
      <c r="BV31" s="1047"/>
      <c r="BW31" s="1047"/>
      <c r="BX31" s="1047"/>
      <c r="BY31" s="1047"/>
      <c r="BZ31" s="1047"/>
      <c r="CA31" s="1047"/>
      <c r="CB31" s="1047"/>
      <c r="CC31" s="1047"/>
      <c r="CD31" s="1047"/>
      <c r="CE31" s="1047"/>
      <c r="CF31" s="1047"/>
      <c r="CG31" s="1048"/>
      <c r="CH31" s="1021">
        <v>214</v>
      </c>
      <c r="CI31" s="1022"/>
      <c r="CJ31" s="1022"/>
      <c r="CK31" s="1022"/>
      <c r="CL31" s="1023"/>
      <c r="CM31" s="1021">
        <v>-220</v>
      </c>
      <c r="CN31" s="1022"/>
      <c r="CO31" s="1022"/>
      <c r="CP31" s="1022"/>
      <c r="CQ31" s="1023"/>
      <c r="CR31" s="1021">
        <v>25</v>
      </c>
      <c r="CS31" s="1022"/>
      <c r="CT31" s="1022"/>
      <c r="CU31" s="1022"/>
      <c r="CV31" s="1023"/>
      <c r="CW31" s="1021">
        <v>1</v>
      </c>
      <c r="CX31" s="1022"/>
      <c r="CY31" s="1022"/>
      <c r="CZ31" s="1022"/>
      <c r="DA31" s="1023"/>
      <c r="DB31" s="1021">
        <v>2900</v>
      </c>
      <c r="DC31" s="1022"/>
      <c r="DD31" s="1022"/>
      <c r="DE31" s="1022"/>
      <c r="DF31" s="1023"/>
      <c r="DG31" s="1021">
        <v>0</v>
      </c>
      <c r="DH31" s="1022"/>
      <c r="DI31" s="1022"/>
      <c r="DJ31" s="1022"/>
      <c r="DK31" s="1023"/>
      <c r="DL31" s="1021">
        <v>0</v>
      </c>
      <c r="DM31" s="1022"/>
      <c r="DN31" s="1022"/>
      <c r="DO31" s="1022"/>
      <c r="DP31" s="1023"/>
      <c r="DQ31" s="1021">
        <v>0</v>
      </c>
      <c r="DR31" s="1022"/>
      <c r="DS31" s="1022"/>
      <c r="DT31" s="1022"/>
      <c r="DU31" s="1023"/>
      <c r="DV31" s="1024" t="s">
        <v>593</v>
      </c>
      <c r="DW31" s="1025"/>
      <c r="DX31" s="1025"/>
      <c r="DY31" s="1025"/>
      <c r="DZ31" s="1026"/>
      <c r="EA31" s="197"/>
    </row>
    <row r="32" spans="1:131" s="198" customFormat="1" ht="26.25" customHeight="1">
      <c r="A32" s="217">
        <v>5</v>
      </c>
      <c r="B32" s="1069" t="s">
        <v>387</v>
      </c>
      <c r="C32" s="1070"/>
      <c r="D32" s="1070"/>
      <c r="E32" s="1070"/>
      <c r="F32" s="1070"/>
      <c r="G32" s="1070"/>
      <c r="H32" s="1070"/>
      <c r="I32" s="1070"/>
      <c r="J32" s="1070"/>
      <c r="K32" s="1070"/>
      <c r="L32" s="1070"/>
      <c r="M32" s="1070"/>
      <c r="N32" s="1070"/>
      <c r="O32" s="1070"/>
      <c r="P32" s="1071"/>
      <c r="Q32" s="1075">
        <v>32896</v>
      </c>
      <c r="R32" s="1076"/>
      <c r="S32" s="1076"/>
      <c r="T32" s="1076"/>
      <c r="U32" s="1076"/>
      <c r="V32" s="1076">
        <v>32784</v>
      </c>
      <c r="W32" s="1076"/>
      <c r="X32" s="1076"/>
      <c r="Y32" s="1076"/>
      <c r="Z32" s="1076"/>
      <c r="AA32" s="1076">
        <v>112</v>
      </c>
      <c r="AB32" s="1076"/>
      <c r="AC32" s="1076"/>
      <c r="AD32" s="1076"/>
      <c r="AE32" s="1077"/>
      <c r="AF32" s="1051" t="s">
        <v>109</v>
      </c>
      <c r="AG32" s="1052"/>
      <c r="AH32" s="1052"/>
      <c r="AI32" s="1052"/>
      <c r="AJ32" s="1053"/>
      <c r="AK32" s="1006">
        <v>17301</v>
      </c>
      <c r="AL32" s="997"/>
      <c r="AM32" s="997"/>
      <c r="AN32" s="997"/>
      <c r="AO32" s="997"/>
      <c r="AP32" s="997">
        <v>0</v>
      </c>
      <c r="AQ32" s="997"/>
      <c r="AR32" s="997"/>
      <c r="AS32" s="997"/>
      <c r="AT32" s="997"/>
      <c r="AU32" s="997">
        <v>0</v>
      </c>
      <c r="AV32" s="997"/>
      <c r="AW32" s="997"/>
      <c r="AX32" s="997"/>
      <c r="AY32" s="997"/>
      <c r="AZ32" s="1074" t="s">
        <v>490</v>
      </c>
      <c r="BA32" s="1074"/>
      <c r="BB32" s="1074"/>
      <c r="BC32" s="1074"/>
      <c r="BD32" s="1074"/>
      <c r="BE32" s="1064"/>
      <c r="BF32" s="1064"/>
      <c r="BG32" s="1064"/>
      <c r="BH32" s="1064"/>
      <c r="BI32" s="1065"/>
      <c r="BJ32" s="203"/>
      <c r="BK32" s="203"/>
      <c r="BL32" s="203"/>
      <c r="BM32" s="203"/>
      <c r="BN32" s="203"/>
      <c r="BO32" s="216"/>
      <c r="BP32" s="216"/>
      <c r="BQ32" s="213">
        <v>26</v>
      </c>
      <c r="BR32" s="214" t="s">
        <v>590</v>
      </c>
      <c r="BS32" s="1046" t="s">
        <v>576</v>
      </c>
      <c r="BT32" s="1047"/>
      <c r="BU32" s="1047"/>
      <c r="BV32" s="1047"/>
      <c r="BW32" s="1047"/>
      <c r="BX32" s="1047"/>
      <c r="BY32" s="1047"/>
      <c r="BZ32" s="1047"/>
      <c r="CA32" s="1047"/>
      <c r="CB32" s="1047"/>
      <c r="CC32" s="1047"/>
      <c r="CD32" s="1047"/>
      <c r="CE32" s="1047"/>
      <c r="CF32" s="1047"/>
      <c r="CG32" s="1048"/>
      <c r="CH32" s="1021">
        <v>182</v>
      </c>
      <c r="CI32" s="1022"/>
      <c r="CJ32" s="1022"/>
      <c r="CK32" s="1022"/>
      <c r="CL32" s="1023"/>
      <c r="CM32" s="1021">
        <v>39651</v>
      </c>
      <c r="CN32" s="1022"/>
      <c r="CO32" s="1022"/>
      <c r="CP32" s="1022"/>
      <c r="CQ32" s="1023"/>
      <c r="CR32" s="1021">
        <v>36436</v>
      </c>
      <c r="CS32" s="1022"/>
      <c r="CT32" s="1022"/>
      <c r="CU32" s="1022"/>
      <c r="CV32" s="1023"/>
      <c r="CW32" s="1021">
        <v>0</v>
      </c>
      <c r="CX32" s="1022"/>
      <c r="CY32" s="1022"/>
      <c r="CZ32" s="1022"/>
      <c r="DA32" s="1023"/>
      <c r="DB32" s="1021">
        <v>12175</v>
      </c>
      <c r="DC32" s="1022"/>
      <c r="DD32" s="1022"/>
      <c r="DE32" s="1022"/>
      <c r="DF32" s="1023"/>
      <c r="DG32" s="1021">
        <v>0</v>
      </c>
      <c r="DH32" s="1022"/>
      <c r="DI32" s="1022"/>
      <c r="DJ32" s="1022"/>
      <c r="DK32" s="1023"/>
      <c r="DL32" s="1021">
        <v>6378</v>
      </c>
      <c r="DM32" s="1022"/>
      <c r="DN32" s="1022"/>
      <c r="DO32" s="1022"/>
      <c r="DP32" s="1023"/>
      <c r="DQ32" s="1021">
        <v>638</v>
      </c>
      <c r="DR32" s="1022"/>
      <c r="DS32" s="1022"/>
      <c r="DT32" s="1022"/>
      <c r="DU32" s="1023"/>
      <c r="DV32" s="1024"/>
      <c r="DW32" s="1025"/>
      <c r="DX32" s="1025"/>
      <c r="DY32" s="1025"/>
      <c r="DZ32" s="1026"/>
      <c r="EA32" s="197"/>
    </row>
    <row r="33" spans="1:131" s="198" customFormat="1" ht="26.25" customHeight="1">
      <c r="A33" s="217">
        <v>6</v>
      </c>
      <c r="B33" s="1069" t="s">
        <v>388</v>
      </c>
      <c r="C33" s="1070"/>
      <c r="D33" s="1070"/>
      <c r="E33" s="1070"/>
      <c r="F33" s="1070"/>
      <c r="G33" s="1070"/>
      <c r="H33" s="1070"/>
      <c r="I33" s="1070"/>
      <c r="J33" s="1070"/>
      <c r="K33" s="1070"/>
      <c r="L33" s="1070"/>
      <c r="M33" s="1070"/>
      <c r="N33" s="1070"/>
      <c r="O33" s="1070"/>
      <c r="P33" s="1071"/>
      <c r="Q33" s="1075">
        <v>34989</v>
      </c>
      <c r="R33" s="1076"/>
      <c r="S33" s="1076"/>
      <c r="T33" s="1076"/>
      <c r="U33" s="1076"/>
      <c r="V33" s="1076">
        <v>33811</v>
      </c>
      <c r="W33" s="1076"/>
      <c r="X33" s="1076"/>
      <c r="Y33" s="1076"/>
      <c r="Z33" s="1076"/>
      <c r="AA33" s="1076">
        <v>1179</v>
      </c>
      <c r="AB33" s="1076"/>
      <c r="AC33" s="1076"/>
      <c r="AD33" s="1076"/>
      <c r="AE33" s="1077"/>
      <c r="AF33" s="1051">
        <v>25591</v>
      </c>
      <c r="AG33" s="1052"/>
      <c r="AH33" s="1052"/>
      <c r="AI33" s="1052"/>
      <c r="AJ33" s="1053"/>
      <c r="AK33" s="1006">
        <v>6030</v>
      </c>
      <c r="AL33" s="997"/>
      <c r="AM33" s="997"/>
      <c r="AN33" s="997"/>
      <c r="AO33" s="997"/>
      <c r="AP33" s="997">
        <v>147678</v>
      </c>
      <c r="AQ33" s="997"/>
      <c r="AR33" s="997"/>
      <c r="AS33" s="997"/>
      <c r="AT33" s="997"/>
      <c r="AU33" s="997">
        <v>53607</v>
      </c>
      <c r="AV33" s="997"/>
      <c r="AW33" s="997"/>
      <c r="AX33" s="997"/>
      <c r="AY33" s="997"/>
      <c r="AZ33" s="1074" t="s">
        <v>490</v>
      </c>
      <c r="BA33" s="1074"/>
      <c r="BB33" s="1074"/>
      <c r="BC33" s="1074"/>
      <c r="BD33" s="1074"/>
      <c r="BE33" s="1064" t="s">
        <v>389</v>
      </c>
      <c r="BF33" s="1064"/>
      <c r="BG33" s="1064"/>
      <c r="BH33" s="1064"/>
      <c r="BI33" s="1065"/>
      <c r="BJ33" s="203"/>
      <c r="BK33" s="203"/>
      <c r="BL33" s="203"/>
      <c r="BM33" s="203"/>
      <c r="BN33" s="203"/>
      <c r="BO33" s="216"/>
      <c r="BP33" s="216"/>
      <c r="BQ33" s="213">
        <v>27</v>
      </c>
      <c r="BR33" s="214"/>
      <c r="BS33" s="1046" t="s">
        <v>577</v>
      </c>
      <c r="BT33" s="1047"/>
      <c r="BU33" s="1047"/>
      <c r="BV33" s="1047"/>
      <c r="BW33" s="1047"/>
      <c r="BX33" s="1047"/>
      <c r="BY33" s="1047"/>
      <c r="BZ33" s="1047"/>
      <c r="CA33" s="1047"/>
      <c r="CB33" s="1047"/>
      <c r="CC33" s="1047"/>
      <c r="CD33" s="1047"/>
      <c r="CE33" s="1047"/>
      <c r="CF33" s="1047"/>
      <c r="CG33" s="1048"/>
      <c r="CH33" s="1021">
        <v>2015</v>
      </c>
      <c r="CI33" s="1022"/>
      <c r="CJ33" s="1022"/>
      <c r="CK33" s="1022"/>
      <c r="CL33" s="1023"/>
      <c r="CM33" s="1021">
        <v>25468</v>
      </c>
      <c r="CN33" s="1022"/>
      <c r="CO33" s="1022"/>
      <c r="CP33" s="1022"/>
      <c r="CQ33" s="1023"/>
      <c r="CR33" s="1021">
        <v>14084</v>
      </c>
      <c r="CS33" s="1022"/>
      <c r="CT33" s="1022"/>
      <c r="CU33" s="1022"/>
      <c r="CV33" s="1023"/>
      <c r="CW33" s="1021">
        <v>0</v>
      </c>
      <c r="CX33" s="1022"/>
      <c r="CY33" s="1022"/>
      <c r="CZ33" s="1022"/>
      <c r="DA33" s="1023"/>
      <c r="DB33" s="1021">
        <v>519</v>
      </c>
      <c r="DC33" s="1022"/>
      <c r="DD33" s="1022"/>
      <c r="DE33" s="1022"/>
      <c r="DF33" s="1023"/>
      <c r="DG33" s="1021">
        <v>0</v>
      </c>
      <c r="DH33" s="1022"/>
      <c r="DI33" s="1022"/>
      <c r="DJ33" s="1022"/>
      <c r="DK33" s="1023"/>
      <c r="DL33" s="1021">
        <v>0</v>
      </c>
      <c r="DM33" s="1022"/>
      <c r="DN33" s="1022"/>
      <c r="DO33" s="1022"/>
      <c r="DP33" s="1023"/>
      <c r="DQ33" s="1021">
        <v>0</v>
      </c>
      <c r="DR33" s="1022"/>
      <c r="DS33" s="1022"/>
      <c r="DT33" s="1022"/>
      <c r="DU33" s="1023"/>
      <c r="DV33" s="1024"/>
      <c r="DW33" s="1025"/>
      <c r="DX33" s="1025"/>
      <c r="DY33" s="1025"/>
      <c r="DZ33" s="1026"/>
      <c r="EA33" s="197"/>
    </row>
    <row r="34" spans="1:131" s="198" customFormat="1" ht="26.25" customHeight="1">
      <c r="A34" s="217">
        <v>7</v>
      </c>
      <c r="B34" s="1069" t="s">
        <v>390</v>
      </c>
      <c r="C34" s="1070"/>
      <c r="D34" s="1070"/>
      <c r="E34" s="1070"/>
      <c r="F34" s="1070"/>
      <c r="G34" s="1070"/>
      <c r="H34" s="1070"/>
      <c r="I34" s="1070"/>
      <c r="J34" s="1070"/>
      <c r="K34" s="1070"/>
      <c r="L34" s="1070"/>
      <c r="M34" s="1070"/>
      <c r="N34" s="1070"/>
      <c r="O34" s="1070"/>
      <c r="P34" s="1071"/>
      <c r="Q34" s="1075">
        <v>25315</v>
      </c>
      <c r="R34" s="1076"/>
      <c r="S34" s="1076"/>
      <c r="T34" s="1076"/>
      <c r="U34" s="1076"/>
      <c r="V34" s="1076">
        <v>22598</v>
      </c>
      <c r="W34" s="1076"/>
      <c r="X34" s="1076"/>
      <c r="Y34" s="1076"/>
      <c r="Z34" s="1076"/>
      <c r="AA34" s="1076">
        <v>2717</v>
      </c>
      <c r="AB34" s="1076"/>
      <c r="AC34" s="1076"/>
      <c r="AD34" s="1076"/>
      <c r="AE34" s="1077"/>
      <c r="AF34" s="1051">
        <v>14029</v>
      </c>
      <c r="AG34" s="1052"/>
      <c r="AH34" s="1052"/>
      <c r="AI34" s="1052"/>
      <c r="AJ34" s="1053"/>
      <c r="AK34" s="1006">
        <v>6084</v>
      </c>
      <c r="AL34" s="997"/>
      <c r="AM34" s="997"/>
      <c r="AN34" s="997"/>
      <c r="AO34" s="997"/>
      <c r="AP34" s="997">
        <v>242057</v>
      </c>
      <c r="AQ34" s="997"/>
      <c r="AR34" s="997"/>
      <c r="AS34" s="997"/>
      <c r="AT34" s="997"/>
      <c r="AU34" s="997">
        <v>35340</v>
      </c>
      <c r="AV34" s="997"/>
      <c r="AW34" s="997"/>
      <c r="AX34" s="997"/>
      <c r="AY34" s="997"/>
      <c r="AZ34" s="1074" t="s">
        <v>490</v>
      </c>
      <c r="BA34" s="1074"/>
      <c r="BB34" s="1074"/>
      <c r="BC34" s="1074"/>
      <c r="BD34" s="1074"/>
      <c r="BE34" s="1064" t="s">
        <v>389</v>
      </c>
      <c r="BF34" s="1064"/>
      <c r="BG34" s="1064"/>
      <c r="BH34" s="1064"/>
      <c r="BI34" s="1065"/>
      <c r="BJ34" s="203"/>
      <c r="BK34" s="203"/>
      <c r="BL34" s="203"/>
      <c r="BM34" s="203"/>
      <c r="BN34" s="203"/>
      <c r="BO34" s="216"/>
      <c r="BP34" s="216"/>
      <c r="BQ34" s="213">
        <v>28</v>
      </c>
      <c r="BR34" s="214" t="s">
        <v>590</v>
      </c>
      <c r="BS34" s="1046" t="s">
        <v>578</v>
      </c>
      <c r="BT34" s="1047"/>
      <c r="BU34" s="1047"/>
      <c r="BV34" s="1047"/>
      <c r="BW34" s="1047"/>
      <c r="BX34" s="1047"/>
      <c r="BY34" s="1047"/>
      <c r="BZ34" s="1047"/>
      <c r="CA34" s="1047"/>
      <c r="CB34" s="1047"/>
      <c r="CC34" s="1047"/>
      <c r="CD34" s="1047"/>
      <c r="CE34" s="1047"/>
      <c r="CF34" s="1047"/>
      <c r="CG34" s="1048"/>
      <c r="CH34" s="1021">
        <v>62</v>
      </c>
      <c r="CI34" s="1022"/>
      <c r="CJ34" s="1022"/>
      <c r="CK34" s="1022"/>
      <c r="CL34" s="1023"/>
      <c r="CM34" s="1021">
        <v>280</v>
      </c>
      <c r="CN34" s="1022"/>
      <c r="CO34" s="1022"/>
      <c r="CP34" s="1022"/>
      <c r="CQ34" s="1023"/>
      <c r="CR34" s="1021">
        <v>1420</v>
      </c>
      <c r="CS34" s="1022"/>
      <c r="CT34" s="1022"/>
      <c r="CU34" s="1022"/>
      <c r="CV34" s="1023"/>
      <c r="CW34" s="1021">
        <v>0</v>
      </c>
      <c r="CX34" s="1022"/>
      <c r="CY34" s="1022"/>
      <c r="CZ34" s="1022"/>
      <c r="DA34" s="1023"/>
      <c r="DB34" s="1021">
        <v>0</v>
      </c>
      <c r="DC34" s="1022"/>
      <c r="DD34" s="1022"/>
      <c r="DE34" s="1022"/>
      <c r="DF34" s="1023"/>
      <c r="DG34" s="1021">
        <v>0</v>
      </c>
      <c r="DH34" s="1022"/>
      <c r="DI34" s="1022"/>
      <c r="DJ34" s="1022"/>
      <c r="DK34" s="1023"/>
      <c r="DL34" s="1021">
        <v>0</v>
      </c>
      <c r="DM34" s="1022"/>
      <c r="DN34" s="1022"/>
      <c r="DO34" s="1022"/>
      <c r="DP34" s="1023"/>
      <c r="DQ34" s="1021">
        <v>0</v>
      </c>
      <c r="DR34" s="1022"/>
      <c r="DS34" s="1022"/>
      <c r="DT34" s="1022"/>
      <c r="DU34" s="1023"/>
      <c r="DV34" s="1024"/>
      <c r="DW34" s="1025"/>
      <c r="DX34" s="1025"/>
      <c r="DY34" s="1025"/>
      <c r="DZ34" s="1026"/>
      <c r="EA34" s="197"/>
    </row>
    <row r="35" spans="1:131" s="198" customFormat="1" ht="26.25" customHeight="1">
      <c r="A35" s="217">
        <v>8</v>
      </c>
      <c r="B35" s="1069" t="s">
        <v>391</v>
      </c>
      <c r="C35" s="1070"/>
      <c r="D35" s="1070"/>
      <c r="E35" s="1070"/>
      <c r="F35" s="1070"/>
      <c r="G35" s="1070"/>
      <c r="H35" s="1070"/>
      <c r="I35" s="1070"/>
      <c r="J35" s="1070"/>
      <c r="K35" s="1070"/>
      <c r="L35" s="1070"/>
      <c r="M35" s="1070"/>
      <c r="N35" s="1070"/>
      <c r="O35" s="1070"/>
      <c r="P35" s="1071"/>
      <c r="Q35" s="1075">
        <v>11171</v>
      </c>
      <c r="R35" s="1076"/>
      <c r="S35" s="1076"/>
      <c r="T35" s="1076"/>
      <c r="U35" s="1076"/>
      <c r="V35" s="1076">
        <v>10887</v>
      </c>
      <c r="W35" s="1076"/>
      <c r="X35" s="1076"/>
      <c r="Y35" s="1076"/>
      <c r="Z35" s="1076"/>
      <c r="AA35" s="1076">
        <v>284</v>
      </c>
      <c r="AB35" s="1076"/>
      <c r="AC35" s="1076"/>
      <c r="AD35" s="1076"/>
      <c r="AE35" s="1077"/>
      <c r="AF35" s="1051">
        <v>-1610</v>
      </c>
      <c r="AG35" s="1052"/>
      <c r="AH35" s="1052"/>
      <c r="AI35" s="1052"/>
      <c r="AJ35" s="1053"/>
      <c r="AK35" s="1006">
        <v>775</v>
      </c>
      <c r="AL35" s="997"/>
      <c r="AM35" s="997"/>
      <c r="AN35" s="997"/>
      <c r="AO35" s="997"/>
      <c r="AP35" s="997">
        <v>3253</v>
      </c>
      <c r="AQ35" s="997"/>
      <c r="AR35" s="997"/>
      <c r="AS35" s="997"/>
      <c r="AT35" s="997"/>
      <c r="AU35" s="997">
        <v>153</v>
      </c>
      <c r="AV35" s="997"/>
      <c r="AW35" s="997"/>
      <c r="AX35" s="997"/>
      <c r="AY35" s="997"/>
      <c r="AZ35" s="1074">
        <v>15.5</v>
      </c>
      <c r="BA35" s="1074"/>
      <c r="BB35" s="1074"/>
      <c r="BC35" s="1074"/>
      <c r="BD35" s="1074"/>
      <c r="BE35" s="1064" t="s">
        <v>389</v>
      </c>
      <c r="BF35" s="1064"/>
      <c r="BG35" s="1064"/>
      <c r="BH35" s="1064"/>
      <c r="BI35" s="1065"/>
      <c r="BJ35" s="203"/>
      <c r="BK35" s="203"/>
      <c r="BL35" s="203"/>
      <c r="BM35" s="203"/>
      <c r="BN35" s="203"/>
      <c r="BO35" s="216"/>
      <c r="BP35" s="216"/>
      <c r="BQ35" s="213">
        <v>29</v>
      </c>
      <c r="BR35" s="214"/>
      <c r="BS35" s="1046" t="s">
        <v>579</v>
      </c>
      <c r="BT35" s="1047"/>
      <c r="BU35" s="1047"/>
      <c r="BV35" s="1047"/>
      <c r="BW35" s="1047"/>
      <c r="BX35" s="1047"/>
      <c r="BY35" s="1047"/>
      <c r="BZ35" s="1047"/>
      <c r="CA35" s="1047"/>
      <c r="CB35" s="1047"/>
      <c r="CC35" s="1047"/>
      <c r="CD35" s="1047"/>
      <c r="CE35" s="1047"/>
      <c r="CF35" s="1047"/>
      <c r="CG35" s="1048"/>
      <c r="CH35" s="1021">
        <v>14</v>
      </c>
      <c r="CI35" s="1022"/>
      <c r="CJ35" s="1022"/>
      <c r="CK35" s="1022"/>
      <c r="CL35" s="1023"/>
      <c r="CM35" s="1021">
        <v>-38</v>
      </c>
      <c r="CN35" s="1022"/>
      <c r="CO35" s="1022"/>
      <c r="CP35" s="1022"/>
      <c r="CQ35" s="1023"/>
      <c r="CR35" s="1021">
        <v>18</v>
      </c>
      <c r="CS35" s="1022"/>
      <c r="CT35" s="1022"/>
      <c r="CU35" s="1022"/>
      <c r="CV35" s="1023"/>
      <c r="CW35" s="1021">
        <v>0</v>
      </c>
      <c r="CX35" s="1022"/>
      <c r="CY35" s="1022"/>
      <c r="CZ35" s="1022"/>
      <c r="DA35" s="1023"/>
      <c r="DB35" s="1021">
        <v>0</v>
      </c>
      <c r="DC35" s="1022"/>
      <c r="DD35" s="1022"/>
      <c r="DE35" s="1022"/>
      <c r="DF35" s="1023"/>
      <c r="DG35" s="1021">
        <v>0</v>
      </c>
      <c r="DH35" s="1022"/>
      <c r="DI35" s="1022"/>
      <c r="DJ35" s="1022"/>
      <c r="DK35" s="1023"/>
      <c r="DL35" s="1021">
        <v>0</v>
      </c>
      <c r="DM35" s="1022"/>
      <c r="DN35" s="1022"/>
      <c r="DO35" s="1022"/>
      <c r="DP35" s="1023"/>
      <c r="DQ35" s="1021">
        <v>0</v>
      </c>
      <c r="DR35" s="1022"/>
      <c r="DS35" s="1022"/>
      <c r="DT35" s="1022"/>
      <c r="DU35" s="1023"/>
      <c r="DV35" s="1024"/>
      <c r="DW35" s="1025"/>
      <c r="DX35" s="1025"/>
      <c r="DY35" s="1025"/>
      <c r="DZ35" s="1026"/>
      <c r="EA35" s="197"/>
    </row>
    <row r="36" spans="1:131" s="198" customFormat="1" ht="26.25" customHeight="1">
      <c r="A36" s="217">
        <v>9</v>
      </c>
      <c r="B36" s="1069" t="s">
        <v>392</v>
      </c>
      <c r="C36" s="1070"/>
      <c r="D36" s="1070"/>
      <c r="E36" s="1070"/>
      <c r="F36" s="1070"/>
      <c r="G36" s="1070"/>
      <c r="H36" s="1070"/>
      <c r="I36" s="1070"/>
      <c r="J36" s="1070"/>
      <c r="K36" s="1070"/>
      <c r="L36" s="1070"/>
      <c r="M36" s="1070"/>
      <c r="N36" s="1070"/>
      <c r="O36" s="1070"/>
      <c r="P36" s="1071"/>
      <c r="Q36" s="1075">
        <v>25498</v>
      </c>
      <c r="R36" s="1076"/>
      <c r="S36" s="1076"/>
      <c r="T36" s="1076"/>
      <c r="U36" s="1076"/>
      <c r="V36" s="1076">
        <v>23322</v>
      </c>
      <c r="W36" s="1076"/>
      <c r="X36" s="1076"/>
      <c r="Y36" s="1076"/>
      <c r="Z36" s="1076"/>
      <c r="AA36" s="1076">
        <v>2176</v>
      </c>
      <c r="AB36" s="1076"/>
      <c r="AC36" s="1076"/>
      <c r="AD36" s="1076"/>
      <c r="AE36" s="1077"/>
      <c r="AF36" s="1051" t="s">
        <v>109</v>
      </c>
      <c r="AG36" s="1052"/>
      <c r="AH36" s="1052"/>
      <c r="AI36" s="1052"/>
      <c r="AJ36" s="1053"/>
      <c r="AK36" s="1006">
        <v>4405</v>
      </c>
      <c r="AL36" s="997"/>
      <c r="AM36" s="997"/>
      <c r="AN36" s="997"/>
      <c r="AO36" s="997"/>
      <c r="AP36" s="997">
        <v>171479</v>
      </c>
      <c r="AQ36" s="997"/>
      <c r="AR36" s="997"/>
      <c r="AS36" s="997"/>
      <c r="AT36" s="997"/>
      <c r="AU36" s="997">
        <v>47500</v>
      </c>
      <c r="AV36" s="997"/>
      <c r="AW36" s="997"/>
      <c r="AX36" s="997"/>
      <c r="AY36" s="997"/>
      <c r="AZ36" s="1074" t="s">
        <v>490</v>
      </c>
      <c r="BA36" s="1074"/>
      <c r="BB36" s="1074"/>
      <c r="BC36" s="1074"/>
      <c r="BD36" s="1074"/>
      <c r="BE36" s="1064" t="s">
        <v>389</v>
      </c>
      <c r="BF36" s="1064"/>
      <c r="BG36" s="1064"/>
      <c r="BH36" s="1064"/>
      <c r="BI36" s="1065"/>
      <c r="BJ36" s="203"/>
      <c r="BK36" s="203"/>
      <c r="BL36" s="203"/>
      <c r="BM36" s="203"/>
      <c r="BN36" s="203"/>
      <c r="BO36" s="216"/>
      <c r="BP36" s="216"/>
      <c r="BQ36" s="213">
        <v>30</v>
      </c>
      <c r="BR36" s="214"/>
      <c r="BS36" s="1046" t="s">
        <v>592</v>
      </c>
      <c r="BT36" s="1047"/>
      <c r="BU36" s="1047"/>
      <c r="BV36" s="1047"/>
      <c r="BW36" s="1047"/>
      <c r="BX36" s="1047"/>
      <c r="BY36" s="1047"/>
      <c r="BZ36" s="1047"/>
      <c r="CA36" s="1047"/>
      <c r="CB36" s="1047"/>
      <c r="CC36" s="1047"/>
      <c r="CD36" s="1047"/>
      <c r="CE36" s="1047"/>
      <c r="CF36" s="1047"/>
      <c r="CG36" s="1048"/>
      <c r="CH36" s="1021">
        <v>174</v>
      </c>
      <c r="CI36" s="1022"/>
      <c r="CJ36" s="1022"/>
      <c r="CK36" s="1022"/>
      <c r="CL36" s="1023"/>
      <c r="CM36" s="1021">
        <v>3162</v>
      </c>
      <c r="CN36" s="1022"/>
      <c r="CO36" s="1022"/>
      <c r="CP36" s="1022"/>
      <c r="CQ36" s="1023"/>
      <c r="CR36" s="1021">
        <v>670</v>
      </c>
      <c r="CS36" s="1022"/>
      <c r="CT36" s="1022"/>
      <c r="CU36" s="1022"/>
      <c r="CV36" s="1023"/>
      <c r="CW36" s="1021">
        <v>0</v>
      </c>
      <c r="CX36" s="1022"/>
      <c r="CY36" s="1022"/>
      <c r="CZ36" s="1022"/>
      <c r="DA36" s="1023"/>
      <c r="DB36" s="1021">
        <v>0</v>
      </c>
      <c r="DC36" s="1022"/>
      <c r="DD36" s="1022"/>
      <c r="DE36" s="1022"/>
      <c r="DF36" s="1023"/>
      <c r="DG36" s="1021">
        <v>0</v>
      </c>
      <c r="DH36" s="1022"/>
      <c r="DI36" s="1022"/>
      <c r="DJ36" s="1022"/>
      <c r="DK36" s="1023"/>
      <c r="DL36" s="1021">
        <v>1948</v>
      </c>
      <c r="DM36" s="1022"/>
      <c r="DN36" s="1022"/>
      <c r="DO36" s="1022"/>
      <c r="DP36" s="1023"/>
      <c r="DQ36" s="1021">
        <v>195</v>
      </c>
      <c r="DR36" s="1022"/>
      <c r="DS36" s="1022"/>
      <c r="DT36" s="1022"/>
      <c r="DU36" s="1023"/>
      <c r="DV36" s="1024"/>
      <c r="DW36" s="1025"/>
      <c r="DX36" s="1025"/>
      <c r="DY36" s="1025"/>
      <c r="DZ36" s="1026"/>
      <c r="EA36" s="197"/>
    </row>
    <row r="37" spans="1:131" s="198" customFormat="1" ht="26.25" customHeight="1">
      <c r="A37" s="217">
        <v>10</v>
      </c>
      <c r="B37" s="1069" t="s">
        <v>393</v>
      </c>
      <c r="C37" s="1070"/>
      <c r="D37" s="1070"/>
      <c r="E37" s="1070"/>
      <c r="F37" s="1070"/>
      <c r="G37" s="1070"/>
      <c r="H37" s="1070"/>
      <c r="I37" s="1070"/>
      <c r="J37" s="1070"/>
      <c r="K37" s="1070"/>
      <c r="L37" s="1070"/>
      <c r="M37" s="1070"/>
      <c r="N37" s="1070"/>
      <c r="O37" s="1070"/>
      <c r="P37" s="1071"/>
      <c r="Q37" s="1075">
        <v>35617</v>
      </c>
      <c r="R37" s="1076"/>
      <c r="S37" s="1076"/>
      <c r="T37" s="1076"/>
      <c r="U37" s="1076"/>
      <c r="V37" s="1076">
        <v>32228</v>
      </c>
      <c r="W37" s="1076"/>
      <c r="X37" s="1076"/>
      <c r="Y37" s="1076"/>
      <c r="Z37" s="1076"/>
      <c r="AA37" s="1076">
        <v>3389</v>
      </c>
      <c r="AB37" s="1076"/>
      <c r="AC37" s="1076"/>
      <c r="AD37" s="1076"/>
      <c r="AE37" s="1077"/>
      <c r="AF37" s="1051">
        <v>17280</v>
      </c>
      <c r="AG37" s="1052"/>
      <c r="AH37" s="1052"/>
      <c r="AI37" s="1052"/>
      <c r="AJ37" s="1053"/>
      <c r="AK37" s="1006">
        <v>303</v>
      </c>
      <c r="AL37" s="997"/>
      <c r="AM37" s="997"/>
      <c r="AN37" s="997"/>
      <c r="AO37" s="997"/>
      <c r="AP37" s="997">
        <v>33253</v>
      </c>
      <c r="AQ37" s="997"/>
      <c r="AR37" s="997"/>
      <c r="AS37" s="997"/>
      <c r="AT37" s="997"/>
      <c r="AU37" s="997">
        <v>100</v>
      </c>
      <c r="AV37" s="997"/>
      <c r="AW37" s="997"/>
      <c r="AX37" s="997"/>
      <c r="AY37" s="997"/>
      <c r="AZ37" s="1074" t="s">
        <v>490</v>
      </c>
      <c r="BA37" s="1074"/>
      <c r="BB37" s="1074"/>
      <c r="BC37" s="1074"/>
      <c r="BD37" s="1074"/>
      <c r="BE37" s="1064" t="s">
        <v>389</v>
      </c>
      <c r="BF37" s="1064"/>
      <c r="BG37" s="1064"/>
      <c r="BH37" s="1064"/>
      <c r="BI37" s="1065"/>
      <c r="BJ37" s="203"/>
      <c r="BK37" s="203"/>
      <c r="BL37" s="203"/>
      <c r="BM37" s="203"/>
      <c r="BN37" s="203"/>
      <c r="BO37" s="216"/>
      <c r="BP37" s="216"/>
      <c r="BQ37" s="213">
        <v>31</v>
      </c>
      <c r="BR37" s="214"/>
      <c r="BS37" s="1046" t="s">
        <v>580</v>
      </c>
      <c r="BT37" s="1047"/>
      <c r="BU37" s="1047"/>
      <c r="BV37" s="1047"/>
      <c r="BW37" s="1047"/>
      <c r="BX37" s="1047"/>
      <c r="BY37" s="1047"/>
      <c r="BZ37" s="1047"/>
      <c r="CA37" s="1047"/>
      <c r="CB37" s="1047"/>
      <c r="CC37" s="1047"/>
      <c r="CD37" s="1047"/>
      <c r="CE37" s="1047"/>
      <c r="CF37" s="1047"/>
      <c r="CG37" s="1048"/>
      <c r="CH37" s="1021">
        <v>1248</v>
      </c>
      <c r="CI37" s="1022"/>
      <c r="CJ37" s="1022"/>
      <c r="CK37" s="1022"/>
      <c r="CL37" s="1023"/>
      <c r="CM37" s="1021">
        <v>2493</v>
      </c>
      <c r="CN37" s="1022"/>
      <c r="CO37" s="1022"/>
      <c r="CP37" s="1022"/>
      <c r="CQ37" s="1023"/>
      <c r="CR37" s="1021">
        <v>225</v>
      </c>
      <c r="CS37" s="1022"/>
      <c r="CT37" s="1022"/>
      <c r="CU37" s="1022"/>
      <c r="CV37" s="1023"/>
      <c r="CW37" s="1021">
        <v>0</v>
      </c>
      <c r="CX37" s="1022"/>
      <c r="CY37" s="1022"/>
      <c r="CZ37" s="1022"/>
      <c r="DA37" s="1023"/>
      <c r="DB37" s="1021">
        <v>359</v>
      </c>
      <c r="DC37" s="1022"/>
      <c r="DD37" s="1022"/>
      <c r="DE37" s="1022"/>
      <c r="DF37" s="1023"/>
      <c r="DG37" s="1021">
        <v>0</v>
      </c>
      <c r="DH37" s="1022"/>
      <c r="DI37" s="1022"/>
      <c r="DJ37" s="1022"/>
      <c r="DK37" s="1023"/>
      <c r="DL37" s="1021">
        <v>0</v>
      </c>
      <c r="DM37" s="1022"/>
      <c r="DN37" s="1022"/>
      <c r="DO37" s="1022"/>
      <c r="DP37" s="1023"/>
      <c r="DQ37" s="1021">
        <v>0</v>
      </c>
      <c r="DR37" s="1022"/>
      <c r="DS37" s="1022"/>
      <c r="DT37" s="1022"/>
      <c r="DU37" s="1023"/>
      <c r="DV37" s="1024"/>
      <c r="DW37" s="1025"/>
      <c r="DX37" s="1025"/>
      <c r="DY37" s="1025"/>
      <c r="DZ37" s="1026"/>
      <c r="EA37" s="197"/>
    </row>
    <row r="38" spans="1:131" s="198" customFormat="1" ht="26.25" customHeight="1">
      <c r="A38" s="217">
        <v>11</v>
      </c>
      <c r="B38" s="1069" t="s">
        <v>394</v>
      </c>
      <c r="C38" s="1070"/>
      <c r="D38" s="1070"/>
      <c r="E38" s="1070"/>
      <c r="F38" s="1070"/>
      <c r="G38" s="1070"/>
      <c r="H38" s="1070"/>
      <c r="I38" s="1070"/>
      <c r="J38" s="1070"/>
      <c r="K38" s="1070"/>
      <c r="L38" s="1070"/>
      <c r="M38" s="1070"/>
      <c r="N38" s="1070"/>
      <c r="O38" s="1070"/>
      <c r="P38" s="1071"/>
      <c r="Q38" s="1075">
        <v>1537</v>
      </c>
      <c r="R38" s="1076"/>
      <c r="S38" s="1076"/>
      <c r="T38" s="1076"/>
      <c r="U38" s="1076"/>
      <c r="V38" s="1076">
        <v>1218</v>
      </c>
      <c r="W38" s="1076"/>
      <c r="X38" s="1076"/>
      <c r="Y38" s="1076"/>
      <c r="Z38" s="1076"/>
      <c r="AA38" s="1076">
        <v>319</v>
      </c>
      <c r="AB38" s="1076"/>
      <c r="AC38" s="1076"/>
      <c r="AD38" s="1076"/>
      <c r="AE38" s="1077"/>
      <c r="AF38" s="1051">
        <v>3336</v>
      </c>
      <c r="AG38" s="1052"/>
      <c r="AH38" s="1052"/>
      <c r="AI38" s="1052"/>
      <c r="AJ38" s="1053"/>
      <c r="AK38" s="1006">
        <v>2</v>
      </c>
      <c r="AL38" s="997"/>
      <c r="AM38" s="997"/>
      <c r="AN38" s="997"/>
      <c r="AO38" s="997"/>
      <c r="AP38" s="997">
        <v>4141</v>
      </c>
      <c r="AQ38" s="997"/>
      <c r="AR38" s="997"/>
      <c r="AS38" s="997"/>
      <c r="AT38" s="997"/>
      <c r="AU38" s="997">
        <v>0</v>
      </c>
      <c r="AV38" s="997"/>
      <c r="AW38" s="997"/>
      <c r="AX38" s="997"/>
      <c r="AY38" s="997"/>
      <c r="AZ38" s="1074" t="s">
        <v>490</v>
      </c>
      <c r="BA38" s="1074"/>
      <c r="BB38" s="1074"/>
      <c r="BC38" s="1074"/>
      <c r="BD38" s="1074"/>
      <c r="BE38" s="1064" t="s">
        <v>389</v>
      </c>
      <c r="BF38" s="1064"/>
      <c r="BG38" s="1064"/>
      <c r="BH38" s="1064"/>
      <c r="BI38" s="1065"/>
      <c r="BJ38" s="203"/>
      <c r="BK38" s="203"/>
      <c r="BL38" s="203"/>
      <c r="BM38" s="203"/>
      <c r="BN38" s="203"/>
      <c r="BO38" s="216"/>
      <c r="BP38" s="216"/>
      <c r="BQ38" s="213">
        <v>32</v>
      </c>
      <c r="BR38" s="214" t="s">
        <v>590</v>
      </c>
      <c r="BS38" s="1046" t="s">
        <v>581</v>
      </c>
      <c r="BT38" s="1047"/>
      <c r="BU38" s="1047"/>
      <c r="BV38" s="1047"/>
      <c r="BW38" s="1047"/>
      <c r="BX38" s="1047"/>
      <c r="BY38" s="1047"/>
      <c r="BZ38" s="1047"/>
      <c r="CA38" s="1047"/>
      <c r="CB38" s="1047"/>
      <c r="CC38" s="1047"/>
      <c r="CD38" s="1047"/>
      <c r="CE38" s="1047"/>
      <c r="CF38" s="1047"/>
      <c r="CG38" s="1048"/>
      <c r="CH38" s="1021">
        <v>16</v>
      </c>
      <c r="CI38" s="1022"/>
      <c r="CJ38" s="1022"/>
      <c r="CK38" s="1022"/>
      <c r="CL38" s="1023"/>
      <c r="CM38" s="1021">
        <v>281</v>
      </c>
      <c r="CN38" s="1022"/>
      <c r="CO38" s="1022"/>
      <c r="CP38" s="1022"/>
      <c r="CQ38" s="1023"/>
      <c r="CR38" s="1021">
        <v>110</v>
      </c>
      <c r="CS38" s="1022"/>
      <c r="CT38" s="1022"/>
      <c r="CU38" s="1022"/>
      <c r="CV38" s="1023"/>
      <c r="CW38" s="1021">
        <v>0</v>
      </c>
      <c r="CX38" s="1022"/>
      <c r="CY38" s="1022"/>
      <c r="CZ38" s="1022"/>
      <c r="DA38" s="1023"/>
      <c r="DB38" s="1021">
        <v>0</v>
      </c>
      <c r="DC38" s="1022"/>
      <c r="DD38" s="1022"/>
      <c r="DE38" s="1022"/>
      <c r="DF38" s="1023"/>
      <c r="DG38" s="1021">
        <v>0</v>
      </c>
      <c r="DH38" s="1022"/>
      <c r="DI38" s="1022"/>
      <c r="DJ38" s="1022"/>
      <c r="DK38" s="1023"/>
      <c r="DL38" s="1021">
        <v>0</v>
      </c>
      <c r="DM38" s="1022"/>
      <c r="DN38" s="1022"/>
      <c r="DO38" s="1022"/>
      <c r="DP38" s="1023"/>
      <c r="DQ38" s="1021">
        <v>0</v>
      </c>
      <c r="DR38" s="1022"/>
      <c r="DS38" s="1022"/>
      <c r="DT38" s="1022"/>
      <c r="DU38" s="1023"/>
      <c r="DV38" s="1024"/>
      <c r="DW38" s="1025"/>
      <c r="DX38" s="1025"/>
      <c r="DY38" s="1025"/>
      <c r="DZ38" s="1026"/>
      <c r="EA38" s="197"/>
    </row>
    <row r="39" spans="1:131" s="198" customFormat="1" ht="26.25" customHeight="1">
      <c r="A39" s="217">
        <v>12</v>
      </c>
      <c r="B39" s="1069" t="s">
        <v>395</v>
      </c>
      <c r="C39" s="1070"/>
      <c r="D39" s="1070"/>
      <c r="E39" s="1070"/>
      <c r="F39" s="1070"/>
      <c r="G39" s="1070"/>
      <c r="H39" s="1070"/>
      <c r="I39" s="1070"/>
      <c r="J39" s="1070"/>
      <c r="K39" s="1070"/>
      <c r="L39" s="1070"/>
      <c r="M39" s="1070"/>
      <c r="N39" s="1070"/>
      <c r="O39" s="1070"/>
      <c r="P39" s="1071"/>
      <c r="Q39" s="1075">
        <v>23978</v>
      </c>
      <c r="R39" s="1076"/>
      <c r="S39" s="1076"/>
      <c r="T39" s="1076"/>
      <c r="U39" s="1076"/>
      <c r="V39" s="1076">
        <v>22382</v>
      </c>
      <c r="W39" s="1076"/>
      <c r="X39" s="1076"/>
      <c r="Y39" s="1076"/>
      <c r="Z39" s="1076"/>
      <c r="AA39" s="1076">
        <v>1595</v>
      </c>
      <c r="AB39" s="1076"/>
      <c r="AC39" s="1076"/>
      <c r="AD39" s="1076"/>
      <c r="AE39" s="1077"/>
      <c r="AF39" s="1051">
        <v>115646</v>
      </c>
      <c r="AG39" s="1052"/>
      <c r="AH39" s="1052"/>
      <c r="AI39" s="1052"/>
      <c r="AJ39" s="1053"/>
      <c r="AK39" s="1006">
        <v>0</v>
      </c>
      <c r="AL39" s="997"/>
      <c r="AM39" s="997"/>
      <c r="AN39" s="997"/>
      <c r="AO39" s="997"/>
      <c r="AP39" s="997">
        <v>174653</v>
      </c>
      <c r="AQ39" s="997"/>
      <c r="AR39" s="997"/>
      <c r="AS39" s="997"/>
      <c r="AT39" s="997"/>
      <c r="AU39" s="997">
        <v>0</v>
      </c>
      <c r="AV39" s="997"/>
      <c r="AW39" s="997"/>
      <c r="AX39" s="997"/>
      <c r="AY39" s="997"/>
      <c r="AZ39" s="1074" t="s">
        <v>490</v>
      </c>
      <c r="BA39" s="1074"/>
      <c r="BB39" s="1074"/>
      <c r="BC39" s="1074"/>
      <c r="BD39" s="1074"/>
      <c r="BE39" s="1064" t="s">
        <v>389</v>
      </c>
      <c r="BF39" s="1064"/>
      <c r="BG39" s="1064"/>
      <c r="BH39" s="1064"/>
      <c r="BI39" s="1065"/>
      <c r="BJ39" s="203"/>
      <c r="BK39" s="203"/>
      <c r="BL39" s="203"/>
      <c r="BM39" s="203"/>
      <c r="BN39" s="203"/>
      <c r="BO39" s="216"/>
      <c r="BP39" s="216"/>
      <c r="BQ39" s="213">
        <v>33</v>
      </c>
      <c r="BR39" s="214"/>
      <c r="BS39" s="1046" t="s">
        <v>582</v>
      </c>
      <c r="BT39" s="1047"/>
      <c r="BU39" s="1047"/>
      <c r="BV39" s="1047"/>
      <c r="BW39" s="1047"/>
      <c r="BX39" s="1047"/>
      <c r="BY39" s="1047"/>
      <c r="BZ39" s="1047"/>
      <c r="CA39" s="1047"/>
      <c r="CB39" s="1047"/>
      <c r="CC39" s="1047"/>
      <c r="CD39" s="1047"/>
      <c r="CE39" s="1047"/>
      <c r="CF39" s="1047"/>
      <c r="CG39" s="1048"/>
      <c r="CH39" s="1021">
        <v>78</v>
      </c>
      <c r="CI39" s="1022"/>
      <c r="CJ39" s="1022"/>
      <c r="CK39" s="1022"/>
      <c r="CL39" s="1023"/>
      <c r="CM39" s="1021">
        <v>729</v>
      </c>
      <c r="CN39" s="1022"/>
      <c r="CO39" s="1022"/>
      <c r="CP39" s="1022"/>
      <c r="CQ39" s="1023"/>
      <c r="CR39" s="1021">
        <v>50</v>
      </c>
      <c r="CS39" s="1022"/>
      <c r="CT39" s="1022"/>
      <c r="CU39" s="1022"/>
      <c r="CV39" s="1023"/>
      <c r="CW39" s="1021">
        <v>0</v>
      </c>
      <c r="CX39" s="1022"/>
      <c r="CY39" s="1022"/>
      <c r="CZ39" s="1022"/>
      <c r="DA39" s="1023"/>
      <c r="DB39" s="1021">
        <v>0</v>
      </c>
      <c r="DC39" s="1022"/>
      <c r="DD39" s="1022"/>
      <c r="DE39" s="1022"/>
      <c r="DF39" s="1023"/>
      <c r="DG39" s="1021">
        <v>0</v>
      </c>
      <c r="DH39" s="1022"/>
      <c r="DI39" s="1022"/>
      <c r="DJ39" s="1022"/>
      <c r="DK39" s="1023"/>
      <c r="DL39" s="1021">
        <v>0</v>
      </c>
      <c r="DM39" s="1022"/>
      <c r="DN39" s="1022"/>
      <c r="DO39" s="1022"/>
      <c r="DP39" s="1023"/>
      <c r="DQ39" s="1021">
        <v>0</v>
      </c>
      <c r="DR39" s="1022"/>
      <c r="DS39" s="1022"/>
      <c r="DT39" s="1022"/>
      <c r="DU39" s="1023"/>
      <c r="DV39" s="1024"/>
      <c r="DW39" s="1025"/>
      <c r="DX39" s="1025"/>
      <c r="DY39" s="1025"/>
      <c r="DZ39" s="1026"/>
      <c r="EA39" s="197"/>
    </row>
    <row r="40" spans="1:131" s="198" customFormat="1" ht="26.25" customHeight="1">
      <c r="A40" s="212">
        <v>13</v>
      </c>
      <c r="B40" s="1069" t="s">
        <v>396</v>
      </c>
      <c r="C40" s="1070"/>
      <c r="D40" s="1070"/>
      <c r="E40" s="1070"/>
      <c r="F40" s="1070"/>
      <c r="G40" s="1070"/>
      <c r="H40" s="1070"/>
      <c r="I40" s="1070"/>
      <c r="J40" s="1070"/>
      <c r="K40" s="1070"/>
      <c r="L40" s="1070"/>
      <c r="M40" s="1070"/>
      <c r="N40" s="1070"/>
      <c r="O40" s="1070"/>
      <c r="P40" s="1071"/>
      <c r="Q40" s="1075">
        <v>2648</v>
      </c>
      <c r="R40" s="1076"/>
      <c r="S40" s="1076"/>
      <c r="T40" s="1076"/>
      <c r="U40" s="1076"/>
      <c r="V40" s="1076">
        <v>2648</v>
      </c>
      <c r="W40" s="1076"/>
      <c r="X40" s="1076"/>
      <c r="Y40" s="1076"/>
      <c r="Z40" s="1076"/>
      <c r="AA40" s="1076">
        <v>0</v>
      </c>
      <c r="AB40" s="1076"/>
      <c r="AC40" s="1076"/>
      <c r="AD40" s="1076"/>
      <c r="AE40" s="1077"/>
      <c r="AF40" s="1051" t="s">
        <v>109</v>
      </c>
      <c r="AG40" s="1052"/>
      <c r="AH40" s="1052"/>
      <c r="AI40" s="1052"/>
      <c r="AJ40" s="1053"/>
      <c r="AK40" s="1006">
        <v>464</v>
      </c>
      <c r="AL40" s="997"/>
      <c r="AM40" s="997"/>
      <c r="AN40" s="997"/>
      <c r="AO40" s="997"/>
      <c r="AP40" s="997">
        <v>2648</v>
      </c>
      <c r="AQ40" s="997"/>
      <c r="AR40" s="997"/>
      <c r="AS40" s="997"/>
      <c r="AT40" s="997"/>
      <c r="AU40" s="997">
        <v>826</v>
      </c>
      <c r="AV40" s="997"/>
      <c r="AW40" s="997"/>
      <c r="AX40" s="997"/>
      <c r="AY40" s="997"/>
      <c r="AZ40" s="1074" t="s">
        <v>490</v>
      </c>
      <c r="BA40" s="1074"/>
      <c r="BB40" s="1074"/>
      <c r="BC40" s="1074"/>
      <c r="BD40" s="1074"/>
      <c r="BE40" s="1064" t="s">
        <v>397</v>
      </c>
      <c r="BF40" s="1064"/>
      <c r="BG40" s="1064"/>
      <c r="BH40" s="1064"/>
      <c r="BI40" s="1065"/>
      <c r="BJ40" s="203"/>
      <c r="BK40" s="203"/>
      <c r="BL40" s="203"/>
      <c r="BM40" s="203"/>
      <c r="BN40" s="203"/>
      <c r="BO40" s="216"/>
      <c r="BP40" s="216"/>
      <c r="BQ40" s="213">
        <v>34</v>
      </c>
      <c r="BR40" s="214"/>
      <c r="BS40" s="1046" t="s">
        <v>583</v>
      </c>
      <c r="BT40" s="1047"/>
      <c r="BU40" s="1047"/>
      <c r="BV40" s="1047"/>
      <c r="BW40" s="1047"/>
      <c r="BX40" s="1047"/>
      <c r="BY40" s="1047"/>
      <c r="BZ40" s="1047"/>
      <c r="CA40" s="1047"/>
      <c r="CB40" s="1047"/>
      <c r="CC40" s="1047"/>
      <c r="CD40" s="1047"/>
      <c r="CE40" s="1047"/>
      <c r="CF40" s="1047"/>
      <c r="CG40" s="1048"/>
      <c r="CH40" s="1021">
        <v>88</v>
      </c>
      <c r="CI40" s="1022"/>
      <c r="CJ40" s="1022"/>
      <c r="CK40" s="1022"/>
      <c r="CL40" s="1023"/>
      <c r="CM40" s="1021">
        <v>949</v>
      </c>
      <c r="CN40" s="1022"/>
      <c r="CO40" s="1022"/>
      <c r="CP40" s="1022"/>
      <c r="CQ40" s="1023"/>
      <c r="CR40" s="1021">
        <v>175</v>
      </c>
      <c r="CS40" s="1022"/>
      <c r="CT40" s="1022"/>
      <c r="CU40" s="1022"/>
      <c r="CV40" s="1023"/>
      <c r="CW40" s="1021">
        <v>67</v>
      </c>
      <c r="CX40" s="1022"/>
      <c r="CY40" s="1022"/>
      <c r="CZ40" s="1022"/>
      <c r="DA40" s="1023"/>
      <c r="DB40" s="1021">
        <v>0</v>
      </c>
      <c r="DC40" s="1022"/>
      <c r="DD40" s="1022"/>
      <c r="DE40" s="1022"/>
      <c r="DF40" s="1023"/>
      <c r="DG40" s="1021">
        <v>0</v>
      </c>
      <c r="DH40" s="1022"/>
      <c r="DI40" s="1022"/>
      <c r="DJ40" s="1022"/>
      <c r="DK40" s="1023"/>
      <c r="DL40" s="1021">
        <v>0</v>
      </c>
      <c r="DM40" s="1022"/>
      <c r="DN40" s="1022"/>
      <c r="DO40" s="1022"/>
      <c r="DP40" s="1023"/>
      <c r="DQ40" s="1021">
        <v>0</v>
      </c>
      <c r="DR40" s="1022"/>
      <c r="DS40" s="1022"/>
      <c r="DT40" s="1022"/>
      <c r="DU40" s="1023"/>
      <c r="DV40" s="1024"/>
      <c r="DW40" s="1025"/>
      <c r="DX40" s="1025"/>
      <c r="DY40" s="1025"/>
      <c r="DZ40" s="1026"/>
      <c r="EA40" s="197"/>
    </row>
    <row r="41" spans="1:131" s="198" customFormat="1" ht="26.25" customHeight="1">
      <c r="A41" s="212">
        <v>14</v>
      </c>
      <c r="B41" s="1069" t="s">
        <v>398</v>
      </c>
      <c r="C41" s="1070"/>
      <c r="D41" s="1070"/>
      <c r="E41" s="1070"/>
      <c r="F41" s="1070"/>
      <c r="G41" s="1070"/>
      <c r="H41" s="1070"/>
      <c r="I41" s="1070"/>
      <c r="J41" s="1070"/>
      <c r="K41" s="1070"/>
      <c r="L41" s="1070"/>
      <c r="M41" s="1070"/>
      <c r="N41" s="1070"/>
      <c r="O41" s="1070"/>
      <c r="P41" s="1071"/>
      <c r="Q41" s="1075">
        <v>1135</v>
      </c>
      <c r="R41" s="1076"/>
      <c r="S41" s="1076"/>
      <c r="T41" s="1076"/>
      <c r="U41" s="1076"/>
      <c r="V41" s="1076">
        <v>1135</v>
      </c>
      <c r="W41" s="1076"/>
      <c r="X41" s="1076"/>
      <c r="Y41" s="1076"/>
      <c r="Z41" s="1076"/>
      <c r="AA41" s="1076">
        <v>0</v>
      </c>
      <c r="AB41" s="1076"/>
      <c r="AC41" s="1076"/>
      <c r="AD41" s="1076"/>
      <c r="AE41" s="1077"/>
      <c r="AF41" s="1051" t="s">
        <v>109</v>
      </c>
      <c r="AG41" s="1052"/>
      <c r="AH41" s="1052"/>
      <c r="AI41" s="1052"/>
      <c r="AJ41" s="1053"/>
      <c r="AK41" s="1006">
        <v>707</v>
      </c>
      <c r="AL41" s="997"/>
      <c r="AM41" s="997"/>
      <c r="AN41" s="997"/>
      <c r="AO41" s="997"/>
      <c r="AP41" s="997">
        <v>1889</v>
      </c>
      <c r="AQ41" s="997"/>
      <c r="AR41" s="997"/>
      <c r="AS41" s="997"/>
      <c r="AT41" s="997"/>
      <c r="AU41" s="997">
        <v>1487</v>
      </c>
      <c r="AV41" s="997"/>
      <c r="AW41" s="997"/>
      <c r="AX41" s="997"/>
      <c r="AY41" s="997"/>
      <c r="AZ41" s="1074" t="s">
        <v>490</v>
      </c>
      <c r="BA41" s="1074"/>
      <c r="BB41" s="1074"/>
      <c r="BC41" s="1074"/>
      <c r="BD41" s="1074"/>
      <c r="BE41" s="1064" t="s">
        <v>397</v>
      </c>
      <c r="BF41" s="1064"/>
      <c r="BG41" s="1064"/>
      <c r="BH41" s="1064"/>
      <c r="BI41" s="1065"/>
      <c r="BJ41" s="203"/>
      <c r="BK41" s="203"/>
      <c r="BL41" s="203"/>
      <c r="BM41" s="203"/>
      <c r="BN41" s="203"/>
      <c r="BO41" s="216"/>
      <c r="BP41" s="216"/>
      <c r="BQ41" s="213">
        <v>35</v>
      </c>
      <c r="BR41" s="214"/>
      <c r="BS41" s="1046" t="s">
        <v>584</v>
      </c>
      <c r="BT41" s="1047"/>
      <c r="BU41" s="1047"/>
      <c r="BV41" s="1047"/>
      <c r="BW41" s="1047"/>
      <c r="BX41" s="1047"/>
      <c r="BY41" s="1047"/>
      <c r="BZ41" s="1047"/>
      <c r="CA41" s="1047"/>
      <c r="CB41" s="1047"/>
      <c r="CC41" s="1047"/>
      <c r="CD41" s="1047"/>
      <c r="CE41" s="1047"/>
      <c r="CF41" s="1047"/>
      <c r="CG41" s="1048"/>
      <c r="CH41" s="1021">
        <v>1</v>
      </c>
      <c r="CI41" s="1022"/>
      <c r="CJ41" s="1022"/>
      <c r="CK41" s="1022"/>
      <c r="CL41" s="1023"/>
      <c r="CM41" s="1021">
        <v>452</v>
      </c>
      <c r="CN41" s="1022"/>
      <c r="CO41" s="1022"/>
      <c r="CP41" s="1022"/>
      <c r="CQ41" s="1023"/>
      <c r="CR41" s="1021">
        <v>50</v>
      </c>
      <c r="CS41" s="1022"/>
      <c r="CT41" s="1022"/>
      <c r="CU41" s="1022"/>
      <c r="CV41" s="1023"/>
      <c r="CW41" s="1021">
        <v>0</v>
      </c>
      <c r="CX41" s="1022"/>
      <c r="CY41" s="1022"/>
      <c r="CZ41" s="1022"/>
      <c r="DA41" s="1023"/>
      <c r="DB41" s="1021">
        <v>0</v>
      </c>
      <c r="DC41" s="1022"/>
      <c r="DD41" s="1022"/>
      <c r="DE41" s="1022"/>
      <c r="DF41" s="1023"/>
      <c r="DG41" s="1021">
        <v>0</v>
      </c>
      <c r="DH41" s="1022"/>
      <c r="DI41" s="1022"/>
      <c r="DJ41" s="1022"/>
      <c r="DK41" s="1023"/>
      <c r="DL41" s="1021">
        <v>0</v>
      </c>
      <c r="DM41" s="1022"/>
      <c r="DN41" s="1022"/>
      <c r="DO41" s="1022"/>
      <c r="DP41" s="1023"/>
      <c r="DQ41" s="1021">
        <v>0</v>
      </c>
      <c r="DR41" s="1022"/>
      <c r="DS41" s="1022"/>
      <c r="DT41" s="1022"/>
      <c r="DU41" s="1023"/>
      <c r="DV41" s="1024"/>
      <c r="DW41" s="1025"/>
      <c r="DX41" s="1025"/>
      <c r="DY41" s="1025"/>
      <c r="DZ41" s="1026"/>
      <c r="EA41" s="197"/>
    </row>
    <row r="42" spans="1:131" s="198" customFormat="1" ht="26.25" customHeight="1">
      <c r="A42" s="212">
        <v>15</v>
      </c>
      <c r="B42" s="1069" t="s">
        <v>399</v>
      </c>
      <c r="C42" s="1070"/>
      <c r="D42" s="1070"/>
      <c r="E42" s="1070"/>
      <c r="F42" s="1070"/>
      <c r="G42" s="1070"/>
      <c r="H42" s="1070"/>
      <c r="I42" s="1070"/>
      <c r="J42" s="1070"/>
      <c r="K42" s="1070"/>
      <c r="L42" s="1070"/>
      <c r="M42" s="1070"/>
      <c r="N42" s="1070"/>
      <c r="O42" s="1070"/>
      <c r="P42" s="1071"/>
      <c r="Q42" s="1075">
        <v>1342</v>
      </c>
      <c r="R42" s="1076"/>
      <c r="S42" s="1076"/>
      <c r="T42" s="1076"/>
      <c r="U42" s="1076"/>
      <c r="V42" s="1076">
        <v>1342</v>
      </c>
      <c r="W42" s="1076"/>
      <c r="X42" s="1076"/>
      <c r="Y42" s="1076"/>
      <c r="Z42" s="1076"/>
      <c r="AA42" s="1076">
        <v>0</v>
      </c>
      <c r="AB42" s="1076"/>
      <c r="AC42" s="1076"/>
      <c r="AD42" s="1076"/>
      <c r="AE42" s="1077"/>
      <c r="AF42" s="1051" t="s">
        <v>109</v>
      </c>
      <c r="AG42" s="1052"/>
      <c r="AH42" s="1052"/>
      <c r="AI42" s="1052"/>
      <c r="AJ42" s="1053"/>
      <c r="AK42" s="1006">
        <v>1050</v>
      </c>
      <c r="AL42" s="997"/>
      <c r="AM42" s="997"/>
      <c r="AN42" s="997"/>
      <c r="AO42" s="997"/>
      <c r="AP42" s="997">
        <v>9185</v>
      </c>
      <c r="AQ42" s="997"/>
      <c r="AR42" s="997"/>
      <c r="AS42" s="997"/>
      <c r="AT42" s="997"/>
      <c r="AU42" s="997">
        <v>8588</v>
      </c>
      <c r="AV42" s="997"/>
      <c r="AW42" s="997"/>
      <c r="AX42" s="997"/>
      <c r="AY42" s="997"/>
      <c r="AZ42" s="1074" t="s">
        <v>490</v>
      </c>
      <c r="BA42" s="1074"/>
      <c r="BB42" s="1074"/>
      <c r="BC42" s="1074"/>
      <c r="BD42" s="1074"/>
      <c r="BE42" s="1064" t="s">
        <v>397</v>
      </c>
      <c r="BF42" s="1064"/>
      <c r="BG42" s="1064"/>
      <c r="BH42" s="1064"/>
      <c r="BI42" s="1065"/>
      <c r="BJ42" s="203"/>
      <c r="BK42" s="203"/>
      <c r="BL42" s="203"/>
      <c r="BM42" s="203"/>
      <c r="BN42" s="203"/>
      <c r="BO42" s="216"/>
      <c r="BP42" s="216"/>
      <c r="BQ42" s="213">
        <v>36</v>
      </c>
      <c r="BR42" s="214"/>
      <c r="BS42" s="1046" t="s">
        <v>585</v>
      </c>
      <c r="BT42" s="1047"/>
      <c r="BU42" s="1047"/>
      <c r="BV42" s="1047"/>
      <c r="BW42" s="1047"/>
      <c r="BX42" s="1047"/>
      <c r="BY42" s="1047"/>
      <c r="BZ42" s="1047"/>
      <c r="CA42" s="1047"/>
      <c r="CB42" s="1047"/>
      <c r="CC42" s="1047"/>
      <c r="CD42" s="1047"/>
      <c r="CE42" s="1047"/>
      <c r="CF42" s="1047"/>
      <c r="CG42" s="1048"/>
      <c r="CH42" s="1021">
        <v>-67</v>
      </c>
      <c r="CI42" s="1022"/>
      <c r="CJ42" s="1022"/>
      <c r="CK42" s="1022"/>
      <c r="CL42" s="1023"/>
      <c r="CM42" s="1021">
        <v>1889</v>
      </c>
      <c r="CN42" s="1022"/>
      <c r="CO42" s="1022"/>
      <c r="CP42" s="1022"/>
      <c r="CQ42" s="1023"/>
      <c r="CR42" s="1021">
        <v>0</v>
      </c>
      <c r="CS42" s="1022"/>
      <c r="CT42" s="1022"/>
      <c r="CU42" s="1022"/>
      <c r="CV42" s="1023"/>
      <c r="CW42" s="1021">
        <v>918</v>
      </c>
      <c r="CX42" s="1022"/>
      <c r="CY42" s="1022"/>
      <c r="CZ42" s="1022"/>
      <c r="DA42" s="1023"/>
      <c r="DB42" s="1021">
        <v>0</v>
      </c>
      <c r="DC42" s="1022"/>
      <c r="DD42" s="1022"/>
      <c r="DE42" s="1022"/>
      <c r="DF42" s="1023"/>
      <c r="DG42" s="1021">
        <v>0</v>
      </c>
      <c r="DH42" s="1022"/>
      <c r="DI42" s="1022"/>
      <c r="DJ42" s="1022"/>
      <c r="DK42" s="1023"/>
      <c r="DL42" s="1021">
        <v>0</v>
      </c>
      <c r="DM42" s="1022"/>
      <c r="DN42" s="1022"/>
      <c r="DO42" s="1022"/>
      <c r="DP42" s="1023"/>
      <c r="DQ42" s="1021">
        <v>0</v>
      </c>
      <c r="DR42" s="1022"/>
      <c r="DS42" s="1022"/>
      <c r="DT42" s="1022"/>
      <c r="DU42" s="1023"/>
      <c r="DV42" s="1024"/>
      <c r="DW42" s="1025"/>
      <c r="DX42" s="1025"/>
      <c r="DY42" s="1025"/>
      <c r="DZ42" s="1026"/>
      <c r="EA42" s="197"/>
    </row>
    <row r="43" spans="1:131" s="198" customFormat="1" ht="26.25" customHeight="1">
      <c r="A43" s="212">
        <v>16</v>
      </c>
      <c r="B43" s="1069" t="s">
        <v>400</v>
      </c>
      <c r="C43" s="1070"/>
      <c r="D43" s="1070"/>
      <c r="E43" s="1070"/>
      <c r="F43" s="1070"/>
      <c r="G43" s="1070"/>
      <c r="H43" s="1070"/>
      <c r="I43" s="1070"/>
      <c r="J43" s="1070"/>
      <c r="K43" s="1070"/>
      <c r="L43" s="1070"/>
      <c r="M43" s="1070"/>
      <c r="N43" s="1070"/>
      <c r="O43" s="1070"/>
      <c r="P43" s="1071"/>
      <c r="Q43" s="1075">
        <v>10626</v>
      </c>
      <c r="R43" s="1076"/>
      <c r="S43" s="1076"/>
      <c r="T43" s="1076"/>
      <c r="U43" s="1076"/>
      <c r="V43" s="1076">
        <v>10280</v>
      </c>
      <c r="W43" s="1076"/>
      <c r="X43" s="1076"/>
      <c r="Y43" s="1076"/>
      <c r="Z43" s="1076"/>
      <c r="AA43" s="1076">
        <v>346</v>
      </c>
      <c r="AB43" s="1076"/>
      <c r="AC43" s="1076"/>
      <c r="AD43" s="1076"/>
      <c r="AE43" s="1077"/>
      <c r="AF43" s="1051" t="s">
        <v>109</v>
      </c>
      <c r="AG43" s="1052"/>
      <c r="AH43" s="1052"/>
      <c r="AI43" s="1052"/>
      <c r="AJ43" s="1053"/>
      <c r="AK43" s="1006">
        <v>8163</v>
      </c>
      <c r="AL43" s="997"/>
      <c r="AM43" s="997"/>
      <c r="AN43" s="997"/>
      <c r="AO43" s="997"/>
      <c r="AP43" s="997">
        <v>62323</v>
      </c>
      <c r="AQ43" s="997"/>
      <c r="AR43" s="997"/>
      <c r="AS43" s="997"/>
      <c r="AT43" s="997"/>
      <c r="AU43" s="997">
        <v>32768</v>
      </c>
      <c r="AV43" s="997"/>
      <c r="AW43" s="997"/>
      <c r="AX43" s="997"/>
      <c r="AY43" s="997"/>
      <c r="AZ43" s="1074" t="s">
        <v>490</v>
      </c>
      <c r="BA43" s="1074"/>
      <c r="BB43" s="1074"/>
      <c r="BC43" s="1074"/>
      <c r="BD43" s="1074"/>
      <c r="BE43" s="1064" t="s">
        <v>397</v>
      </c>
      <c r="BF43" s="1064"/>
      <c r="BG43" s="1064"/>
      <c r="BH43" s="1064"/>
      <c r="BI43" s="1065"/>
      <c r="BJ43" s="203"/>
      <c r="BK43" s="203"/>
      <c r="BL43" s="203"/>
      <c r="BM43" s="203"/>
      <c r="BN43" s="203"/>
      <c r="BO43" s="216"/>
      <c r="BP43" s="216"/>
      <c r="BQ43" s="213">
        <v>37</v>
      </c>
      <c r="BR43" s="214"/>
      <c r="BS43" s="1046" t="s">
        <v>586</v>
      </c>
      <c r="BT43" s="1047"/>
      <c r="BU43" s="1047"/>
      <c r="BV43" s="1047"/>
      <c r="BW43" s="1047"/>
      <c r="BX43" s="1047"/>
      <c r="BY43" s="1047"/>
      <c r="BZ43" s="1047"/>
      <c r="CA43" s="1047"/>
      <c r="CB43" s="1047"/>
      <c r="CC43" s="1047"/>
      <c r="CD43" s="1047"/>
      <c r="CE43" s="1047"/>
      <c r="CF43" s="1047"/>
      <c r="CG43" s="1048"/>
      <c r="CH43" s="1021">
        <v>58</v>
      </c>
      <c r="CI43" s="1022"/>
      <c r="CJ43" s="1022"/>
      <c r="CK43" s="1022"/>
      <c r="CL43" s="1023"/>
      <c r="CM43" s="1021">
        <v>760</v>
      </c>
      <c r="CN43" s="1022"/>
      <c r="CO43" s="1022"/>
      <c r="CP43" s="1022"/>
      <c r="CQ43" s="1023"/>
      <c r="CR43" s="1021">
        <v>0</v>
      </c>
      <c r="CS43" s="1022"/>
      <c r="CT43" s="1022"/>
      <c r="CU43" s="1022"/>
      <c r="CV43" s="1023"/>
      <c r="CW43" s="1021">
        <v>49</v>
      </c>
      <c r="CX43" s="1022"/>
      <c r="CY43" s="1022"/>
      <c r="CZ43" s="1022"/>
      <c r="DA43" s="1023"/>
      <c r="DB43" s="1021">
        <v>984</v>
      </c>
      <c r="DC43" s="1022"/>
      <c r="DD43" s="1022"/>
      <c r="DE43" s="1022"/>
      <c r="DF43" s="1023"/>
      <c r="DG43" s="1021">
        <v>0</v>
      </c>
      <c r="DH43" s="1022"/>
      <c r="DI43" s="1022"/>
      <c r="DJ43" s="1022"/>
      <c r="DK43" s="1023"/>
      <c r="DL43" s="1021">
        <v>0</v>
      </c>
      <c r="DM43" s="1022"/>
      <c r="DN43" s="1022"/>
      <c r="DO43" s="1022"/>
      <c r="DP43" s="1023"/>
      <c r="DQ43" s="1021">
        <v>0</v>
      </c>
      <c r="DR43" s="1022"/>
      <c r="DS43" s="1022"/>
      <c r="DT43" s="1022"/>
      <c r="DU43" s="1023"/>
      <c r="DV43" s="1024"/>
      <c r="DW43" s="1025"/>
      <c r="DX43" s="1025"/>
      <c r="DY43" s="1025"/>
      <c r="DZ43" s="1026"/>
      <c r="EA43" s="197"/>
    </row>
    <row r="44" spans="1:131" s="198" customFormat="1" ht="26.25" customHeight="1">
      <c r="A44" s="212">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6"/>
      <c r="AL44" s="997"/>
      <c r="AM44" s="997"/>
      <c r="AN44" s="997"/>
      <c r="AO44" s="997"/>
      <c r="AP44" s="997"/>
      <c r="AQ44" s="997"/>
      <c r="AR44" s="997"/>
      <c r="AS44" s="997"/>
      <c r="AT44" s="997"/>
      <c r="AU44" s="997"/>
      <c r="AV44" s="997"/>
      <c r="AW44" s="997"/>
      <c r="AX44" s="997"/>
      <c r="AY44" s="997"/>
      <c r="AZ44" s="1074"/>
      <c r="BA44" s="1074"/>
      <c r="BB44" s="1074"/>
      <c r="BC44" s="1074"/>
      <c r="BD44" s="1074"/>
      <c r="BE44" s="1064"/>
      <c r="BF44" s="1064"/>
      <c r="BG44" s="1064"/>
      <c r="BH44" s="1064"/>
      <c r="BI44" s="1065"/>
      <c r="BJ44" s="203"/>
      <c r="BK44" s="203"/>
      <c r="BL44" s="203"/>
      <c r="BM44" s="203"/>
      <c r="BN44" s="203"/>
      <c r="BO44" s="216"/>
      <c r="BP44" s="216"/>
      <c r="BQ44" s="213">
        <v>38</v>
      </c>
      <c r="BR44" s="214"/>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7"/>
    </row>
    <row r="45" spans="1:131" s="198" customFormat="1" ht="26.25" customHeight="1">
      <c r="A45" s="212">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6"/>
      <c r="AL45" s="997"/>
      <c r="AM45" s="997"/>
      <c r="AN45" s="997"/>
      <c r="AO45" s="997"/>
      <c r="AP45" s="997"/>
      <c r="AQ45" s="997"/>
      <c r="AR45" s="997"/>
      <c r="AS45" s="997"/>
      <c r="AT45" s="997"/>
      <c r="AU45" s="997"/>
      <c r="AV45" s="997"/>
      <c r="AW45" s="997"/>
      <c r="AX45" s="997"/>
      <c r="AY45" s="997"/>
      <c r="AZ45" s="1074"/>
      <c r="BA45" s="1074"/>
      <c r="BB45" s="1074"/>
      <c r="BC45" s="1074"/>
      <c r="BD45" s="1074"/>
      <c r="BE45" s="1064"/>
      <c r="BF45" s="1064"/>
      <c r="BG45" s="1064"/>
      <c r="BH45" s="1064"/>
      <c r="BI45" s="1065"/>
      <c r="BJ45" s="203"/>
      <c r="BK45" s="203"/>
      <c r="BL45" s="203"/>
      <c r="BM45" s="203"/>
      <c r="BN45" s="203"/>
      <c r="BO45" s="216"/>
      <c r="BP45" s="216"/>
      <c r="BQ45" s="213">
        <v>39</v>
      </c>
      <c r="BR45" s="214"/>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7"/>
    </row>
    <row r="46" spans="1:131" s="198" customFormat="1" ht="26.25" customHeight="1">
      <c r="A46" s="212">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6"/>
      <c r="AL46" s="997"/>
      <c r="AM46" s="997"/>
      <c r="AN46" s="997"/>
      <c r="AO46" s="997"/>
      <c r="AP46" s="997"/>
      <c r="AQ46" s="997"/>
      <c r="AR46" s="997"/>
      <c r="AS46" s="997"/>
      <c r="AT46" s="997"/>
      <c r="AU46" s="997"/>
      <c r="AV46" s="997"/>
      <c r="AW46" s="997"/>
      <c r="AX46" s="997"/>
      <c r="AY46" s="997"/>
      <c r="AZ46" s="1074"/>
      <c r="BA46" s="1074"/>
      <c r="BB46" s="1074"/>
      <c r="BC46" s="1074"/>
      <c r="BD46" s="1074"/>
      <c r="BE46" s="1064"/>
      <c r="BF46" s="1064"/>
      <c r="BG46" s="1064"/>
      <c r="BH46" s="1064"/>
      <c r="BI46" s="1065"/>
      <c r="BJ46" s="203"/>
      <c r="BK46" s="203"/>
      <c r="BL46" s="203"/>
      <c r="BM46" s="203"/>
      <c r="BN46" s="203"/>
      <c r="BO46" s="216"/>
      <c r="BP46" s="216"/>
      <c r="BQ46" s="213">
        <v>40</v>
      </c>
      <c r="BR46" s="214"/>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7"/>
    </row>
    <row r="47" spans="1:131" s="198" customFormat="1" ht="26.25" customHeight="1">
      <c r="A47" s="212">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6"/>
      <c r="AL47" s="997"/>
      <c r="AM47" s="997"/>
      <c r="AN47" s="997"/>
      <c r="AO47" s="997"/>
      <c r="AP47" s="997"/>
      <c r="AQ47" s="997"/>
      <c r="AR47" s="997"/>
      <c r="AS47" s="997"/>
      <c r="AT47" s="997"/>
      <c r="AU47" s="997"/>
      <c r="AV47" s="997"/>
      <c r="AW47" s="997"/>
      <c r="AX47" s="997"/>
      <c r="AY47" s="997"/>
      <c r="AZ47" s="1074"/>
      <c r="BA47" s="1074"/>
      <c r="BB47" s="1074"/>
      <c r="BC47" s="1074"/>
      <c r="BD47" s="1074"/>
      <c r="BE47" s="1064"/>
      <c r="BF47" s="1064"/>
      <c r="BG47" s="1064"/>
      <c r="BH47" s="1064"/>
      <c r="BI47" s="1065"/>
      <c r="BJ47" s="203"/>
      <c r="BK47" s="203"/>
      <c r="BL47" s="203"/>
      <c r="BM47" s="203"/>
      <c r="BN47" s="203"/>
      <c r="BO47" s="216"/>
      <c r="BP47" s="216"/>
      <c r="BQ47" s="213">
        <v>41</v>
      </c>
      <c r="BR47" s="214"/>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7"/>
    </row>
    <row r="48" spans="1:131" s="198" customFormat="1" ht="26.25" customHeight="1">
      <c r="A48" s="212">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6"/>
      <c r="AL48" s="997"/>
      <c r="AM48" s="997"/>
      <c r="AN48" s="997"/>
      <c r="AO48" s="997"/>
      <c r="AP48" s="997"/>
      <c r="AQ48" s="997"/>
      <c r="AR48" s="997"/>
      <c r="AS48" s="997"/>
      <c r="AT48" s="997"/>
      <c r="AU48" s="997"/>
      <c r="AV48" s="997"/>
      <c r="AW48" s="997"/>
      <c r="AX48" s="997"/>
      <c r="AY48" s="997"/>
      <c r="AZ48" s="1074"/>
      <c r="BA48" s="1074"/>
      <c r="BB48" s="1074"/>
      <c r="BC48" s="1074"/>
      <c r="BD48" s="1074"/>
      <c r="BE48" s="1064"/>
      <c r="BF48" s="1064"/>
      <c r="BG48" s="1064"/>
      <c r="BH48" s="1064"/>
      <c r="BI48" s="1065"/>
      <c r="BJ48" s="203"/>
      <c r="BK48" s="203"/>
      <c r="BL48" s="203"/>
      <c r="BM48" s="203"/>
      <c r="BN48" s="203"/>
      <c r="BO48" s="216"/>
      <c r="BP48" s="216"/>
      <c r="BQ48" s="213">
        <v>42</v>
      </c>
      <c r="BR48" s="214"/>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7"/>
    </row>
    <row r="49" spans="1:131" s="198" customFormat="1" ht="26.25" customHeight="1">
      <c r="A49" s="212">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6"/>
      <c r="AL49" s="997"/>
      <c r="AM49" s="997"/>
      <c r="AN49" s="997"/>
      <c r="AO49" s="997"/>
      <c r="AP49" s="997"/>
      <c r="AQ49" s="997"/>
      <c r="AR49" s="997"/>
      <c r="AS49" s="997"/>
      <c r="AT49" s="997"/>
      <c r="AU49" s="997"/>
      <c r="AV49" s="997"/>
      <c r="AW49" s="997"/>
      <c r="AX49" s="997"/>
      <c r="AY49" s="997"/>
      <c r="AZ49" s="1074"/>
      <c r="BA49" s="1074"/>
      <c r="BB49" s="1074"/>
      <c r="BC49" s="1074"/>
      <c r="BD49" s="1074"/>
      <c r="BE49" s="1064"/>
      <c r="BF49" s="1064"/>
      <c r="BG49" s="1064"/>
      <c r="BH49" s="1064"/>
      <c r="BI49" s="1065"/>
      <c r="BJ49" s="203"/>
      <c r="BK49" s="203"/>
      <c r="BL49" s="203"/>
      <c r="BM49" s="203"/>
      <c r="BN49" s="203"/>
      <c r="BO49" s="216"/>
      <c r="BP49" s="216"/>
      <c r="BQ49" s="213">
        <v>43</v>
      </c>
      <c r="BR49" s="214"/>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7"/>
    </row>
    <row r="50" spans="1:131" s="198" customFormat="1" ht="26.25" customHeight="1">
      <c r="A50" s="212">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3"/>
      <c r="BK50" s="203"/>
      <c r="BL50" s="203"/>
      <c r="BM50" s="203"/>
      <c r="BN50" s="203"/>
      <c r="BO50" s="216"/>
      <c r="BP50" s="216"/>
      <c r="BQ50" s="213">
        <v>44</v>
      </c>
      <c r="BR50" s="214"/>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7"/>
    </row>
    <row r="51" spans="1:131" s="198" customFormat="1" ht="26.25" customHeight="1">
      <c r="A51" s="212">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3"/>
      <c r="BK51" s="203"/>
      <c r="BL51" s="203"/>
      <c r="BM51" s="203"/>
      <c r="BN51" s="203"/>
      <c r="BO51" s="216"/>
      <c r="BP51" s="216"/>
      <c r="BQ51" s="213">
        <v>45</v>
      </c>
      <c r="BR51" s="214"/>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7"/>
    </row>
    <row r="52" spans="1:131" s="198" customFormat="1" ht="26.25" customHeight="1">
      <c r="A52" s="212">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3"/>
      <c r="BK52" s="203"/>
      <c r="BL52" s="203"/>
      <c r="BM52" s="203"/>
      <c r="BN52" s="203"/>
      <c r="BO52" s="216"/>
      <c r="BP52" s="216"/>
      <c r="BQ52" s="213">
        <v>46</v>
      </c>
      <c r="BR52" s="214"/>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7"/>
    </row>
    <row r="53" spans="1:131" s="198" customFormat="1" ht="26.25" customHeight="1">
      <c r="A53" s="212">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3"/>
      <c r="BK53" s="203"/>
      <c r="BL53" s="203"/>
      <c r="BM53" s="203"/>
      <c r="BN53" s="203"/>
      <c r="BO53" s="216"/>
      <c r="BP53" s="216"/>
      <c r="BQ53" s="213">
        <v>47</v>
      </c>
      <c r="BR53" s="214"/>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7"/>
    </row>
    <row r="54" spans="1:131" s="198" customFormat="1" ht="26.25" customHeight="1">
      <c r="A54" s="212">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3"/>
      <c r="BK54" s="203"/>
      <c r="BL54" s="203"/>
      <c r="BM54" s="203"/>
      <c r="BN54" s="203"/>
      <c r="BO54" s="216"/>
      <c r="BP54" s="216"/>
      <c r="BQ54" s="213">
        <v>48</v>
      </c>
      <c r="BR54" s="214"/>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7"/>
    </row>
    <row r="55" spans="1:131" s="198" customFormat="1" ht="26.25" customHeight="1">
      <c r="A55" s="212">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3"/>
      <c r="BK55" s="203"/>
      <c r="BL55" s="203"/>
      <c r="BM55" s="203"/>
      <c r="BN55" s="203"/>
      <c r="BO55" s="216"/>
      <c r="BP55" s="216"/>
      <c r="BQ55" s="213">
        <v>49</v>
      </c>
      <c r="BR55" s="214"/>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7"/>
    </row>
    <row r="56" spans="1:131" s="198" customFormat="1" ht="26.25" customHeight="1">
      <c r="A56" s="212">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3"/>
      <c r="BK56" s="203"/>
      <c r="BL56" s="203"/>
      <c r="BM56" s="203"/>
      <c r="BN56" s="203"/>
      <c r="BO56" s="216"/>
      <c r="BP56" s="216"/>
      <c r="BQ56" s="213">
        <v>50</v>
      </c>
      <c r="BR56" s="214"/>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7"/>
    </row>
    <row r="57" spans="1:131" s="198" customFormat="1" ht="26.25" customHeight="1">
      <c r="A57" s="212">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3"/>
      <c r="BK57" s="203"/>
      <c r="BL57" s="203"/>
      <c r="BM57" s="203"/>
      <c r="BN57" s="203"/>
      <c r="BO57" s="216"/>
      <c r="BP57" s="216"/>
      <c r="BQ57" s="213">
        <v>51</v>
      </c>
      <c r="BR57" s="214"/>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7"/>
    </row>
    <row r="58" spans="1:131" s="198" customFormat="1" ht="26.25" customHeight="1">
      <c r="A58" s="212">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3"/>
      <c r="BK58" s="203"/>
      <c r="BL58" s="203"/>
      <c r="BM58" s="203"/>
      <c r="BN58" s="203"/>
      <c r="BO58" s="216"/>
      <c r="BP58" s="216"/>
      <c r="BQ58" s="213">
        <v>52</v>
      </c>
      <c r="BR58" s="214"/>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7"/>
    </row>
    <row r="59" spans="1:131" s="198" customFormat="1" ht="26.25" customHeight="1">
      <c r="A59" s="212">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3"/>
      <c r="BK59" s="203"/>
      <c r="BL59" s="203"/>
      <c r="BM59" s="203"/>
      <c r="BN59" s="203"/>
      <c r="BO59" s="216"/>
      <c r="BP59" s="216"/>
      <c r="BQ59" s="213">
        <v>53</v>
      </c>
      <c r="BR59" s="214"/>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7"/>
    </row>
    <row r="60" spans="1:131" s="198" customFormat="1" ht="26.25" customHeight="1">
      <c r="A60" s="212">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3"/>
      <c r="BK60" s="203"/>
      <c r="BL60" s="203"/>
      <c r="BM60" s="203"/>
      <c r="BN60" s="203"/>
      <c r="BO60" s="216"/>
      <c r="BP60" s="216"/>
      <c r="BQ60" s="213">
        <v>54</v>
      </c>
      <c r="BR60" s="214"/>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7"/>
    </row>
    <row r="61" spans="1:131" s="198" customFormat="1" ht="26.25" customHeight="1" thickBot="1">
      <c r="A61" s="212">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3"/>
      <c r="BK61" s="203"/>
      <c r="BL61" s="203"/>
      <c r="BM61" s="203"/>
      <c r="BN61" s="203"/>
      <c r="BO61" s="216"/>
      <c r="BP61" s="216"/>
      <c r="BQ61" s="213">
        <v>55</v>
      </c>
      <c r="BR61" s="214"/>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7"/>
    </row>
    <row r="62" spans="1:131" s="198" customFormat="1" ht="26.25" customHeight="1">
      <c r="A62" s="212">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401</v>
      </c>
      <c r="BK62" s="1067"/>
      <c r="BL62" s="1067"/>
      <c r="BM62" s="1067"/>
      <c r="BN62" s="1068"/>
      <c r="BO62" s="216"/>
      <c r="BP62" s="216"/>
      <c r="BQ62" s="213">
        <v>56</v>
      </c>
      <c r="BR62" s="214"/>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7"/>
    </row>
    <row r="63" spans="1:131" s="198" customFormat="1" ht="26.25" customHeight="1" thickBot="1">
      <c r="A63" s="215" t="s">
        <v>371</v>
      </c>
      <c r="B63" s="970" t="s">
        <v>402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60"/>
      <c r="AF63" s="1061">
        <v>175880</v>
      </c>
      <c r="AG63" s="985"/>
      <c r="AH63" s="985"/>
      <c r="AI63" s="985"/>
      <c r="AJ63" s="1062"/>
      <c r="AK63" s="1063"/>
      <c r="AL63" s="989"/>
      <c r="AM63" s="989"/>
      <c r="AN63" s="989"/>
      <c r="AO63" s="989"/>
      <c r="AP63" s="985">
        <v>853302</v>
      </c>
      <c r="AQ63" s="985"/>
      <c r="AR63" s="985"/>
      <c r="AS63" s="985"/>
      <c r="AT63" s="985"/>
      <c r="AU63" s="985">
        <v>180425</v>
      </c>
      <c r="AV63" s="985"/>
      <c r="AW63" s="985"/>
      <c r="AX63" s="985"/>
      <c r="AY63" s="985"/>
      <c r="AZ63" s="1057"/>
      <c r="BA63" s="1057"/>
      <c r="BB63" s="1057"/>
      <c r="BC63" s="1057"/>
      <c r="BD63" s="1057"/>
      <c r="BE63" s="986"/>
      <c r="BF63" s="986"/>
      <c r="BG63" s="986"/>
      <c r="BH63" s="986"/>
      <c r="BI63" s="987"/>
      <c r="BJ63" s="1058" t="s">
        <v>109</v>
      </c>
      <c r="BK63" s="977"/>
      <c r="BL63" s="977"/>
      <c r="BM63" s="977"/>
      <c r="BN63" s="1059"/>
      <c r="BO63" s="216"/>
      <c r="BP63" s="216"/>
      <c r="BQ63" s="213">
        <v>57</v>
      </c>
      <c r="BR63" s="214"/>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7"/>
    </row>
    <row r="65" spans="1:131" s="198" customFormat="1" ht="26.25" customHeight="1" thickBot="1">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7"/>
    </row>
    <row r="66" spans="1:131" s="198" customFormat="1" ht="26.25" customHeight="1">
      <c r="A66" s="1027" t="s">
        <v>404</v>
      </c>
      <c r="B66" s="1028"/>
      <c r="C66" s="1028"/>
      <c r="D66" s="1028"/>
      <c r="E66" s="1028"/>
      <c r="F66" s="1028"/>
      <c r="G66" s="1028"/>
      <c r="H66" s="1028"/>
      <c r="I66" s="1028"/>
      <c r="J66" s="1028"/>
      <c r="K66" s="1028"/>
      <c r="L66" s="1028"/>
      <c r="M66" s="1028"/>
      <c r="N66" s="1028"/>
      <c r="O66" s="1028"/>
      <c r="P66" s="1029"/>
      <c r="Q66" s="1033" t="s">
        <v>375</v>
      </c>
      <c r="R66" s="1034"/>
      <c r="S66" s="1034"/>
      <c r="T66" s="1034"/>
      <c r="U66" s="1035"/>
      <c r="V66" s="1033" t="s">
        <v>376</v>
      </c>
      <c r="W66" s="1034"/>
      <c r="X66" s="1034"/>
      <c r="Y66" s="1034"/>
      <c r="Z66" s="1035"/>
      <c r="AA66" s="1033" t="s">
        <v>377</v>
      </c>
      <c r="AB66" s="1034"/>
      <c r="AC66" s="1034"/>
      <c r="AD66" s="1034"/>
      <c r="AE66" s="1035"/>
      <c r="AF66" s="1039" t="s">
        <v>378</v>
      </c>
      <c r="AG66" s="1040"/>
      <c r="AH66" s="1040"/>
      <c r="AI66" s="1040"/>
      <c r="AJ66" s="1041"/>
      <c r="AK66" s="1033" t="s">
        <v>379</v>
      </c>
      <c r="AL66" s="1028"/>
      <c r="AM66" s="1028"/>
      <c r="AN66" s="1028"/>
      <c r="AO66" s="1029"/>
      <c r="AP66" s="1033" t="s">
        <v>380</v>
      </c>
      <c r="AQ66" s="1034"/>
      <c r="AR66" s="1034"/>
      <c r="AS66" s="1034"/>
      <c r="AT66" s="1035"/>
      <c r="AU66" s="1033" t="s">
        <v>405</v>
      </c>
      <c r="AV66" s="1034"/>
      <c r="AW66" s="1034"/>
      <c r="AX66" s="1034"/>
      <c r="AY66" s="1035"/>
      <c r="AZ66" s="1033" t="s">
        <v>354</v>
      </c>
      <c r="BA66" s="1034"/>
      <c r="BB66" s="1034"/>
      <c r="BC66" s="1034"/>
      <c r="BD66" s="1049"/>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7" t="s">
        <v>550</v>
      </c>
      <c r="C68" s="1018"/>
      <c r="D68" s="1018"/>
      <c r="E68" s="1018"/>
      <c r="F68" s="1018"/>
      <c r="G68" s="1018"/>
      <c r="H68" s="1018"/>
      <c r="I68" s="1018"/>
      <c r="J68" s="1018"/>
      <c r="K68" s="1018"/>
      <c r="L68" s="1018"/>
      <c r="M68" s="1018"/>
      <c r="N68" s="1018"/>
      <c r="O68" s="1018"/>
      <c r="P68" s="1019"/>
      <c r="Q68" s="1020">
        <v>21042</v>
      </c>
      <c r="R68" s="1012"/>
      <c r="S68" s="1012"/>
      <c r="T68" s="1012"/>
      <c r="U68" s="1013"/>
      <c r="V68" s="1011">
        <v>18584</v>
      </c>
      <c r="W68" s="1012"/>
      <c r="X68" s="1012"/>
      <c r="Y68" s="1012"/>
      <c r="Z68" s="1013"/>
      <c r="AA68" s="1011">
        <v>2457</v>
      </c>
      <c r="AB68" s="1012"/>
      <c r="AC68" s="1012"/>
      <c r="AD68" s="1012"/>
      <c r="AE68" s="1013"/>
      <c r="AF68" s="1011">
        <v>8243</v>
      </c>
      <c r="AG68" s="1012"/>
      <c r="AH68" s="1012"/>
      <c r="AI68" s="1012"/>
      <c r="AJ68" s="1013"/>
      <c r="AK68" s="1011">
        <v>0</v>
      </c>
      <c r="AL68" s="1012"/>
      <c r="AM68" s="1012"/>
      <c r="AN68" s="1012"/>
      <c r="AO68" s="1013"/>
      <c r="AP68" s="1011">
        <v>66005</v>
      </c>
      <c r="AQ68" s="1012"/>
      <c r="AR68" s="1012"/>
      <c r="AS68" s="1012"/>
      <c r="AT68" s="1013"/>
      <c r="AU68" s="1011">
        <v>1132</v>
      </c>
      <c r="AV68" s="1012"/>
      <c r="AW68" s="1012"/>
      <c r="AX68" s="1012"/>
      <c r="AY68" s="1013"/>
      <c r="AZ68" s="1014"/>
      <c r="BA68" s="1015"/>
      <c r="BB68" s="1015"/>
      <c r="BC68" s="1015"/>
      <c r="BD68" s="1016"/>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551</v>
      </c>
      <c r="C69" s="1001"/>
      <c r="D69" s="1001"/>
      <c r="E69" s="1001"/>
      <c r="F69" s="1001"/>
      <c r="G69" s="1001"/>
      <c r="H69" s="1001"/>
      <c r="I69" s="1001"/>
      <c r="J69" s="1001"/>
      <c r="K69" s="1001"/>
      <c r="L69" s="1001"/>
      <c r="M69" s="1001"/>
      <c r="N69" s="1001"/>
      <c r="O69" s="1001"/>
      <c r="P69" s="1002"/>
      <c r="Q69" s="1004">
        <v>3919</v>
      </c>
      <c r="R69" s="1005"/>
      <c r="S69" s="1005"/>
      <c r="T69" s="1005"/>
      <c r="U69" s="1006"/>
      <c r="V69" s="1007">
        <v>3829</v>
      </c>
      <c r="W69" s="1005"/>
      <c r="X69" s="1005"/>
      <c r="Y69" s="1005"/>
      <c r="Z69" s="1006"/>
      <c r="AA69" s="1007">
        <v>90</v>
      </c>
      <c r="AB69" s="1005"/>
      <c r="AC69" s="1005"/>
      <c r="AD69" s="1005"/>
      <c r="AE69" s="1006"/>
      <c r="AF69" s="1007">
        <v>90</v>
      </c>
      <c r="AG69" s="1005"/>
      <c r="AH69" s="1005"/>
      <c r="AI69" s="1005"/>
      <c r="AJ69" s="1006"/>
      <c r="AK69" s="1007">
        <v>0</v>
      </c>
      <c r="AL69" s="1005"/>
      <c r="AM69" s="1005"/>
      <c r="AN69" s="1005"/>
      <c r="AO69" s="1006"/>
      <c r="AP69" s="1007">
        <v>0</v>
      </c>
      <c r="AQ69" s="1005"/>
      <c r="AR69" s="1005"/>
      <c r="AS69" s="1005"/>
      <c r="AT69" s="1006"/>
      <c r="AU69" s="1007">
        <v>0</v>
      </c>
      <c r="AV69" s="1005"/>
      <c r="AW69" s="1005"/>
      <c r="AX69" s="1005"/>
      <c r="AY69" s="1006"/>
      <c r="AZ69" s="1008"/>
      <c r="BA69" s="1009"/>
      <c r="BB69" s="1009"/>
      <c r="BC69" s="1009"/>
      <c r="BD69" s="1010"/>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552</v>
      </c>
      <c r="C70" s="1001"/>
      <c r="D70" s="1001"/>
      <c r="E70" s="1001"/>
      <c r="F70" s="1001"/>
      <c r="G70" s="1001"/>
      <c r="H70" s="1001"/>
      <c r="I70" s="1001"/>
      <c r="J70" s="1001"/>
      <c r="K70" s="1001"/>
      <c r="L70" s="1001"/>
      <c r="M70" s="1001"/>
      <c r="N70" s="1001"/>
      <c r="O70" s="1001"/>
      <c r="P70" s="1002"/>
      <c r="Q70" s="1004">
        <v>690109</v>
      </c>
      <c r="R70" s="1005"/>
      <c r="S70" s="1005"/>
      <c r="T70" s="1005"/>
      <c r="U70" s="1006"/>
      <c r="V70" s="1007">
        <v>676255</v>
      </c>
      <c r="W70" s="1005"/>
      <c r="X70" s="1005"/>
      <c r="Y70" s="1005"/>
      <c r="Z70" s="1006"/>
      <c r="AA70" s="1007">
        <v>13854</v>
      </c>
      <c r="AB70" s="1005"/>
      <c r="AC70" s="1005"/>
      <c r="AD70" s="1005"/>
      <c r="AE70" s="1006"/>
      <c r="AF70" s="1007">
        <v>13854</v>
      </c>
      <c r="AG70" s="1005"/>
      <c r="AH70" s="1005"/>
      <c r="AI70" s="1005"/>
      <c r="AJ70" s="1006"/>
      <c r="AK70" s="1007">
        <v>0</v>
      </c>
      <c r="AL70" s="1005"/>
      <c r="AM70" s="1005"/>
      <c r="AN70" s="1005"/>
      <c r="AO70" s="1006"/>
      <c r="AP70" s="1007">
        <v>0</v>
      </c>
      <c r="AQ70" s="1005"/>
      <c r="AR70" s="1005"/>
      <c r="AS70" s="1005"/>
      <c r="AT70" s="1006"/>
      <c r="AU70" s="1007">
        <v>0</v>
      </c>
      <c r="AV70" s="1005"/>
      <c r="AW70" s="1005"/>
      <c r="AX70" s="1005"/>
      <c r="AY70" s="1006"/>
      <c r="AZ70" s="1008"/>
      <c r="BA70" s="1009"/>
      <c r="BB70" s="1009"/>
      <c r="BC70" s="1009"/>
      <c r="BD70" s="1010"/>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594</v>
      </c>
      <c r="C71" s="1001"/>
      <c r="D71" s="1001"/>
      <c r="E71" s="1001"/>
      <c r="F71" s="1001"/>
      <c r="G71" s="1001"/>
      <c r="H71" s="1001"/>
      <c r="I71" s="1001"/>
      <c r="J71" s="1001"/>
      <c r="K71" s="1001"/>
      <c r="L71" s="1001"/>
      <c r="M71" s="1001"/>
      <c r="N71" s="1001"/>
      <c r="O71" s="1001"/>
      <c r="P71" s="1002"/>
      <c r="Q71" s="1003">
        <v>1938</v>
      </c>
      <c r="R71" s="997"/>
      <c r="S71" s="997"/>
      <c r="T71" s="997"/>
      <c r="U71" s="997"/>
      <c r="V71" s="997">
        <v>1871</v>
      </c>
      <c r="W71" s="997"/>
      <c r="X71" s="997"/>
      <c r="Y71" s="997"/>
      <c r="Z71" s="997"/>
      <c r="AA71" s="997">
        <v>67</v>
      </c>
      <c r="AB71" s="997"/>
      <c r="AC71" s="997"/>
      <c r="AD71" s="997"/>
      <c r="AE71" s="997"/>
      <c r="AF71" s="997">
        <v>67</v>
      </c>
      <c r="AG71" s="997"/>
      <c r="AH71" s="997"/>
      <c r="AI71" s="997"/>
      <c r="AJ71" s="997"/>
      <c r="AK71" s="997">
        <v>0</v>
      </c>
      <c r="AL71" s="997"/>
      <c r="AM71" s="997"/>
      <c r="AN71" s="997"/>
      <c r="AO71" s="997"/>
      <c r="AP71" s="997">
        <v>131</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371</v>
      </c>
      <c r="B88" s="970" t="s">
        <v>406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22254</v>
      </c>
      <c r="AG88" s="985"/>
      <c r="AH88" s="985"/>
      <c r="AI88" s="985"/>
      <c r="AJ88" s="985"/>
      <c r="AK88" s="989"/>
      <c r="AL88" s="989"/>
      <c r="AM88" s="989"/>
      <c r="AN88" s="989"/>
      <c r="AO88" s="989"/>
      <c r="AP88" s="985">
        <v>66136</v>
      </c>
      <c r="AQ88" s="985"/>
      <c r="AR88" s="985"/>
      <c r="AS88" s="985"/>
      <c r="AT88" s="985"/>
      <c r="AU88" s="985">
        <v>1132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70" t="s">
        <v>407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107642</v>
      </c>
      <c r="CS102" s="977"/>
      <c r="CT102" s="977"/>
      <c r="CU102" s="977"/>
      <c r="CV102" s="978"/>
      <c r="CW102" s="976">
        <v>8456</v>
      </c>
      <c r="CX102" s="977"/>
      <c r="CY102" s="977"/>
      <c r="CZ102" s="977"/>
      <c r="DA102" s="978"/>
      <c r="DB102" s="976">
        <v>95074</v>
      </c>
      <c r="DC102" s="977"/>
      <c r="DD102" s="977"/>
      <c r="DE102" s="977"/>
      <c r="DF102" s="978"/>
      <c r="DG102" s="976">
        <v>22443</v>
      </c>
      <c r="DH102" s="977"/>
      <c r="DI102" s="977"/>
      <c r="DJ102" s="977"/>
      <c r="DK102" s="978"/>
      <c r="DL102" s="976">
        <v>11626</v>
      </c>
      <c r="DM102" s="977"/>
      <c r="DN102" s="977"/>
      <c r="DO102" s="977"/>
      <c r="DP102" s="978"/>
      <c r="DQ102" s="976">
        <v>1823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412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414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415</v>
      </c>
      <c r="AB109" s="918"/>
      <c r="AC109" s="918"/>
      <c r="AD109" s="918"/>
      <c r="AE109" s="919"/>
      <c r="AF109" s="920" t="s">
        <v>286</v>
      </c>
      <c r="AG109" s="918"/>
      <c r="AH109" s="918"/>
      <c r="AI109" s="918"/>
      <c r="AJ109" s="919"/>
      <c r="AK109" s="920" t="s">
        <v>285</v>
      </c>
      <c r="AL109" s="918"/>
      <c r="AM109" s="918"/>
      <c r="AN109" s="918"/>
      <c r="AO109" s="919"/>
      <c r="AP109" s="920" t="s">
        <v>416</v>
      </c>
      <c r="AQ109" s="918"/>
      <c r="AR109" s="918"/>
      <c r="AS109" s="918"/>
      <c r="AT109" s="949"/>
      <c r="AU109" s="917" t="s">
        <v>414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415</v>
      </c>
      <c r="BR109" s="918"/>
      <c r="BS109" s="918"/>
      <c r="BT109" s="918"/>
      <c r="BU109" s="919"/>
      <c r="BV109" s="920" t="s">
        <v>286</v>
      </c>
      <c r="BW109" s="918"/>
      <c r="BX109" s="918"/>
      <c r="BY109" s="918"/>
      <c r="BZ109" s="919"/>
      <c r="CA109" s="920" t="s">
        <v>285</v>
      </c>
      <c r="CB109" s="918"/>
      <c r="CC109" s="918"/>
      <c r="CD109" s="918"/>
      <c r="CE109" s="919"/>
      <c r="CF109" s="958" t="s">
        <v>416</v>
      </c>
      <c r="CG109" s="958"/>
      <c r="CH109" s="958"/>
      <c r="CI109" s="958"/>
      <c r="CJ109" s="958"/>
      <c r="CK109" s="920" t="s">
        <v>417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415</v>
      </c>
      <c r="DH109" s="918"/>
      <c r="DI109" s="918"/>
      <c r="DJ109" s="918"/>
      <c r="DK109" s="919"/>
      <c r="DL109" s="920" t="s">
        <v>286</v>
      </c>
      <c r="DM109" s="918"/>
      <c r="DN109" s="918"/>
      <c r="DO109" s="918"/>
      <c r="DP109" s="919"/>
      <c r="DQ109" s="920" t="s">
        <v>285</v>
      </c>
      <c r="DR109" s="918"/>
      <c r="DS109" s="918"/>
      <c r="DT109" s="918"/>
      <c r="DU109" s="919"/>
      <c r="DV109" s="920" t="s">
        <v>416</v>
      </c>
      <c r="DW109" s="918"/>
      <c r="DX109" s="918"/>
      <c r="DY109" s="918"/>
      <c r="DZ109" s="949"/>
    </row>
    <row r="110" spans="1:131" s="197" customFormat="1" ht="26.25" customHeight="1">
      <c r="A110" s="787" t="s">
        <v>418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59247375</v>
      </c>
      <c r="AB110" s="903"/>
      <c r="AC110" s="903"/>
      <c r="AD110" s="903"/>
      <c r="AE110" s="904"/>
      <c r="AF110" s="905">
        <v>56820994</v>
      </c>
      <c r="AG110" s="903"/>
      <c r="AH110" s="903"/>
      <c r="AI110" s="903"/>
      <c r="AJ110" s="904"/>
      <c r="AK110" s="905">
        <v>55198540</v>
      </c>
      <c r="AL110" s="903"/>
      <c r="AM110" s="903"/>
      <c r="AN110" s="903"/>
      <c r="AO110" s="904"/>
      <c r="AP110" s="906">
        <v>17.2</v>
      </c>
      <c r="AQ110" s="907"/>
      <c r="AR110" s="907"/>
      <c r="AS110" s="907"/>
      <c r="AT110" s="908"/>
      <c r="AU110" s="950" t="s">
        <v>59</v>
      </c>
      <c r="AV110" s="951"/>
      <c r="AW110" s="951"/>
      <c r="AX110" s="951"/>
      <c r="AY110" s="952"/>
      <c r="AZ110" s="846" t="s">
        <v>419</v>
      </c>
      <c r="BA110" s="788"/>
      <c r="BB110" s="788"/>
      <c r="BC110" s="788"/>
      <c r="BD110" s="788"/>
      <c r="BE110" s="788"/>
      <c r="BF110" s="788"/>
      <c r="BG110" s="788"/>
      <c r="BH110" s="788"/>
      <c r="BI110" s="788"/>
      <c r="BJ110" s="788"/>
      <c r="BK110" s="788"/>
      <c r="BL110" s="788"/>
      <c r="BM110" s="788"/>
      <c r="BN110" s="788"/>
      <c r="BO110" s="788"/>
      <c r="BP110" s="789"/>
      <c r="BQ110" s="829">
        <v>1212305861</v>
      </c>
      <c r="BR110" s="830"/>
      <c r="BS110" s="830"/>
      <c r="BT110" s="830"/>
      <c r="BU110" s="830"/>
      <c r="BV110" s="830">
        <v>1214531844</v>
      </c>
      <c r="BW110" s="830"/>
      <c r="BX110" s="830"/>
      <c r="BY110" s="830"/>
      <c r="BZ110" s="830"/>
      <c r="CA110" s="830">
        <v>1204324269</v>
      </c>
      <c r="CB110" s="830"/>
      <c r="CC110" s="830"/>
      <c r="CD110" s="830"/>
      <c r="CE110" s="830"/>
      <c r="CF110" s="891">
        <v>374.2</v>
      </c>
      <c r="CG110" s="892"/>
      <c r="CH110" s="892"/>
      <c r="CI110" s="892"/>
      <c r="CJ110" s="892"/>
      <c r="CK110" s="946" t="s">
        <v>420</v>
      </c>
      <c r="CL110" s="894"/>
      <c r="CM110" s="899" t="s">
        <v>421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2996976</v>
      </c>
      <c r="DH110" s="830"/>
      <c r="DI110" s="830"/>
      <c r="DJ110" s="830"/>
      <c r="DK110" s="830"/>
      <c r="DL110" s="830">
        <v>2848062</v>
      </c>
      <c r="DM110" s="830"/>
      <c r="DN110" s="830"/>
      <c r="DO110" s="830"/>
      <c r="DP110" s="830"/>
      <c r="DQ110" s="830">
        <v>3473366</v>
      </c>
      <c r="DR110" s="830"/>
      <c r="DS110" s="830"/>
      <c r="DT110" s="830"/>
      <c r="DU110" s="830"/>
      <c r="DV110" s="831">
        <v>1.1000000000000001</v>
      </c>
      <c r="DW110" s="831"/>
      <c r="DX110" s="831"/>
      <c r="DY110" s="831"/>
      <c r="DZ110" s="832"/>
    </row>
    <row r="111" spans="1:131" s="197" customFormat="1" ht="26.25" customHeight="1">
      <c r="A111" s="808" t="s">
        <v>422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v>1952251</v>
      </c>
      <c r="AB111" s="939"/>
      <c r="AC111" s="939"/>
      <c r="AD111" s="939"/>
      <c r="AE111" s="940"/>
      <c r="AF111" s="941">
        <v>656473</v>
      </c>
      <c r="AG111" s="939"/>
      <c r="AH111" s="939"/>
      <c r="AI111" s="939"/>
      <c r="AJ111" s="940"/>
      <c r="AK111" s="941">
        <v>147787</v>
      </c>
      <c r="AL111" s="939"/>
      <c r="AM111" s="939"/>
      <c r="AN111" s="939"/>
      <c r="AO111" s="940"/>
      <c r="AP111" s="942">
        <v>0</v>
      </c>
      <c r="AQ111" s="943"/>
      <c r="AR111" s="943"/>
      <c r="AS111" s="943"/>
      <c r="AT111" s="944"/>
      <c r="AU111" s="953"/>
      <c r="AV111" s="954"/>
      <c r="AW111" s="954"/>
      <c r="AX111" s="954"/>
      <c r="AY111" s="955"/>
      <c r="AZ111" s="797" t="s">
        <v>423</v>
      </c>
      <c r="BA111" s="798"/>
      <c r="BB111" s="798"/>
      <c r="BC111" s="798"/>
      <c r="BD111" s="798"/>
      <c r="BE111" s="798"/>
      <c r="BF111" s="798"/>
      <c r="BG111" s="798"/>
      <c r="BH111" s="798"/>
      <c r="BI111" s="798"/>
      <c r="BJ111" s="798"/>
      <c r="BK111" s="798"/>
      <c r="BL111" s="798"/>
      <c r="BM111" s="798"/>
      <c r="BN111" s="798"/>
      <c r="BO111" s="798"/>
      <c r="BP111" s="799"/>
      <c r="BQ111" s="800">
        <v>12518891</v>
      </c>
      <c r="BR111" s="801"/>
      <c r="BS111" s="801"/>
      <c r="BT111" s="801"/>
      <c r="BU111" s="801"/>
      <c r="BV111" s="801">
        <v>13033961</v>
      </c>
      <c r="BW111" s="801"/>
      <c r="BX111" s="801"/>
      <c r="BY111" s="801"/>
      <c r="BZ111" s="801"/>
      <c r="CA111" s="801">
        <v>20058990</v>
      </c>
      <c r="CB111" s="801"/>
      <c r="CC111" s="801"/>
      <c r="CD111" s="801"/>
      <c r="CE111" s="801"/>
      <c r="CF111" s="878">
        <v>6.2</v>
      </c>
      <c r="CG111" s="879"/>
      <c r="CH111" s="879"/>
      <c r="CI111" s="879"/>
      <c r="CJ111" s="879"/>
      <c r="CK111" s="947"/>
      <c r="CL111" s="896"/>
      <c r="CM111" s="833" t="s">
        <v>424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425</v>
      </c>
      <c r="B112" s="933"/>
      <c r="C112" s="798" t="s">
        <v>426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36381283</v>
      </c>
      <c r="AB112" s="814"/>
      <c r="AC112" s="814"/>
      <c r="AD112" s="814"/>
      <c r="AE112" s="815"/>
      <c r="AF112" s="816">
        <v>36759999</v>
      </c>
      <c r="AG112" s="814"/>
      <c r="AH112" s="814"/>
      <c r="AI112" s="814"/>
      <c r="AJ112" s="815"/>
      <c r="AK112" s="816">
        <v>38279140</v>
      </c>
      <c r="AL112" s="814"/>
      <c r="AM112" s="814"/>
      <c r="AN112" s="814"/>
      <c r="AO112" s="815"/>
      <c r="AP112" s="784">
        <v>11.9</v>
      </c>
      <c r="AQ112" s="785"/>
      <c r="AR112" s="785"/>
      <c r="AS112" s="785"/>
      <c r="AT112" s="786"/>
      <c r="AU112" s="953"/>
      <c r="AV112" s="954"/>
      <c r="AW112" s="954"/>
      <c r="AX112" s="954"/>
      <c r="AY112" s="955"/>
      <c r="AZ112" s="797" t="s">
        <v>427</v>
      </c>
      <c r="BA112" s="798"/>
      <c r="BB112" s="798"/>
      <c r="BC112" s="798"/>
      <c r="BD112" s="798"/>
      <c r="BE112" s="798"/>
      <c r="BF112" s="798"/>
      <c r="BG112" s="798"/>
      <c r="BH112" s="798"/>
      <c r="BI112" s="798"/>
      <c r="BJ112" s="798"/>
      <c r="BK112" s="798"/>
      <c r="BL112" s="798"/>
      <c r="BM112" s="798"/>
      <c r="BN112" s="798"/>
      <c r="BO112" s="798"/>
      <c r="BP112" s="799"/>
      <c r="BQ112" s="800">
        <v>204603344</v>
      </c>
      <c r="BR112" s="801"/>
      <c r="BS112" s="801"/>
      <c r="BT112" s="801"/>
      <c r="BU112" s="801"/>
      <c r="BV112" s="801">
        <v>190496395</v>
      </c>
      <c r="BW112" s="801"/>
      <c r="BX112" s="801"/>
      <c r="BY112" s="801"/>
      <c r="BZ112" s="801"/>
      <c r="CA112" s="801">
        <v>180858129</v>
      </c>
      <c r="CB112" s="801"/>
      <c r="CC112" s="801"/>
      <c r="CD112" s="801"/>
      <c r="CE112" s="801"/>
      <c r="CF112" s="878">
        <v>56.2</v>
      </c>
      <c r="CG112" s="879"/>
      <c r="CH112" s="879"/>
      <c r="CI112" s="879"/>
      <c r="CJ112" s="879"/>
      <c r="CK112" s="947"/>
      <c r="CL112" s="896"/>
      <c r="CM112" s="833" t="s">
        <v>428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163066</v>
      </c>
      <c r="DH112" s="801"/>
      <c r="DI112" s="801"/>
      <c r="DJ112" s="801"/>
      <c r="DK112" s="801"/>
      <c r="DL112" s="801">
        <v>71125</v>
      </c>
      <c r="DM112" s="801"/>
      <c r="DN112" s="801"/>
      <c r="DO112" s="801"/>
      <c r="DP112" s="801"/>
      <c r="DQ112" s="801">
        <v>30551</v>
      </c>
      <c r="DR112" s="801"/>
      <c r="DS112" s="801"/>
      <c r="DT112" s="801"/>
      <c r="DU112" s="801"/>
      <c r="DV112" s="853">
        <v>0</v>
      </c>
      <c r="DW112" s="853"/>
      <c r="DX112" s="853"/>
      <c r="DY112" s="853"/>
      <c r="DZ112" s="854"/>
    </row>
    <row r="113" spans="1:130" s="197" customFormat="1" ht="26.25" customHeight="1">
      <c r="A113" s="934"/>
      <c r="B113" s="935"/>
      <c r="C113" s="798" t="s">
        <v>429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17601373</v>
      </c>
      <c r="AB113" s="939"/>
      <c r="AC113" s="939"/>
      <c r="AD113" s="939"/>
      <c r="AE113" s="940"/>
      <c r="AF113" s="941">
        <v>17417738</v>
      </c>
      <c r="AG113" s="939"/>
      <c r="AH113" s="939"/>
      <c r="AI113" s="939"/>
      <c r="AJ113" s="940"/>
      <c r="AK113" s="941">
        <v>21769198</v>
      </c>
      <c r="AL113" s="939"/>
      <c r="AM113" s="939"/>
      <c r="AN113" s="939"/>
      <c r="AO113" s="940"/>
      <c r="AP113" s="942">
        <v>6.8</v>
      </c>
      <c r="AQ113" s="943"/>
      <c r="AR113" s="943"/>
      <c r="AS113" s="943"/>
      <c r="AT113" s="944"/>
      <c r="AU113" s="953"/>
      <c r="AV113" s="954"/>
      <c r="AW113" s="954"/>
      <c r="AX113" s="954"/>
      <c r="AY113" s="955"/>
      <c r="AZ113" s="797" t="s">
        <v>430</v>
      </c>
      <c r="BA113" s="798"/>
      <c r="BB113" s="798"/>
      <c r="BC113" s="798"/>
      <c r="BD113" s="798"/>
      <c r="BE113" s="798"/>
      <c r="BF113" s="798"/>
      <c r="BG113" s="798"/>
      <c r="BH113" s="798"/>
      <c r="BI113" s="798"/>
      <c r="BJ113" s="798"/>
      <c r="BK113" s="798"/>
      <c r="BL113" s="798"/>
      <c r="BM113" s="798"/>
      <c r="BN113" s="798"/>
      <c r="BO113" s="798"/>
      <c r="BP113" s="799"/>
      <c r="BQ113" s="800">
        <v>2443340</v>
      </c>
      <c r="BR113" s="801"/>
      <c r="BS113" s="801"/>
      <c r="BT113" s="801"/>
      <c r="BU113" s="801"/>
      <c r="BV113" s="801">
        <v>1950493</v>
      </c>
      <c r="BW113" s="801"/>
      <c r="BX113" s="801"/>
      <c r="BY113" s="801"/>
      <c r="BZ113" s="801"/>
      <c r="CA113" s="801">
        <v>1131726</v>
      </c>
      <c r="CB113" s="801"/>
      <c r="CC113" s="801"/>
      <c r="CD113" s="801"/>
      <c r="CE113" s="801"/>
      <c r="CF113" s="878">
        <v>0.4</v>
      </c>
      <c r="CG113" s="879"/>
      <c r="CH113" s="879"/>
      <c r="CI113" s="879"/>
      <c r="CJ113" s="879"/>
      <c r="CK113" s="947"/>
      <c r="CL113" s="896"/>
      <c r="CM113" s="833" t="s">
        <v>431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432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1052522</v>
      </c>
      <c r="AB114" s="814"/>
      <c r="AC114" s="814"/>
      <c r="AD114" s="814"/>
      <c r="AE114" s="815"/>
      <c r="AF114" s="816">
        <v>1046447</v>
      </c>
      <c r="AG114" s="814"/>
      <c r="AH114" s="814"/>
      <c r="AI114" s="814"/>
      <c r="AJ114" s="815"/>
      <c r="AK114" s="816">
        <v>858246</v>
      </c>
      <c r="AL114" s="814"/>
      <c r="AM114" s="814"/>
      <c r="AN114" s="814"/>
      <c r="AO114" s="815"/>
      <c r="AP114" s="784">
        <v>0.3</v>
      </c>
      <c r="AQ114" s="785"/>
      <c r="AR114" s="785"/>
      <c r="AS114" s="785"/>
      <c r="AT114" s="786"/>
      <c r="AU114" s="953"/>
      <c r="AV114" s="954"/>
      <c r="AW114" s="954"/>
      <c r="AX114" s="954"/>
      <c r="AY114" s="955"/>
      <c r="AZ114" s="797" t="s">
        <v>433</v>
      </c>
      <c r="BA114" s="798"/>
      <c r="BB114" s="798"/>
      <c r="BC114" s="798"/>
      <c r="BD114" s="798"/>
      <c r="BE114" s="798"/>
      <c r="BF114" s="798"/>
      <c r="BG114" s="798"/>
      <c r="BH114" s="798"/>
      <c r="BI114" s="798"/>
      <c r="BJ114" s="798"/>
      <c r="BK114" s="798"/>
      <c r="BL114" s="798"/>
      <c r="BM114" s="798"/>
      <c r="BN114" s="798"/>
      <c r="BO114" s="798"/>
      <c r="BP114" s="799"/>
      <c r="BQ114" s="800">
        <v>111776734</v>
      </c>
      <c r="BR114" s="801"/>
      <c r="BS114" s="801"/>
      <c r="BT114" s="801"/>
      <c r="BU114" s="801"/>
      <c r="BV114" s="801">
        <v>103298694</v>
      </c>
      <c r="BW114" s="801"/>
      <c r="BX114" s="801"/>
      <c r="BY114" s="801"/>
      <c r="BZ114" s="801"/>
      <c r="CA114" s="801">
        <v>95839195</v>
      </c>
      <c r="CB114" s="801"/>
      <c r="CC114" s="801"/>
      <c r="CD114" s="801"/>
      <c r="CE114" s="801"/>
      <c r="CF114" s="878">
        <v>29.8</v>
      </c>
      <c r="CG114" s="879"/>
      <c r="CH114" s="879"/>
      <c r="CI114" s="879"/>
      <c r="CJ114" s="879"/>
      <c r="CK114" s="947"/>
      <c r="CL114" s="896"/>
      <c r="CM114" s="833" t="s">
        <v>434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435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1971218</v>
      </c>
      <c r="AB115" s="939"/>
      <c r="AC115" s="939"/>
      <c r="AD115" s="939"/>
      <c r="AE115" s="940"/>
      <c r="AF115" s="941">
        <v>1945008</v>
      </c>
      <c r="AG115" s="939"/>
      <c r="AH115" s="939"/>
      <c r="AI115" s="939"/>
      <c r="AJ115" s="940"/>
      <c r="AK115" s="941">
        <v>1748859</v>
      </c>
      <c r="AL115" s="939"/>
      <c r="AM115" s="939"/>
      <c r="AN115" s="939"/>
      <c r="AO115" s="940"/>
      <c r="AP115" s="942">
        <v>0.5</v>
      </c>
      <c r="AQ115" s="943"/>
      <c r="AR115" s="943"/>
      <c r="AS115" s="943"/>
      <c r="AT115" s="944"/>
      <c r="AU115" s="953"/>
      <c r="AV115" s="954"/>
      <c r="AW115" s="954"/>
      <c r="AX115" s="954"/>
      <c r="AY115" s="955"/>
      <c r="AZ115" s="797" t="s">
        <v>436</v>
      </c>
      <c r="BA115" s="798"/>
      <c r="BB115" s="798"/>
      <c r="BC115" s="798"/>
      <c r="BD115" s="798"/>
      <c r="BE115" s="798"/>
      <c r="BF115" s="798"/>
      <c r="BG115" s="798"/>
      <c r="BH115" s="798"/>
      <c r="BI115" s="798"/>
      <c r="BJ115" s="798"/>
      <c r="BK115" s="798"/>
      <c r="BL115" s="798"/>
      <c r="BM115" s="798"/>
      <c r="BN115" s="798"/>
      <c r="BO115" s="798"/>
      <c r="BP115" s="799"/>
      <c r="BQ115" s="800">
        <v>3220963</v>
      </c>
      <c r="BR115" s="801"/>
      <c r="BS115" s="801"/>
      <c r="BT115" s="801"/>
      <c r="BU115" s="801"/>
      <c r="BV115" s="801">
        <v>2445445</v>
      </c>
      <c r="BW115" s="801"/>
      <c r="BX115" s="801"/>
      <c r="BY115" s="801"/>
      <c r="BZ115" s="801"/>
      <c r="CA115" s="801">
        <v>2142356</v>
      </c>
      <c r="CB115" s="801"/>
      <c r="CC115" s="801"/>
      <c r="CD115" s="801"/>
      <c r="CE115" s="801"/>
      <c r="CF115" s="878">
        <v>0.7</v>
      </c>
      <c r="CG115" s="879"/>
      <c r="CH115" s="879"/>
      <c r="CI115" s="879"/>
      <c r="CJ115" s="879"/>
      <c r="CK115" s="947"/>
      <c r="CL115" s="896"/>
      <c r="CM115" s="797" t="s">
        <v>437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438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439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440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441</v>
      </c>
      <c r="Z117" s="919"/>
      <c r="AA117" s="924">
        <v>118206022</v>
      </c>
      <c r="AB117" s="925"/>
      <c r="AC117" s="925"/>
      <c r="AD117" s="925"/>
      <c r="AE117" s="926"/>
      <c r="AF117" s="928">
        <v>114646659</v>
      </c>
      <c r="AG117" s="925"/>
      <c r="AH117" s="925"/>
      <c r="AI117" s="925"/>
      <c r="AJ117" s="926"/>
      <c r="AK117" s="928">
        <v>118001770</v>
      </c>
      <c r="AL117" s="925"/>
      <c r="AM117" s="925"/>
      <c r="AN117" s="925"/>
      <c r="AO117" s="926"/>
      <c r="AP117" s="929"/>
      <c r="AQ117" s="930"/>
      <c r="AR117" s="930"/>
      <c r="AS117" s="930"/>
      <c r="AT117" s="931"/>
      <c r="AU117" s="953"/>
      <c r="AV117" s="954"/>
      <c r="AW117" s="954"/>
      <c r="AX117" s="954"/>
      <c r="AY117" s="955"/>
      <c r="AZ117" s="875" t="s">
        <v>442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443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417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415</v>
      </c>
      <c r="AB118" s="918"/>
      <c r="AC118" s="918"/>
      <c r="AD118" s="918"/>
      <c r="AE118" s="919"/>
      <c r="AF118" s="920" t="s">
        <v>286</v>
      </c>
      <c r="AG118" s="918"/>
      <c r="AH118" s="918"/>
      <c r="AI118" s="918"/>
      <c r="AJ118" s="919"/>
      <c r="AK118" s="920" t="s">
        <v>285</v>
      </c>
      <c r="AL118" s="918"/>
      <c r="AM118" s="918"/>
      <c r="AN118" s="918"/>
      <c r="AO118" s="919"/>
      <c r="AP118" s="921" t="s">
        <v>416</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444</v>
      </c>
      <c r="BP118" s="868"/>
      <c r="BQ118" s="887">
        <v>1546869133</v>
      </c>
      <c r="BR118" s="888"/>
      <c r="BS118" s="888"/>
      <c r="BT118" s="888"/>
      <c r="BU118" s="888"/>
      <c r="BV118" s="888">
        <v>1525756832</v>
      </c>
      <c r="BW118" s="888"/>
      <c r="BX118" s="888"/>
      <c r="BY118" s="888"/>
      <c r="BZ118" s="888"/>
      <c r="CA118" s="888">
        <v>1504354665</v>
      </c>
      <c r="CB118" s="888"/>
      <c r="CC118" s="888"/>
      <c r="CD118" s="888"/>
      <c r="CE118" s="888"/>
      <c r="CF118" s="773"/>
      <c r="CG118" s="774"/>
      <c r="CH118" s="774"/>
      <c r="CI118" s="774"/>
      <c r="CJ118" s="871"/>
      <c r="CK118" s="947"/>
      <c r="CL118" s="896"/>
      <c r="CM118" s="833" t="s">
        <v>445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420</v>
      </c>
      <c r="B119" s="894"/>
      <c r="C119" s="899" t="s">
        <v>421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157650</v>
      </c>
      <c r="AB119" s="903"/>
      <c r="AC119" s="903"/>
      <c r="AD119" s="903"/>
      <c r="AE119" s="904"/>
      <c r="AF119" s="905">
        <v>184398</v>
      </c>
      <c r="AG119" s="903"/>
      <c r="AH119" s="903"/>
      <c r="AI119" s="903"/>
      <c r="AJ119" s="904"/>
      <c r="AK119" s="905">
        <v>184478</v>
      </c>
      <c r="AL119" s="903"/>
      <c r="AM119" s="903"/>
      <c r="AN119" s="903"/>
      <c r="AO119" s="904"/>
      <c r="AP119" s="906">
        <v>0.1</v>
      </c>
      <c r="AQ119" s="907"/>
      <c r="AR119" s="907"/>
      <c r="AS119" s="907"/>
      <c r="AT119" s="908"/>
      <c r="AU119" s="909" t="s">
        <v>446</v>
      </c>
      <c r="AV119" s="910"/>
      <c r="AW119" s="910"/>
      <c r="AX119" s="910"/>
      <c r="AY119" s="911"/>
      <c r="AZ119" s="846" t="s">
        <v>447</v>
      </c>
      <c r="BA119" s="788"/>
      <c r="BB119" s="788"/>
      <c r="BC119" s="788"/>
      <c r="BD119" s="788"/>
      <c r="BE119" s="788"/>
      <c r="BF119" s="788"/>
      <c r="BG119" s="788"/>
      <c r="BH119" s="788"/>
      <c r="BI119" s="788"/>
      <c r="BJ119" s="788"/>
      <c r="BK119" s="788"/>
      <c r="BL119" s="788"/>
      <c r="BM119" s="788"/>
      <c r="BN119" s="788"/>
      <c r="BO119" s="788"/>
      <c r="BP119" s="789"/>
      <c r="BQ119" s="829">
        <v>241411798</v>
      </c>
      <c r="BR119" s="830"/>
      <c r="BS119" s="830"/>
      <c r="BT119" s="830"/>
      <c r="BU119" s="830"/>
      <c r="BV119" s="830">
        <v>258653806</v>
      </c>
      <c r="BW119" s="830"/>
      <c r="BX119" s="830"/>
      <c r="BY119" s="830"/>
      <c r="BZ119" s="830"/>
      <c r="CA119" s="830">
        <v>264863040</v>
      </c>
      <c r="CB119" s="830"/>
      <c r="CC119" s="830"/>
      <c r="CD119" s="830"/>
      <c r="CE119" s="830"/>
      <c r="CF119" s="891">
        <v>82.3</v>
      </c>
      <c r="CG119" s="892"/>
      <c r="CH119" s="892"/>
      <c r="CI119" s="892"/>
      <c r="CJ119" s="892"/>
      <c r="CK119" s="948"/>
      <c r="CL119" s="898"/>
      <c r="CM119" s="855" t="s">
        <v>448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9358849</v>
      </c>
      <c r="DH119" s="747"/>
      <c r="DI119" s="747"/>
      <c r="DJ119" s="747"/>
      <c r="DK119" s="748"/>
      <c r="DL119" s="749">
        <v>10114774</v>
      </c>
      <c r="DM119" s="747"/>
      <c r="DN119" s="747"/>
      <c r="DO119" s="747"/>
      <c r="DP119" s="748"/>
      <c r="DQ119" s="749">
        <v>16555073</v>
      </c>
      <c r="DR119" s="747"/>
      <c r="DS119" s="747"/>
      <c r="DT119" s="747"/>
      <c r="DU119" s="748"/>
      <c r="DV119" s="837">
        <v>5.0999999999999996</v>
      </c>
      <c r="DW119" s="838"/>
      <c r="DX119" s="838"/>
      <c r="DY119" s="838"/>
      <c r="DZ119" s="839"/>
    </row>
    <row r="120" spans="1:130" s="197" customFormat="1" ht="26.25" customHeight="1">
      <c r="A120" s="895"/>
      <c r="B120" s="896"/>
      <c r="C120" s="833" t="s">
        <v>424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449</v>
      </c>
      <c r="BA120" s="798"/>
      <c r="BB120" s="798"/>
      <c r="BC120" s="798"/>
      <c r="BD120" s="798"/>
      <c r="BE120" s="798"/>
      <c r="BF120" s="798"/>
      <c r="BG120" s="798"/>
      <c r="BH120" s="798"/>
      <c r="BI120" s="798"/>
      <c r="BJ120" s="798"/>
      <c r="BK120" s="798"/>
      <c r="BL120" s="798"/>
      <c r="BM120" s="798"/>
      <c r="BN120" s="798"/>
      <c r="BO120" s="798"/>
      <c r="BP120" s="799"/>
      <c r="BQ120" s="800">
        <v>260771741</v>
      </c>
      <c r="BR120" s="801"/>
      <c r="BS120" s="801"/>
      <c r="BT120" s="801"/>
      <c r="BU120" s="801"/>
      <c r="BV120" s="801">
        <v>244837518</v>
      </c>
      <c r="BW120" s="801"/>
      <c r="BX120" s="801"/>
      <c r="BY120" s="801"/>
      <c r="BZ120" s="801"/>
      <c r="CA120" s="801">
        <v>232175228</v>
      </c>
      <c r="CB120" s="801"/>
      <c r="CC120" s="801"/>
      <c r="CD120" s="801"/>
      <c r="CE120" s="801"/>
      <c r="CF120" s="878">
        <v>72.099999999999994</v>
      </c>
      <c r="CG120" s="879"/>
      <c r="CH120" s="879"/>
      <c r="CI120" s="879"/>
      <c r="CJ120" s="879"/>
      <c r="CK120" s="880" t="s">
        <v>450</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49784102</v>
      </c>
      <c r="DH120" s="830"/>
      <c r="DI120" s="830"/>
      <c r="DJ120" s="830"/>
      <c r="DK120" s="830"/>
      <c r="DL120" s="830">
        <v>51267987</v>
      </c>
      <c r="DM120" s="830"/>
      <c r="DN120" s="830"/>
      <c r="DO120" s="830"/>
      <c r="DP120" s="830"/>
      <c r="DQ120" s="830">
        <v>53607208</v>
      </c>
      <c r="DR120" s="830"/>
      <c r="DS120" s="830"/>
      <c r="DT120" s="830"/>
      <c r="DU120" s="830"/>
      <c r="DV120" s="831">
        <v>16.7</v>
      </c>
      <c r="DW120" s="831"/>
      <c r="DX120" s="831"/>
      <c r="DY120" s="831"/>
      <c r="DZ120" s="832"/>
    </row>
    <row r="121" spans="1:130" s="197" customFormat="1" ht="26.25" customHeight="1">
      <c r="A121" s="895"/>
      <c r="B121" s="896"/>
      <c r="C121" s="872" t="s">
        <v>451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129684</v>
      </c>
      <c r="AB121" s="814"/>
      <c r="AC121" s="814"/>
      <c r="AD121" s="814"/>
      <c r="AE121" s="815"/>
      <c r="AF121" s="816">
        <v>100623</v>
      </c>
      <c r="AG121" s="814"/>
      <c r="AH121" s="814"/>
      <c r="AI121" s="814"/>
      <c r="AJ121" s="815"/>
      <c r="AK121" s="816">
        <v>33133</v>
      </c>
      <c r="AL121" s="814"/>
      <c r="AM121" s="814"/>
      <c r="AN121" s="814"/>
      <c r="AO121" s="815"/>
      <c r="AP121" s="784">
        <v>0</v>
      </c>
      <c r="AQ121" s="785"/>
      <c r="AR121" s="785"/>
      <c r="AS121" s="785"/>
      <c r="AT121" s="786"/>
      <c r="AU121" s="912"/>
      <c r="AV121" s="913"/>
      <c r="AW121" s="913"/>
      <c r="AX121" s="913"/>
      <c r="AY121" s="914"/>
      <c r="AZ121" s="875" t="s">
        <v>452</v>
      </c>
      <c r="BA121" s="876"/>
      <c r="BB121" s="876"/>
      <c r="BC121" s="876"/>
      <c r="BD121" s="876"/>
      <c r="BE121" s="876"/>
      <c r="BF121" s="876"/>
      <c r="BG121" s="876"/>
      <c r="BH121" s="876"/>
      <c r="BI121" s="876"/>
      <c r="BJ121" s="876"/>
      <c r="BK121" s="876"/>
      <c r="BL121" s="876"/>
      <c r="BM121" s="876"/>
      <c r="BN121" s="876"/>
      <c r="BO121" s="876"/>
      <c r="BP121" s="877"/>
      <c r="BQ121" s="887">
        <v>741968091</v>
      </c>
      <c r="BR121" s="888"/>
      <c r="BS121" s="888"/>
      <c r="BT121" s="888"/>
      <c r="BU121" s="888"/>
      <c r="BV121" s="888">
        <v>747340548</v>
      </c>
      <c r="BW121" s="888"/>
      <c r="BX121" s="888"/>
      <c r="BY121" s="888"/>
      <c r="BZ121" s="888"/>
      <c r="CA121" s="888">
        <v>749065827</v>
      </c>
      <c r="CB121" s="888"/>
      <c r="CC121" s="888"/>
      <c r="CD121" s="888"/>
      <c r="CE121" s="888"/>
      <c r="CF121" s="889">
        <v>232.8</v>
      </c>
      <c r="CG121" s="890"/>
      <c r="CH121" s="890"/>
      <c r="CI121" s="890"/>
      <c r="CJ121" s="890"/>
      <c r="CK121" s="881"/>
      <c r="CL121" s="842"/>
      <c r="CM121" s="842"/>
      <c r="CN121" s="842"/>
      <c r="CO121" s="843"/>
      <c r="CP121" s="858" t="s">
        <v>392</v>
      </c>
      <c r="CQ121" s="859"/>
      <c r="CR121" s="859"/>
      <c r="CS121" s="859"/>
      <c r="CT121" s="859"/>
      <c r="CU121" s="859"/>
      <c r="CV121" s="859"/>
      <c r="CW121" s="859"/>
      <c r="CX121" s="859"/>
      <c r="CY121" s="859"/>
      <c r="CZ121" s="859"/>
      <c r="DA121" s="859"/>
      <c r="DB121" s="859"/>
      <c r="DC121" s="859"/>
      <c r="DD121" s="859"/>
      <c r="DE121" s="859"/>
      <c r="DF121" s="860"/>
      <c r="DG121" s="800">
        <v>47202638</v>
      </c>
      <c r="DH121" s="801"/>
      <c r="DI121" s="801"/>
      <c r="DJ121" s="801"/>
      <c r="DK121" s="801"/>
      <c r="DL121" s="801">
        <v>45549889</v>
      </c>
      <c r="DM121" s="801"/>
      <c r="DN121" s="801"/>
      <c r="DO121" s="801"/>
      <c r="DP121" s="801"/>
      <c r="DQ121" s="801">
        <v>47499654</v>
      </c>
      <c r="DR121" s="801"/>
      <c r="DS121" s="801"/>
      <c r="DT121" s="801"/>
      <c r="DU121" s="801"/>
      <c r="DV121" s="853">
        <v>14.8</v>
      </c>
      <c r="DW121" s="853"/>
      <c r="DX121" s="853"/>
      <c r="DY121" s="853"/>
      <c r="DZ121" s="854"/>
    </row>
    <row r="122" spans="1:130" s="197" customFormat="1" ht="26.25" customHeight="1">
      <c r="A122" s="895"/>
      <c r="B122" s="896"/>
      <c r="C122" s="833" t="s">
        <v>434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453</v>
      </c>
      <c r="BP122" s="868"/>
      <c r="BQ122" s="869">
        <v>1244151630</v>
      </c>
      <c r="BR122" s="870"/>
      <c r="BS122" s="870"/>
      <c r="BT122" s="870"/>
      <c r="BU122" s="870"/>
      <c r="BV122" s="870">
        <v>1250831872</v>
      </c>
      <c r="BW122" s="870"/>
      <c r="BX122" s="870"/>
      <c r="BY122" s="870"/>
      <c r="BZ122" s="870"/>
      <c r="CA122" s="870">
        <v>1246104095</v>
      </c>
      <c r="CB122" s="870"/>
      <c r="CC122" s="870"/>
      <c r="CD122" s="870"/>
      <c r="CE122" s="870"/>
      <c r="CF122" s="773"/>
      <c r="CG122" s="774"/>
      <c r="CH122" s="774"/>
      <c r="CI122" s="774"/>
      <c r="CJ122" s="871"/>
      <c r="CK122" s="881"/>
      <c r="CL122" s="842"/>
      <c r="CM122" s="842"/>
      <c r="CN122" s="842"/>
      <c r="CO122" s="843"/>
      <c r="CP122" s="858" t="s">
        <v>390</v>
      </c>
      <c r="CQ122" s="859"/>
      <c r="CR122" s="859"/>
      <c r="CS122" s="859"/>
      <c r="CT122" s="859"/>
      <c r="CU122" s="859"/>
      <c r="CV122" s="859"/>
      <c r="CW122" s="859"/>
      <c r="CX122" s="859"/>
      <c r="CY122" s="859"/>
      <c r="CZ122" s="859"/>
      <c r="DA122" s="859"/>
      <c r="DB122" s="859"/>
      <c r="DC122" s="859"/>
      <c r="DD122" s="859"/>
      <c r="DE122" s="859"/>
      <c r="DF122" s="860"/>
      <c r="DG122" s="800">
        <v>47094363</v>
      </c>
      <c r="DH122" s="801"/>
      <c r="DI122" s="801"/>
      <c r="DJ122" s="801"/>
      <c r="DK122" s="801"/>
      <c r="DL122" s="801">
        <v>38852734</v>
      </c>
      <c r="DM122" s="801"/>
      <c r="DN122" s="801"/>
      <c r="DO122" s="801"/>
      <c r="DP122" s="801"/>
      <c r="DQ122" s="801">
        <v>35340387</v>
      </c>
      <c r="DR122" s="801"/>
      <c r="DS122" s="801"/>
      <c r="DT122" s="801"/>
      <c r="DU122" s="801"/>
      <c r="DV122" s="853">
        <v>11</v>
      </c>
      <c r="DW122" s="853"/>
      <c r="DX122" s="853"/>
      <c r="DY122" s="853"/>
      <c r="DZ122" s="854"/>
    </row>
    <row r="123" spans="1:130" s="197" customFormat="1" ht="26.25" customHeight="1" thickBot="1">
      <c r="A123" s="895"/>
      <c r="B123" s="896"/>
      <c r="C123" s="833" t="s">
        <v>440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94.6</v>
      </c>
      <c r="BR123" s="862"/>
      <c r="BS123" s="862"/>
      <c r="BT123" s="862"/>
      <c r="BU123" s="862"/>
      <c r="BV123" s="862">
        <v>86.1</v>
      </c>
      <c r="BW123" s="862"/>
      <c r="BX123" s="862"/>
      <c r="BY123" s="862"/>
      <c r="BZ123" s="862"/>
      <c r="CA123" s="862">
        <v>80.2</v>
      </c>
      <c r="CB123" s="862"/>
      <c r="CC123" s="862"/>
      <c r="CD123" s="862"/>
      <c r="CE123" s="862"/>
      <c r="CF123" s="760"/>
      <c r="CG123" s="761"/>
      <c r="CH123" s="761"/>
      <c r="CI123" s="761"/>
      <c r="CJ123" s="863"/>
      <c r="CK123" s="881"/>
      <c r="CL123" s="842"/>
      <c r="CM123" s="842"/>
      <c r="CN123" s="842"/>
      <c r="CO123" s="843"/>
      <c r="CP123" s="858" t="s">
        <v>400</v>
      </c>
      <c r="CQ123" s="859"/>
      <c r="CR123" s="859"/>
      <c r="CS123" s="859"/>
      <c r="CT123" s="859"/>
      <c r="CU123" s="859"/>
      <c r="CV123" s="859"/>
      <c r="CW123" s="859"/>
      <c r="CX123" s="859"/>
      <c r="CY123" s="859"/>
      <c r="CZ123" s="859"/>
      <c r="DA123" s="859"/>
      <c r="DB123" s="859"/>
      <c r="DC123" s="859"/>
      <c r="DD123" s="859"/>
      <c r="DE123" s="859"/>
      <c r="DF123" s="860"/>
      <c r="DG123" s="813">
        <v>47178349</v>
      </c>
      <c r="DH123" s="814"/>
      <c r="DI123" s="814"/>
      <c r="DJ123" s="814"/>
      <c r="DK123" s="815"/>
      <c r="DL123" s="816">
        <v>42445372</v>
      </c>
      <c r="DM123" s="814"/>
      <c r="DN123" s="814"/>
      <c r="DO123" s="814"/>
      <c r="DP123" s="815"/>
      <c r="DQ123" s="816">
        <v>32768035</v>
      </c>
      <c r="DR123" s="814"/>
      <c r="DS123" s="814"/>
      <c r="DT123" s="814"/>
      <c r="DU123" s="815"/>
      <c r="DV123" s="784">
        <v>10.199999999999999</v>
      </c>
      <c r="DW123" s="785"/>
      <c r="DX123" s="785"/>
      <c r="DY123" s="785"/>
      <c r="DZ123" s="786"/>
    </row>
    <row r="124" spans="1:130" s="197" customFormat="1" ht="26.25" customHeight="1">
      <c r="A124" s="895"/>
      <c r="B124" s="896"/>
      <c r="C124" s="833" t="s">
        <v>443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455</v>
      </c>
      <c r="CQ124" s="859"/>
      <c r="CR124" s="859"/>
      <c r="CS124" s="859"/>
      <c r="CT124" s="859"/>
      <c r="CU124" s="859"/>
      <c r="CV124" s="859"/>
      <c r="CW124" s="859"/>
      <c r="CX124" s="859"/>
      <c r="CY124" s="859"/>
      <c r="CZ124" s="859"/>
      <c r="DA124" s="859"/>
      <c r="DB124" s="859"/>
      <c r="DC124" s="859"/>
      <c r="DD124" s="859"/>
      <c r="DE124" s="859"/>
      <c r="DF124" s="860"/>
      <c r="DG124" s="746">
        <v>13341892</v>
      </c>
      <c r="DH124" s="747"/>
      <c r="DI124" s="747"/>
      <c r="DJ124" s="747"/>
      <c r="DK124" s="748"/>
      <c r="DL124" s="749">
        <v>12380413</v>
      </c>
      <c r="DM124" s="747"/>
      <c r="DN124" s="747"/>
      <c r="DO124" s="747"/>
      <c r="DP124" s="748"/>
      <c r="DQ124" s="749">
        <v>11642845</v>
      </c>
      <c r="DR124" s="747"/>
      <c r="DS124" s="747"/>
      <c r="DT124" s="747"/>
      <c r="DU124" s="748"/>
      <c r="DV124" s="837">
        <v>3.6</v>
      </c>
      <c r="DW124" s="838"/>
      <c r="DX124" s="838"/>
      <c r="DY124" s="838"/>
      <c r="DZ124" s="839"/>
    </row>
    <row r="125" spans="1:130" s="197" customFormat="1" ht="26.25" customHeight="1" thickBot="1">
      <c r="A125" s="895"/>
      <c r="B125" s="896"/>
      <c r="C125" s="833" t="s">
        <v>445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456</v>
      </c>
      <c r="CL125" s="840"/>
      <c r="CM125" s="840"/>
      <c r="CN125" s="840"/>
      <c r="CO125" s="841"/>
      <c r="CP125" s="846" t="s">
        <v>457</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448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1650202</v>
      </c>
      <c r="AB126" s="814"/>
      <c r="AC126" s="814"/>
      <c r="AD126" s="814"/>
      <c r="AE126" s="815"/>
      <c r="AF126" s="816">
        <v>1618487</v>
      </c>
      <c r="AG126" s="814"/>
      <c r="AH126" s="814"/>
      <c r="AI126" s="814"/>
      <c r="AJ126" s="815"/>
      <c r="AK126" s="816">
        <v>1491713</v>
      </c>
      <c r="AL126" s="814"/>
      <c r="AM126" s="814"/>
      <c r="AN126" s="814"/>
      <c r="AO126" s="815"/>
      <c r="AP126" s="784">
        <v>0.5</v>
      </c>
      <c r="AQ126" s="785"/>
      <c r="AR126" s="785"/>
      <c r="AS126" s="785"/>
      <c r="AT126" s="786"/>
      <c r="AU126" s="233"/>
      <c r="AV126" s="233"/>
      <c r="AW126" s="233"/>
      <c r="AX126" s="836" t="s">
        <v>458</v>
      </c>
      <c r="AY126" s="794"/>
      <c r="AZ126" s="794"/>
      <c r="BA126" s="794"/>
      <c r="BB126" s="794"/>
      <c r="BC126" s="794"/>
      <c r="BD126" s="794"/>
      <c r="BE126" s="795"/>
      <c r="BF126" s="793" t="s">
        <v>459</v>
      </c>
      <c r="BG126" s="794"/>
      <c r="BH126" s="794"/>
      <c r="BI126" s="794"/>
      <c r="BJ126" s="794"/>
      <c r="BK126" s="794"/>
      <c r="BL126" s="795"/>
      <c r="BM126" s="793" t="s">
        <v>460</v>
      </c>
      <c r="BN126" s="794"/>
      <c r="BO126" s="794"/>
      <c r="BP126" s="794"/>
      <c r="BQ126" s="794"/>
      <c r="BR126" s="794"/>
      <c r="BS126" s="795"/>
      <c r="BT126" s="793" t="s">
        <v>461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462</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463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33682</v>
      </c>
      <c r="AB127" s="814"/>
      <c r="AC127" s="814"/>
      <c r="AD127" s="814"/>
      <c r="AE127" s="815"/>
      <c r="AF127" s="816">
        <v>41500</v>
      </c>
      <c r="AG127" s="814"/>
      <c r="AH127" s="814"/>
      <c r="AI127" s="814"/>
      <c r="AJ127" s="815"/>
      <c r="AK127" s="816">
        <v>39535</v>
      </c>
      <c r="AL127" s="814"/>
      <c r="AM127" s="814"/>
      <c r="AN127" s="814"/>
      <c r="AO127" s="815"/>
      <c r="AP127" s="784">
        <v>0</v>
      </c>
      <c r="AQ127" s="785"/>
      <c r="AR127" s="785"/>
      <c r="AS127" s="785"/>
      <c r="AT127" s="786"/>
      <c r="AU127" s="233"/>
      <c r="AV127" s="233"/>
      <c r="AW127" s="233"/>
      <c r="AX127" s="787" t="s">
        <v>464</v>
      </c>
      <c r="AY127" s="788"/>
      <c r="AZ127" s="788"/>
      <c r="BA127" s="788"/>
      <c r="BB127" s="788"/>
      <c r="BC127" s="788"/>
      <c r="BD127" s="788"/>
      <c r="BE127" s="789"/>
      <c r="BF127" s="790" t="s">
        <v>109</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465</v>
      </c>
      <c r="CQ127" s="782"/>
      <c r="CR127" s="782"/>
      <c r="CS127" s="782"/>
      <c r="CT127" s="782"/>
      <c r="CU127" s="782"/>
      <c r="CV127" s="782"/>
      <c r="CW127" s="782"/>
      <c r="CX127" s="782"/>
      <c r="CY127" s="782"/>
      <c r="CZ127" s="782"/>
      <c r="DA127" s="782"/>
      <c r="DB127" s="782"/>
      <c r="DC127" s="782"/>
      <c r="DD127" s="782"/>
      <c r="DE127" s="782"/>
      <c r="DF127" s="783"/>
      <c r="DG127" s="849">
        <v>3220963</v>
      </c>
      <c r="DH127" s="850"/>
      <c r="DI127" s="850"/>
      <c r="DJ127" s="850"/>
      <c r="DK127" s="850"/>
      <c r="DL127" s="850">
        <v>2445445</v>
      </c>
      <c r="DM127" s="850"/>
      <c r="DN127" s="850"/>
      <c r="DO127" s="850"/>
      <c r="DP127" s="850"/>
      <c r="DQ127" s="850">
        <v>2142356</v>
      </c>
      <c r="DR127" s="850"/>
      <c r="DS127" s="850"/>
      <c r="DT127" s="850"/>
      <c r="DU127" s="850"/>
      <c r="DV127" s="851">
        <v>0.7</v>
      </c>
      <c r="DW127" s="851"/>
      <c r="DX127" s="851"/>
      <c r="DY127" s="851"/>
      <c r="DZ127" s="852"/>
    </row>
    <row r="128" spans="1:130" s="197" customFormat="1" ht="26.25" customHeight="1">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27791498</v>
      </c>
      <c r="AB128" s="754"/>
      <c r="AC128" s="754"/>
      <c r="AD128" s="754"/>
      <c r="AE128" s="755"/>
      <c r="AF128" s="756">
        <v>28616659</v>
      </c>
      <c r="AG128" s="754"/>
      <c r="AH128" s="754"/>
      <c r="AI128" s="754"/>
      <c r="AJ128" s="755"/>
      <c r="AK128" s="756">
        <v>33044585</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109</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381144902</v>
      </c>
      <c r="AB129" s="814"/>
      <c r="AC129" s="814"/>
      <c r="AD129" s="814"/>
      <c r="AE129" s="815"/>
      <c r="AF129" s="816">
        <v>380828168</v>
      </c>
      <c r="AG129" s="814"/>
      <c r="AH129" s="814"/>
      <c r="AI129" s="814"/>
      <c r="AJ129" s="815"/>
      <c r="AK129" s="816">
        <v>384449156</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7.9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61275760</v>
      </c>
      <c r="AB130" s="814"/>
      <c r="AC130" s="814"/>
      <c r="AD130" s="814"/>
      <c r="AE130" s="815"/>
      <c r="AF130" s="816">
        <v>61524247</v>
      </c>
      <c r="AG130" s="814"/>
      <c r="AH130" s="814"/>
      <c r="AI130" s="814"/>
      <c r="AJ130" s="815"/>
      <c r="AK130" s="816">
        <v>62636188</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v>80.2</v>
      </c>
      <c r="BG130" s="736"/>
      <c r="BH130" s="736"/>
      <c r="BI130" s="736"/>
      <c r="BJ130" s="736"/>
      <c r="BK130" s="736"/>
      <c r="BL130" s="737"/>
      <c r="BM130" s="735">
        <v>400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319869142</v>
      </c>
      <c r="AB131" s="747"/>
      <c r="AC131" s="747"/>
      <c r="AD131" s="747"/>
      <c r="AE131" s="748"/>
      <c r="AF131" s="749">
        <v>319303921</v>
      </c>
      <c r="AG131" s="747"/>
      <c r="AH131" s="747"/>
      <c r="AI131" s="747"/>
      <c r="AJ131" s="748"/>
      <c r="AK131" s="749">
        <v>321812968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476</v>
      </c>
      <c r="W132" s="767"/>
      <c r="X132" s="767"/>
      <c r="Y132" s="767"/>
      <c r="Z132" s="768"/>
      <c r="AA132" s="769">
        <v>9.1095889460000006</v>
      </c>
      <c r="AB132" s="770"/>
      <c r="AC132" s="770"/>
      <c r="AD132" s="770"/>
      <c r="AE132" s="771"/>
      <c r="AF132" s="772">
        <v>7.6747422719999996</v>
      </c>
      <c r="AG132" s="770"/>
      <c r="AH132" s="770"/>
      <c r="AI132" s="770"/>
      <c r="AJ132" s="771"/>
      <c r="AK132" s="772">
        <v>6.936015394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477</v>
      </c>
      <c r="W133" s="776"/>
      <c r="X133" s="776"/>
      <c r="Y133" s="776"/>
      <c r="Z133" s="777"/>
      <c r="AA133" s="778">
        <v>10.1</v>
      </c>
      <c r="AB133" s="779"/>
      <c r="AC133" s="779"/>
      <c r="AD133" s="779"/>
      <c r="AE133" s="780"/>
      <c r="AF133" s="778">
        <v>8.6999999999999993</v>
      </c>
      <c r="AG133" s="779"/>
      <c r="AH133" s="779"/>
      <c r="AI133" s="779"/>
      <c r="AJ133" s="780"/>
      <c r="AK133" s="778">
        <v>7.9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A3B7G+tcir7AcC+y+lX6xsal4QoYU6Tgdt8zTpBw5th+sPjInwc5nNgwJsxGgfYf8tQAS6/64662hu05oU1RpQ==" saltValue="XWp/T+riscXXgOSK9ibm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478</v>
      </c>
      <c r="B5" s="246"/>
      <c r="C5" s="246"/>
      <c r="D5" s="246"/>
      <c r="E5" s="246"/>
      <c r="F5" s="246"/>
      <c r="G5" s="246"/>
      <c r="H5" s="246"/>
      <c r="I5" s="246"/>
      <c r="J5" s="246"/>
      <c r="K5" s="246"/>
      <c r="L5" s="246"/>
      <c r="M5" s="246"/>
      <c r="N5" s="246"/>
      <c r="O5" s="247"/>
    </row>
    <row r="6" spans="1:16" ht="13.2">
      <c r="A6" s="248"/>
      <c r="B6" s="244"/>
      <c r="C6" s="244"/>
      <c r="D6" s="244"/>
      <c r="E6" s="244"/>
      <c r="F6" s="244"/>
      <c r="G6" s="249" t="s">
        <v>479</v>
      </c>
      <c r="H6" s="249"/>
      <c r="I6" s="249"/>
      <c r="J6" s="249"/>
      <c r="K6" s="244"/>
      <c r="L6" s="244"/>
      <c r="M6" s="244"/>
      <c r="N6" s="244"/>
    </row>
    <row r="7" spans="1:16" ht="13.2">
      <c r="A7" s="248"/>
      <c r="B7" s="244"/>
      <c r="C7" s="244"/>
      <c r="D7" s="244"/>
      <c r="E7" s="244"/>
      <c r="F7" s="244"/>
      <c r="G7" s="251"/>
      <c r="H7" s="252"/>
      <c r="I7" s="252"/>
      <c r="J7" s="253"/>
      <c r="K7" s="1155" t="s">
        <v>480</v>
      </c>
      <c r="L7" s="254"/>
      <c r="M7" s="255" t="s">
        <v>481</v>
      </c>
      <c r="N7" s="256"/>
    </row>
    <row r="8" spans="1:16" ht="13.2">
      <c r="A8" s="248"/>
      <c r="B8" s="244"/>
      <c r="C8" s="244"/>
      <c r="D8" s="244"/>
      <c r="E8" s="244"/>
      <c r="F8" s="244"/>
      <c r="G8" s="257"/>
      <c r="H8" s="258"/>
      <c r="I8" s="258"/>
      <c r="J8" s="259"/>
      <c r="K8" s="1156"/>
      <c r="L8" s="260" t="s">
        <v>482</v>
      </c>
      <c r="M8" s="261" t="s">
        <v>483</v>
      </c>
      <c r="N8" s="262" t="s">
        <v>484</v>
      </c>
    </row>
    <row r="9" spans="1:16" ht="13.2">
      <c r="A9" s="248"/>
      <c r="B9" s="244"/>
      <c r="C9" s="244"/>
      <c r="D9" s="244"/>
      <c r="E9" s="244"/>
      <c r="F9" s="244"/>
      <c r="G9" s="1169" t="s">
        <v>485</v>
      </c>
      <c r="H9" s="1170"/>
      <c r="I9" s="1170"/>
      <c r="J9" s="1171"/>
      <c r="K9" s="263">
        <v>116770418</v>
      </c>
      <c r="L9" s="264">
        <v>75440</v>
      </c>
      <c r="M9" s="265">
        <v>63252</v>
      </c>
      <c r="N9" s="266">
        <v>19.3</v>
      </c>
    </row>
    <row r="10" spans="1:16" ht="13.2">
      <c r="A10" s="248"/>
      <c r="B10" s="244"/>
      <c r="C10" s="244"/>
      <c r="D10" s="244"/>
      <c r="E10" s="244"/>
      <c r="F10" s="244"/>
      <c r="G10" s="1169" t="s">
        <v>486</v>
      </c>
      <c r="H10" s="1170"/>
      <c r="I10" s="1170"/>
      <c r="J10" s="1171"/>
      <c r="K10" s="267">
        <v>2993341</v>
      </c>
      <c r="L10" s="268">
        <v>1934</v>
      </c>
      <c r="M10" s="269">
        <v>1436</v>
      </c>
      <c r="N10" s="270">
        <v>34.700000000000003</v>
      </c>
    </row>
    <row r="11" spans="1:16" ht="13.5" customHeight="1">
      <c r="A11" s="248"/>
      <c r="B11" s="244"/>
      <c r="C11" s="244"/>
      <c r="D11" s="244"/>
      <c r="E11" s="244"/>
      <c r="F11" s="244"/>
      <c r="G11" s="1169" t="s">
        <v>487</v>
      </c>
      <c r="H11" s="1170"/>
      <c r="I11" s="1170"/>
      <c r="J11" s="1171"/>
      <c r="K11" s="267">
        <v>59</v>
      </c>
      <c r="L11" s="268">
        <v>0</v>
      </c>
      <c r="M11" s="269">
        <v>146</v>
      </c>
      <c r="N11" s="270">
        <v>-100</v>
      </c>
    </row>
    <row r="12" spans="1:16" ht="13.5" customHeight="1">
      <c r="A12" s="248"/>
      <c r="B12" s="244"/>
      <c r="C12" s="244"/>
      <c r="D12" s="244"/>
      <c r="E12" s="244"/>
      <c r="F12" s="244"/>
      <c r="G12" s="1169" t="s">
        <v>488</v>
      </c>
      <c r="H12" s="1170"/>
      <c r="I12" s="1170"/>
      <c r="J12" s="1171"/>
      <c r="K12" s="267">
        <v>922881</v>
      </c>
      <c r="L12" s="268">
        <v>596</v>
      </c>
      <c r="M12" s="269">
        <v>1351</v>
      </c>
      <c r="N12" s="270">
        <v>-55.9</v>
      </c>
    </row>
    <row r="13" spans="1:16" ht="13.5" customHeight="1">
      <c r="A13" s="248"/>
      <c r="B13" s="244"/>
      <c r="C13" s="244"/>
      <c r="D13" s="244"/>
      <c r="E13" s="244"/>
      <c r="F13" s="244"/>
      <c r="G13" s="1169" t="s">
        <v>489</v>
      </c>
      <c r="H13" s="1170"/>
      <c r="I13" s="1170"/>
      <c r="J13" s="1171"/>
      <c r="K13" s="267" t="s">
        <v>490</v>
      </c>
      <c r="L13" s="268" t="s">
        <v>490</v>
      </c>
      <c r="M13" s="269">
        <v>5</v>
      </c>
      <c r="N13" s="270" t="s">
        <v>490</v>
      </c>
    </row>
    <row r="14" spans="1:16" ht="13.5" customHeight="1">
      <c r="A14" s="248"/>
      <c r="B14" s="244"/>
      <c r="C14" s="244"/>
      <c r="D14" s="244"/>
      <c r="E14" s="244"/>
      <c r="F14" s="244"/>
      <c r="G14" s="1169" t="s">
        <v>491</v>
      </c>
      <c r="H14" s="1170"/>
      <c r="I14" s="1170"/>
      <c r="J14" s="1171"/>
      <c r="K14" s="267">
        <v>3200524</v>
      </c>
      <c r="L14" s="268">
        <v>2068</v>
      </c>
      <c r="M14" s="269">
        <v>1904</v>
      </c>
      <c r="N14" s="270">
        <v>8.6</v>
      </c>
    </row>
    <row r="15" spans="1:16" ht="13.5" customHeight="1">
      <c r="A15" s="248"/>
      <c r="B15" s="244"/>
      <c r="C15" s="244"/>
      <c r="D15" s="244"/>
      <c r="E15" s="244"/>
      <c r="F15" s="244"/>
      <c r="G15" s="1169" t="s">
        <v>492</v>
      </c>
      <c r="H15" s="1170"/>
      <c r="I15" s="1170"/>
      <c r="J15" s="1171"/>
      <c r="K15" s="267">
        <v>1349448</v>
      </c>
      <c r="L15" s="268">
        <v>872</v>
      </c>
      <c r="M15" s="269">
        <v>1197</v>
      </c>
      <c r="N15" s="270">
        <v>-27.2</v>
      </c>
    </row>
    <row r="16" spans="1:16" ht="13.2">
      <c r="A16" s="248"/>
      <c r="B16" s="244"/>
      <c r="C16" s="244"/>
      <c r="D16" s="244"/>
      <c r="E16" s="244"/>
      <c r="F16" s="244"/>
      <c r="G16" s="1172" t="s">
        <v>493</v>
      </c>
      <c r="H16" s="1173"/>
      <c r="I16" s="1173"/>
      <c r="J16" s="1174"/>
      <c r="K16" s="268">
        <v>-10008421</v>
      </c>
      <c r="L16" s="268">
        <v>-6466</v>
      </c>
      <c r="M16" s="269">
        <v>-5399</v>
      </c>
      <c r="N16" s="270">
        <v>19.8</v>
      </c>
    </row>
    <row r="17" spans="1:16" ht="13.2">
      <c r="A17" s="248"/>
      <c r="B17" s="244"/>
      <c r="C17" s="244"/>
      <c r="D17" s="244"/>
      <c r="E17" s="244"/>
      <c r="F17" s="244"/>
      <c r="G17" s="1172" t="s">
        <v>169</v>
      </c>
      <c r="H17" s="1173"/>
      <c r="I17" s="1173"/>
      <c r="J17" s="1174"/>
      <c r="K17" s="268">
        <v>115228250</v>
      </c>
      <c r="L17" s="268">
        <v>74444</v>
      </c>
      <c r="M17" s="269">
        <v>63891</v>
      </c>
      <c r="N17" s="270">
        <v>16.5</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494</v>
      </c>
      <c r="H19" s="244"/>
      <c r="I19" s="244"/>
      <c r="J19" s="244"/>
      <c r="K19" s="244"/>
      <c r="L19" s="244"/>
      <c r="M19" s="244"/>
      <c r="N19" s="244"/>
    </row>
    <row r="20" spans="1:16" ht="13.2">
      <c r="A20" s="248"/>
      <c r="B20" s="244"/>
      <c r="C20" s="244"/>
      <c r="D20" s="244"/>
      <c r="E20" s="244"/>
      <c r="F20" s="244"/>
      <c r="G20" s="272"/>
      <c r="H20" s="273"/>
      <c r="I20" s="273"/>
      <c r="J20" s="274"/>
      <c r="K20" s="275" t="s">
        <v>495</v>
      </c>
      <c r="L20" s="276" t="s">
        <v>496</v>
      </c>
      <c r="M20" s="277" t="s">
        <v>497</v>
      </c>
      <c r="N20" s="278"/>
    </row>
    <row r="21" spans="1:16" s="284" customFormat="1" ht="13.2">
      <c r="A21" s="279"/>
      <c r="B21" s="249"/>
      <c r="C21" s="249"/>
      <c r="D21" s="249"/>
      <c r="E21" s="249"/>
      <c r="F21" s="249"/>
      <c r="G21" s="1166" t="s">
        <v>498</v>
      </c>
      <c r="H21" s="1167"/>
      <c r="I21" s="1167"/>
      <c r="J21" s="1168"/>
      <c r="K21" s="280">
        <v>7.39</v>
      </c>
      <c r="L21" s="281">
        <v>6.54</v>
      </c>
      <c r="M21" s="282">
        <v>0.85</v>
      </c>
      <c r="N21" s="249"/>
      <c r="O21" s="283"/>
      <c r="P21" s="279"/>
    </row>
    <row r="22" spans="1:16" s="284" customFormat="1" ht="13.2">
      <c r="A22" s="279"/>
      <c r="B22" s="249"/>
      <c r="C22" s="249"/>
      <c r="D22" s="249"/>
      <c r="E22" s="249"/>
      <c r="F22" s="249"/>
      <c r="G22" s="1166" t="s">
        <v>499</v>
      </c>
      <c r="H22" s="1167"/>
      <c r="I22" s="1167"/>
      <c r="J22" s="1168"/>
      <c r="K22" s="285">
        <v>100.8</v>
      </c>
      <c r="L22" s="286">
        <v>100.1</v>
      </c>
      <c r="M22" s="287">
        <v>0.7</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500</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501</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502</v>
      </c>
      <c r="H29" s="249"/>
      <c r="I29" s="249"/>
      <c r="J29" s="249"/>
      <c r="K29" s="244"/>
      <c r="L29" s="244"/>
      <c r="M29" s="244"/>
      <c r="N29" s="244"/>
      <c r="O29" s="293"/>
    </row>
    <row r="30" spans="1:16" ht="13.2">
      <c r="A30" s="248"/>
      <c r="B30" s="244"/>
      <c r="C30" s="244"/>
      <c r="D30" s="244"/>
      <c r="E30" s="244"/>
      <c r="F30" s="244"/>
      <c r="G30" s="251"/>
      <c r="H30" s="252"/>
      <c r="I30" s="252"/>
      <c r="J30" s="253"/>
      <c r="K30" s="1155" t="s">
        <v>480</v>
      </c>
      <c r="L30" s="254"/>
      <c r="M30" s="255" t="s">
        <v>481</v>
      </c>
      <c r="N30" s="256"/>
    </row>
    <row r="31" spans="1:16" ht="13.2">
      <c r="A31" s="248"/>
      <c r="B31" s="244"/>
      <c r="C31" s="244"/>
      <c r="D31" s="244"/>
      <c r="E31" s="244"/>
      <c r="F31" s="244"/>
      <c r="G31" s="257"/>
      <c r="H31" s="258"/>
      <c r="I31" s="258"/>
      <c r="J31" s="259"/>
      <c r="K31" s="1156"/>
      <c r="L31" s="260" t="s">
        <v>482</v>
      </c>
      <c r="M31" s="261" t="s">
        <v>483</v>
      </c>
      <c r="N31" s="262" t="s">
        <v>484</v>
      </c>
    </row>
    <row r="32" spans="1:16" ht="27" customHeight="1">
      <c r="A32" s="248"/>
      <c r="B32" s="244"/>
      <c r="C32" s="244"/>
      <c r="D32" s="244"/>
      <c r="E32" s="244"/>
      <c r="F32" s="244"/>
      <c r="G32" s="1157" t="s">
        <v>503</v>
      </c>
      <c r="H32" s="1158"/>
      <c r="I32" s="1158"/>
      <c r="J32" s="1159"/>
      <c r="K32" s="294">
        <v>55198540</v>
      </c>
      <c r="L32" s="294">
        <v>35661</v>
      </c>
      <c r="M32" s="295">
        <v>33324</v>
      </c>
      <c r="N32" s="296">
        <v>7</v>
      </c>
    </row>
    <row r="33" spans="1:16" ht="13.5" customHeight="1">
      <c r="A33" s="248"/>
      <c r="B33" s="244"/>
      <c r="C33" s="244"/>
      <c r="D33" s="244"/>
      <c r="E33" s="244"/>
      <c r="F33" s="244"/>
      <c r="G33" s="1157" t="s">
        <v>504</v>
      </c>
      <c r="H33" s="1158"/>
      <c r="I33" s="1158"/>
      <c r="J33" s="1159"/>
      <c r="K33" s="294">
        <v>147787</v>
      </c>
      <c r="L33" s="294">
        <v>95</v>
      </c>
      <c r="M33" s="295">
        <v>3817</v>
      </c>
      <c r="N33" s="296">
        <v>-97.5</v>
      </c>
    </row>
    <row r="34" spans="1:16" ht="27" customHeight="1">
      <c r="A34" s="248"/>
      <c r="B34" s="244"/>
      <c r="C34" s="244"/>
      <c r="D34" s="244"/>
      <c r="E34" s="244"/>
      <c r="F34" s="244"/>
      <c r="G34" s="1157" t="s">
        <v>505</v>
      </c>
      <c r="H34" s="1158"/>
      <c r="I34" s="1158"/>
      <c r="J34" s="1159"/>
      <c r="K34" s="294">
        <v>38279140</v>
      </c>
      <c r="L34" s="294">
        <v>24731</v>
      </c>
      <c r="M34" s="295">
        <v>20478</v>
      </c>
      <c r="N34" s="296">
        <v>20.8</v>
      </c>
    </row>
    <row r="35" spans="1:16" ht="27" customHeight="1">
      <c r="A35" s="248"/>
      <c r="B35" s="244"/>
      <c r="C35" s="244"/>
      <c r="D35" s="244"/>
      <c r="E35" s="244"/>
      <c r="F35" s="244"/>
      <c r="G35" s="1157" t="s">
        <v>506</v>
      </c>
      <c r="H35" s="1158"/>
      <c r="I35" s="1158"/>
      <c r="J35" s="1159"/>
      <c r="K35" s="294">
        <v>21769198</v>
      </c>
      <c r="L35" s="294">
        <v>14064</v>
      </c>
      <c r="M35" s="295">
        <v>13245</v>
      </c>
      <c r="N35" s="296">
        <v>6.2</v>
      </c>
    </row>
    <row r="36" spans="1:16" ht="27" customHeight="1">
      <c r="A36" s="248"/>
      <c r="B36" s="244"/>
      <c r="C36" s="244"/>
      <c r="D36" s="244"/>
      <c r="E36" s="244"/>
      <c r="F36" s="244"/>
      <c r="G36" s="1157" t="s">
        <v>507</v>
      </c>
      <c r="H36" s="1158"/>
      <c r="I36" s="1158"/>
      <c r="J36" s="1159"/>
      <c r="K36" s="294">
        <v>858246</v>
      </c>
      <c r="L36" s="294">
        <v>554</v>
      </c>
      <c r="M36" s="295">
        <v>284</v>
      </c>
      <c r="N36" s="296">
        <v>95.1</v>
      </c>
    </row>
    <row r="37" spans="1:16" ht="13.5" customHeight="1">
      <c r="A37" s="248"/>
      <c r="B37" s="244"/>
      <c r="C37" s="244"/>
      <c r="D37" s="244"/>
      <c r="E37" s="244"/>
      <c r="F37" s="244"/>
      <c r="G37" s="1157" t="s">
        <v>508</v>
      </c>
      <c r="H37" s="1158"/>
      <c r="I37" s="1158"/>
      <c r="J37" s="1159"/>
      <c r="K37" s="294">
        <v>1748859</v>
      </c>
      <c r="L37" s="294">
        <v>1130</v>
      </c>
      <c r="M37" s="295">
        <v>1142</v>
      </c>
      <c r="N37" s="296">
        <v>-1.1000000000000001</v>
      </c>
    </row>
    <row r="38" spans="1:16" ht="27" customHeight="1">
      <c r="A38" s="248"/>
      <c r="B38" s="244"/>
      <c r="C38" s="244"/>
      <c r="D38" s="244"/>
      <c r="E38" s="244"/>
      <c r="F38" s="244"/>
      <c r="G38" s="1160" t="s">
        <v>509</v>
      </c>
      <c r="H38" s="1161"/>
      <c r="I38" s="1161"/>
      <c r="J38" s="1162"/>
      <c r="K38" s="297" t="s">
        <v>490</v>
      </c>
      <c r="L38" s="297" t="s">
        <v>490</v>
      </c>
      <c r="M38" s="298">
        <v>6</v>
      </c>
      <c r="N38" s="299" t="s">
        <v>490</v>
      </c>
      <c r="O38" s="293"/>
    </row>
    <row r="39" spans="1:16" ht="13.2">
      <c r="A39" s="248"/>
      <c r="B39" s="244"/>
      <c r="C39" s="244"/>
      <c r="D39" s="244"/>
      <c r="E39" s="244"/>
      <c r="F39" s="244"/>
      <c r="G39" s="1160" t="s">
        <v>510</v>
      </c>
      <c r="H39" s="1161"/>
      <c r="I39" s="1161"/>
      <c r="J39" s="1162"/>
      <c r="K39" s="300">
        <v>-33044585</v>
      </c>
      <c r="L39" s="300">
        <v>-21349</v>
      </c>
      <c r="M39" s="301">
        <v>-16991</v>
      </c>
      <c r="N39" s="302">
        <v>25.6</v>
      </c>
      <c r="O39" s="293"/>
    </row>
    <row r="40" spans="1:16" ht="27" customHeight="1">
      <c r="A40" s="248"/>
      <c r="B40" s="244"/>
      <c r="C40" s="244"/>
      <c r="D40" s="244"/>
      <c r="E40" s="244"/>
      <c r="F40" s="244"/>
      <c r="G40" s="1157" t="s">
        <v>511</v>
      </c>
      <c r="H40" s="1158"/>
      <c r="I40" s="1158"/>
      <c r="J40" s="1159"/>
      <c r="K40" s="300">
        <v>-62636188</v>
      </c>
      <c r="L40" s="300">
        <v>-40467</v>
      </c>
      <c r="M40" s="301">
        <v>-34589</v>
      </c>
      <c r="N40" s="302">
        <v>17</v>
      </c>
      <c r="O40" s="293"/>
    </row>
    <row r="41" spans="1:16" ht="13.2">
      <c r="A41" s="248"/>
      <c r="B41" s="244"/>
      <c r="C41" s="244"/>
      <c r="D41" s="244"/>
      <c r="E41" s="244"/>
      <c r="F41" s="244"/>
      <c r="G41" s="1163" t="s">
        <v>280</v>
      </c>
      <c r="H41" s="1164"/>
      <c r="I41" s="1164"/>
      <c r="J41" s="1165"/>
      <c r="K41" s="294">
        <v>22320997</v>
      </c>
      <c r="L41" s="300">
        <v>14421</v>
      </c>
      <c r="M41" s="301">
        <v>20717</v>
      </c>
      <c r="N41" s="302">
        <v>-30.4</v>
      </c>
      <c r="O41" s="293"/>
    </row>
    <row r="42" spans="1:16" ht="13.2">
      <c r="A42" s="248"/>
      <c r="B42" s="244"/>
      <c r="C42" s="244"/>
      <c r="D42" s="244"/>
      <c r="E42" s="244"/>
      <c r="F42" s="244"/>
      <c r="G42" s="303" t="s">
        <v>512</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ht="13.2">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50" t="s">
        <v>480</v>
      </c>
      <c r="J49" s="1152" t="s">
        <v>515</v>
      </c>
      <c r="K49" s="1153"/>
      <c r="L49" s="1153"/>
      <c r="M49" s="1153"/>
      <c r="N49" s="1154"/>
    </row>
    <row r="50" spans="1:14" ht="13.2">
      <c r="A50" s="248"/>
      <c r="B50" s="244"/>
      <c r="C50" s="244"/>
      <c r="D50" s="244"/>
      <c r="E50" s="244"/>
      <c r="F50" s="244"/>
      <c r="G50" s="312"/>
      <c r="H50" s="313"/>
      <c r="I50" s="1151"/>
      <c r="J50" s="314" t="s">
        <v>516</v>
      </c>
      <c r="K50" s="315" t="s">
        <v>517</v>
      </c>
      <c r="L50" s="316" t="s">
        <v>518</v>
      </c>
      <c r="M50" s="317" t="s">
        <v>519</v>
      </c>
      <c r="N50" s="318" t="s">
        <v>520</v>
      </c>
    </row>
    <row r="51" spans="1:14" ht="13.2">
      <c r="A51" s="248"/>
      <c r="B51" s="244"/>
      <c r="C51" s="244"/>
      <c r="D51" s="244"/>
      <c r="E51" s="244"/>
      <c r="F51" s="244"/>
      <c r="G51" s="310" t="s">
        <v>521</v>
      </c>
      <c r="H51" s="311"/>
      <c r="I51" s="319">
        <v>77810042</v>
      </c>
      <c r="J51" s="320">
        <v>51458</v>
      </c>
      <c r="K51" s="321">
        <v>-22.4</v>
      </c>
      <c r="L51" s="322">
        <v>48794</v>
      </c>
      <c r="M51" s="323">
        <v>-6.8</v>
      </c>
      <c r="N51" s="324">
        <v>-15.6</v>
      </c>
    </row>
    <row r="52" spans="1:14" ht="13.2">
      <c r="A52" s="248"/>
      <c r="B52" s="244"/>
      <c r="C52" s="244"/>
      <c r="D52" s="244"/>
      <c r="E52" s="244"/>
      <c r="F52" s="244"/>
      <c r="G52" s="325"/>
      <c r="H52" s="326" t="s">
        <v>522</v>
      </c>
      <c r="I52" s="327">
        <v>42913274</v>
      </c>
      <c r="J52" s="328">
        <v>28380</v>
      </c>
      <c r="K52" s="329">
        <v>-10.8</v>
      </c>
      <c r="L52" s="330">
        <v>25698</v>
      </c>
      <c r="M52" s="331">
        <v>-14.2</v>
      </c>
      <c r="N52" s="332">
        <v>3.4</v>
      </c>
    </row>
    <row r="53" spans="1:14" ht="13.2">
      <c r="A53" s="248"/>
      <c r="B53" s="244"/>
      <c r="C53" s="244"/>
      <c r="D53" s="244"/>
      <c r="E53" s="244"/>
      <c r="F53" s="244"/>
      <c r="G53" s="310" t="s">
        <v>523</v>
      </c>
      <c r="H53" s="311"/>
      <c r="I53" s="319">
        <v>59405940</v>
      </c>
      <c r="J53" s="320">
        <v>38199</v>
      </c>
      <c r="K53" s="321">
        <v>-25.8</v>
      </c>
      <c r="L53" s="322">
        <v>47129</v>
      </c>
      <c r="M53" s="323">
        <v>-3.4</v>
      </c>
      <c r="N53" s="324">
        <v>-22.4</v>
      </c>
    </row>
    <row r="54" spans="1:14" ht="13.2">
      <c r="A54" s="248"/>
      <c r="B54" s="244"/>
      <c r="C54" s="244"/>
      <c r="D54" s="244"/>
      <c r="E54" s="244"/>
      <c r="F54" s="244"/>
      <c r="G54" s="325"/>
      <c r="H54" s="326" t="s">
        <v>522</v>
      </c>
      <c r="I54" s="327">
        <v>28485385</v>
      </c>
      <c r="J54" s="328">
        <v>18317</v>
      </c>
      <c r="K54" s="329">
        <v>-35.5</v>
      </c>
      <c r="L54" s="330">
        <v>23069</v>
      </c>
      <c r="M54" s="331">
        <v>-10.199999999999999</v>
      </c>
      <c r="N54" s="332">
        <v>-25.3</v>
      </c>
    </row>
    <row r="55" spans="1:14" ht="13.2">
      <c r="A55" s="248"/>
      <c r="B55" s="244"/>
      <c r="C55" s="244"/>
      <c r="D55" s="244"/>
      <c r="E55" s="244"/>
      <c r="F55" s="244"/>
      <c r="G55" s="310" t="s">
        <v>524</v>
      </c>
      <c r="H55" s="311"/>
      <c r="I55" s="319">
        <v>98539783</v>
      </c>
      <c r="J55" s="320">
        <v>63419</v>
      </c>
      <c r="K55" s="321">
        <v>66</v>
      </c>
      <c r="L55" s="322">
        <v>50848</v>
      </c>
      <c r="M55" s="323">
        <v>7.9</v>
      </c>
      <c r="N55" s="324">
        <v>58.1</v>
      </c>
    </row>
    <row r="56" spans="1:14" ht="13.2">
      <c r="A56" s="248"/>
      <c r="B56" s="244"/>
      <c r="C56" s="244"/>
      <c r="D56" s="244"/>
      <c r="E56" s="244"/>
      <c r="F56" s="244"/>
      <c r="G56" s="325"/>
      <c r="H56" s="326" t="s">
        <v>522</v>
      </c>
      <c r="I56" s="327">
        <v>44938067</v>
      </c>
      <c r="J56" s="328">
        <v>28922</v>
      </c>
      <c r="K56" s="329">
        <v>57.9</v>
      </c>
      <c r="L56" s="330">
        <v>22583</v>
      </c>
      <c r="M56" s="331">
        <v>-2.1</v>
      </c>
      <c r="N56" s="332">
        <v>60</v>
      </c>
    </row>
    <row r="57" spans="1:14" ht="13.2">
      <c r="A57" s="248"/>
      <c r="B57" s="244"/>
      <c r="C57" s="244"/>
      <c r="D57" s="244"/>
      <c r="E57" s="244"/>
      <c r="F57" s="244"/>
      <c r="G57" s="310" t="s">
        <v>525</v>
      </c>
      <c r="H57" s="311"/>
      <c r="I57" s="319">
        <v>86093204</v>
      </c>
      <c r="J57" s="320">
        <v>55514</v>
      </c>
      <c r="K57" s="321">
        <v>-12.5</v>
      </c>
      <c r="L57" s="322">
        <v>53572</v>
      </c>
      <c r="M57" s="323">
        <v>5.4</v>
      </c>
      <c r="N57" s="324">
        <v>-17.899999999999999</v>
      </c>
    </row>
    <row r="58" spans="1:14" ht="13.2">
      <c r="A58" s="248"/>
      <c r="B58" s="244"/>
      <c r="C58" s="244"/>
      <c r="D58" s="244"/>
      <c r="E58" s="244"/>
      <c r="F58" s="244"/>
      <c r="G58" s="325"/>
      <c r="H58" s="326" t="s">
        <v>522</v>
      </c>
      <c r="I58" s="327">
        <v>39572870</v>
      </c>
      <c r="J58" s="328">
        <v>25517</v>
      </c>
      <c r="K58" s="329">
        <v>-11.8</v>
      </c>
      <c r="L58" s="330">
        <v>25259</v>
      </c>
      <c r="M58" s="331">
        <v>11.8</v>
      </c>
      <c r="N58" s="332">
        <v>-23.6</v>
      </c>
    </row>
    <row r="59" spans="1:14" ht="13.2">
      <c r="A59" s="248"/>
      <c r="B59" s="244"/>
      <c r="C59" s="244"/>
      <c r="D59" s="244"/>
      <c r="E59" s="244"/>
      <c r="F59" s="244"/>
      <c r="G59" s="310" t="s">
        <v>526</v>
      </c>
      <c r="H59" s="311"/>
      <c r="I59" s="319">
        <v>80717527</v>
      </c>
      <c r="J59" s="320">
        <v>52148</v>
      </c>
      <c r="K59" s="321">
        <v>-6.1</v>
      </c>
      <c r="L59" s="322">
        <v>51898</v>
      </c>
      <c r="M59" s="323">
        <v>-3.1</v>
      </c>
      <c r="N59" s="324">
        <v>-3</v>
      </c>
    </row>
    <row r="60" spans="1:14" ht="13.2">
      <c r="A60" s="248"/>
      <c r="B60" s="244"/>
      <c r="C60" s="244"/>
      <c r="D60" s="244"/>
      <c r="E60" s="244"/>
      <c r="F60" s="244"/>
      <c r="G60" s="325"/>
      <c r="H60" s="326" t="s">
        <v>522</v>
      </c>
      <c r="I60" s="333">
        <v>39052745</v>
      </c>
      <c r="J60" s="328">
        <v>25230</v>
      </c>
      <c r="K60" s="329">
        <v>-1.1000000000000001</v>
      </c>
      <c r="L60" s="330">
        <v>25986</v>
      </c>
      <c r="M60" s="331">
        <v>2.9</v>
      </c>
      <c r="N60" s="332">
        <v>-4</v>
      </c>
    </row>
    <row r="61" spans="1:14" ht="13.2">
      <c r="A61" s="248"/>
      <c r="B61" s="244"/>
      <c r="C61" s="244"/>
      <c r="D61" s="244"/>
      <c r="E61" s="244"/>
      <c r="F61" s="244"/>
      <c r="G61" s="310" t="s">
        <v>527</v>
      </c>
      <c r="H61" s="334"/>
      <c r="I61" s="335">
        <v>80513299</v>
      </c>
      <c r="J61" s="336">
        <v>52148</v>
      </c>
      <c r="K61" s="337">
        <v>-0.2</v>
      </c>
      <c r="L61" s="338">
        <v>50448</v>
      </c>
      <c r="M61" s="339">
        <v>0</v>
      </c>
      <c r="N61" s="324">
        <v>-0.2</v>
      </c>
    </row>
    <row r="62" spans="1:14" ht="13.2">
      <c r="A62" s="248"/>
      <c r="B62" s="244"/>
      <c r="C62" s="244"/>
      <c r="D62" s="244"/>
      <c r="E62" s="244"/>
      <c r="F62" s="244"/>
      <c r="G62" s="325"/>
      <c r="H62" s="326" t="s">
        <v>522</v>
      </c>
      <c r="I62" s="327">
        <v>38992468</v>
      </c>
      <c r="J62" s="328">
        <v>25273</v>
      </c>
      <c r="K62" s="329">
        <v>-0.3</v>
      </c>
      <c r="L62" s="330">
        <v>24519</v>
      </c>
      <c r="M62" s="331">
        <v>-2.4</v>
      </c>
      <c r="N62" s="332">
        <v>2.1</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YA7K8Abpgdq7x+OI6+wpjQ1oklYzkyESD74ycYwnsoI5G9KWrG0mzlwuWaCglWDol/UhbLcQ/L2QwYM6TbHnQw==" saltValue="Vi9CW3EwIh9OLAYbCox3XQ=="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5" t="s">
        <v>3</v>
      </c>
      <c r="D47" s="1175"/>
      <c r="E47" s="1176"/>
      <c r="F47" s="11">
        <v>0.11</v>
      </c>
      <c r="G47" s="12">
        <v>0.87</v>
      </c>
      <c r="H47" s="12">
        <v>2.2000000000000002</v>
      </c>
      <c r="I47" s="12">
        <v>2.89</v>
      </c>
      <c r="J47" s="13">
        <v>3.35</v>
      </c>
    </row>
    <row r="48" spans="2:10" ht="57.75" customHeight="1">
      <c r="B48" s="14"/>
      <c r="C48" s="1177" t="s">
        <v>4</v>
      </c>
      <c r="D48" s="1177"/>
      <c r="E48" s="1178"/>
      <c r="F48" s="15">
        <v>0.57999999999999996</v>
      </c>
      <c r="G48" s="16">
        <v>0.52</v>
      </c>
      <c r="H48" s="16">
        <v>0.69</v>
      </c>
      <c r="I48" s="16">
        <v>0.41</v>
      </c>
      <c r="J48" s="17">
        <v>0.33</v>
      </c>
    </row>
    <row r="49" spans="2:10" ht="57.75" customHeight="1" thickBot="1">
      <c r="B49" s="18"/>
      <c r="C49" s="1179" t="s">
        <v>5</v>
      </c>
      <c r="D49" s="1179"/>
      <c r="E49" s="1180"/>
      <c r="F49" s="19">
        <v>0.57999999999999996</v>
      </c>
      <c r="G49" s="20">
        <v>0.7</v>
      </c>
      <c r="H49" s="20">
        <v>1.5</v>
      </c>
      <c r="I49" s="20">
        <v>0.41</v>
      </c>
      <c r="J49" s="21">
        <v>0.4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2017-03-13T09:35:15Z</cp:lastPrinted>
  <dcterms:created xsi:type="dcterms:W3CDTF">2017-01-25T03:35:04Z</dcterms:created>
  <dcterms:modified xsi:type="dcterms:W3CDTF">2017-05-12T07:56:51Z</dcterms:modified>
</cp:coreProperties>
</file>