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1576" windowHeight="7092" tabRatio="7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U88" i="11"/>
  <c r="AP88" i="11"/>
  <c r="AF88" i="11"/>
  <c r="AA40" i="11" l="1"/>
  <c r="AA38" i="11"/>
  <c r="AA36" i="11"/>
  <c r="AA35" i="11"/>
  <c r="AA34" i="11"/>
  <c r="AA33" i="11"/>
  <c r="AA32" i="11"/>
  <c r="AA30" i="11"/>
  <c r="AA29" i="11"/>
  <c r="AA28" i="11"/>
  <c r="AA11" i="11"/>
  <c r="AA10" i="11"/>
  <c r="AA8" i="11"/>
  <c r="AA7" i="11"/>
  <c r="BG37" i="9" l="1"/>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BE40" i="9"/>
  <c r="AM40" i="9"/>
  <c r="U40" i="9"/>
  <c r="BE39" i="9"/>
  <c r="AM39" i="9"/>
  <c r="U39" i="9"/>
  <c r="BE38" i="9"/>
  <c r="AM38" i="9"/>
  <c r="C34" i="9"/>
  <c r="C35" i="9" s="1"/>
  <c r="C36" i="9" s="1"/>
  <c r="C37" i="9" s="1"/>
  <c r="C38" i="9" s="1"/>
  <c r="C39" i="9" s="1"/>
  <c r="C40" i="9" s="1"/>
  <c r="C41"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l="1"/>
  <c r="AM37" i="9" l="1"/>
  <c r="BE34" i="9" l="1"/>
  <c r="BE35" i="9" l="1"/>
  <c r="BE36" i="9" l="1"/>
  <c r="BE37" i="9" s="1"/>
  <c r="BW34" i="9" s="1"/>
  <c r="BW35" i="9" s="1"/>
  <c r="BW36" i="9" s="1"/>
  <c r="BW37" i="9" s="1"/>
  <c r="BW38" i="9" s="1"/>
  <c r="BW39" i="9" s="1"/>
  <c r="BW40" i="9" s="1"/>
  <c r="BW41" i="9" s="1"/>
  <c r="BW42"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<sst xmlns="http://schemas.openxmlformats.org/spreadsheetml/2006/main" count="1577" uniqueCount="607">
  <si>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</si>
  <si>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</si>
  <si>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</si>
  <si>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</si>
  <si>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</si>
  <si>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</si>
  <si>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</si>
  <si>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</si>
  <si>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</si>
  <si>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</si>
  <si>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</si>
  <si>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</si>
  <si>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</si>
  <si>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</si>
  <si>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</si>
  <si>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</si>
  <si>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</si>
  <si>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</si>
  <si>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</si>
  <si>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</si>
  <si>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</si>
  <si>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</si>
  <si>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</si>
  <si>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</si>
  <si>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</si>
  <si>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</si>
  <si>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</si>
  <si>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</si>
  <si>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</si>
  <si>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</si>
  <si>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</si>
  <si>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</si>
  <si>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</si>
  <si>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</si>
  <si>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</si>
  <si>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</si>
  <si>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</si>
  <si>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</si>
  <si>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</si>
  <si>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</si>
  <si>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</si>
  <si>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</si>
  <si>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</si>
  <si>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</si>
  <si>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</si>
  <si>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</si>
  <si>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</si>
  <si>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</si>
  <si>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</si>
  <si>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</si>
  <si>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</si>
  <si>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</si>
  <si>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</si>
  <si>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</si>
  <si>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</si>
  <si>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</si>
  <si>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</si>
  <si>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</si>
  <si>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</si>
  <si>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</si>
  <si>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</si>
  <si>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</si>
  <si>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</si>
  <si>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</si>
  <si>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</si>
  <si>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</si>
  <si>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</si>
  <si>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</si>
  <si>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</si>
  <si>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</si>
  <si>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</si>
  <si>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</si>
  <si>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</si>
  <si>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</si>
  <si>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</si>
  <si>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</si>
  <si>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</si>
  <si>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</si>
  <si>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</si>
  <si>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</si>
  <si>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</si>
  <si>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</si>
  <si>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</si>
  <si>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</si>
  <si>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</si>
  <si>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</si>
  <si>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</si>
  <si>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</si>
  <si>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</si>
  <si>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</si>
  <si>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</si>
  <si>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</si>
  <si>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</si>
  <si>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</si>
  <si>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</si>
  <si>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</si>
  <si>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</si>
  <si>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</si>
  <si>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</si>
  <si>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</si>
  <si>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</si>
  <si>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</si>
  <si>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</si>
  <si>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</si>
  <si>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</si>
  <si>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</si>
  <si>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</si>
  <si>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</si>
  <si>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</si>
  <si>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</si>
  <si>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</si>
  <si>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</si>
  <si>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</si>
  <si>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</si>
  <si>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</si>
  <si>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</si>
  <si>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</si>
  <si>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</si>
  <si>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</si>
  <si>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</si>
  <si>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</si>
  <si>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</si>
  <si>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</si>
  <si>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</si>
  <si>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</si>
  <si>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</si>
  <si>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</si>
  <si>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</si>
  <si>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</si>
  <si>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</si>
  <si>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</si>
  <si>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</si>
  <si>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</si>
  <si>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</si>
  <si>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</si>
  <si>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</si>
  <si>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</si>
  <si>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</si>
  <si>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</si>
  <si>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</si>
  <si>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</si>
  <si>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</si>
  <si>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</si>
  <si>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</si>
  <si>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</si>
  <si>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</si>
  <si>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</si>
  <si>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</si>
  <si>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</si>
  <si>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</si>
  <si>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</si>
  <si>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</si>
  <si>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</si>
  <si>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</si>
  <si>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</si>
  <si>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</si>
  <si>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</si>
  <si>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</si>
  <si>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</si>
  <si>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</si>
  <si>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</si>
  <si>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</si>
  <si>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</si>
  <si>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</si>
  <si>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</si>
  <si>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</si>
  <si>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</si>
  <si>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</si>
  <si>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</si>
  <si>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</si>
  <si>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</si>
  <si>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</si>
  <si>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</si>
  <si>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</si>
  <si>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</si>
  <si>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</si>
  <si>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</si>
  <si>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</si>
  <si>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</si>
  <si>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</si>
  <si>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</si>
  <si>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</si>
  <si>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</si>
  <si>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</si>
  <si>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</si>
  <si>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</si>
  <si>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</si>
  <si>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</si>
  <si>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</si>
  <si>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</si>
  <si>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</si>
  <si>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</si>
  <si>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</si>
  <si>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福岡県福岡市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</si>
  <si>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</si>
  <si>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</si>
  <si>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</si>
  <si>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</si>
  <si>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</si>
  <si>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</si>
  <si>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</si>
  <si>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</si>
  <si>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</si>
  <si>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</si>
  <si>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</si>
  <si>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</si>
  <si>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</si>
  <si>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</si>
  <si>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</si>
  <si>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</si>
  <si>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</si>
  <si>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</si>
  <si>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</si>
  <si>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</si>
  <si>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</si>
  <si>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</si>
  <si>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</si>
  <si>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</si>
  <si>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</si>
  <si>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</si>
  <si>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</si>
  <si>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</si>
  <si>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</si>
  <si>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</si>
  <si>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</si>
  <si>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</si>
  <si>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</si>
  <si>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</si>
  <si>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</si>
  <si>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</si>
  <si>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</si>
  <si>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</si>
  <si>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</si>
  <si>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</si>
  <si>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</si>
  <si>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</si>
  <si>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</si>
  <si>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</si>
  <si>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</si>
  <si>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</si>
  <si>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</si>
  <si>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</si>
  <si>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</si>
  <si>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</si>
  <si>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</si>
  <si>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</si>
  <si>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</si>
  <si>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</si>
  <si>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</si>
  <si>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</si>
  <si>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</si>
  <si>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</si>
  <si>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</si>
  <si>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</si>
  <si>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</si>
  <si>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</si>
  <si>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</si>
  <si>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</si>
  <si>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</si>
  <si>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</si>
  <si>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</si>
  <si>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</si>
  <si>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</si>
  <si>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</si>
  <si>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</si>
  <si>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</si>
  <si>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</si>
  <si>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</si>
  <si>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</si>
  <si>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</si>
  <si>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</si>
  <si>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</si>
  <si>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</si>
  <si>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</si>
  <si>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</si>
  <si>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</si>
  <si>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</si>
  <si>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</si>
  <si>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</si>
  <si>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</si>
  <si>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</si>
  <si>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</si>
  <si>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</si>
  <si>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</si>
  <si>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</si>
  <si>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</si>
  <si>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</si>
  <si>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</si>
  <si>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</si>
  <si>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</si>
  <si>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</si>
  <si>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</si>
  <si>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</si>
  <si>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</si>
  <si>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</si>
  <si>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</si>
  <si>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</si>
  <si>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</si>
  <si>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</si>
  <si>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</si>
  <si>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</si>
  <si>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</si>
  <si>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</si>
  <si>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</si>
  <si>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</si>
  <si>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</si>
  <si>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</si>
  <si>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</si>
  <si>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</si>
  <si>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</si>
  <si>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</si>
  <si>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</si>
  <si>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</si>
  <si>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</si>
  <si>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</si>
  <si>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</si>
  <si>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</si>
  <si>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</si>
  <si>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</si>
  <si>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</si>
  <si>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</si>
  <si>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</si>
  <si>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</si>
  <si>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</si>
  <si>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</si>
  <si>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</si>
  <si>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</si>
  <si>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</si>
  <si>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</si>
  <si>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</si>
  <si>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</si>
  <si>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</si>
  <si>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</si>
  <si>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</si>
  <si>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</si>
  <si>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</si>
  <si>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</si>
  <si>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</si>
  <si>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</si>
  <si>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</si>
  <si>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</si>
  <si>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福岡県福岡市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</si>
  <si>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</si>
  <si>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</si>
  <si>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</si>
  <si>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</si>
  <si>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</si>
  <si>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</si>
  <si>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</si>
  <si>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</si>
  <si>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</si>
  <si>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</si>
  <si>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</si>
  <si>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</si>
  <si>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</si>
  <si>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</si>
  <si>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</si>
  <si>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</si>
  <si>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</si>
  <si>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</si>
  <si>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</si>
  <si>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</si>
  <si>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</si>
  <si>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筥崎土地区画整理事業特別会計</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</si>
  <si>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</si>
  <si>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</si>
  <si>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</si>
  <si>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</si>
  <si>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</si>
  <si>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</si>
  <si>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</si>
  <si>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</si>
  <si>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</si>
  <si>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</si>
  <si>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</si>
  <si>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</si>
  <si>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</si>
  <si>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</si>
  <si>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</si>
  <si>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</si>
  <si>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</si>
  <si>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</si>
  <si>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</si>
  <si>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</si>
  <si>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</si>
  <si>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</si>
  <si>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市営競艇事業特別会計</t>
    <phoneticPr fontId="5"/>
  </si>
  <si>
    <t>下水道事業会計</t>
    <phoneticPr fontId="5"/>
  </si>
  <si>
    <t>水道事業会計</t>
    <phoneticPr fontId="5"/>
  </si>
  <si>
    <t>工業用水道事業会計</t>
    <phoneticPr fontId="5"/>
  </si>
  <si>
    <t>高速鉄道事業会計</t>
    <phoneticPr fontId="5"/>
  </si>
  <si>
    <t>集落排水事業特別会計</t>
    <phoneticPr fontId="5"/>
  </si>
  <si>
    <t>中央卸売市場特別会計</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</si>
  <si>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</si>
  <si>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</si>
  <si>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</si>
  <si>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</si>
  <si>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</si>
  <si>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</si>
  <si>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</si>
  <si>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</si>
  <si>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</si>
  <si>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</si>
  <si>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</si>
  <si>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</si>
  <si>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</si>
  <si>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</si>
  <si>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</si>
  <si>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</si>
  <si>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</si>
  <si>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</si>
  <si>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</si>
  <si>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</si>
  <si>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</si>
  <si>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</si>
  <si>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</si>
  <si>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</si>
  <si>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</si>
  <si>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</si>
  <si>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</si>
  <si>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</si>
  <si>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</si>
  <si>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</si>
  <si>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</si>
  <si>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</si>
  <si>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</si>
  <si>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</si>
  <si>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</si>
  <si>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</si>
  <si>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</si>
  <si>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</si>
  <si>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</si>
  <si>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</si>
  <si>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</si>
  <si>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</si>
  <si>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</si>
  <si>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</si>
  <si>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</si>
  <si>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</si>
  <si>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</si>
  <si>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</si>
  <si>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</si>
  <si>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</si>
  <si>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</si>
  <si>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</si>
  <si>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</si>
  <si>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</si>
  <si>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</si>
  <si>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</si>
  <si>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</si>
  <si>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</si>
  <si>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</si>
  <si>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</si>
  <si>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</si>
  <si>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</si>
  <si>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</si>
  <si>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</si>
  <si>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</si>
  <si>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</si>
  <si>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</si>
  <si>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</si>
  <si>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</si>
  <si>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</si>
  <si>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</si>
  <si>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</si>
  <si>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</si>
  <si>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</si>
  <si>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</si>
  <si>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</si>
  <si>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</si>
  <si>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</si>
  <si>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</si>
  <si>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</si>
  <si>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</si>
  <si>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</si>
  <si>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</si>
  <si>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</si>
  <si>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</si>
  <si>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</si>
  <si>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</si>
  <si>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</si>
  <si>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</si>
  <si>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</si>
  <si>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</si>
  <si>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</si>
  <si>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</si>
  <si>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</si>
  <si>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</si>
  <si>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</si>
  <si>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</si>
  <si>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</si>
  <si>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</si>
  <si>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</si>
  <si>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</si>
  <si>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</si>
  <si>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</si>
  <si>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</si>
  <si>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</si>
  <si>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</si>
  <si>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</si>
  <si>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</si>
  <si>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</si>
  <si>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</si>
  <si>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</si>
  <si>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</si>
  <si>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</si>
  <si>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</si>
  <si>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</si>
  <si>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</si>
  <si>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</si>
  <si>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</si>
  <si>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</si>
  <si>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</si>
  <si>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</si>
  <si>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</si>
  <si>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</si>
  <si>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</si>
  <si>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</si>
  <si>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</si>
  <si>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</si>
  <si>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</si>
  <si>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</si>
  <si>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</si>
  <si>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</si>
  <si>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</si>
  <si>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</si>
  <si>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</si>
  <si>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0.40</t>
  </si>
  <si>
    <t>下水道事業会計</t>
  </si>
  <si>
    <t>一般会計</t>
  </si>
  <si>
    <t>水道事業会計</t>
  </si>
  <si>
    <t>市営競艇事業特別会計</t>
  </si>
  <si>
    <t>介護保険事業特別会計</t>
  </si>
  <si>
    <t>工業用水道事業会計</t>
  </si>
  <si>
    <t>後期高齢者医療特別会計</t>
  </si>
  <si>
    <t>国民健康保険事業特別会計</t>
  </si>
  <si>
    <t>その他会計（赤字）</t>
  </si>
  <si>
    <t>-</t>
  </si>
  <si>
    <t>その他会計（黒字）</t>
  </si>
  <si>
    <t>-</t>
    <phoneticPr fontId="2"/>
  </si>
  <si>
    <t>-</t>
    <phoneticPr fontId="2"/>
  </si>
  <si>
    <t>-</t>
    <phoneticPr fontId="5"/>
  </si>
  <si>
    <t>法適用企業</t>
    <phoneticPr fontId="5"/>
  </si>
  <si>
    <t>法非適用企業</t>
    <phoneticPr fontId="5"/>
  </si>
  <si>
    <t>福岡市緑のまちづくり協会</t>
  </si>
  <si>
    <t>福岡コンベンションセンター</t>
    <rPh sb="0" eb="2">
      <t>フクオカ</t>
    </rPh>
    <phoneticPr fontId="5"/>
  </si>
  <si>
    <t>福岡市中小企業従業員福祉協会</t>
  </si>
  <si>
    <t>福岡観光コンベンションビューロー</t>
  </si>
  <si>
    <t>福岡市水道サービス公社</t>
  </si>
  <si>
    <t>福岡市水産加工公社</t>
    <rPh sb="0" eb="3">
      <t>フクオカシ</t>
    </rPh>
    <rPh sb="3" eb="5">
      <t>スイサン</t>
    </rPh>
    <rPh sb="5" eb="7">
      <t>カコウ</t>
    </rPh>
    <rPh sb="7" eb="9">
      <t>コウシャ</t>
    </rPh>
    <phoneticPr fontId="5"/>
  </si>
  <si>
    <t>福岡市交通事業振興会</t>
  </si>
  <si>
    <t>福岡市教育振興会</t>
    <phoneticPr fontId="2"/>
  </si>
  <si>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</si>
  <si>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</si>
  <si>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</si>
  <si>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</si>
  <si>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</si>
  <si>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2"/>
  </si>
  <si>
    <t>福岡国際交流協会</t>
  </si>
  <si>
    <t>福岡アジア都市研究所</t>
  </si>
  <si>
    <t>博多駅地区土地区画整理記念会館</t>
  </si>
  <si>
    <t>（公財）福岡市施設整備公社</t>
    <rPh sb="1" eb="2">
      <t>コウ</t>
    </rPh>
    <rPh sb="2" eb="3">
      <t>ザイ</t>
    </rPh>
    <rPh sb="4" eb="7">
      <t>フクオカシ</t>
    </rPh>
    <rPh sb="7" eb="9">
      <t>シセツ</t>
    </rPh>
    <rPh sb="9" eb="11">
      <t>セイビ</t>
    </rPh>
    <rPh sb="11" eb="13">
      <t>コウシャ</t>
    </rPh>
    <phoneticPr fontId="5"/>
  </si>
  <si>
    <t>博多港開発</t>
  </si>
  <si>
    <t>福岡タワー</t>
  </si>
  <si>
    <t>福岡ソフトリサーチパーク</t>
  </si>
  <si>
    <t>福岡クリーンエナジー</t>
  </si>
  <si>
    <t>博多港ふ頭</t>
  </si>
  <si>
    <t>博多バスターミナル</t>
    <rPh sb="0" eb="2">
      <t>ハカタ</t>
    </rPh>
    <phoneticPr fontId="2"/>
  </si>
  <si>
    <t>福岡交通センター</t>
  </si>
  <si>
    <t>H28.4.1名称変更</t>
    <rPh sb="7" eb="9">
      <t>メイショウ</t>
    </rPh>
    <rPh sb="9" eb="11">
      <t>ヘンコウ</t>
    </rPh>
    <phoneticPr fontId="2"/>
  </si>
  <si>
    <t>アビスパ福岡</t>
  </si>
  <si>
    <t>博多座</t>
  </si>
  <si>
    <t>サンセルコビル管理</t>
  </si>
  <si>
    <t>福岡地下街開発</t>
  </si>
  <si>
    <t>博多ステーションビル</t>
  </si>
  <si>
    <t>博多リバレイン管理</t>
  </si>
  <si>
    <t>福岡市住宅供給公社</t>
  </si>
  <si>
    <t>福岡市土地開発公社</t>
  </si>
  <si>
    <t>ふくおか環境財団</t>
  </si>
  <si>
    <t>博多海員会館</t>
  </si>
  <si>
    <t>福岡市立病院機構</t>
  </si>
  <si>
    <t>ジェイコム九州</t>
  </si>
  <si>
    <t>ふくおか豊かな海づくり協会</t>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</si>
  <si>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5"/>
  </si>
  <si>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5"/>
  </si>
  <si>
    <t>福岡自治振興組合</t>
    <rPh sb="0" eb="2">
      <t>フクオカ</t>
    </rPh>
    <rPh sb="2" eb="4">
      <t>ジチ</t>
    </rPh>
    <rPh sb="4" eb="6">
      <t>シンコウ</t>
    </rPh>
    <rPh sb="6" eb="8">
      <t>クミアイ</t>
    </rPh>
    <phoneticPr fontId="5"/>
  </si>
  <si>
    <t>糟屋郡篠栗町外一市五町財産組合</t>
    <rPh sb="0" eb="2">
      <t>カスヤ</t>
    </rPh>
    <rPh sb="2" eb="3">
      <t>グン</t>
    </rPh>
    <rPh sb="3" eb="5">
      <t>ササグリ</t>
    </rPh>
    <rPh sb="5" eb="6">
      <t>マチ</t>
    </rPh>
    <rPh sb="6" eb="7">
      <t>ソト</t>
    </rPh>
    <rPh sb="7" eb="8">
      <t>イチ</t>
    </rPh>
    <rPh sb="8" eb="9">
      <t>シ</t>
    </rPh>
    <rPh sb="9" eb="10">
      <t>ゴ</t>
    </rPh>
    <rPh sb="10" eb="11">
      <t>マチ</t>
    </rPh>
    <rPh sb="11" eb="13">
      <t>ザイサン</t>
    </rPh>
    <rPh sb="13" eb="15">
      <t>クミアイ</t>
    </rPh>
    <phoneticPr fontId="5"/>
  </si>
  <si>
    <t>北筑昇華苑組合</t>
    <rPh sb="0" eb="1">
      <t>キタ</t>
    </rPh>
    <rPh sb="1" eb="2">
      <t>チク</t>
    </rPh>
    <rPh sb="2" eb="3">
      <t>ノボ</t>
    </rPh>
    <rPh sb="3" eb="4">
      <t>ハナ</t>
    </rPh>
    <rPh sb="4" eb="5">
      <t>ソノ</t>
    </rPh>
    <rPh sb="5" eb="7">
      <t>クミアイ</t>
    </rPh>
    <phoneticPr fontId="5"/>
  </si>
  <si>
    <t>福岡都市圏南部環境事業組合</t>
    <rPh sb="0" eb="2">
      <t>フクオカ</t>
    </rPh>
    <rPh sb="2" eb="5">
      <t>トシケン</t>
    </rPh>
    <rPh sb="5" eb="7">
      <t>ナンブ</t>
    </rPh>
    <rPh sb="7" eb="9">
      <t>カンキョウ</t>
    </rPh>
    <rPh sb="9" eb="11">
      <t>ジギョウ</t>
    </rPh>
    <rPh sb="11" eb="13">
      <t>クミアイ</t>
    </rPh>
    <phoneticPr fontId="5"/>
  </si>
  <si>
    <t>糟屋郡粕屋町外一市水利組合</t>
    <rPh sb="0" eb="2">
      <t>カスヤ</t>
    </rPh>
    <rPh sb="2" eb="3">
      <t>グン</t>
    </rPh>
    <rPh sb="3" eb="5">
      <t>カスヤ</t>
    </rPh>
    <rPh sb="5" eb="6">
      <t>マチ</t>
    </rPh>
    <rPh sb="6" eb="7">
      <t>ソト</t>
    </rPh>
    <rPh sb="7" eb="8">
      <t>イチ</t>
    </rPh>
    <rPh sb="8" eb="9">
      <t>シ</t>
    </rPh>
    <rPh sb="9" eb="11">
      <t>スイリ</t>
    </rPh>
    <rPh sb="11" eb="13">
      <t>クミアイ</t>
    </rPh>
    <phoneticPr fontId="5"/>
  </si>
  <si>
    <t>福岡県後期高齢者医療広域連合</t>
    <rPh sb="0" eb="3">
      <t>フクオカケン</t>
    </rPh>
    <rPh sb="3" eb="5">
      <t>コウキ</t>
    </rPh>
    <rPh sb="5" eb="8">
      <t>コウレイシャ</t>
    </rPh>
    <rPh sb="8" eb="10">
      <t>イリョウ</t>
    </rPh>
    <rPh sb="10" eb="12">
      <t>コウイキ</t>
    </rPh>
    <rPh sb="12" eb="14">
      <t>レンゴウ</t>
    </rPh>
    <phoneticPr fontId="5"/>
  </si>
  <si>
    <t>福岡地区水道企業団</t>
    <rPh sb="0" eb="2">
      <t>フクオカ</t>
    </rPh>
    <rPh sb="2" eb="4">
      <t>チク</t>
    </rPh>
    <rPh sb="4" eb="6">
      <t>スイドウ</t>
    </rPh>
    <rPh sb="6" eb="8">
      <t>キギョウ</t>
    </rPh>
    <rPh sb="8" eb="9">
      <t>ダン</t>
    </rPh>
    <phoneticPr fontId="5"/>
  </si>
  <si>
    <t>法適用企業</t>
    <rPh sb="0" eb="1">
      <t>ホウ</t>
    </rPh>
    <rPh sb="1" eb="3">
      <t>テキヨウ</t>
    </rPh>
    <rPh sb="3" eb="5">
      <t>キギョウ</t>
    </rPh>
    <phoneticPr fontId="5"/>
  </si>
  <si>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</si>
  <si>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</si>
  <si>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</si>
  <si>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</si>
  <si>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</si>
  <si>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</si>
  <si>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</si>
  <si>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　将来負担比率，実質公債費比率ともに減少傾向にある。これは，行財政改革プランに基づき，一般会計における市債発行額の抑制（目標：平成25年度から平成28年度までの発行額1,600億円以下）の取り組み等を進めたことにより，市債残高の縮減等が図られた結果である。
　今後も財政運営プラン（案）の策定・取り組みを進め，市債残高の縮減を図るなど，財政健全化に努める。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</si>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</sst>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
    <numFmt numFmtId="193"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4"/>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3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8" borderId="121" xfId="33" applyFont="1" applyFill="1" applyBorder="1" applyAlignment="1" applyProtection="1">
      <alignment horizontal="center" vertical="center" shrinkToFit="1"/>
      <protection locked="0"/>
    </xf>
    <xf numFmtId="0" fontId="30" fillId="8" borderId="121" xfId="33" applyFont="1" applyFill="1" applyBorder="1" applyAlignment="1" applyProtection="1">
      <alignment horizontal="center" vertical="center" shrinkToFit="1"/>
      <protection locked="0"/>
    </xf>
    <xf numFmtId="0" fontId="26" fillId="8" borderId="184" xfId="33" applyFont="1" applyFill="1" applyBorder="1" applyAlignment="1" applyProtection="1">
      <alignment horizontal="center" vertical="center" shrinkToFit="1"/>
      <protection locked="0"/>
    </xf>
    <xf numFmtId="180" fontId="1" fillId="0" borderId="0" xfId="34" applyNumberFormat="1" applyFont="1" applyFill="1" applyBorder="1">
      <alignment vertical="center"/>
    </xf>
    <xf numFmtId="0" fontId="33"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3"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4"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177" fontId="26" fillId="0" borderId="112" xfId="30" applyNumberFormat="1" applyFont="1" applyFill="1" applyBorder="1" applyAlignment="1" applyProtection="1">
      <alignment horizontal="right" vertical="center" shrinkToFit="1"/>
      <protection locked="0"/>
    </xf>
    <xf numFmtId="177" fontId="26" fillId="0" borderId="119" xfId="30" applyNumberFormat="1" applyFont="1" applyFill="1" applyBorder="1" applyAlignment="1" applyProtection="1">
      <alignment horizontal="right" vertical="center" shrinkToFit="1"/>
      <protection locked="0"/>
    </xf>
    <xf numFmtId="0" fontId="26" fillId="0" borderId="116" xfId="30" applyNumberFormat="1" applyFont="1" applyFill="1" applyBorder="1" applyAlignment="1" applyProtection="1">
      <alignment horizontal="left" vertical="center" shrinkToFit="1"/>
      <protection locked="0"/>
    </xf>
    <xf numFmtId="0" fontId="26" fillId="0" borderId="112" xfId="30" applyNumberFormat="1" applyFont="1" applyFill="1" applyBorder="1" applyAlignment="1" applyProtection="1">
      <alignment horizontal="left" vertical="center" shrinkToFit="1"/>
      <protection locked="0"/>
    </xf>
    <xf numFmtId="0" fontId="26" fillId="0" borderId="118" xfId="30" applyNumberFormat="1" applyFont="1" applyFill="1" applyBorder="1" applyAlignment="1" applyProtection="1">
      <alignment horizontal="left" vertical="center" shrinkToFit="1"/>
      <protection locked="0"/>
    </xf>
    <xf numFmtId="0" fontId="6" fillId="0" borderId="111" xfId="0" applyFont="1" applyFill="1" applyBorder="1" applyAlignment="1" applyProtection="1">
      <alignment horizontal="left" vertical="center" shrinkToFit="1"/>
      <protection locked="0"/>
    </xf>
    <xf numFmtId="0" fontId="6" fillId="0" borderId="112" xfId="0" applyFont="1" applyFill="1" applyBorder="1" applyAlignment="1" applyProtection="1">
      <alignment horizontal="left" vertical="center" shrinkToFit="1"/>
      <protection locked="0"/>
    </xf>
    <xf numFmtId="0" fontId="6" fillId="0" borderId="113" xfId="0" applyFont="1" applyFill="1" applyBorder="1" applyAlignment="1" applyProtection="1">
      <alignment horizontal="left" vertical="center" shrinkToFit="1"/>
      <protection locked="0"/>
    </xf>
    <xf numFmtId="177" fontId="26" fillId="0" borderId="111" xfId="30" applyNumberFormat="1" applyFont="1" applyFill="1" applyBorder="1" applyAlignment="1" applyProtection="1">
      <alignment horizontal="right" vertical="center" shrinkToFit="1"/>
      <protection locked="0"/>
    </xf>
    <xf numFmtId="0" fontId="31" fillId="0" borderId="111" xfId="0" applyFont="1" applyFill="1" applyBorder="1" applyAlignment="1" applyProtection="1">
      <alignment horizontal="left" vertical="center" shrinkToFit="1"/>
      <protection locked="0"/>
    </xf>
    <xf numFmtId="0" fontId="31" fillId="0" borderId="112" xfId="0" applyFont="1" applyFill="1" applyBorder="1" applyAlignment="1" applyProtection="1">
      <alignment horizontal="left" vertical="center" shrinkToFit="1"/>
      <protection locked="0"/>
    </xf>
    <xf numFmtId="0" fontId="31" fillId="0" borderId="113" xfId="0" applyFont="1" applyFill="1" applyBorder="1" applyAlignment="1" applyProtection="1">
      <alignment horizontal="left" vertical="center" shrinkToFit="1"/>
      <protection locked="0"/>
    </xf>
    <xf numFmtId="177" fontId="30" fillId="0" borderId="111" xfId="30" applyNumberFormat="1" applyFont="1" applyFill="1" applyBorder="1" applyAlignment="1" applyProtection="1">
      <alignment horizontal="right" vertical="center" shrinkToFit="1"/>
      <protection locked="0"/>
    </xf>
    <xf numFmtId="177" fontId="30" fillId="0" borderId="112" xfId="30" applyNumberFormat="1" applyFont="1" applyFill="1" applyBorder="1" applyAlignment="1" applyProtection="1">
      <alignment horizontal="right" vertical="center" shrinkToFit="1"/>
      <protection locked="0"/>
    </xf>
    <xf numFmtId="177" fontId="30" fillId="0" borderId="119" xfId="30" applyNumberFormat="1" applyFont="1" applyFill="1" applyBorder="1" applyAlignment="1" applyProtection="1">
      <alignment horizontal="right" vertical="center" shrinkToFit="1"/>
      <protection locked="0"/>
    </xf>
    <xf numFmtId="177" fontId="30" fillId="0" borderId="116" xfId="30" applyNumberFormat="1" applyFont="1" applyFill="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9" xfId="30" applyNumberFormat="1" applyFont="1" applyBorder="1" applyAlignment="1" applyProtection="1">
      <alignment horizontal="right" vertical="center" shrinkToFit="1"/>
      <protection locked="0"/>
    </xf>
    <xf numFmtId="0" fontId="30" fillId="0" borderId="116" xfId="30" applyNumberFormat="1" applyFont="1" applyFill="1" applyBorder="1" applyAlignment="1" applyProtection="1">
      <alignment horizontal="left" vertical="center" shrinkToFit="1"/>
      <protection locked="0"/>
    </xf>
    <xf numFmtId="0" fontId="30" fillId="0" borderId="112" xfId="30" applyNumberFormat="1" applyFont="1" applyFill="1" applyBorder="1" applyAlignment="1" applyProtection="1">
      <alignment horizontal="left" vertical="center" shrinkToFit="1"/>
      <protection locked="0"/>
    </xf>
    <xf numFmtId="0" fontId="30" fillId="0" borderId="118" xfId="30" applyNumberFormat="1" applyFont="1" applyFill="1" applyBorder="1" applyAlignment="1" applyProtection="1">
      <alignment horizontal="left" vertical="center" shrinkToFit="1"/>
      <protection locked="0"/>
    </xf>
    <xf numFmtId="177" fontId="30" fillId="0" borderId="111" xfId="30" applyNumberFormat="1" applyFont="1" applyBorder="1" applyAlignment="1" applyProtection="1">
      <alignment horizontal="right" vertical="center" shrinkToFit="1"/>
      <protection locked="0"/>
    </xf>
    <xf numFmtId="0" fontId="30" fillId="0" borderId="116" xfId="30" applyNumberFormat="1" applyFont="1" applyBorder="1" applyAlignment="1" applyProtection="1">
      <alignment horizontal="left" vertical="center" shrinkToFit="1"/>
      <protection locked="0"/>
    </xf>
    <xf numFmtId="0" fontId="30" fillId="0" borderId="112" xfId="30" applyNumberFormat="1" applyFont="1" applyBorder="1" applyAlignment="1" applyProtection="1">
      <alignment horizontal="left" vertical="center" shrinkToFit="1"/>
      <protection locked="0"/>
    </xf>
    <xf numFmtId="0" fontId="30" fillId="0" borderId="118" xfId="30" applyNumberFormat="1" applyFont="1" applyBorder="1" applyAlignment="1" applyProtection="1">
      <alignment horizontal="left" vertical="center" shrinkToFit="1"/>
      <protection locked="0"/>
    </xf>
    <xf numFmtId="0" fontId="30" fillId="0" borderId="115" xfId="30" applyNumberFormat="1" applyFont="1" applyBorder="1" applyAlignment="1" applyProtection="1">
      <alignment horizontal="left" vertical="center" shrinkToFit="1"/>
      <protection locked="0"/>
    </xf>
    <xf numFmtId="0" fontId="30" fillId="0" borderId="120" xfId="30" applyNumberFormat="1" applyFont="1" applyBorder="1" applyAlignment="1" applyProtection="1">
      <alignment horizontal="left" vertical="center" shrinkToFit="1"/>
      <protection locked="0"/>
    </xf>
    <xf numFmtId="177" fontId="30" fillId="0" borderId="114"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0" fontId="31" fillId="0" borderId="111" xfId="0" applyFont="1" applyBorder="1" applyAlignment="1" applyProtection="1">
      <alignment horizontal="left" vertical="center" shrinkToFit="1"/>
      <protection locked="0"/>
    </xf>
    <xf numFmtId="0" fontId="31" fillId="0" borderId="112" xfId="0" applyFont="1" applyBorder="1" applyAlignment="1" applyProtection="1">
      <alignment horizontal="left" vertical="center" shrinkToFit="1"/>
      <protection locked="0"/>
    </xf>
    <xf numFmtId="0" fontId="31" fillId="0" borderId="113" xfId="0" applyFont="1" applyBorder="1" applyAlignment="1" applyProtection="1">
      <alignment horizontal="left" vertical="center" shrinkToFit="1"/>
      <protection locked="0"/>
    </xf>
    <xf numFmtId="0" fontId="30" fillId="0" borderId="102" xfId="30" applyNumberFormat="1" applyFont="1" applyBorder="1" applyAlignment="1" applyProtection="1">
      <alignment horizontal="left" vertical="center" shrinkToFit="1"/>
      <protection locked="0"/>
    </xf>
    <xf numFmtId="0" fontId="30" fillId="0" borderId="108" xfId="30" applyNumberFormat="1" applyFont="1" applyBorder="1" applyAlignment="1" applyProtection="1">
      <alignment horizontal="left" vertical="center" shrinkToFit="1"/>
      <protection locked="0"/>
    </xf>
    <xf numFmtId="0" fontId="31" fillId="0" borderId="98" xfId="0" applyFont="1" applyBorder="1" applyAlignment="1" applyProtection="1">
      <alignment horizontal="left" vertical="center" shrinkToFit="1"/>
      <protection locked="0"/>
    </xf>
    <xf numFmtId="0" fontId="31" fillId="0" borderId="99" xfId="0" applyFont="1" applyBorder="1" applyAlignment="1" applyProtection="1">
      <alignment horizontal="left" vertical="center" shrinkToFit="1"/>
      <protection locked="0"/>
    </xf>
    <xf numFmtId="0" fontId="31" fillId="0" borderId="100" xfId="0" applyFont="1" applyBorder="1" applyAlignment="1" applyProtection="1">
      <alignment horizontal="left" vertical="center" shrinkToFit="1"/>
      <protection locked="0"/>
    </xf>
    <xf numFmtId="177" fontId="30" fillId="0" borderId="101" xfId="30" applyNumberFormat="1" applyFont="1" applyBorder="1" applyAlignment="1" applyProtection="1">
      <alignment horizontal="right" vertical="center" shrinkToFit="1"/>
      <protection locked="0"/>
    </xf>
    <xf numFmtId="177" fontId="30" fillId="0" borderId="102" xfId="30" applyNumberFormat="1" applyFont="1" applyBorder="1" applyAlignment="1" applyProtection="1">
      <alignment horizontal="right" vertical="center" shrinkToFit="1"/>
      <protection locked="0"/>
    </xf>
    <xf numFmtId="177" fontId="30" fillId="0" borderId="103" xfId="30" applyNumberFormat="1" applyFont="1" applyBorder="1" applyAlignment="1" applyProtection="1">
      <alignment horizontal="right" vertical="center" shrinkToFit="1"/>
      <protection locked="0"/>
    </xf>
    <xf numFmtId="177" fontId="30" fillId="0" borderId="99" xfId="30" applyNumberFormat="1" applyFont="1" applyBorder="1" applyAlignment="1" applyProtection="1">
      <alignment horizontal="right" vertical="center" shrinkToFit="1"/>
      <protection locked="0"/>
    </xf>
    <xf numFmtId="177" fontId="30" fillId="0" borderId="107"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92" fontId="30" fillId="8" borderId="111" xfId="33" applyNumberFormat="1" applyFont="1" applyFill="1" applyBorder="1" applyAlignment="1" applyProtection="1">
      <alignment horizontal="right" vertical="center" shrinkToFit="1"/>
      <protection locked="0"/>
    </xf>
    <xf numFmtId="192" fontId="30" fillId="8" borderId="112" xfId="33" applyNumberFormat="1" applyFont="1" applyFill="1" applyBorder="1" applyAlignment="1" applyProtection="1">
      <alignment horizontal="right" vertical="center" shrinkToFit="1"/>
      <protection locked="0"/>
    </xf>
    <xf numFmtId="192" fontId="30" fillId="8" borderId="113" xfId="33" applyNumberFormat="1" applyFont="1" applyFill="1" applyBorder="1" applyAlignment="1" applyProtection="1">
      <alignment horizontal="right" vertical="center" shrinkToFit="1"/>
      <protection locked="0"/>
    </xf>
    <xf numFmtId="177" fontId="26" fillId="8" borderId="111" xfId="33" applyNumberFormat="1" applyFont="1" applyFill="1" applyBorder="1" applyAlignment="1" applyProtection="1">
      <alignment horizontal="right" vertical="center" shrinkToFit="1"/>
      <protection locked="0"/>
    </xf>
    <xf numFmtId="177" fontId="26" fillId="8" borderId="112" xfId="33" applyNumberFormat="1" applyFont="1" applyFill="1" applyBorder="1" applyAlignment="1" applyProtection="1">
      <alignment horizontal="right" vertical="center" shrinkToFit="1"/>
      <protection locked="0"/>
    </xf>
    <xf numFmtId="177" fontId="26" fillId="8" borderId="113" xfId="33" applyNumberFormat="1" applyFont="1" applyFill="1" applyBorder="1" applyAlignment="1" applyProtection="1">
      <alignment horizontal="right" vertical="center" shrinkToFit="1"/>
      <protection locked="0"/>
    </xf>
    <xf numFmtId="0" fontId="26" fillId="8" borderId="111" xfId="33" applyFont="1" applyFill="1" applyBorder="1" applyAlignment="1" applyProtection="1">
      <alignment horizontal="left" vertical="center" shrinkToFit="1"/>
      <protection locked="0"/>
    </xf>
    <xf numFmtId="0" fontId="26" fillId="8" borderId="112" xfId="33" applyFont="1" applyFill="1" applyBorder="1" applyAlignment="1" applyProtection="1">
      <alignment horizontal="left" vertical="center" shrinkToFit="1"/>
      <protection locked="0"/>
    </xf>
    <xf numFmtId="0" fontId="26" fillId="8" borderId="113" xfId="33" applyFont="1" applyFill="1" applyBorder="1" applyAlignment="1" applyProtection="1">
      <alignment horizontal="left" vertical="center" shrinkToFit="1"/>
      <protection locked="0"/>
    </xf>
    <xf numFmtId="177" fontId="30" fillId="8" borderId="111" xfId="33" applyNumberFormat="1" applyFont="1" applyFill="1" applyBorder="1" applyAlignment="1" applyProtection="1">
      <alignment horizontal="right" vertical="center" shrinkToFit="1"/>
      <protection locked="0"/>
    </xf>
    <xf numFmtId="177" fontId="30" fillId="8" borderId="112" xfId="33" applyNumberFormat="1" applyFont="1" applyFill="1" applyBorder="1" applyAlignment="1" applyProtection="1">
      <alignment horizontal="right" vertical="center" shrinkToFit="1"/>
      <protection locked="0"/>
    </xf>
    <xf numFmtId="177" fontId="30" fillId="8" borderId="113" xfId="33" applyNumberFormat="1" applyFont="1" applyFill="1" applyBorder="1" applyAlignment="1" applyProtection="1">
      <alignment horizontal="right" vertical="center" shrinkToFit="1"/>
      <protection locked="0"/>
    </xf>
    <xf numFmtId="192" fontId="26" fillId="8" borderId="111" xfId="33" applyNumberFormat="1" applyFont="1" applyFill="1" applyBorder="1" applyAlignment="1" applyProtection="1">
      <alignment horizontal="right" vertical="center" shrinkToFit="1"/>
      <protection locked="0"/>
    </xf>
    <xf numFmtId="192" fontId="26" fillId="8" borderId="112" xfId="33" applyNumberFormat="1" applyFont="1" applyFill="1" applyBorder="1" applyAlignment="1" applyProtection="1">
      <alignment horizontal="right" vertical="center" shrinkToFit="1"/>
      <protection locked="0"/>
    </xf>
    <xf numFmtId="192" fontId="26" fillId="8" borderId="113" xfId="33"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center" vertical="center" shrinkToFit="1"/>
      <protection locked="0"/>
    </xf>
    <xf numFmtId="0" fontId="30" fillId="8" borderId="111" xfId="33" applyFont="1" applyFill="1" applyBorder="1" applyAlignment="1" applyProtection="1">
      <alignment horizontal="left" vertical="center" shrinkToFit="1"/>
      <protection locked="0"/>
    </xf>
    <xf numFmtId="0" fontId="30" fillId="8" borderId="112" xfId="33" applyFont="1" applyFill="1" applyBorder="1" applyAlignment="1" applyProtection="1">
      <alignment horizontal="left" vertical="center" shrinkToFit="1"/>
      <protection locked="0"/>
    </xf>
    <xf numFmtId="0" fontId="30" fillId="8" borderId="113" xfId="33" applyFont="1" applyFill="1" applyBorder="1" applyAlignment="1" applyProtection="1">
      <alignment horizontal="left" vertical="center" shrinkToFit="1"/>
      <protection locked="0"/>
    </xf>
    <xf numFmtId="177" fontId="30" fillId="0" borderId="111" xfId="33" applyNumberFormat="1" applyFont="1" applyFill="1" applyBorder="1" applyAlignment="1" applyProtection="1">
      <alignment horizontal="right" vertical="center" shrinkToFit="1"/>
      <protection locked="0"/>
    </xf>
    <xf numFmtId="177" fontId="30" fillId="0" borderId="112" xfId="33" applyNumberFormat="1" applyFont="1" applyFill="1" applyBorder="1" applyAlignment="1" applyProtection="1">
      <alignment horizontal="right" vertical="center" shrinkToFit="1"/>
      <protection locked="0"/>
    </xf>
    <xf numFmtId="177" fontId="30" fillId="0" borderId="113" xfId="33" applyNumberFormat="1" applyFont="1" applyFill="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92" fontId="30" fillId="8" borderId="185" xfId="33" applyNumberFormat="1" applyFont="1" applyFill="1" applyBorder="1" applyAlignment="1" applyProtection="1">
      <alignment horizontal="right" vertical="center" shrinkToFit="1"/>
      <protection locked="0"/>
    </xf>
    <xf numFmtId="192" fontId="30" fillId="8" borderId="186" xfId="33" applyNumberFormat="1" applyFont="1" applyFill="1" applyBorder="1" applyAlignment="1" applyProtection="1">
      <alignment horizontal="right" vertical="center" shrinkToFit="1"/>
      <protection locked="0"/>
    </xf>
    <xf numFmtId="192" fontId="30" fillId="8" borderId="187" xfId="33" applyNumberFormat="1" applyFont="1" applyFill="1" applyBorder="1" applyAlignment="1" applyProtection="1">
      <alignment horizontal="right" vertical="center" shrinkToFit="1"/>
      <protection locked="0"/>
    </xf>
    <xf numFmtId="192" fontId="26" fillId="8" borderId="185" xfId="33" applyNumberFormat="1" applyFont="1" applyFill="1" applyBorder="1" applyAlignment="1" applyProtection="1">
      <alignment horizontal="right" vertical="center" shrinkToFit="1"/>
      <protection locked="0"/>
    </xf>
    <xf numFmtId="192" fontId="26" fillId="8" borderId="186" xfId="33" applyNumberFormat="1" applyFont="1" applyFill="1" applyBorder="1" applyAlignment="1" applyProtection="1">
      <alignment horizontal="right" vertical="center" shrinkToFit="1"/>
      <protection locked="0"/>
    </xf>
    <xf numFmtId="192" fontId="26" fillId="8" borderId="187" xfId="33" applyNumberFormat="1" applyFont="1" applyFill="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30" fillId="8" borderId="185" xfId="33" applyFont="1" applyFill="1" applyBorder="1" applyAlignment="1" applyProtection="1">
      <alignment horizontal="left" vertical="center" shrinkToFit="1"/>
      <protection locked="0"/>
    </xf>
    <xf numFmtId="0" fontId="30" fillId="8" borderId="186" xfId="33" applyFont="1" applyFill="1" applyBorder="1" applyAlignment="1" applyProtection="1">
      <alignment horizontal="left" vertical="center" shrinkToFit="1"/>
      <protection locked="0"/>
    </xf>
    <xf numFmtId="0" fontId="30" fillId="8" borderId="187" xfId="33" applyFont="1" applyFill="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57722</c:v>
                </c:pt>
                <c:pt idx="1">
                  <c:v>49738</c:v>
                </c:pt>
                <c:pt idx="2">
                  <c:v>58840</c:v>
                </c:pt>
                <c:pt idx="3">
                  <c:v>56334</c:v>
                </c:pt>
                <c:pt idx="4">
                  <c:v>56261</c:v>
                </c:pt>
              </c:numCache>
            </c:numRef>
          </c:val>
          <c:smooth val="0"/>
        </c:ser>
        <c:dLbls>
          <c:showLegendKey val="0"/>
          <c:showVal val="0"/>
          <c:showCatName val="0"/>
          <c:showSerName val="0"/>
          <c:showPercent val="0"/>
          <c:showBubbleSize val="0"/>
        </c:dLbls>
        <c:marker val="1"/>
        <c:smooth val="0"/>
        <c:axId val="464050296"/>
        <c:axId val="464050688"/>
      </c:lineChart>
      <c:catAx>
        <c:axId val="464050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050688"/>
        <c:crosses val="autoZero"/>
        <c:auto val="1"/>
        <c:lblAlgn val="ctr"/>
        <c:lblOffset val="100"/>
        <c:tickLblSkip val="1"/>
        <c:tickMarkSkip val="1"/>
        <c:noMultiLvlLbl val="0"/>
      </c:catAx>
      <c:valAx>
        <c:axId val="4640506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050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2.46</c:v>
                </c:pt>
                <c:pt idx="1">
                  <c:v>2.56</c:v>
                </c:pt>
                <c:pt idx="2">
                  <c:v>2.62</c:v>
                </c:pt>
                <c:pt idx="3">
                  <c:v>2.17</c:v>
                </c:pt>
                <c:pt idx="4">
                  <c:v>2.99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2.83</c:v>
                </c:pt>
                <c:pt idx="1">
                  <c:v>4.1399999999999997</c:v>
                </c:pt>
                <c:pt idx="2">
                  <c:v>5.6</c:v>
                </c:pt>
                <c:pt idx="3">
                  <c:v>5.62</c:v>
                </c:pt>
                <c:pt idx="4">
                  <c:v>6.26</c:v>
                </c:pt>
              </c:numCache>
            </c:numRef>
          </c:val>
        </c:ser>
        <c:dLbls>
          <c:showLegendKey val="0"/>
          <c:showVal val="0"/>
          <c:showCatName val="0"/>
          <c:showSerName val="0"/>
          <c:showPercent val="0"/>
          <c:showBubbleSize val="0"/>
        </c:dLbls>
        <c:gapWidth val="250"/>
        <c:overlap val="100"/>
        <c:axId val="464053040"/>
        <c:axId val="464052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c:v>
                </c:pt>
                <c:pt idx="1">
                  <c:v>1.41</c:v>
                </c:pt>
                <c:pt idx="2">
                  <c:v>1.62</c:v>
                </c:pt>
                <c:pt idx="3">
                  <c:v>-0.4</c:v>
                </c:pt>
                <c:pt idx="4">
                  <c:v>1.59</c:v>
                </c:pt>
              </c:numCache>
            </c:numRef>
          </c:val>
          <c:smooth val="0"/>
        </c:ser>
        <c:dLbls>
          <c:showLegendKey val="0"/>
          <c:showVal val="0"/>
          <c:showCatName val="0"/>
          <c:showSerName val="0"/>
          <c:showPercent val="0"/>
          <c:showBubbleSize val="0"/>
        </c:dLbls>
        <c:marker val="1"/>
        <c:smooth val="0"/>
        <c:axId val="464053040"/>
        <c:axId val="464052648"/>
      </c:lineChart>
      <c:catAx>
        <c:axId val="46405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052648"/>
        <c:crosses val="autoZero"/>
        <c:auto val="1"/>
        <c:lblAlgn val="ctr"/>
        <c:lblOffset val="100"/>
        <c:tickLblSkip val="1"/>
        <c:tickMarkSkip val="1"/>
        <c:noMultiLvlLbl val="0"/>
      </c:catAx>
      <c:valAx>
        <c:axId val="46405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5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0.48</c:v>
                </c:pt>
                <c:pt idx="2">
                  <c:v>#N/A</c:v>
                </c:pt>
                <c:pt idx="3">
                  <c:v>0.47</c:v>
                </c:pt>
                <c:pt idx="4">
                  <c:v>#N/A</c:v>
                </c:pt>
                <c:pt idx="5">
                  <c:v>0.3</c:v>
                </c:pt>
                <c:pt idx="6">
                  <c:v>#N/A</c:v>
                </c:pt>
                <c:pt idx="7">
                  <c:v>0.05</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0.25</c:v>
                </c:pt>
                <c:pt idx="4">
                  <c:v>#N/A</c:v>
                </c:pt>
                <c:pt idx="5">
                  <c:v>0.18</c:v>
                </c:pt>
                <c:pt idx="6">
                  <c:v>#N/A</c:v>
                </c:pt>
                <c:pt idx="7">
                  <c:v>0.24</c:v>
                </c:pt>
                <c:pt idx="8">
                  <c:v>#N/A</c:v>
                </c:pt>
                <c:pt idx="9">
                  <c:v>0.39</c:v>
                </c:pt>
              </c:numCache>
            </c:numRef>
          </c:val>
        </c:ser>
        <c:ser>
          <c:idx val="6"/>
          <c:order val="6"/>
          <c:tx>
            <c:strRef>
              <c:f>データシート!$A$33</c:f>
              <c:strCache>
                <c:ptCount val="1"/>
                <c:pt idx="0">
                  <c:v>市営競艇事業特別会計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0.23</c:v>
                </c:pt>
                <c:pt idx="4">
                  <c:v>#N/A</c:v>
                </c:pt>
                <c:pt idx="5">
                  <c:v>0.13</c:v>
                </c:pt>
                <c:pt idx="6">
                  <c:v>#N/A</c:v>
                </c:pt>
                <c:pt idx="7">
                  <c:v>0.17</c:v>
                </c:pt>
                <c:pt idx="8">
                  <c:v>#N/A</c:v>
                </c:pt>
                <c:pt idx="9">
                  <c:v>1.85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2.27</c:v>
                </c:pt>
                <c:pt idx="2">
                  <c:v>#N/A</c:v>
                </c:pt>
                <c:pt idx="3">
                  <c:v>2.31</c:v>
                </c:pt>
                <c:pt idx="4">
                  <c:v>#N/A</c:v>
                </c:pt>
                <c:pt idx="5">
                  <c:v>2.6</c:v>
                </c:pt>
                <c:pt idx="6">
                  <c:v>#N/A</c:v>
                </c:pt>
                <c:pt idx="7">
                  <c:v>2.19</c:v>
                </c:pt>
                <c:pt idx="8">
                  <c:v>#N/A</c:v>
                </c:pt>
                <c:pt idx="9">
                  <c:v>2.19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2.4700000000000002</c:v>
                </c:pt>
                <c:pt idx="2">
                  <c:v>#N/A</c:v>
                </c:pt>
                <c:pt idx="3">
                  <c:v>2.56</c:v>
                </c:pt>
                <c:pt idx="4">
                  <c:v>#N/A</c:v>
                </c:pt>
                <c:pt idx="5">
                  <c:v>2.61</c:v>
                </c:pt>
                <c:pt idx="6">
                  <c:v>#N/A</c:v>
                </c:pt>
                <c:pt idx="7">
                  <c:v>2.08</c:v>
                </c:pt>
                <c:pt idx="8">
                  <c:v>#N/A</c:v>
                </c:pt>
                <c:pt idx="9">
                  <c:v>2.98</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1.83</c:v>
                </c:pt>
                <c:pt idx="2">
                  <c:v>#N/A</c:v>
                </c:pt>
                <c:pt idx="3">
                  <c:v>2.34</c:v>
                </c:pt>
                <c:pt idx="4">
                  <c:v>#N/A</c:v>
                </c:pt>
                <c:pt idx="5">
                  <c:v>2.95</c:v>
                </c:pt>
                <c:pt idx="6">
                  <c:v>#N/A</c:v>
                </c:pt>
                <c:pt idx="7">
                  <c:v>3.31</c:v>
                </c:pt>
                <c:pt idx="8">
                  <c:v>#N/A</c:v>
                </c:pt>
                <c:pt idx="9">
                  <c:v>3.42</c:v>
                </c:pt>
              </c:numCache>
            </c:numRef>
          </c:val>
        </c:ser>
        <c:dLbls>
          <c:showLegendKey val="0"/>
          <c:showVal val="0"/>
          <c:showCatName val="0"/>
          <c:showSerName val="0"/>
          <c:showPercent val="0"/>
          <c:showBubbleSize val="0"/>
        </c:dLbls>
        <c:gapWidth val="150"/>
        <c:overlap val="100"/>
        <c:axId val="464053824"/>
        <c:axId val="464054216"/>
      </c:barChart>
      <c:catAx>
        <c:axId val="4640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054216"/>
        <c:crosses val="autoZero"/>
        <c:auto val="1"/>
        <c:lblAlgn val="ctr"/>
        <c:lblOffset val="100"/>
        <c:tickLblSkip val="1"/>
        <c:tickMarkSkip val="1"/>
        <c:noMultiLvlLbl val="0"/>
      </c:catAx>
      <c:valAx>
        <c:axId val="464054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5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92835</c:v>
                </c:pt>
                <c:pt idx="5">
                  <c:v>92112</c:v>
                </c:pt>
                <c:pt idx="8">
                  <c:v>92861</c:v>
                </c:pt>
                <c:pt idx="11">
                  <c:v>91916</c:v>
                </c:pt>
                <c:pt idx="14">
                  <c:v>92837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370</c:v>
                </c:pt>
                <c:pt idx="3">
                  <c:v>204</c:v>
                </c:pt>
                <c:pt idx="6">
                  <c:v>143</c:v>
                </c:pt>
                <c:pt idx="9">
                  <c:v>118</c:v>
                </c:pt>
                <c:pt idx="12">
                  <c:v>91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2778</c:v>
                </c:pt>
                <c:pt idx="3">
                  <c:v>2669</c:v>
                </c:pt>
                <c:pt idx="6">
                  <c:v>3721</c:v>
                </c:pt>
                <c:pt idx="9">
                  <c:v>2604</c:v>
                </c:pt>
                <c:pt idx="12">
                  <c:v>2684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10</c:v>
                </c:pt>
                <c:pt idx="6">
                  <c:v>8</c:v>
                </c:pt>
                <c:pt idx="9">
                  <c:v>6</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24989</c:v>
                </c:pt>
                <c:pt idx="3">
                  <c:v>23989</c:v>
                </c:pt>
                <c:pt idx="6">
                  <c:v>23682</c:v>
                </c:pt>
                <c:pt idx="9">
                  <c:v>23409</c:v>
                </c:pt>
                <c:pt idx="12">
                  <c:v>25193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40700</c:v>
                </c:pt>
                <c:pt idx="3">
                  <c:v>41335</c:v>
                </c:pt>
                <c:pt idx="6">
                  <c:v>41373</c:v>
                </c:pt>
                <c:pt idx="9">
                  <c:v>42744</c:v>
                </c:pt>
                <c:pt idx="12">
                  <c:v>42877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4317</c:v>
                </c:pt>
                <c:pt idx="3">
                  <c:v>2198</c:v>
                </c:pt>
                <c:pt idx="6">
                  <c:v>4221</c:v>
                </c:pt>
                <c:pt idx="9">
                  <c:v>4018</c:v>
                </c:pt>
                <c:pt idx="12">
                  <c:v>5812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60397</c:v>
                </c:pt>
                <c:pt idx="3">
                  <c:v>59255</c:v>
                </c:pt>
                <c:pt idx="6">
                  <c:v>56634</c:v>
                </c:pt>
                <c:pt idx="9">
                  <c:v>53964</c:v>
                </c:pt>
                <c:pt idx="12">
                  <c:v>52784</c:v>
                </c:pt>
              </c:numCache>
            </c:numRef>
          </c:val>
        </c:ser>
        <c:dLbls>
          <c:showLegendKey val="0"/>
          <c:showVal val="0"/>
          <c:showCatName val="0"/>
          <c:showSerName val="0"/>
          <c:showPercent val="0"/>
          <c:showBubbleSize val="0"/>
        </c:dLbls>
        <c:gapWidth val="100"/>
        <c:overlap val="100"/>
        <c:axId val="464054608"/>
        <c:axId val="46405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40728</c:v>
                </c:pt>
                <c:pt idx="2">
                  <c:v>#N/A</c:v>
                </c:pt>
                <c:pt idx="3">
                  <c:v>#N/A</c:v>
                </c:pt>
                <c:pt idx="4">
                  <c:v>37548</c:v>
                </c:pt>
                <c:pt idx="5">
                  <c:v>#N/A</c:v>
                </c:pt>
                <c:pt idx="6">
                  <c:v>#N/A</c:v>
                </c:pt>
                <c:pt idx="7">
                  <c:v>36921</c:v>
                </c:pt>
                <c:pt idx="8">
                  <c:v>#N/A</c:v>
                </c:pt>
                <c:pt idx="9">
                  <c:v>#N/A</c:v>
                </c:pt>
                <c:pt idx="10">
                  <c:v>34947</c:v>
                </c:pt>
                <c:pt idx="11">
                  <c:v>#N/A</c:v>
                </c:pt>
                <c:pt idx="12">
                  <c:v>#N/A</c:v>
                </c:pt>
                <c:pt idx="13">
                  <c:v>36646</c:v>
                </c:pt>
                <c:pt idx="14">
                  <c:v>#N/A</c:v>
                </c:pt>
              </c:numCache>
            </c:numRef>
          </c:val>
          <c:smooth val="0"/>
        </c:ser>
        <c:dLbls>
          <c:showLegendKey val="0"/>
          <c:showVal val="0"/>
          <c:showCatName val="0"/>
          <c:showSerName val="0"/>
          <c:showPercent val="0"/>
          <c:showBubbleSize val="0"/>
        </c:dLbls>
        <c:marker val="1"/>
        <c:smooth val="0"/>
        <c:axId val="464054608"/>
        <c:axId val="464055392"/>
      </c:lineChart>
      <c:catAx>
        <c:axId val="46405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055392"/>
        <c:crosses val="autoZero"/>
        <c:auto val="1"/>
        <c:lblAlgn val="ctr"/>
        <c:lblOffset val="100"/>
        <c:tickLblSkip val="1"/>
        <c:tickMarkSkip val="1"/>
        <c:noMultiLvlLbl val="0"/>
      </c:catAx>
      <c:valAx>
        <c:axId val="46405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5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823351</c:v>
                </c:pt>
                <c:pt idx="5">
                  <c:v>828087</c:v>
                </c:pt>
                <c:pt idx="8">
                  <c:v>841459</c:v>
                </c:pt>
                <c:pt idx="11">
                  <c:v>849919</c:v>
                </c:pt>
                <c:pt idx="14">
                  <c:v>849127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331726</c:v>
                </c:pt>
                <c:pt idx="5">
                  <c:v>324288</c:v>
                </c:pt>
                <c:pt idx="8">
                  <c:v>315956</c:v>
                </c:pt>
                <c:pt idx="11">
                  <c:v>314592</c:v>
                </c:pt>
                <c:pt idx="14">
                  <c:v>305581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158630</c:v>
                </c:pt>
                <c:pt idx="5">
                  <c:v>178865</c:v>
                </c:pt>
                <c:pt idx="8">
                  <c:v>192355</c:v>
                </c:pt>
                <c:pt idx="11">
                  <c:v>200388</c:v>
                </c:pt>
                <c:pt idx="14">
                  <c:v>204605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19641</c:v>
                </c:pt>
                <c:pt idx="3">
                  <c:v>19687</c:v>
                </c:pt>
                <c:pt idx="6">
                  <c:v>23298</c:v>
                </c:pt>
                <c:pt idx="9">
                  <c:v>26942</c:v>
                </c:pt>
                <c:pt idx="12">
                  <c:v>24051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80570</c:v>
                </c:pt>
                <c:pt idx="3">
                  <c:v>77429</c:v>
                </c:pt>
                <c:pt idx="6">
                  <c:v>73074</c:v>
                </c:pt>
                <c:pt idx="9">
                  <c:v>66682</c:v>
                </c:pt>
                <c:pt idx="12">
                  <c:v>62213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377</c:v>
                </c:pt>
                <c:pt idx="3">
                  <c:v>560</c:v>
                </c:pt>
                <c:pt idx="6">
                  <c:v>498</c:v>
                </c:pt>
                <c:pt idx="9">
                  <c:v>2196</c:v>
                </c:pt>
                <c:pt idx="12">
                  <c:v>3887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341604</c:v>
                </c:pt>
                <c:pt idx="3">
                  <c:v>330000</c:v>
                </c:pt>
                <c:pt idx="6">
                  <c:v>319282</c:v>
                </c:pt>
                <c:pt idx="9">
                  <c:v>309507</c:v>
                </c:pt>
                <c:pt idx="12">
                  <c:v>311300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29148</c:v>
                </c:pt>
                <c:pt idx="3">
                  <c:v>27281</c:v>
                </c:pt>
                <c:pt idx="6">
                  <c:v>22152</c:v>
                </c:pt>
                <c:pt idx="9">
                  <c:v>20802</c:v>
                </c:pt>
                <c:pt idx="12">
                  <c:v>18774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1417221</c:v>
                </c:pt>
                <c:pt idx="3">
                  <c:v>1422298</c:v>
                </c:pt>
                <c:pt idx="6">
                  <c:v>1417600</c:v>
                </c:pt>
                <c:pt idx="9">
                  <c:v>1428767</c:v>
                </c:pt>
                <c:pt idx="12">
                  <c:v>1415368</c:v>
                </c:pt>
              </c:numCache>
            </c:numRef>
          </c:val>
        </c:ser>
        <c:dLbls>
          <c:showLegendKey val="0"/>
          <c:showVal val="0"/>
          <c:showCatName val="0"/>
          <c:showSerName val="0"/>
          <c:showPercent val="0"/>
          <c:showBubbleSize val="0"/>
        </c:dLbls>
        <c:gapWidth val="100"/>
        <c:overlap val="100"/>
        <c:axId val="464055000"/>
        <c:axId val="46406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574855</c:v>
                </c:pt>
                <c:pt idx="2">
                  <c:v>#N/A</c:v>
                </c:pt>
                <c:pt idx="3">
                  <c:v>#N/A</c:v>
                </c:pt>
                <c:pt idx="4">
                  <c:v>546014</c:v>
                </c:pt>
                <c:pt idx="5">
                  <c:v>#N/A</c:v>
                </c:pt>
                <c:pt idx="6">
                  <c:v>#N/A</c:v>
                </c:pt>
                <c:pt idx="7">
                  <c:v>506135</c:v>
                </c:pt>
                <c:pt idx="8">
                  <c:v>#N/A</c:v>
                </c:pt>
                <c:pt idx="9">
                  <c:v>#N/A</c:v>
                </c:pt>
                <c:pt idx="10">
                  <c:v>489998</c:v>
                </c:pt>
                <c:pt idx="11">
                  <c:v>#N/A</c:v>
                </c:pt>
                <c:pt idx="12">
                  <c:v>#N/A</c:v>
                </c:pt>
                <c:pt idx="13">
                  <c:v>476280</c:v>
                </c:pt>
                <c:pt idx="14">
                  <c:v>#N/A</c:v>
                </c:pt>
              </c:numCache>
            </c:numRef>
          </c:val>
          <c:smooth val="0"/>
        </c:ser>
        <c:dLbls>
          <c:showLegendKey val="0"/>
          <c:showVal val="0"/>
          <c:showCatName val="0"/>
          <c:showSerName val="0"/>
          <c:showPercent val="0"/>
          <c:showBubbleSize val="0"/>
        </c:dLbls>
        <c:marker val="1"/>
        <c:smooth val="0"/>
        <c:axId val="464055000"/>
        <c:axId val="464060880"/>
      </c:lineChart>
      <c:catAx>
        <c:axId val="46405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060880"/>
        <c:crosses val="autoZero"/>
        <c:auto val="1"/>
        <c:lblAlgn val="ctr"/>
        <c:lblOffset val="100"/>
        <c:tickLblSkip val="1"/>
        <c:tickMarkSkip val="1"/>
        <c:noMultiLvlLbl val="0"/>
      </c:catAx>
      <c:valAx>
        <c:axId val="46406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5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{8524AF8A-2214-4A2C-9B4B-5EBA5E43917D}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{C1806A6D-02FB-4294-BCD4-E860E722F8AE}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{E514DB6C-2CC6-4162-AC77-10D18B772734}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{D9AB72E1-3944-41B6-81A6-BCF51BBD9B65}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{62E3AB3B-F233-425F-9BBC-87B2771BC924}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{6306D84C-E191-425A-8DF6-514460AE0434}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{5E3E089D-2A40-4B61-87A8-900C708BBD8A}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{64FE662B-8686-401E-B772-1A6D81198185}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{FB55F9AA-F75C-452B-A29B-70616EDF8242}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{3ACB06D0-4BD7-474C-8DE1-B295A4BDCFA4}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4055784"/>
        <c:axId val="464058920"/>
      </c:scatterChart>
      <c:valAx>
        <c:axId val="464055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058920"/>
        <c:crosses val="autoZero"/>
        <c:crossBetween val="midCat"/>
      </c:valAx>
      <c:valAx>
        <c:axId val="464058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055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{313F8D59-7196-4A06-9956-38494A803F10}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{E857FB64-22C9-4EFE-A0D6-E06E4A8ECCA0}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{6CCBD83B-431A-480D-83E7-7FB5E2BE970F}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{47B98A77-882F-4709-95AC-2A44A42A428F}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{831FFDA9-3D01-48B6-A9AE-8460B6545203}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14.6</c:v>
                </c:pt>
                <c:pt idx="2">
                  <c:v>13.4</c:v>
                </c:pt>
                <c:pt idx="3">
                  <c:v>12.6</c:v>
                </c:pt>
                <c:pt idx="4">
                  <c:v>12.4</c:v>
                </c:pt>
              </c:numCache>
            </c:numRef>
          </c:xVal>
          <c:yVal>
            <c:numRef>
              <c:f>公会計指標分析・財政指標組合せ分析表!$K$73:$O$73</c:f>
              <c:numCache>
                <c:formatCode>#,##0.0;"▲ "#,##0.0</c:formatCode>
                <c:ptCount val="5"/>
                <c:pt idx="0">
                  <c:v>202.9</c:v>
                </c:pt>
                <c:pt idx="1">
                  <c:v>191.9</c:v>
                </c:pt>
                <c:pt idx="2">
                  <c:v>174.8</c:v>
                </c:pt>
                <c:pt idx="3">
                  <c:v>168</c:v>
                </c:pt>
                <c:pt idx="4">
                  <c:v>162.4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{4FF817FD-35A9-4FF2-8B84-92A3C4724253}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{F2CC223C-799C-498F-9C57-8FC96A2EEEDC}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{2757C46B-B330-42AF-B3B1-A2EEBBA3488B}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{9C22F35F-6C9D-460E-ACC9-EA99FD35E2C7}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{FEB22023-D175-494C-9211-384EB541A8D8}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464056568"/>
        <c:axId val="464056176"/>
      </c:scatterChart>
      <c:valAx>
        <c:axId val="464056568"/>
        <c:scaling>
          <c:orientation val="minMax"/>
          <c:max val="16.100000000000001"/>
          <c:min val="10.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056176"/>
        <c:crosses val="autoZero"/>
        <c:crossBetween val="midCat"/>
      </c:valAx>
      <c:valAx>
        <c:axId val="464056176"/>
        <c:scaling>
          <c:orientation val="minMax"/>
          <c:max val="217"/>
          <c:min val="1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056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 前年度との比較において，</a:t>
          </a:r>
          <a:r>
            <a:rPr kumimoji="1" lang="en-US" altLang="ja-JP" sz="1300">
              <a:solidFill>
                <a:schemeClr val="dk1"/>
              </a:solidFill>
              <a:latin typeface="+mn-lt"/>
              <a:ea typeface="+mn-ea"/>
              <a:cs typeface="+mn-cs"/>
            </a:rPr>
            <a:t>(A)</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(B)</a:t>
          </a:r>
          <a:r>
            <a:rPr kumimoji="1" lang="ja-JP" altLang="ja-JP" sz="1300">
              <a:solidFill>
                <a:schemeClr val="dk1"/>
              </a:solidFill>
              <a:latin typeface="+mn-lt"/>
              <a:ea typeface="+mn-ea"/>
              <a:cs typeface="+mn-cs"/>
            </a:rPr>
            <a:t>が約</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億円増となっている主な要因としては，満期一括償還方式の地方債に</a:t>
          </a:r>
          <a:r>
            <a:rPr kumimoji="1" lang="ja-JP" altLang="ja-JP" sz="1300">
              <a:solidFill>
                <a:sysClr val="windowText" lastClr="000000"/>
              </a:solidFill>
              <a:latin typeface="+mn-lt"/>
              <a:ea typeface="+mn-ea"/>
              <a:cs typeface="+mn-cs"/>
            </a:rPr>
            <a:t>係る実質償還額の増により「減債基金積立不足算定額」が約</a:t>
          </a:r>
          <a:r>
            <a:rPr kumimoji="1" lang="en-US" altLang="ja-JP" sz="1300">
              <a:solidFill>
                <a:sysClr val="windowText" lastClr="000000"/>
              </a:solidFill>
              <a:latin typeface="+mn-lt"/>
              <a:ea typeface="+mn-ea"/>
              <a:cs typeface="+mn-cs"/>
            </a:rPr>
            <a:t>18</a:t>
          </a:r>
          <a:r>
            <a:rPr kumimoji="1" lang="ja-JP" altLang="ja-JP" sz="1300">
              <a:solidFill>
                <a:sysClr val="windowText" lastClr="000000"/>
              </a:solidFill>
              <a:latin typeface="+mn-lt"/>
              <a:ea typeface="+mn-ea"/>
              <a:cs typeface="+mn-cs"/>
            </a:rPr>
            <a:t>億円増となったこと等によるもの。</a:t>
          </a:r>
          <a:endParaRPr lang="ja-JP" altLang="ja-JP" sz="1300">
            <a:solidFill>
              <a:sysClr val="windowText" lastClr="000000"/>
            </a:solidFill>
            <a:latin typeface="+mn-lt"/>
            <a:ea typeface="+mn-ea"/>
            <a:cs typeface="+mn-cs"/>
          </a:endParaRPr>
        </a:p>
        <a:p>
          <a:r>
            <a:rPr kumimoji="1" lang="en-US" altLang="ja-JP" sz="1300">
              <a:solidFill>
                <a:sysClr val="windowText" lastClr="000000"/>
              </a:solidFill>
              <a:latin typeface="+mn-lt"/>
              <a:ea typeface="+mn-ea"/>
              <a:cs typeface="+mn-cs"/>
            </a:rPr>
            <a:t> </a:t>
          </a:r>
          <a:r>
            <a:rPr kumimoji="1" lang="ja-JP" altLang="ja-JP" sz="1300">
              <a:solidFill>
                <a:sysClr val="windowText" lastClr="000000"/>
              </a:solidFill>
              <a:latin typeface="+mn-lt"/>
              <a:ea typeface="+mn-ea"/>
              <a:cs typeface="+mn-cs"/>
            </a:rPr>
            <a:t>　財政運営プランの策定・取組みを進め，地方債現在高の縮減を図るなど，財政健全化に努めていく。</a:t>
          </a:r>
          <a:endParaRPr lang="ja-JP" altLang="ja-JP" sz="13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年度において，充当可能財源等が対前年度比</a:t>
          </a:r>
          <a:r>
            <a:rPr kumimoji="1" lang="en-US" altLang="ja-JP" sz="1300">
              <a:solidFill>
                <a:schemeClr val="dk1"/>
              </a:solidFill>
              <a:latin typeface="+mn-lt"/>
              <a:ea typeface="+mn-ea"/>
              <a:cs typeface="+mn-cs"/>
            </a:rPr>
            <a:t>56</a:t>
          </a:r>
          <a:r>
            <a:rPr kumimoji="1" lang="ja-JP" altLang="ja-JP" sz="1300">
              <a:solidFill>
                <a:schemeClr val="dk1"/>
              </a:solidFill>
              <a:latin typeface="+mn-lt"/>
              <a:ea typeface="+mn-ea"/>
              <a:cs typeface="+mn-cs"/>
            </a:rPr>
            <a:t>億円の減となったものの，一般会計等に係る地方債の現在高の減等により，将来負担額は対前年度比</a:t>
          </a:r>
          <a:r>
            <a:rPr kumimoji="1" lang="en-US" altLang="ja-JP" sz="1300">
              <a:solidFill>
                <a:schemeClr val="dk1"/>
              </a:solidFill>
              <a:latin typeface="+mn-lt"/>
              <a:ea typeface="+mn-ea"/>
              <a:cs typeface="+mn-cs"/>
            </a:rPr>
            <a:t>193</a:t>
          </a:r>
          <a:r>
            <a:rPr kumimoji="1" lang="ja-JP" altLang="ja-JP" sz="1300">
              <a:solidFill>
                <a:schemeClr val="dk1"/>
              </a:solidFill>
              <a:latin typeface="+mn-lt"/>
              <a:ea typeface="+mn-ea"/>
              <a:cs typeface="+mn-cs"/>
            </a:rPr>
            <a:t>億円の減となったことが，将来負担比率の減少要因となっている。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将来負担額の減要因となった一般会計等に係る地方債の現在高については，一般会計において，対前年度比で</a:t>
          </a:r>
          <a:r>
            <a:rPr kumimoji="1" lang="en-US" altLang="ja-JP" sz="1300">
              <a:solidFill>
                <a:schemeClr val="dk1"/>
              </a:solidFill>
              <a:latin typeface="+mn-lt"/>
              <a:ea typeface="+mn-ea"/>
              <a:cs typeface="+mn-cs"/>
            </a:rPr>
            <a:t>117</a:t>
          </a:r>
          <a:r>
            <a:rPr kumimoji="1" lang="ja-JP" altLang="ja-JP" sz="1300">
              <a:solidFill>
                <a:schemeClr val="dk1"/>
              </a:solidFill>
              <a:latin typeface="+mn-lt"/>
              <a:ea typeface="+mn-ea"/>
              <a:cs typeface="+mn-cs"/>
            </a:rPr>
            <a:t>億</a:t>
          </a:r>
          <a:r>
            <a:rPr kumimoji="1" lang="ja-JP" altLang="ja-JP" sz="1300">
              <a:solidFill>
                <a:sysClr val="windowText" lastClr="000000"/>
              </a:solidFill>
              <a:latin typeface="+mn-lt"/>
              <a:ea typeface="+mn-ea"/>
              <a:cs typeface="+mn-cs"/>
            </a:rPr>
            <a:t>円減少するなど，全体としては，対前年度比で</a:t>
          </a:r>
          <a:r>
            <a:rPr kumimoji="1" lang="en-US" altLang="ja-JP" sz="1300">
              <a:solidFill>
                <a:sysClr val="windowText" lastClr="000000"/>
              </a:solidFill>
              <a:latin typeface="+mn-lt"/>
              <a:ea typeface="+mn-ea"/>
              <a:cs typeface="+mn-cs"/>
            </a:rPr>
            <a:t>134</a:t>
          </a:r>
          <a:r>
            <a:rPr kumimoji="1" lang="ja-JP" altLang="ja-JP" sz="1300">
              <a:solidFill>
                <a:sysClr val="windowText" lastClr="000000"/>
              </a:solidFill>
              <a:latin typeface="+mn-lt"/>
              <a:ea typeface="+mn-ea"/>
              <a:cs typeface="+mn-cs"/>
            </a:rPr>
            <a:t>億円の減となっている。</a:t>
          </a:r>
          <a:endParaRPr kumimoji="1" lang="en-US" altLang="ja-JP" sz="13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latin typeface="+mn-lt"/>
              <a:ea typeface="+mn-ea"/>
              <a:cs typeface="+mn-cs"/>
            </a:rPr>
            <a:t>　財政運営プランの策定・取り組みを進め，地方債現在高の縮減を図るなど，財政健全化に努めていく。</a:t>
          </a:r>
          <a:endParaRPr kumimoji="1" lang="en-US" altLang="ja-JP" sz="13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1,500,955
1,471,072
343.39
798,701,911
784,393,260
10,691,985
357,652,638
1,238,606,550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162.4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1,500,955
1,471,072
343.39
798,701,911
784,393,260
10,691,985
357,652,638
1,238,606,550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1,500,955
1,471,072
343.39
798,701,911
784,393,260
10,691,985
357,652,638
1,238,606,550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182880</xdr:colOff>
      <xdr:row>13</xdr:row>
      <xdr:rowOff>120650</xdr:rowOff>
    </xdr:to>
    <xdr:sp macro="" textlink="">
      <xdr:nvSpPr>
        <xdr:cNvPr id="17" name="正方形/長方形 16"/>
        <xdr:cNvSpPr/>
      </xdr:nvSpPr>
      <xdr:spPr>
        <a:xfrm>
          <a:off x="7175499" y="1714500"/>
          <a:ext cx="3303906"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1,500,955
1,471,072
343.39
798,701,911
784,393,260
10,691,985
357,652,638
1,238,606,550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162.4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latin typeface="+mn-lt"/>
              <a:ea typeface="+mn-ea"/>
              <a:cs typeface="+mn-cs"/>
            </a:rPr>
            <a:t>　財政力指数の分母となる基準財政需要額が増加したものの，分子となる基準財政収入額が，地方消費税交付金の増により，平成</a:t>
          </a:r>
          <a:r>
            <a:rPr kumimoji="1" lang="en-US" altLang="ja-JP" sz="1300" baseline="0">
              <a:solidFill>
                <a:schemeClr val="dk1"/>
              </a:solidFill>
              <a:latin typeface="+mn-lt"/>
              <a:ea typeface="+mn-ea"/>
              <a:cs typeface="+mn-cs"/>
            </a:rPr>
            <a:t>27</a:t>
          </a:r>
          <a:r>
            <a:rPr kumimoji="1" lang="ja-JP" altLang="ja-JP" sz="1300" baseline="0">
              <a:solidFill>
                <a:schemeClr val="dk1"/>
              </a:solidFill>
              <a:latin typeface="+mn-lt"/>
              <a:ea typeface="+mn-ea"/>
              <a:cs typeface="+mn-cs"/>
            </a:rPr>
            <a:t>年度は対前年度比</a:t>
          </a:r>
          <a:r>
            <a:rPr kumimoji="1" lang="en-US" altLang="ja-JP" sz="1300" baseline="0">
              <a:solidFill>
                <a:schemeClr val="dk1"/>
              </a:solidFill>
              <a:latin typeface="+mn-lt"/>
              <a:ea typeface="+mn-ea"/>
              <a:cs typeface="+mn-cs"/>
            </a:rPr>
            <a:t>72</a:t>
          </a:r>
          <a:r>
            <a:rPr kumimoji="1" lang="ja-JP" altLang="ja-JP" sz="1300" baseline="0">
              <a:solidFill>
                <a:schemeClr val="dk1"/>
              </a:solidFill>
              <a:latin typeface="+mn-lt"/>
              <a:ea typeface="+mn-ea"/>
              <a:cs typeface="+mn-cs"/>
            </a:rPr>
            <a:t>億円の増と伸びが大きかったこと等が，財政力指数の上昇要因となっている。</a:t>
          </a:r>
          <a:endParaRPr kumimoji="1" lang="en-US" altLang="ja-JP" sz="1300" baseline="0">
            <a:solidFill>
              <a:schemeClr val="dk1"/>
            </a:solidFill>
            <a:latin typeface="+mn-lt"/>
            <a:ea typeface="+mn-ea"/>
            <a:cs typeface="+mn-cs"/>
          </a:endParaRPr>
        </a:p>
        <a:p>
          <a:pPr fontAlgn="base"/>
          <a:r>
            <a:rPr kumimoji="1" lang="ja-JP" altLang="ja-JP" sz="1300" baseline="0">
              <a:solidFill>
                <a:schemeClr val="dk1"/>
              </a:solidFill>
              <a:latin typeface="+mn-lt"/>
              <a:ea typeface="+mn-ea"/>
              <a:cs typeface="+mn-cs"/>
            </a:rPr>
            <a:t>　財政運営プランの策定・取組みを進め，財政基盤の強化に努めていく。</a:t>
          </a:r>
          <a:endParaRPr kumimoji="1" lang="en-US" altLang="ja-JP" sz="130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78740</xdr:rowOff>
    </xdr:to>
    <xdr:cxnSp macro="">
      <xdr:nvCxnSpPr>
        <xdr:cNvPr id="66" name="直線コネクタ 65"/>
        <xdr:cNvCxnSpPr/>
      </xdr:nvCxnSpPr>
      <xdr:spPr>
        <a:xfrm flipV="1">
          <a:off x="4114800" y="684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40</xdr:row>
      <xdr:rowOff>127000</xdr:rowOff>
    </xdr:to>
    <xdr:cxnSp macro="">
      <xdr:nvCxnSpPr>
        <xdr:cNvPr id="69" name="直線コネクタ 68"/>
        <xdr:cNvCxnSpPr/>
      </xdr:nvCxnSpPr>
      <xdr:spPr>
        <a:xfrm flipV="1">
          <a:off x="3225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3810</xdr:rowOff>
    </xdr:to>
    <xdr:cxnSp macro="">
      <xdr:nvCxnSpPr>
        <xdr:cNvPr id="72" name="直線コネクタ 71"/>
        <xdr:cNvCxnSpPr/>
      </xdr:nvCxnSpPr>
      <xdr:spPr>
        <a:xfrm flipV="1">
          <a:off x="2336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3810</xdr:rowOff>
    </xdr:to>
    <xdr:cxnSp macro="">
      <xdr:nvCxnSpPr>
        <xdr:cNvPr id="75" name="直線コネクタ 74"/>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5" name="円/楕円 84"/>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119397</xdr:rowOff>
    </xdr:from>
    <xdr:ext cx="762000" cy="259045"/>
    <xdr:sp macro="" textlink="">
      <xdr:nvSpPr>
        <xdr:cNvPr id="86"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27940</xdr:rowOff>
    </xdr:from>
    <xdr:to>
      <xdr:col>6</xdr:col>
      <xdr:colOff>50800</xdr:colOff>
      <xdr:row>40</xdr:row>
      <xdr:rowOff>129540</xdr:rowOff>
    </xdr:to>
    <xdr:sp macro="" textlink="">
      <xdr:nvSpPr>
        <xdr:cNvPr id="87" name="円/楕円 86"/>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88" name="テキスト ボックス 87"/>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92" name="テキスト ボックス 91"/>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94" name="テキスト ボックス 93"/>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latin typeface="+mn-lt"/>
              <a:ea typeface="+mn-ea"/>
              <a:cs typeface="+mn-cs"/>
            </a:rPr>
            <a:t>経常収支比率は</a:t>
          </a:r>
          <a:r>
            <a:rPr kumimoji="1" lang="ja-JP" altLang="en-US" sz="1100">
              <a:solidFill>
                <a:schemeClr val="dk1"/>
              </a:solidFill>
              <a:latin typeface="+mn-lt"/>
              <a:ea typeface="+mn-ea"/>
              <a:cs typeface="+mn-cs"/>
            </a:rPr>
            <a:t>，</a:t>
          </a:r>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年度決算額と比較して</a:t>
          </a:r>
          <a:r>
            <a:rPr kumimoji="1" lang="en-US" altLang="ja-JP" sz="1100">
              <a:latin typeface="ＭＳ Ｐゴシック"/>
            </a:rPr>
            <a:t>0.8</a:t>
          </a:r>
          <a:r>
            <a:rPr kumimoji="1" lang="ja-JP" altLang="en-US" sz="1100">
              <a:latin typeface="ＭＳ Ｐゴシック"/>
            </a:rPr>
            <a:t>％減少の</a:t>
          </a:r>
          <a:r>
            <a:rPr kumimoji="1" lang="en-US" altLang="ja-JP" sz="1100">
              <a:latin typeface="ＭＳ Ｐゴシック"/>
            </a:rPr>
            <a:t>92.5</a:t>
          </a:r>
          <a:r>
            <a:rPr kumimoji="1" lang="ja-JP" altLang="en-US" sz="1100">
              <a:latin typeface="ＭＳ Ｐゴシック"/>
            </a:rPr>
            <a:t>％となり，類似団体平均を下回っている。</a:t>
          </a:r>
          <a:endParaRPr kumimoji="1" lang="en-US" altLang="ja-JP" sz="1100">
            <a:latin typeface="ＭＳ Ｐゴシック"/>
          </a:endParaRPr>
        </a:p>
        <a:p>
          <a:r>
            <a:rPr kumimoji="1" lang="ja-JP" altLang="en-US" sz="1100">
              <a:latin typeface="ＭＳ Ｐゴシック"/>
            </a:rPr>
            <a:t>　本市では，平成</a:t>
          </a:r>
          <a:r>
            <a:rPr kumimoji="1" lang="en-US" altLang="ja-JP" sz="1100">
              <a:latin typeface="ＭＳ Ｐゴシック"/>
            </a:rPr>
            <a:t>25</a:t>
          </a:r>
          <a:r>
            <a:rPr kumimoji="1" lang="ja-JP" altLang="en-US" sz="1100">
              <a:latin typeface="ＭＳ Ｐゴシック"/>
            </a:rPr>
            <a:t>年６月に，今後４年間の行財政運営の指針となる「行財政改革プラン」を策定し，重要施策の推進や新たな課題への対応のために，歳入の確保や経常的経費の見直しによって，平成</a:t>
          </a:r>
          <a:r>
            <a:rPr kumimoji="1" lang="en-US" altLang="ja-JP" sz="1100">
              <a:latin typeface="ＭＳ Ｐゴシック"/>
            </a:rPr>
            <a:t>26</a:t>
          </a:r>
          <a:r>
            <a:rPr kumimoji="1" lang="ja-JP" altLang="en-US" sz="1100">
              <a:latin typeface="ＭＳ Ｐゴシック"/>
            </a:rPr>
            <a:t>～</a:t>
          </a:r>
          <a:r>
            <a:rPr kumimoji="1" lang="en-US" altLang="ja-JP" sz="1100">
              <a:latin typeface="ＭＳ Ｐゴシック"/>
            </a:rPr>
            <a:t>28</a:t>
          </a:r>
          <a:r>
            <a:rPr kumimoji="1" lang="ja-JP" altLang="en-US" sz="1100">
              <a:latin typeface="ＭＳ Ｐゴシック"/>
            </a:rPr>
            <a:t>年度の合計で新たに</a:t>
          </a:r>
          <a:r>
            <a:rPr kumimoji="1" lang="en-US" altLang="ja-JP" sz="1100">
              <a:latin typeface="ＭＳ Ｐゴシック"/>
            </a:rPr>
            <a:t>450</a:t>
          </a:r>
          <a:r>
            <a:rPr kumimoji="1" lang="ja-JP" altLang="en-US" sz="1100">
              <a:latin typeface="ＭＳ Ｐゴシック"/>
            </a:rPr>
            <a:t>億円以上の財源を確保することを目標として取り組んでおり，市税収入率の向上（</a:t>
          </a:r>
          <a:r>
            <a:rPr kumimoji="1" lang="en-US" altLang="ja-JP" sz="1100">
              <a:latin typeface="ＭＳ Ｐゴシック"/>
            </a:rPr>
            <a:t>H23</a:t>
          </a:r>
          <a:r>
            <a:rPr kumimoji="1" lang="ja-JP" altLang="en-US" sz="1100">
              <a:latin typeface="ＭＳ Ｐゴシック"/>
            </a:rPr>
            <a:t>年度：</a:t>
          </a:r>
          <a:r>
            <a:rPr kumimoji="1" lang="en-US" altLang="ja-JP" sz="1100">
              <a:latin typeface="ＭＳ Ｐゴシック"/>
            </a:rPr>
            <a:t>96.1</a:t>
          </a:r>
          <a:r>
            <a:rPr kumimoji="1" lang="ja-JP" altLang="en-US" sz="1100">
              <a:latin typeface="ＭＳ Ｐゴシック"/>
            </a:rPr>
            <a:t>％→</a:t>
          </a:r>
          <a:r>
            <a:rPr kumimoji="1" lang="en-US" altLang="ja-JP" sz="1100">
              <a:latin typeface="ＭＳ Ｐゴシック"/>
            </a:rPr>
            <a:t>H27</a:t>
          </a:r>
          <a:r>
            <a:rPr kumimoji="1" lang="ja-JP" altLang="en-US" sz="1100">
              <a:latin typeface="ＭＳ Ｐゴシック"/>
            </a:rPr>
            <a:t>年度：</a:t>
          </a:r>
          <a:r>
            <a:rPr kumimoji="1" lang="en-US" altLang="ja-JP" sz="1100">
              <a:latin typeface="ＭＳ Ｐゴシック"/>
            </a:rPr>
            <a:t>97.9</a:t>
          </a:r>
          <a:r>
            <a:rPr kumimoji="1" lang="ja-JP" altLang="en-US" sz="1100">
              <a:latin typeface="ＭＳ Ｐゴシック"/>
            </a:rPr>
            <a:t>％）等により，平成</a:t>
          </a:r>
          <a:r>
            <a:rPr kumimoji="1" lang="en-US" altLang="ja-JP" sz="1100">
              <a:latin typeface="ＭＳ Ｐゴシック"/>
            </a:rPr>
            <a:t>26</a:t>
          </a:r>
          <a:r>
            <a:rPr kumimoji="1" lang="ja-JP" altLang="en-US" sz="1100">
              <a:latin typeface="ＭＳ Ｐゴシック"/>
            </a:rPr>
            <a:t>～</a:t>
          </a:r>
          <a:r>
            <a:rPr kumimoji="1" lang="en-US" altLang="ja-JP" sz="1100">
              <a:latin typeface="ＭＳ Ｐゴシック"/>
            </a:rPr>
            <a:t>28</a:t>
          </a:r>
          <a:r>
            <a:rPr kumimoji="1" lang="ja-JP" altLang="en-US" sz="1100">
              <a:latin typeface="ＭＳ Ｐゴシック"/>
            </a:rPr>
            <a:t>年度までの財源確保の取組みの累積効果や財源対策（財政調整基金の活用）による財源確保額は，約</a:t>
          </a:r>
          <a:r>
            <a:rPr kumimoji="1" lang="en-US" altLang="ja-JP" sz="1100">
              <a:latin typeface="ＭＳ Ｐゴシック"/>
            </a:rPr>
            <a:t>490</a:t>
          </a:r>
          <a:r>
            <a:rPr kumimoji="1" lang="ja-JP" altLang="en-US" sz="1100">
              <a:latin typeface="ＭＳ Ｐゴシック"/>
            </a:rPr>
            <a:t>億円にのぼると試算している。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98072</xdr:rowOff>
    </xdr:from>
    <xdr:to>
      <xdr:col>7</xdr:col>
      <xdr:colOff>152400</xdr:colOff>
      <xdr:row>63</xdr:row>
      <xdr:rowOff>33867</xdr:rowOff>
    </xdr:to>
    <xdr:cxnSp macro="">
      <xdr:nvCxnSpPr>
        <xdr:cNvPr id="129" name="直線コネクタ 128"/>
        <xdr:cNvCxnSpPr/>
      </xdr:nvCxnSpPr>
      <xdr:spPr>
        <a:xfrm flipV="1">
          <a:off x="4114800" y="10727972"/>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0"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41628</xdr:rowOff>
    </xdr:from>
    <xdr:to>
      <xdr:col>6</xdr:col>
      <xdr:colOff>0</xdr:colOff>
      <xdr:row>63</xdr:row>
      <xdr:rowOff>33867</xdr:rowOff>
    </xdr:to>
    <xdr:cxnSp macro="">
      <xdr:nvCxnSpPr>
        <xdr:cNvPr id="132" name="直線コネクタ 131"/>
        <xdr:cNvCxnSpPr/>
      </xdr:nvCxnSpPr>
      <xdr:spPr>
        <a:xfrm>
          <a:off x="3225800" y="10500078"/>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41628</xdr:rowOff>
    </xdr:from>
    <xdr:to>
      <xdr:col>4</xdr:col>
      <xdr:colOff>482600</xdr:colOff>
      <xdr:row>61</xdr:row>
      <xdr:rowOff>162278</xdr:rowOff>
    </xdr:to>
    <xdr:cxnSp macro="">
      <xdr:nvCxnSpPr>
        <xdr:cNvPr id="135" name="直線コネクタ 134"/>
        <xdr:cNvCxnSpPr/>
      </xdr:nvCxnSpPr>
      <xdr:spPr>
        <a:xfrm flipV="1">
          <a:off x="2336800" y="105000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55033</xdr:rowOff>
    </xdr:from>
    <xdr:to>
      <xdr:col>3</xdr:col>
      <xdr:colOff>279400</xdr:colOff>
      <xdr:row>61</xdr:row>
      <xdr:rowOff>162278</xdr:rowOff>
    </xdr:to>
    <xdr:cxnSp macro="">
      <xdr:nvCxnSpPr>
        <xdr:cNvPr id="138" name="直線コネクタ 137"/>
        <xdr:cNvCxnSpPr/>
      </xdr:nvCxnSpPr>
      <xdr:spPr>
        <a:xfrm>
          <a:off x="1447800" y="105134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47272</xdr:rowOff>
    </xdr:from>
    <xdr:to>
      <xdr:col>7</xdr:col>
      <xdr:colOff>203200</xdr:colOff>
      <xdr:row>62</xdr:row>
      <xdr:rowOff>148872</xdr:rowOff>
    </xdr:to>
    <xdr:sp macro="" textlink="">
      <xdr:nvSpPr>
        <xdr:cNvPr id="148" name="円/楕円 147"/>
        <xdr:cNvSpPr/>
      </xdr:nvSpPr>
      <xdr:spPr>
        <a:xfrm>
          <a:off x="49022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63799</xdr:rowOff>
    </xdr:from>
    <xdr:ext cx="762000" cy="259045"/>
    <xdr:sp macro="" textlink="">
      <xdr:nvSpPr>
        <xdr:cNvPr id="149" name="財政構造の弾力性該当値テキスト"/>
        <xdr:cNvSpPr txBox="1"/>
      </xdr:nvSpPr>
      <xdr:spPr>
        <a:xfrm>
          <a:off x="5041900" y="105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0" name="円/楕円 149"/>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51" name="テキスト ボックス 150"/>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162278</xdr:rowOff>
    </xdr:from>
    <xdr:to>
      <xdr:col>4</xdr:col>
      <xdr:colOff>533400</xdr:colOff>
      <xdr:row>61</xdr:row>
      <xdr:rowOff>92428</xdr:rowOff>
    </xdr:to>
    <xdr:sp macro="" textlink="">
      <xdr:nvSpPr>
        <xdr:cNvPr id="152" name="円/楕円 151"/>
        <xdr:cNvSpPr/>
      </xdr:nvSpPr>
      <xdr:spPr>
        <a:xfrm>
          <a:off x="3175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102605</xdr:rowOff>
    </xdr:from>
    <xdr:ext cx="762000" cy="259045"/>
    <xdr:sp macro="" textlink="">
      <xdr:nvSpPr>
        <xdr:cNvPr id="153" name="テキスト ボックス 152"/>
        <xdr:cNvSpPr txBox="1"/>
      </xdr:nvSpPr>
      <xdr:spPr>
        <a:xfrm>
          <a:off x="2844800" y="102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111478</xdr:rowOff>
    </xdr:from>
    <xdr:to>
      <xdr:col>3</xdr:col>
      <xdr:colOff>330200</xdr:colOff>
      <xdr:row>62</xdr:row>
      <xdr:rowOff>41628</xdr:rowOff>
    </xdr:to>
    <xdr:sp macro="" textlink="">
      <xdr:nvSpPr>
        <xdr:cNvPr id="154" name="円/楕円 153"/>
        <xdr:cNvSpPr/>
      </xdr:nvSpPr>
      <xdr:spPr>
        <a:xfrm>
          <a:off x="2286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51805</xdr:rowOff>
    </xdr:from>
    <xdr:ext cx="762000" cy="259045"/>
    <xdr:sp macro="" textlink="">
      <xdr:nvSpPr>
        <xdr:cNvPr id="155" name="テキスト ボックス 154"/>
        <xdr:cNvSpPr txBox="1"/>
      </xdr:nvSpPr>
      <xdr:spPr>
        <a:xfrm>
          <a:off x="1955800" y="103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4233</xdr:rowOff>
    </xdr:from>
    <xdr:to>
      <xdr:col>2</xdr:col>
      <xdr:colOff>127000</xdr:colOff>
      <xdr:row>61</xdr:row>
      <xdr:rowOff>105833</xdr:rowOff>
    </xdr:to>
    <xdr:sp macro="" textlink="">
      <xdr:nvSpPr>
        <xdr:cNvPr id="156" name="円/楕円 155"/>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116010</xdr:rowOff>
    </xdr:from>
    <xdr:ext cx="762000" cy="259045"/>
    <xdr:sp macro="" textlink="">
      <xdr:nvSpPr>
        <xdr:cNvPr id="157" name="テキスト ボックス 15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人件費，物件費及び維持補修費の合計額の人口１人当たりの金額は，平成</a:t>
          </a:r>
          <a:r>
            <a:rPr kumimoji="1" lang="en-US" altLang="ja-JP" sz="1200">
              <a:latin typeface="ＭＳ Ｐゴシック"/>
            </a:rPr>
            <a:t>26</a:t>
          </a:r>
          <a:r>
            <a:rPr kumimoji="1" lang="ja-JP" altLang="en-US" sz="1200">
              <a:latin typeface="ＭＳ Ｐゴシック"/>
            </a:rPr>
            <a:t>年度決算と比較してほぼ横ばいであり，類似団体平均を下回っている。</a:t>
          </a:r>
          <a:endParaRPr kumimoji="1" lang="en-US" altLang="ja-JP" sz="1200">
            <a:latin typeface="ＭＳ Ｐゴシック"/>
          </a:endParaRPr>
        </a:p>
        <a:p>
          <a:r>
            <a:rPr kumimoji="1" lang="ja-JP" altLang="en-US" sz="1200">
              <a:latin typeface="ＭＳ Ｐゴシック"/>
            </a:rPr>
            <a:t>　人件費については，平成</a:t>
          </a:r>
          <a:r>
            <a:rPr kumimoji="1" lang="en-US" altLang="ja-JP" sz="1200">
              <a:latin typeface="ＭＳ Ｐゴシック"/>
            </a:rPr>
            <a:t>26</a:t>
          </a:r>
          <a:r>
            <a:rPr kumimoji="1" lang="ja-JP" altLang="en-US" sz="1200">
              <a:latin typeface="ＭＳ Ｐゴシック"/>
            </a:rPr>
            <a:t>年度に給与減額措置が終了したこと等から増加し，平成</a:t>
          </a:r>
          <a:r>
            <a:rPr kumimoji="1" lang="en-US" altLang="ja-JP" sz="1200">
              <a:latin typeface="ＭＳ Ｐゴシック"/>
            </a:rPr>
            <a:t>27</a:t>
          </a:r>
          <a:r>
            <a:rPr kumimoji="1" lang="ja-JP" altLang="en-US" sz="1200">
              <a:latin typeface="ＭＳ Ｐゴシック"/>
            </a:rPr>
            <a:t>年度は概ね横ばいである。物件費については，小学校管理費の増（＋４億円）やごみ処理委託料の増（＋２億円）等により，</a:t>
          </a:r>
          <a:r>
            <a:rPr kumimoji="1" lang="en-US" altLang="ja-JP" sz="1200">
              <a:latin typeface="ＭＳ Ｐゴシック"/>
            </a:rPr>
            <a:t>12</a:t>
          </a:r>
          <a:r>
            <a:rPr kumimoji="1" lang="ja-JP" altLang="en-US" sz="1200">
              <a:latin typeface="ＭＳ Ｐゴシック"/>
            </a:rPr>
            <a:t>億円の増であるが，維持補修費については，５億円の減である。総人件費の抑制等を図ることにより，柔軟な財政構造の確保に努める。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154659</xdr:rowOff>
    </xdr:from>
    <xdr:to>
      <xdr:col>7</xdr:col>
      <xdr:colOff>152400</xdr:colOff>
      <xdr:row>84</xdr:row>
      <xdr:rowOff>170182</xdr:rowOff>
    </xdr:to>
    <xdr:cxnSp macro="">
      <xdr:nvCxnSpPr>
        <xdr:cNvPr id="192" name="直線コネクタ 191"/>
        <xdr:cNvCxnSpPr/>
      </xdr:nvCxnSpPr>
      <xdr:spPr>
        <a:xfrm flipV="1">
          <a:off x="4114800" y="14556459"/>
          <a:ext cx="8382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49532</xdr:rowOff>
    </xdr:from>
    <xdr:to>
      <xdr:col>6</xdr:col>
      <xdr:colOff>0</xdr:colOff>
      <xdr:row>84</xdr:row>
      <xdr:rowOff>170182</xdr:rowOff>
    </xdr:to>
    <xdr:cxnSp macro="">
      <xdr:nvCxnSpPr>
        <xdr:cNvPr id="195" name="直線コネクタ 194"/>
        <xdr:cNvCxnSpPr/>
      </xdr:nvCxnSpPr>
      <xdr:spPr>
        <a:xfrm>
          <a:off x="3225800" y="1445133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49532</xdr:rowOff>
    </xdr:from>
    <xdr:to>
      <xdr:col>4</xdr:col>
      <xdr:colOff>482600</xdr:colOff>
      <xdr:row>84</xdr:row>
      <xdr:rowOff>143639</xdr:rowOff>
    </xdr:to>
    <xdr:cxnSp macro="">
      <xdr:nvCxnSpPr>
        <xdr:cNvPr id="198" name="直線コネクタ 197"/>
        <xdr:cNvCxnSpPr/>
      </xdr:nvCxnSpPr>
      <xdr:spPr>
        <a:xfrm flipV="1">
          <a:off x="2336800" y="1445133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143639</xdr:rowOff>
    </xdr:from>
    <xdr:to>
      <xdr:col>3</xdr:col>
      <xdr:colOff>279400</xdr:colOff>
      <xdr:row>85</xdr:row>
      <xdr:rowOff>101687</xdr:rowOff>
    </xdr:to>
    <xdr:cxnSp macro="">
      <xdr:nvCxnSpPr>
        <xdr:cNvPr id="201" name="直線コネクタ 200"/>
        <xdr:cNvCxnSpPr/>
      </xdr:nvCxnSpPr>
      <xdr:spPr>
        <a:xfrm flipV="1">
          <a:off x="1447800" y="14545439"/>
          <a:ext cx="889000" cy="1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103859</xdr:rowOff>
    </xdr:from>
    <xdr:to>
      <xdr:col>7</xdr:col>
      <xdr:colOff>203200</xdr:colOff>
      <xdr:row>85</xdr:row>
      <xdr:rowOff>34009</xdr:rowOff>
    </xdr:to>
    <xdr:sp macro="" textlink="">
      <xdr:nvSpPr>
        <xdr:cNvPr id="211" name="円/楕円 210"/>
        <xdr:cNvSpPr/>
      </xdr:nvSpPr>
      <xdr:spPr>
        <a:xfrm>
          <a:off x="4902200" y="145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120386</xdr:rowOff>
    </xdr:from>
    <xdr:ext cx="762000" cy="259045"/>
    <xdr:sp macro="" textlink="">
      <xdr:nvSpPr>
        <xdr:cNvPr id="212" name="人件費・物件費等の状況該当値テキスト"/>
        <xdr:cNvSpPr txBox="1"/>
      </xdr:nvSpPr>
      <xdr:spPr>
        <a:xfrm>
          <a:off x="5041900" y="1435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108,793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119382</xdr:rowOff>
    </xdr:from>
    <xdr:to>
      <xdr:col>6</xdr:col>
      <xdr:colOff>50800</xdr:colOff>
      <xdr:row>85</xdr:row>
      <xdr:rowOff>49532</xdr:rowOff>
    </xdr:to>
    <xdr:sp macro="" textlink="">
      <xdr:nvSpPr>
        <xdr:cNvPr id="213" name="円/楕円 212"/>
        <xdr:cNvSpPr/>
      </xdr:nvSpPr>
      <xdr:spPr>
        <a:xfrm>
          <a:off x="4064000" y="14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59709</xdr:rowOff>
    </xdr:from>
    <xdr:ext cx="736600" cy="259045"/>
    <xdr:sp macro="" textlink="">
      <xdr:nvSpPr>
        <xdr:cNvPr id="214" name="テキスト ボックス 213"/>
        <xdr:cNvSpPr txBox="1"/>
      </xdr:nvSpPr>
      <xdr:spPr>
        <a:xfrm>
          <a:off x="3733800" y="1429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170182</xdr:rowOff>
    </xdr:from>
    <xdr:to>
      <xdr:col>4</xdr:col>
      <xdr:colOff>533400</xdr:colOff>
      <xdr:row>84</xdr:row>
      <xdr:rowOff>100332</xdr:rowOff>
    </xdr:to>
    <xdr:sp macro="" textlink="">
      <xdr:nvSpPr>
        <xdr:cNvPr id="215" name="円/楕円 214"/>
        <xdr:cNvSpPr/>
      </xdr:nvSpPr>
      <xdr:spPr>
        <a:xfrm>
          <a:off x="3175000" y="144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110509</xdr:rowOff>
    </xdr:from>
    <xdr:ext cx="762000" cy="259045"/>
    <xdr:sp macro="" textlink="">
      <xdr:nvSpPr>
        <xdr:cNvPr id="216" name="テキスト ボックス 215"/>
        <xdr:cNvSpPr txBox="1"/>
      </xdr:nvSpPr>
      <xdr:spPr>
        <a:xfrm>
          <a:off x="2844800" y="1416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106,179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92839</xdr:rowOff>
    </xdr:from>
    <xdr:to>
      <xdr:col>3</xdr:col>
      <xdr:colOff>330200</xdr:colOff>
      <xdr:row>85</xdr:row>
      <xdr:rowOff>22989</xdr:rowOff>
    </xdr:to>
    <xdr:sp macro="" textlink="">
      <xdr:nvSpPr>
        <xdr:cNvPr id="217" name="円/楕円 216"/>
        <xdr:cNvSpPr/>
      </xdr:nvSpPr>
      <xdr:spPr>
        <a:xfrm>
          <a:off x="2286000" y="144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33166</xdr:rowOff>
    </xdr:from>
    <xdr:ext cx="762000" cy="259045"/>
    <xdr:sp macro="" textlink="">
      <xdr:nvSpPr>
        <xdr:cNvPr id="218" name="テキスト ボックス 217"/>
        <xdr:cNvSpPr txBox="1"/>
      </xdr:nvSpPr>
      <xdr:spPr>
        <a:xfrm>
          <a:off x="1955800" y="1426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108,519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50887</xdr:rowOff>
    </xdr:from>
    <xdr:to>
      <xdr:col>2</xdr:col>
      <xdr:colOff>127000</xdr:colOff>
      <xdr:row>85</xdr:row>
      <xdr:rowOff>152487</xdr:rowOff>
    </xdr:to>
    <xdr:sp macro="" textlink="">
      <xdr:nvSpPr>
        <xdr:cNvPr id="219" name="円/楕円 218"/>
        <xdr:cNvSpPr/>
      </xdr:nvSpPr>
      <xdr:spPr>
        <a:xfrm>
          <a:off x="1397000" y="146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162664</xdr:rowOff>
    </xdr:from>
    <xdr:ext cx="762000" cy="259045"/>
    <xdr:sp macro="" textlink="">
      <xdr:nvSpPr>
        <xdr:cNvPr id="220" name="テキスト ボックス 219"/>
        <xdr:cNvSpPr txBox="1"/>
      </xdr:nvSpPr>
      <xdr:spPr>
        <a:xfrm>
          <a:off x="1066800" y="1439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chemeClr val="dk1"/>
              </a:solidFill>
              <a:latin typeface="+mn-lt"/>
              <a:ea typeface="+mn-ea"/>
              <a:cs typeface="+mn-cs"/>
            </a:rPr>
            <a:t>　 平成</a:t>
          </a:r>
          <a:r>
            <a:rPr lang="en-US" altLang="ja-JP" sz="800" b="0" i="0" baseline="0">
              <a:solidFill>
                <a:schemeClr val="dk1"/>
              </a:solidFill>
              <a:latin typeface="+mn-lt"/>
              <a:ea typeface="+mn-ea"/>
              <a:cs typeface="+mn-cs"/>
            </a:rPr>
            <a:t>24</a:t>
          </a:r>
          <a:r>
            <a:rPr lang="ja-JP" altLang="ja-JP" sz="800" b="0" i="0" baseline="0">
              <a:solidFill>
                <a:schemeClr val="dk1"/>
              </a:solidFill>
              <a:latin typeface="+mn-lt"/>
              <a:ea typeface="+mn-ea"/>
              <a:cs typeface="+mn-cs"/>
            </a:rPr>
            <a:t>年度（平成</a:t>
          </a:r>
          <a:r>
            <a:rPr lang="en-US" altLang="ja-JP" sz="800" b="0" i="0" baseline="0">
              <a:solidFill>
                <a:schemeClr val="dk1"/>
              </a:solidFill>
              <a:latin typeface="+mn-lt"/>
              <a:ea typeface="+mn-ea"/>
              <a:cs typeface="+mn-cs"/>
            </a:rPr>
            <a:t>25</a:t>
          </a:r>
          <a:r>
            <a:rPr lang="ja-JP" altLang="ja-JP" sz="800" b="0" i="0" baseline="0">
              <a:solidFill>
                <a:schemeClr val="dk1"/>
              </a:solidFill>
              <a:latin typeface="+mn-lt"/>
              <a:ea typeface="+mn-ea"/>
              <a:cs typeface="+mn-cs"/>
            </a:rPr>
            <a:t>年ラスパイレス指数）及び平成</a:t>
          </a:r>
          <a:r>
            <a:rPr lang="en-US" altLang="ja-JP" sz="800" b="0" i="0" baseline="0">
              <a:solidFill>
                <a:schemeClr val="dk1"/>
              </a:solidFill>
              <a:latin typeface="+mn-lt"/>
              <a:ea typeface="+mn-ea"/>
              <a:cs typeface="+mn-cs"/>
            </a:rPr>
            <a:t>23</a:t>
          </a:r>
          <a:r>
            <a:rPr lang="ja-JP" altLang="ja-JP" sz="800" b="0" i="0" baseline="0">
              <a:solidFill>
                <a:schemeClr val="dk1"/>
              </a:solidFill>
              <a:latin typeface="+mn-lt"/>
              <a:ea typeface="+mn-ea"/>
              <a:cs typeface="+mn-cs"/>
            </a:rPr>
            <a:t>年度（平成</a:t>
          </a:r>
          <a:r>
            <a:rPr lang="en-US" altLang="ja-JP" sz="800" b="0" i="0" baseline="0">
              <a:solidFill>
                <a:schemeClr val="dk1"/>
              </a:solidFill>
              <a:latin typeface="+mn-lt"/>
              <a:ea typeface="+mn-ea"/>
              <a:cs typeface="+mn-cs"/>
            </a:rPr>
            <a:t>24</a:t>
          </a:r>
          <a:r>
            <a:rPr lang="ja-JP" altLang="ja-JP" sz="800" b="0" i="0" baseline="0">
              <a:solidFill>
                <a:schemeClr val="dk1"/>
              </a:solidFill>
              <a:latin typeface="+mn-lt"/>
              <a:ea typeface="+mn-ea"/>
              <a:cs typeface="+mn-cs"/>
            </a:rPr>
            <a:t>年ラスパイレス指数）の指数が高い原因は，国家公務員の時限的な（２年間）給与改定特例法による措置の影響によるものであり，当該措置がないとした場合の参考値は，平成</a:t>
          </a:r>
          <a:r>
            <a:rPr lang="en-US" altLang="ja-JP" sz="800" b="0" i="0" baseline="0">
              <a:solidFill>
                <a:schemeClr val="dk1"/>
              </a:solidFill>
              <a:latin typeface="+mn-lt"/>
              <a:ea typeface="+mn-ea"/>
              <a:cs typeface="+mn-cs"/>
            </a:rPr>
            <a:t>24</a:t>
          </a:r>
          <a:r>
            <a:rPr lang="ja-JP" altLang="ja-JP" sz="800" b="0" i="0" baseline="0">
              <a:solidFill>
                <a:schemeClr val="dk1"/>
              </a:solidFill>
              <a:latin typeface="+mn-lt"/>
              <a:ea typeface="+mn-ea"/>
              <a:cs typeface="+mn-cs"/>
            </a:rPr>
            <a:t>年度は</a:t>
          </a:r>
          <a:r>
            <a:rPr lang="en-US" altLang="ja-JP" sz="800" b="0" i="0" baseline="0">
              <a:solidFill>
                <a:schemeClr val="dk1"/>
              </a:solidFill>
              <a:latin typeface="+mn-lt"/>
              <a:ea typeface="+mn-ea"/>
              <a:cs typeface="+mn-cs"/>
            </a:rPr>
            <a:t>102.3</a:t>
          </a:r>
          <a:r>
            <a:rPr lang="ja-JP" altLang="ja-JP" sz="800" b="0" i="0" baseline="0">
              <a:solidFill>
                <a:schemeClr val="dk1"/>
              </a:solidFill>
              <a:latin typeface="+mn-lt"/>
              <a:ea typeface="+mn-ea"/>
              <a:cs typeface="+mn-cs"/>
            </a:rPr>
            <a:t>，平成</a:t>
          </a:r>
          <a:r>
            <a:rPr lang="en-US" altLang="ja-JP" sz="800" b="0" i="0" baseline="0">
              <a:solidFill>
                <a:schemeClr val="dk1"/>
              </a:solidFill>
              <a:latin typeface="+mn-lt"/>
              <a:ea typeface="+mn-ea"/>
              <a:cs typeface="+mn-cs"/>
            </a:rPr>
            <a:t>23</a:t>
          </a:r>
          <a:r>
            <a:rPr lang="ja-JP" altLang="ja-JP" sz="800" b="0" i="0" baseline="0">
              <a:solidFill>
                <a:schemeClr val="dk1"/>
              </a:solidFill>
              <a:latin typeface="+mn-lt"/>
              <a:ea typeface="+mn-ea"/>
              <a:cs typeface="+mn-cs"/>
            </a:rPr>
            <a:t>年度は</a:t>
          </a:r>
          <a:r>
            <a:rPr lang="en-US" altLang="ja-JP" sz="800" b="0" i="0" baseline="0">
              <a:solidFill>
                <a:schemeClr val="dk1"/>
              </a:solidFill>
              <a:latin typeface="+mn-lt"/>
              <a:ea typeface="+mn-ea"/>
              <a:cs typeface="+mn-cs"/>
            </a:rPr>
            <a:t>102.2</a:t>
          </a:r>
          <a:r>
            <a:rPr lang="ja-JP" altLang="ja-JP" sz="800" b="0" i="0" baseline="0">
              <a:solidFill>
                <a:schemeClr val="dk1"/>
              </a:solidFill>
              <a:latin typeface="+mn-lt"/>
              <a:ea typeface="+mn-ea"/>
              <a:cs typeface="+mn-cs"/>
            </a:rPr>
            <a:t>となる。</a:t>
          </a:r>
          <a:endParaRPr lang="ja-JP" altLang="ja-JP" sz="800">
            <a:solidFill>
              <a:schemeClr val="dk1"/>
            </a:solidFill>
            <a:latin typeface="+mn-lt"/>
            <a:ea typeface="+mn-ea"/>
            <a:cs typeface="+mn-cs"/>
          </a:endParaRPr>
        </a:p>
        <a:p>
          <a:pPr rtl="0" eaLnBrk="1" fontAlgn="auto" latinLnBrk="0" hangingPunct="1"/>
          <a:r>
            <a:rPr lang="en-US" altLang="ja-JP" sz="800" b="0" i="0" baseline="0">
              <a:solidFill>
                <a:schemeClr val="dk1"/>
              </a:solidFill>
              <a:latin typeface="+mn-lt"/>
              <a:ea typeface="+mn-ea"/>
              <a:cs typeface="+mn-cs"/>
            </a:rPr>
            <a:t>    </a:t>
          </a:r>
          <a:r>
            <a:rPr lang="ja-JP" altLang="ja-JP" sz="800" b="0" i="0" baseline="0">
              <a:solidFill>
                <a:schemeClr val="dk1"/>
              </a:solidFill>
              <a:latin typeface="+mn-lt"/>
              <a:ea typeface="+mn-ea"/>
              <a:cs typeface="+mn-cs"/>
            </a:rPr>
            <a:t>本市職員の給与は，人事委員会の勧告に基づく給与改定により，市内民間給与との均衡が図られており，適正な水準となっているが，近年のラスパイレス指数が漸増傾向にあることや，類似団体内平均値を上回っていることなどを踏まえ，平成</a:t>
          </a:r>
          <a:r>
            <a:rPr lang="en-US" altLang="ja-JP" sz="800" b="0" i="0" baseline="0">
              <a:solidFill>
                <a:schemeClr val="dk1"/>
              </a:solidFill>
              <a:latin typeface="+mn-lt"/>
              <a:ea typeface="+mn-ea"/>
              <a:cs typeface="+mn-cs"/>
            </a:rPr>
            <a:t>28</a:t>
          </a:r>
          <a:r>
            <a:rPr lang="ja-JP" altLang="ja-JP" sz="800" b="0" i="0" baseline="0">
              <a:solidFill>
                <a:schemeClr val="dk1"/>
              </a:solidFill>
              <a:latin typeface="+mn-lt"/>
              <a:ea typeface="+mn-ea"/>
              <a:cs typeface="+mn-cs"/>
            </a:rPr>
            <a:t>年度から，級の号給カットを実施するとともに，昇格した場合の給料月額の増加額の縮減について国を上回る見直しなどを実施したところである。なお，平成</a:t>
          </a:r>
          <a:r>
            <a:rPr lang="en-US" altLang="ja-JP" sz="800" b="0" i="0" baseline="0">
              <a:solidFill>
                <a:schemeClr val="dk1"/>
              </a:solidFill>
              <a:latin typeface="+mn-lt"/>
              <a:ea typeface="+mn-ea"/>
              <a:cs typeface="+mn-cs"/>
            </a:rPr>
            <a:t>27</a:t>
          </a:r>
          <a:r>
            <a:rPr lang="ja-JP" altLang="ja-JP" sz="800" b="0" i="0" baseline="0">
              <a:solidFill>
                <a:schemeClr val="dk1"/>
              </a:solidFill>
              <a:latin typeface="+mn-lt"/>
              <a:ea typeface="+mn-ea"/>
              <a:cs typeface="+mn-cs"/>
            </a:rPr>
            <a:t>年度（平成</a:t>
          </a:r>
          <a:r>
            <a:rPr lang="en-US" altLang="ja-JP" sz="800" b="0" i="0" baseline="0">
              <a:solidFill>
                <a:schemeClr val="dk1"/>
              </a:solidFill>
              <a:latin typeface="+mn-lt"/>
              <a:ea typeface="+mn-ea"/>
              <a:cs typeface="+mn-cs"/>
            </a:rPr>
            <a:t>28</a:t>
          </a:r>
          <a:r>
            <a:rPr lang="ja-JP" altLang="ja-JP" sz="800" b="0" i="0" baseline="0">
              <a:solidFill>
                <a:schemeClr val="dk1"/>
              </a:solidFill>
              <a:latin typeface="+mn-lt"/>
              <a:ea typeface="+mn-ea"/>
              <a:cs typeface="+mn-cs"/>
            </a:rPr>
            <a:t>年ラスパイレス指数）の指数は，国と本市の給与制度の総合的見直しの実施時期等の相違により前年度に比べ上昇しているが，昇格制度の見直し等は中・長期的に効果が表れるものであるため，今後，これらの見直しの効果を分析していく必要があると考えている。</a:t>
          </a:r>
          <a:endParaRPr lang="ja-JP" altLang="ja-JP" sz="800">
            <a:solidFill>
              <a:schemeClr val="dk1"/>
            </a:solidFill>
            <a:latin typeface="+mn-lt"/>
            <a:ea typeface="+mn-ea"/>
            <a:cs typeface="+mn-cs"/>
          </a:endParaRPr>
        </a:p>
        <a:p>
          <a:pPr rtl="0" eaLnBrk="1" fontAlgn="auto" latinLnBrk="0" hangingPunct="1"/>
          <a:r>
            <a:rPr lang="ja-JP" altLang="ja-JP" sz="800" b="0" i="0" baseline="0">
              <a:solidFill>
                <a:schemeClr val="dk1"/>
              </a:solidFill>
              <a:latin typeface="+mn-lt"/>
              <a:ea typeface="+mn-ea"/>
              <a:cs typeface="+mn-cs"/>
            </a:rPr>
            <a:t>　</a:t>
          </a:r>
          <a:r>
            <a:rPr lang="en-US" altLang="ja-JP" sz="800" b="0" i="0" baseline="0">
              <a:solidFill>
                <a:schemeClr val="dk1"/>
              </a:solidFill>
              <a:latin typeface="+mn-lt"/>
              <a:ea typeface="+mn-ea"/>
              <a:cs typeface="+mn-cs"/>
            </a:rPr>
            <a:t> </a:t>
          </a:r>
          <a:r>
            <a:rPr lang="ja-JP" altLang="ja-JP" sz="800" b="0" i="0" baseline="0">
              <a:solidFill>
                <a:schemeClr val="dk1"/>
              </a:solidFill>
              <a:latin typeface="+mn-lt"/>
              <a:ea typeface="+mn-ea"/>
              <a:cs typeface="+mn-cs"/>
            </a:rPr>
            <a:t>職員給与については，今後も，人事委員会の勧告を尊重し，市内民間給与との均衡が図られるよう措置するとともに，より一層市民の理解が得られるよう，必要な見直しに努めていく。</a:t>
          </a:r>
          <a:endParaRPr lang="ja-JP" altLang="ja-JP" sz="800">
            <a:solidFill>
              <a:schemeClr val="dk1"/>
            </a:solidFill>
            <a:latin typeface="+mn-lt"/>
            <a:ea typeface="+mn-ea"/>
            <a:cs typeface="+mn-cs"/>
          </a:endParaRPr>
        </a:p>
        <a:p>
          <a:pPr rtl="0" eaLnBrk="1" fontAlgn="auto" latinLnBrk="0" hangingPunct="1"/>
          <a:r>
            <a:rPr lang="en-US" altLang="ja-JP" sz="800" b="0" i="0" baseline="0">
              <a:solidFill>
                <a:schemeClr val="dk1"/>
              </a:solidFill>
              <a:latin typeface="+mn-lt"/>
              <a:ea typeface="+mn-ea"/>
              <a:cs typeface="+mn-cs"/>
            </a:rPr>
            <a:t>※</a:t>
          </a:r>
          <a:r>
            <a:rPr lang="ja-JP" altLang="ja-JP" sz="800" b="0" i="0" baseline="0">
              <a:solidFill>
                <a:schemeClr val="dk1"/>
              </a:solidFill>
              <a:latin typeface="+mn-lt"/>
              <a:ea typeface="+mn-ea"/>
              <a:cs typeface="+mn-cs"/>
            </a:rPr>
            <a:t>グラフの</a:t>
          </a:r>
          <a:r>
            <a:rPr lang="en-US" altLang="ja-JP" sz="800" b="0" i="0" baseline="0">
              <a:solidFill>
                <a:schemeClr val="dk1"/>
              </a:solidFill>
              <a:latin typeface="+mn-lt"/>
              <a:ea typeface="+mn-ea"/>
              <a:cs typeface="+mn-cs"/>
            </a:rPr>
            <a:t>H23</a:t>
          </a:r>
          <a:r>
            <a:rPr lang="ja-JP" altLang="ja-JP" sz="800" b="0" i="0" baseline="0">
              <a:solidFill>
                <a:schemeClr val="dk1"/>
              </a:solidFill>
              <a:latin typeface="+mn-lt"/>
              <a:ea typeface="+mn-ea"/>
              <a:cs typeface="+mn-cs"/>
            </a:rPr>
            <a:t>から</a:t>
          </a:r>
          <a:r>
            <a:rPr lang="en-US" altLang="ja-JP" sz="800" b="0" i="0" baseline="0">
              <a:solidFill>
                <a:schemeClr val="dk1"/>
              </a:solidFill>
              <a:latin typeface="+mn-lt"/>
              <a:ea typeface="+mn-ea"/>
              <a:cs typeface="+mn-cs"/>
            </a:rPr>
            <a:t>H27</a:t>
          </a:r>
          <a:r>
            <a:rPr lang="ja-JP" altLang="ja-JP" sz="800" b="0" i="0" baseline="0">
              <a:solidFill>
                <a:schemeClr val="dk1"/>
              </a:solidFill>
              <a:latin typeface="+mn-lt"/>
              <a:ea typeface="+mn-ea"/>
              <a:cs typeface="+mn-cs"/>
            </a:rPr>
            <a:t>までの数値は、それぞれの年度の翌年のものである</a:t>
          </a:r>
          <a:endParaRPr kumimoji="1" lang="ja-JP" altLang="ja-JP" sz="8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147574</xdr:rowOff>
    </xdr:to>
    <xdr:cxnSp macro="">
      <xdr:nvCxnSpPr>
        <xdr:cNvPr id="252" name="直線コネクタ 251"/>
        <xdr:cNvCxnSpPr/>
      </xdr:nvCxnSpPr>
      <xdr:spPr>
        <a:xfrm>
          <a:off x="16179800" y="1464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14495</xdr:rowOff>
    </xdr:from>
    <xdr:ext cx="762000" cy="259045"/>
    <xdr:sp macro="" textlink="">
      <xdr:nvSpPr>
        <xdr:cNvPr id="253" name="給与水準   （国との比較）平均値テキスト"/>
        <xdr:cNvSpPr txBox="1"/>
      </xdr:nvSpPr>
      <xdr:spPr>
        <a:xfrm>
          <a:off x="17106900" y="1424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51054</xdr:rowOff>
    </xdr:from>
    <xdr:to>
      <xdr:col>23</xdr:col>
      <xdr:colOff>406400</xdr:colOff>
      <xdr:row>85</xdr:row>
      <xdr:rowOff>70358</xdr:rowOff>
    </xdr:to>
    <xdr:cxnSp macro="">
      <xdr:nvCxnSpPr>
        <xdr:cNvPr id="255" name="直線コネクタ 254"/>
        <xdr:cNvCxnSpPr/>
      </xdr:nvCxnSpPr>
      <xdr:spPr>
        <a:xfrm>
          <a:off x="15290800" y="1462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7" name="テキスト ボックス 256"/>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89</xdr:row>
      <xdr:rowOff>137413</xdr:rowOff>
    </xdr:to>
    <xdr:cxnSp macro="">
      <xdr:nvCxnSpPr>
        <xdr:cNvPr id="258" name="直線コネクタ 257"/>
        <xdr:cNvCxnSpPr/>
      </xdr:nvCxnSpPr>
      <xdr:spPr>
        <a:xfrm flipV="1">
          <a:off x="14401800" y="14624304"/>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0" name="テキスト ボックス 259"/>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118111</xdr:rowOff>
    </xdr:from>
    <xdr:to>
      <xdr:col>21</xdr:col>
      <xdr:colOff>0</xdr:colOff>
      <xdr:row>89</xdr:row>
      <xdr:rowOff>137413</xdr:rowOff>
    </xdr:to>
    <xdr:cxnSp macro="">
      <xdr:nvCxnSpPr>
        <xdr:cNvPr id="261" name="直線コネクタ 260"/>
        <xdr:cNvCxnSpPr/>
      </xdr:nvCxnSpPr>
      <xdr:spPr>
        <a:xfrm>
          <a:off x="13512800" y="153771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5" name="テキスト ボックス 264"/>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1" name="円/楕円 270"/>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164101</xdr:rowOff>
    </xdr:from>
    <xdr:ext cx="762000" cy="259045"/>
    <xdr:sp macro="" textlink="">
      <xdr:nvSpPr>
        <xdr:cNvPr id="272" name="給与水準   （国との比較）該当値テキスト"/>
        <xdr:cNvSpPr txBox="1"/>
      </xdr:nvSpPr>
      <xdr:spPr>
        <a:xfrm>
          <a:off x="17106900" y="1456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3" name="円/楕円 272"/>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4" name="テキスト ボックス 273"/>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254</xdr:rowOff>
    </xdr:from>
    <xdr:to>
      <xdr:col>22</xdr:col>
      <xdr:colOff>254000</xdr:colOff>
      <xdr:row>85</xdr:row>
      <xdr:rowOff>101854</xdr:rowOff>
    </xdr:to>
    <xdr:sp macro="" textlink="">
      <xdr:nvSpPr>
        <xdr:cNvPr id="275" name="円/楕円 274"/>
        <xdr:cNvSpPr/>
      </xdr:nvSpPr>
      <xdr:spPr>
        <a:xfrm>
          <a:off x="15240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86631</xdr:rowOff>
    </xdr:from>
    <xdr:ext cx="762000" cy="259045"/>
    <xdr:sp macro="" textlink="">
      <xdr:nvSpPr>
        <xdr:cNvPr id="276" name="テキスト ボックス 275"/>
        <xdr:cNvSpPr txBox="1"/>
      </xdr:nvSpPr>
      <xdr:spPr>
        <a:xfrm>
          <a:off x="14909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86613</xdr:rowOff>
    </xdr:from>
    <xdr:to>
      <xdr:col>21</xdr:col>
      <xdr:colOff>50800</xdr:colOff>
      <xdr:row>90</xdr:row>
      <xdr:rowOff>16763</xdr:rowOff>
    </xdr:to>
    <xdr:sp macro="" textlink="">
      <xdr:nvSpPr>
        <xdr:cNvPr id="277" name="円/楕円 276"/>
        <xdr:cNvSpPr/>
      </xdr:nvSpPr>
      <xdr:spPr>
        <a:xfrm>
          <a:off x="14351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1540</xdr:rowOff>
    </xdr:from>
    <xdr:ext cx="762000" cy="259045"/>
    <xdr:sp macro="" textlink="">
      <xdr:nvSpPr>
        <xdr:cNvPr id="278" name="テキスト ボックス 277"/>
        <xdr:cNvSpPr txBox="1"/>
      </xdr:nvSpPr>
      <xdr:spPr>
        <a:xfrm>
          <a:off x="14020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9" name="円/楕円 278"/>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0" name="テキスト ボックス 279"/>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定員管理の目標を設定したのは，平成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年度までの５年間で</a:t>
          </a:r>
          <a:r>
            <a:rPr kumimoji="1" lang="en-US" altLang="ja-JP" sz="1100">
              <a:solidFill>
                <a:schemeClr val="dk1"/>
              </a:solidFill>
              <a:latin typeface="+mn-lt"/>
              <a:ea typeface="+mn-ea"/>
              <a:cs typeface="+mn-cs"/>
            </a:rPr>
            <a:t>500</a:t>
          </a:r>
          <a:r>
            <a:rPr kumimoji="1" lang="ja-JP" altLang="ja-JP" sz="1100">
              <a:solidFill>
                <a:schemeClr val="dk1"/>
              </a:solidFill>
              <a:latin typeface="+mn-lt"/>
              <a:ea typeface="+mn-ea"/>
              <a:cs typeface="+mn-cs"/>
            </a:rPr>
            <a:t>人削減の目標を掲げた集中改革プランと，平成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年度までに</a:t>
          </a:r>
          <a:r>
            <a:rPr kumimoji="1" lang="en-US" altLang="ja-JP" sz="1100">
              <a:solidFill>
                <a:schemeClr val="dk1"/>
              </a:solidFill>
              <a:latin typeface="+mn-lt"/>
              <a:ea typeface="+mn-ea"/>
              <a:cs typeface="+mn-cs"/>
            </a:rPr>
            <a:t>9,800</a:t>
          </a:r>
          <a:r>
            <a:rPr kumimoji="1" lang="ja-JP" altLang="ja-JP" sz="1100">
              <a:solidFill>
                <a:schemeClr val="dk1"/>
              </a:solidFill>
              <a:latin typeface="+mn-lt"/>
              <a:ea typeface="+mn-ea"/>
              <a:cs typeface="+mn-cs"/>
            </a:rPr>
            <a:t>人体制とする目標を掲げた行政改革プランがあるが，いずれの目標も達成済み（集中改革プラン：</a:t>
          </a:r>
          <a:r>
            <a:rPr kumimoji="1" lang="en-US" altLang="ja-JP" sz="1100">
              <a:solidFill>
                <a:schemeClr val="dk1"/>
              </a:solidFill>
              <a:latin typeface="+mn-lt"/>
              <a:ea typeface="+mn-ea"/>
              <a:cs typeface="+mn-cs"/>
            </a:rPr>
            <a:t>941</a:t>
          </a:r>
          <a:r>
            <a:rPr kumimoji="1" lang="ja-JP" altLang="ja-JP" sz="1100">
              <a:solidFill>
                <a:schemeClr val="dk1"/>
              </a:solidFill>
              <a:latin typeface="+mn-lt"/>
              <a:ea typeface="+mn-ea"/>
              <a:cs typeface="+mn-cs"/>
            </a:rPr>
            <a:t>人削減，行政改革プラン：</a:t>
          </a:r>
          <a:r>
            <a:rPr kumimoji="1" lang="en-US" altLang="ja-JP" sz="1100">
              <a:solidFill>
                <a:schemeClr val="dk1"/>
              </a:solidFill>
              <a:latin typeface="+mn-lt"/>
              <a:ea typeface="+mn-ea"/>
              <a:cs typeface="+mn-cs"/>
            </a:rPr>
            <a:t>H23</a:t>
          </a:r>
          <a:r>
            <a:rPr kumimoji="1" lang="ja-JP" altLang="ja-JP" sz="1100">
              <a:solidFill>
                <a:schemeClr val="dk1"/>
              </a:solidFill>
              <a:latin typeface="+mn-lt"/>
              <a:ea typeface="+mn-ea"/>
              <a:cs typeface="+mn-cs"/>
            </a:rPr>
            <a:t>に達成（</a:t>
          </a:r>
          <a:r>
            <a:rPr kumimoji="1" lang="en-US" altLang="ja-JP" sz="1100">
              <a:solidFill>
                <a:schemeClr val="dk1"/>
              </a:solidFill>
              <a:latin typeface="+mn-lt"/>
              <a:ea typeface="+mn-ea"/>
              <a:cs typeface="+mn-cs"/>
            </a:rPr>
            <a:t>9,784</a:t>
          </a:r>
          <a:r>
            <a:rPr kumimoji="1" lang="ja-JP" altLang="ja-JP" sz="1100">
              <a:solidFill>
                <a:schemeClr val="dk1"/>
              </a:solidFill>
              <a:latin typeface="+mn-lt"/>
              <a:ea typeface="+mn-ea"/>
              <a:cs typeface="+mn-cs"/>
            </a:rPr>
            <a:t>人））。</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ついても，行政需要の増大に対応しつつ，業務のアウトソーシングや執行体制の見直しを進めた結果，人口千人当たり職員数は減少し，類似団体の中で最も少なくなっている。今後も市民サービスの低下を招かないよう留意しながら事務事業や執行体制の見直しを行い，簡素で効率的な市役所の構築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139065</xdr:rowOff>
    </xdr:from>
    <xdr:to>
      <xdr:col>24</xdr:col>
      <xdr:colOff>558800</xdr:colOff>
      <xdr:row>58</xdr:row>
      <xdr:rowOff>155152</xdr:rowOff>
    </xdr:to>
    <xdr:cxnSp macro="">
      <xdr:nvCxnSpPr>
        <xdr:cNvPr id="315" name="直線コネクタ 314"/>
        <xdr:cNvCxnSpPr/>
      </xdr:nvCxnSpPr>
      <xdr:spPr>
        <a:xfrm flipV="1">
          <a:off x="16179800" y="100831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6"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58</xdr:row>
      <xdr:rowOff>163195</xdr:rowOff>
    </xdr:to>
    <xdr:cxnSp macro="">
      <xdr:nvCxnSpPr>
        <xdr:cNvPr id="318" name="直線コネクタ 317"/>
        <xdr:cNvCxnSpPr/>
      </xdr:nvCxnSpPr>
      <xdr:spPr>
        <a:xfrm flipV="1">
          <a:off x="15290800" y="100992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163195</xdr:rowOff>
    </xdr:from>
    <xdr:to>
      <xdr:col>22</xdr:col>
      <xdr:colOff>203200</xdr:colOff>
      <xdr:row>59</xdr:row>
      <xdr:rowOff>19896</xdr:rowOff>
    </xdr:to>
    <xdr:cxnSp macro="">
      <xdr:nvCxnSpPr>
        <xdr:cNvPr id="321" name="直線コネクタ 320"/>
        <xdr:cNvCxnSpPr/>
      </xdr:nvCxnSpPr>
      <xdr:spPr>
        <a:xfrm flipV="1">
          <a:off x="14401800" y="1010729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3" name="テキスト ボックス 322"/>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19896</xdr:rowOff>
    </xdr:from>
    <xdr:to>
      <xdr:col>21</xdr:col>
      <xdr:colOff>0</xdr:colOff>
      <xdr:row>59</xdr:row>
      <xdr:rowOff>72179</xdr:rowOff>
    </xdr:to>
    <xdr:cxnSp macro="">
      <xdr:nvCxnSpPr>
        <xdr:cNvPr id="324" name="直線コネクタ 323"/>
        <xdr:cNvCxnSpPr/>
      </xdr:nvCxnSpPr>
      <xdr:spPr>
        <a:xfrm flipV="1">
          <a:off x="13512800" y="10135446"/>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6" name="テキスト ボックス 325"/>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88265</xdr:rowOff>
    </xdr:from>
    <xdr:to>
      <xdr:col>24</xdr:col>
      <xdr:colOff>609600</xdr:colOff>
      <xdr:row>59</xdr:row>
      <xdr:rowOff>18415</xdr:rowOff>
    </xdr:to>
    <xdr:sp macro="" textlink="">
      <xdr:nvSpPr>
        <xdr:cNvPr id="334" name="円/楕円 333"/>
        <xdr:cNvSpPr/>
      </xdr:nvSpPr>
      <xdr:spPr>
        <a:xfrm>
          <a:off x="169672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9542</xdr:rowOff>
    </xdr:from>
    <xdr:ext cx="762000" cy="259045"/>
    <xdr:sp macro="" textlink="">
      <xdr:nvSpPr>
        <xdr:cNvPr id="335" name="定員管理の状況該当値テキスト"/>
        <xdr:cNvSpPr txBox="1"/>
      </xdr:nvSpPr>
      <xdr:spPr>
        <a:xfrm>
          <a:off x="17106900" y="995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104352</xdr:rowOff>
    </xdr:from>
    <xdr:to>
      <xdr:col>23</xdr:col>
      <xdr:colOff>457200</xdr:colOff>
      <xdr:row>59</xdr:row>
      <xdr:rowOff>34502</xdr:rowOff>
    </xdr:to>
    <xdr:sp macro="" textlink="">
      <xdr:nvSpPr>
        <xdr:cNvPr id="336" name="円/楕円 335"/>
        <xdr:cNvSpPr/>
      </xdr:nvSpPr>
      <xdr:spPr>
        <a:xfrm>
          <a:off x="16129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44679</xdr:rowOff>
    </xdr:from>
    <xdr:ext cx="736600" cy="259045"/>
    <xdr:sp macro="" textlink="">
      <xdr:nvSpPr>
        <xdr:cNvPr id="337" name="テキスト ボックス 336"/>
        <xdr:cNvSpPr txBox="1"/>
      </xdr:nvSpPr>
      <xdr:spPr>
        <a:xfrm>
          <a:off x="15798800" y="981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112395</xdr:rowOff>
    </xdr:from>
    <xdr:to>
      <xdr:col>22</xdr:col>
      <xdr:colOff>254000</xdr:colOff>
      <xdr:row>59</xdr:row>
      <xdr:rowOff>42545</xdr:rowOff>
    </xdr:to>
    <xdr:sp macro="" textlink="">
      <xdr:nvSpPr>
        <xdr:cNvPr id="338" name="円/楕円 337"/>
        <xdr:cNvSpPr/>
      </xdr:nvSpPr>
      <xdr:spPr>
        <a:xfrm>
          <a:off x="15240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52722</xdr:rowOff>
    </xdr:from>
    <xdr:ext cx="762000" cy="259045"/>
    <xdr:sp macro="" textlink="">
      <xdr:nvSpPr>
        <xdr:cNvPr id="339" name="テキスト ボックス 338"/>
        <xdr:cNvSpPr txBox="1"/>
      </xdr:nvSpPr>
      <xdr:spPr>
        <a:xfrm>
          <a:off x="14909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140546</xdr:rowOff>
    </xdr:from>
    <xdr:to>
      <xdr:col>21</xdr:col>
      <xdr:colOff>50800</xdr:colOff>
      <xdr:row>59</xdr:row>
      <xdr:rowOff>70696</xdr:rowOff>
    </xdr:to>
    <xdr:sp macro="" textlink="">
      <xdr:nvSpPr>
        <xdr:cNvPr id="340" name="円/楕円 339"/>
        <xdr:cNvSpPr/>
      </xdr:nvSpPr>
      <xdr:spPr>
        <a:xfrm>
          <a:off x="14351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80873</xdr:rowOff>
    </xdr:from>
    <xdr:ext cx="762000" cy="259045"/>
    <xdr:sp macro="" textlink="">
      <xdr:nvSpPr>
        <xdr:cNvPr id="341" name="テキスト ボックス 340"/>
        <xdr:cNvSpPr txBox="1"/>
      </xdr:nvSpPr>
      <xdr:spPr>
        <a:xfrm>
          <a:off x="14020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21379</xdr:rowOff>
    </xdr:from>
    <xdr:to>
      <xdr:col>19</xdr:col>
      <xdr:colOff>533400</xdr:colOff>
      <xdr:row>59</xdr:row>
      <xdr:rowOff>122979</xdr:rowOff>
    </xdr:to>
    <xdr:sp macro="" textlink="">
      <xdr:nvSpPr>
        <xdr:cNvPr id="342" name="円/楕円 341"/>
        <xdr:cNvSpPr/>
      </xdr:nvSpPr>
      <xdr:spPr>
        <a:xfrm>
          <a:off x="13462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133156</xdr:rowOff>
    </xdr:from>
    <xdr:ext cx="762000" cy="259045"/>
    <xdr:sp macro="" textlink="">
      <xdr:nvSpPr>
        <xdr:cNvPr id="343" name="テキスト ボックス 342"/>
        <xdr:cNvSpPr txBox="1"/>
      </xdr:nvSpPr>
      <xdr:spPr>
        <a:xfrm>
          <a:off x="13131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latin typeface="+mn-lt"/>
              <a:ea typeface="+mn-ea"/>
              <a:cs typeface="+mn-cs"/>
            </a:rPr>
            <a:t>   </a:t>
          </a:r>
          <a:r>
            <a:rPr kumimoji="1" lang="ja-JP" altLang="ja-JP" sz="1300" baseline="0">
              <a:solidFill>
                <a:schemeClr val="dk1"/>
              </a:solidFill>
              <a:latin typeface="+mn-lt"/>
              <a:ea typeface="+mn-ea"/>
              <a:cs typeface="+mn-cs"/>
            </a:rPr>
            <a:t>平成</a:t>
          </a:r>
          <a:r>
            <a:rPr kumimoji="1" lang="en-US" altLang="ja-JP" sz="1300" baseline="0">
              <a:solidFill>
                <a:schemeClr val="dk1"/>
              </a:solidFill>
              <a:latin typeface="+mn-lt"/>
              <a:ea typeface="+mn-ea"/>
              <a:cs typeface="+mn-cs"/>
            </a:rPr>
            <a:t>27</a:t>
          </a:r>
          <a:r>
            <a:rPr kumimoji="1" lang="ja-JP" altLang="ja-JP" sz="1300" baseline="0">
              <a:solidFill>
                <a:schemeClr val="dk1"/>
              </a:solidFill>
              <a:latin typeface="+mn-lt"/>
              <a:ea typeface="+mn-ea"/>
              <a:cs typeface="+mn-cs"/>
            </a:rPr>
            <a:t>年度は</a:t>
          </a:r>
          <a:r>
            <a:rPr kumimoji="1" lang="en-US" altLang="ja-JP" sz="1300" baseline="0">
              <a:solidFill>
                <a:schemeClr val="dk1"/>
              </a:solidFill>
              <a:latin typeface="+mn-lt"/>
              <a:ea typeface="+mn-ea"/>
              <a:cs typeface="+mn-cs"/>
            </a:rPr>
            <a:t>12.4%</a:t>
          </a:r>
          <a:r>
            <a:rPr kumimoji="1" lang="ja-JP" altLang="ja-JP" sz="1300" baseline="0">
              <a:solidFill>
                <a:schemeClr val="dk1"/>
              </a:solidFill>
              <a:latin typeface="+mn-lt"/>
              <a:ea typeface="+mn-ea"/>
              <a:cs typeface="+mn-cs"/>
            </a:rPr>
            <a:t>となり、対前年度比</a:t>
          </a:r>
          <a:r>
            <a:rPr kumimoji="1" lang="en-US" altLang="ja-JP" sz="1300" baseline="0">
              <a:solidFill>
                <a:schemeClr val="dk1"/>
              </a:solidFill>
              <a:latin typeface="+mn-lt"/>
              <a:ea typeface="+mn-ea"/>
              <a:cs typeface="+mn-cs"/>
            </a:rPr>
            <a:t>0.2</a:t>
          </a:r>
          <a:r>
            <a:rPr kumimoji="1" lang="ja-JP" altLang="ja-JP" sz="1300" baseline="0">
              <a:solidFill>
                <a:schemeClr val="dk1"/>
              </a:solidFill>
              <a:latin typeface="+mn-lt"/>
              <a:ea typeface="+mn-ea"/>
              <a:cs typeface="+mn-cs"/>
            </a:rPr>
            <a:t>ポイント改善している。</a:t>
          </a:r>
          <a:endParaRPr lang="ja-JP" altLang="ja-JP" sz="1300">
            <a:solidFill>
              <a:schemeClr val="dk1"/>
            </a:solidFill>
            <a:latin typeface="+mn-lt"/>
            <a:ea typeface="+mn-ea"/>
            <a:cs typeface="+mn-cs"/>
          </a:endParaRPr>
        </a:p>
        <a:p>
          <a:r>
            <a:rPr kumimoji="1" lang="ja-JP" altLang="ja-JP" sz="1300" baseline="0">
              <a:solidFill>
                <a:schemeClr val="dk1"/>
              </a:solidFill>
              <a:latin typeface="+mn-lt"/>
              <a:ea typeface="+mn-ea"/>
              <a:cs typeface="+mn-cs"/>
            </a:rPr>
            <a:t>　類似団体の中で比率の高い方から上位</a:t>
          </a:r>
          <a:r>
            <a:rPr kumimoji="1" lang="en-US" altLang="ja-JP" sz="1300" baseline="0">
              <a:solidFill>
                <a:schemeClr val="dk1"/>
              </a:solidFill>
              <a:latin typeface="+mn-lt"/>
              <a:ea typeface="+mn-ea"/>
              <a:cs typeface="+mn-cs"/>
            </a:rPr>
            <a:t>7</a:t>
          </a:r>
          <a:r>
            <a:rPr kumimoji="1" lang="ja-JP" altLang="ja-JP" sz="1300" baseline="0">
              <a:solidFill>
                <a:schemeClr val="dk1"/>
              </a:solidFill>
              <a:latin typeface="+mn-lt"/>
              <a:ea typeface="+mn-ea"/>
              <a:cs typeface="+mn-cs"/>
            </a:rPr>
            <a:t>位と依然として高水準ではあるが、平成</a:t>
          </a:r>
          <a:r>
            <a:rPr kumimoji="1" lang="en-US" altLang="ja-JP" sz="1300" baseline="0">
              <a:solidFill>
                <a:schemeClr val="dk1"/>
              </a:solidFill>
              <a:latin typeface="+mn-lt"/>
              <a:ea typeface="+mn-ea"/>
              <a:cs typeface="+mn-cs"/>
            </a:rPr>
            <a:t>19</a:t>
          </a:r>
          <a:r>
            <a:rPr kumimoji="1" lang="ja-JP" altLang="ja-JP" sz="1300" baseline="0">
              <a:solidFill>
                <a:schemeClr val="dk1"/>
              </a:solidFill>
              <a:latin typeface="+mn-lt"/>
              <a:ea typeface="+mn-ea"/>
              <a:cs typeface="+mn-cs"/>
            </a:rPr>
            <a:t>年度から平成</a:t>
          </a:r>
          <a:r>
            <a:rPr kumimoji="1" lang="en-US" altLang="ja-JP" sz="1300" baseline="0">
              <a:solidFill>
                <a:schemeClr val="dk1"/>
              </a:solidFill>
              <a:latin typeface="+mn-lt"/>
              <a:ea typeface="+mn-ea"/>
              <a:cs typeface="+mn-cs"/>
            </a:rPr>
            <a:t>23</a:t>
          </a:r>
          <a:r>
            <a:rPr kumimoji="1" lang="ja-JP" altLang="ja-JP" sz="1300" baseline="0">
              <a:solidFill>
                <a:schemeClr val="dk1"/>
              </a:solidFill>
              <a:latin typeface="+mn-lt"/>
              <a:ea typeface="+mn-ea"/>
              <a:cs typeface="+mn-cs"/>
            </a:rPr>
            <a:t>年度まで公的資金補償金免除繰上償還を実施し、高利から低利への借換を行ったことによる利子負担の減、また財政健全化による発行額の抑制等により市債残高は毎年度着実に減少しており、今後も起債に許可が不要となる</a:t>
          </a:r>
          <a:r>
            <a:rPr kumimoji="1" lang="en-US" altLang="ja-JP" sz="1300" baseline="0">
              <a:solidFill>
                <a:schemeClr val="dk1"/>
              </a:solidFill>
              <a:latin typeface="+mn-lt"/>
              <a:ea typeface="+mn-ea"/>
              <a:cs typeface="+mn-cs"/>
            </a:rPr>
            <a:t>18%</a:t>
          </a:r>
          <a:r>
            <a:rPr kumimoji="1" lang="ja-JP" altLang="ja-JP" sz="1300" baseline="0">
              <a:solidFill>
                <a:schemeClr val="dk1"/>
              </a:solidFill>
              <a:latin typeface="+mn-lt"/>
              <a:ea typeface="+mn-ea"/>
              <a:cs typeface="+mn-cs"/>
            </a:rPr>
            <a:t>未満の基準を下回り、比率はトレンドとしては改善していく見込みである。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25400</xdr:rowOff>
    </xdr:to>
    <xdr:cxnSp macro="">
      <xdr:nvCxnSpPr>
        <xdr:cNvPr id="380" name="直線コネクタ 379"/>
        <xdr:cNvCxnSpPr/>
      </xdr:nvCxnSpPr>
      <xdr:spPr>
        <a:xfrm flipV="1">
          <a:off x="16179800" y="72033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138689</xdr:rowOff>
    </xdr:from>
    <xdr:ext cx="762000" cy="259045"/>
    <xdr:sp macro="" textlink="">
      <xdr:nvSpPr>
        <xdr:cNvPr id="381" name="公債費負担の状況平均値テキスト"/>
        <xdr:cNvSpPr txBox="1"/>
      </xdr:nvSpPr>
      <xdr:spPr>
        <a:xfrm>
          <a:off x="17106900" y="682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117324</xdr:rowOff>
    </xdr:to>
    <xdr:cxnSp macro="">
      <xdr:nvCxnSpPr>
        <xdr:cNvPr id="383" name="直線コネクタ 382"/>
        <xdr:cNvCxnSpPr/>
      </xdr:nvCxnSpPr>
      <xdr:spPr>
        <a:xfrm flipV="1">
          <a:off x="15290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5" name="テキスト ボックス 384"/>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117324</xdr:rowOff>
    </xdr:from>
    <xdr:to>
      <xdr:col>22</xdr:col>
      <xdr:colOff>203200</xdr:colOff>
      <xdr:row>43</xdr:row>
      <xdr:rowOff>83759</xdr:rowOff>
    </xdr:to>
    <xdr:cxnSp macro="">
      <xdr:nvCxnSpPr>
        <xdr:cNvPr id="386" name="直線コネクタ 385"/>
        <xdr:cNvCxnSpPr/>
      </xdr:nvCxnSpPr>
      <xdr:spPr>
        <a:xfrm flipV="1">
          <a:off x="14401800" y="73182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83759</xdr:rowOff>
    </xdr:from>
    <xdr:to>
      <xdr:col>21</xdr:col>
      <xdr:colOff>0</xdr:colOff>
      <xdr:row>44</xdr:row>
      <xdr:rowOff>38705</xdr:rowOff>
    </xdr:to>
    <xdr:cxnSp macro="">
      <xdr:nvCxnSpPr>
        <xdr:cNvPr id="389" name="直線コネクタ 388"/>
        <xdr:cNvCxnSpPr/>
      </xdr:nvCxnSpPr>
      <xdr:spPr>
        <a:xfrm flipV="1">
          <a:off x="13512800" y="74561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1" name="テキスト ボックス 39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3" name="テキスト ボックス 39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399" name="円/楕円 398"/>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95146</xdr:rowOff>
    </xdr:from>
    <xdr:ext cx="762000" cy="259045"/>
    <xdr:sp macro="" textlink="">
      <xdr:nvSpPr>
        <xdr:cNvPr id="400"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1" name="円/楕円 40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2" name="テキスト ボックス 40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66524</xdr:rowOff>
    </xdr:from>
    <xdr:to>
      <xdr:col>22</xdr:col>
      <xdr:colOff>254000</xdr:colOff>
      <xdr:row>42</xdr:row>
      <xdr:rowOff>168124</xdr:rowOff>
    </xdr:to>
    <xdr:sp macro="" textlink="">
      <xdr:nvSpPr>
        <xdr:cNvPr id="403" name="円/楕円 402"/>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404" name="テキスト ボックス 403"/>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32959</xdr:rowOff>
    </xdr:from>
    <xdr:to>
      <xdr:col>21</xdr:col>
      <xdr:colOff>50800</xdr:colOff>
      <xdr:row>43</xdr:row>
      <xdr:rowOff>134559</xdr:rowOff>
    </xdr:to>
    <xdr:sp macro="" textlink="">
      <xdr:nvSpPr>
        <xdr:cNvPr id="405" name="円/楕円 404"/>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406" name="テキスト ボックス 405"/>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407" name="円/楕円 406"/>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408" name="テキスト ボックス 407"/>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類似団体の平均値より依然として高水準にあるが，平成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年度においては，地方債の現在高の減少（対前年度比</a:t>
          </a:r>
          <a:r>
            <a:rPr kumimoji="1" lang="en-US" altLang="ja-JP" sz="1300">
              <a:solidFill>
                <a:schemeClr val="dk1"/>
              </a:solidFill>
              <a:latin typeface="+mn-lt"/>
              <a:ea typeface="+mn-ea"/>
              <a:cs typeface="+mn-cs"/>
            </a:rPr>
            <a:t>134</a:t>
          </a:r>
          <a:r>
            <a:rPr kumimoji="1" lang="ja-JP" altLang="ja-JP" sz="1300">
              <a:solidFill>
                <a:schemeClr val="dk1"/>
              </a:solidFill>
              <a:latin typeface="+mn-lt"/>
              <a:ea typeface="+mn-ea"/>
              <a:cs typeface="+mn-cs"/>
            </a:rPr>
            <a:t>億円の減）等により着実に改善を続けている。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今後も地方債現在高の縮減を図るなど，財政健全化に努めていく。</a:t>
          </a:r>
          <a:endParaRPr lang="ja-JP" altLang="ja-JP" sz="13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148742</xdr:rowOff>
    </xdr:from>
    <xdr:to>
      <xdr:col>24</xdr:col>
      <xdr:colOff>558800</xdr:colOff>
      <xdr:row>19</xdr:row>
      <xdr:rowOff>4318</xdr:rowOff>
    </xdr:to>
    <xdr:cxnSp macro="">
      <xdr:nvCxnSpPr>
        <xdr:cNvPr id="440" name="直線コネクタ 439"/>
        <xdr:cNvCxnSpPr/>
      </xdr:nvCxnSpPr>
      <xdr:spPr>
        <a:xfrm flipV="1">
          <a:off x="16179800" y="3234842"/>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1"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4318</xdr:rowOff>
    </xdr:from>
    <xdr:to>
      <xdr:col>23</xdr:col>
      <xdr:colOff>406400</xdr:colOff>
      <xdr:row>19</xdr:row>
      <xdr:rowOff>37135</xdr:rowOff>
    </xdr:to>
    <xdr:cxnSp macro="">
      <xdr:nvCxnSpPr>
        <xdr:cNvPr id="443" name="直線コネクタ 442"/>
        <xdr:cNvCxnSpPr/>
      </xdr:nvCxnSpPr>
      <xdr:spPr>
        <a:xfrm flipV="1">
          <a:off x="15290800" y="3261868"/>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5" name="テキスト ボックス 444"/>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37135</xdr:rowOff>
    </xdr:from>
    <xdr:to>
      <xdr:col>22</xdr:col>
      <xdr:colOff>203200</xdr:colOff>
      <xdr:row>19</xdr:row>
      <xdr:rowOff>119659</xdr:rowOff>
    </xdr:to>
    <xdr:cxnSp macro="">
      <xdr:nvCxnSpPr>
        <xdr:cNvPr id="446" name="直線コネクタ 445"/>
        <xdr:cNvCxnSpPr/>
      </xdr:nvCxnSpPr>
      <xdr:spPr>
        <a:xfrm flipV="1">
          <a:off x="14401800" y="3294685"/>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48" name="テキスト ボックス 447"/>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119659</xdr:rowOff>
    </xdr:from>
    <xdr:to>
      <xdr:col>21</xdr:col>
      <xdr:colOff>0</xdr:colOff>
      <xdr:row>20</xdr:row>
      <xdr:rowOff>1295</xdr:rowOff>
    </xdr:to>
    <xdr:cxnSp macro="">
      <xdr:nvCxnSpPr>
        <xdr:cNvPr id="449" name="直線コネクタ 448"/>
        <xdr:cNvCxnSpPr/>
      </xdr:nvCxnSpPr>
      <xdr:spPr>
        <a:xfrm flipV="1">
          <a:off x="13512800" y="337720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51" name="テキスト ボックス 450"/>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3" name="テキスト ボックス 452"/>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97942</xdr:rowOff>
    </xdr:from>
    <xdr:to>
      <xdr:col>24</xdr:col>
      <xdr:colOff>609600</xdr:colOff>
      <xdr:row>19</xdr:row>
      <xdr:rowOff>28092</xdr:rowOff>
    </xdr:to>
    <xdr:sp macro="" textlink="">
      <xdr:nvSpPr>
        <xdr:cNvPr id="459" name="円/楕円 458"/>
        <xdr:cNvSpPr/>
      </xdr:nvSpPr>
      <xdr:spPr>
        <a:xfrm>
          <a:off x="16967200" y="31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70019</xdr:rowOff>
    </xdr:from>
    <xdr:ext cx="762000" cy="259045"/>
    <xdr:sp macro="" textlink="">
      <xdr:nvSpPr>
        <xdr:cNvPr id="460" name="将来負担の状況該当値テキスト"/>
        <xdr:cNvSpPr txBox="1"/>
      </xdr:nvSpPr>
      <xdr:spPr>
        <a:xfrm>
          <a:off x="17106900" y="31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124968</xdr:rowOff>
    </xdr:from>
    <xdr:to>
      <xdr:col>23</xdr:col>
      <xdr:colOff>457200</xdr:colOff>
      <xdr:row>19</xdr:row>
      <xdr:rowOff>55118</xdr:rowOff>
    </xdr:to>
    <xdr:sp macro="" textlink="">
      <xdr:nvSpPr>
        <xdr:cNvPr id="461" name="円/楕円 460"/>
        <xdr:cNvSpPr/>
      </xdr:nvSpPr>
      <xdr:spPr>
        <a:xfrm>
          <a:off x="16129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39895</xdr:rowOff>
    </xdr:from>
    <xdr:ext cx="736600" cy="259045"/>
    <xdr:sp macro="" textlink="">
      <xdr:nvSpPr>
        <xdr:cNvPr id="462" name="テキスト ボックス 461"/>
        <xdr:cNvSpPr txBox="1"/>
      </xdr:nvSpPr>
      <xdr:spPr>
        <a:xfrm>
          <a:off x="15798800" y="329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157785</xdr:rowOff>
    </xdr:from>
    <xdr:to>
      <xdr:col>22</xdr:col>
      <xdr:colOff>254000</xdr:colOff>
      <xdr:row>19</xdr:row>
      <xdr:rowOff>87935</xdr:rowOff>
    </xdr:to>
    <xdr:sp macro="" textlink="">
      <xdr:nvSpPr>
        <xdr:cNvPr id="463" name="円/楕円 462"/>
        <xdr:cNvSpPr/>
      </xdr:nvSpPr>
      <xdr:spPr>
        <a:xfrm>
          <a:off x="15240000" y="32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72712</xdr:rowOff>
    </xdr:from>
    <xdr:ext cx="762000" cy="259045"/>
    <xdr:sp macro="" textlink="">
      <xdr:nvSpPr>
        <xdr:cNvPr id="464" name="テキスト ボックス 463"/>
        <xdr:cNvSpPr txBox="1"/>
      </xdr:nvSpPr>
      <xdr:spPr>
        <a:xfrm>
          <a:off x="14909800" y="33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68859</xdr:rowOff>
    </xdr:from>
    <xdr:to>
      <xdr:col>21</xdr:col>
      <xdr:colOff>50800</xdr:colOff>
      <xdr:row>19</xdr:row>
      <xdr:rowOff>170459</xdr:rowOff>
    </xdr:to>
    <xdr:sp macro="" textlink="">
      <xdr:nvSpPr>
        <xdr:cNvPr id="465" name="円/楕円 464"/>
        <xdr:cNvSpPr/>
      </xdr:nvSpPr>
      <xdr:spPr>
        <a:xfrm>
          <a:off x="14351000" y="33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155236</xdr:rowOff>
    </xdr:from>
    <xdr:ext cx="762000" cy="259045"/>
    <xdr:sp macro="" textlink="">
      <xdr:nvSpPr>
        <xdr:cNvPr id="466" name="テキスト ボックス 465"/>
        <xdr:cNvSpPr txBox="1"/>
      </xdr:nvSpPr>
      <xdr:spPr>
        <a:xfrm>
          <a:off x="14020800" y="341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121945</xdr:rowOff>
    </xdr:from>
    <xdr:to>
      <xdr:col>19</xdr:col>
      <xdr:colOff>533400</xdr:colOff>
      <xdr:row>20</xdr:row>
      <xdr:rowOff>52095</xdr:rowOff>
    </xdr:to>
    <xdr:sp macro="" textlink="">
      <xdr:nvSpPr>
        <xdr:cNvPr id="467" name="円/楕円 466"/>
        <xdr:cNvSpPr/>
      </xdr:nvSpPr>
      <xdr:spPr>
        <a:xfrm>
          <a:off x="13462000" y="33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36872</xdr:rowOff>
    </xdr:from>
    <xdr:ext cx="762000" cy="259045"/>
    <xdr:sp macro="" textlink="">
      <xdr:nvSpPr>
        <xdr:cNvPr id="468" name="テキスト ボックス 467"/>
        <xdr:cNvSpPr txBox="1"/>
      </xdr:nvSpPr>
      <xdr:spPr>
        <a:xfrm>
          <a:off x="13131800" y="34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1,500,955
1,471,072
343.39
798,701,911
784,393,260
10,691,985
357,652,638
1,238,606,550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162.4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業務のアウトソーシングや執行体制の見直しなどに早くから取り組んできた結果，類似団体と比較して人口１万人当たりの職員数が少ないことや，退職手当の段階的引き下げ（</a:t>
          </a:r>
          <a:r>
            <a:rPr kumimoji="1" lang="en-US" altLang="ja-JP" sz="1200">
              <a:latin typeface="ＭＳ Ｐゴシック"/>
            </a:rPr>
            <a:t>H25</a:t>
          </a:r>
          <a:r>
            <a:rPr kumimoji="1" lang="ja-JP" altLang="en-US" sz="1200">
              <a:latin typeface="ＭＳ Ｐゴシック"/>
            </a:rPr>
            <a:t>・</a:t>
          </a:r>
          <a:r>
            <a:rPr kumimoji="1" lang="en-US" altLang="ja-JP" sz="1200">
              <a:latin typeface="ＭＳ Ｐゴシック"/>
            </a:rPr>
            <a:t>26</a:t>
          </a:r>
          <a:r>
            <a:rPr kumimoji="1" lang="ja-JP" altLang="en-US" sz="1200">
              <a:latin typeface="ＭＳ Ｐゴシック"/>
            </a:rPr>
            <a:t>年度で段階的に実施し，平均で</a:t>
          </a:r>
          <a:r>
            <a:rPr kumimoji="1" lang="en-US" altLang="ja-JP" sz="1200">
              <a:latin typeface="ＭＳ Ｐゴシック"/>
            </a:rPr>
            <a:t>15.4</a:t>
          </a:r>
          <a:r>
            <a:rPr kumimoji="1" lang="ja-JP" altLang="en-US" sz="1200">
              <a:latin typeface="ＭＳ Ｐゴシック"/>
            </a:rPr>
            <a:t>％の水準引き下げ）等の取組みにより，人件費に係る経常収支比率は類似団体内で最も低くなっている。</a:t>
          </a:r>
          <a:endParaRPr kumimoji="1" lang="en-US" altLang="ja-JP" sz="1200">
            <a:latin typeface="ＭＳ Ｐゴシック"/>
          </a:endParaRPr>
        </a:p>
        <a:p>
          <a:r>
            <a:rPr kumimoji="1" lang="ja-JP" altLang="en-US" sz="1200">
              <a:latin typeface="ＭＳ Ｐゴシック"/>
            </a:rPr>
            <a:t>　政令市移行期（昭和</a:t>
          </a:r>
          <a:r>
            <a:rPr kumimoji="1" lang="en-US" altLang="ja-JP" sz="1200">
              <a:latin typeface="ＭＳ Ｐゴシック"/>
            </a:rPr>
            <a:t>47</a:t>
          </a:r>
          <a:r>
            <a:rPr kumimoji="1" lang="ja-JP" altLang="en-US" sz="1200">
              <a:latin typeface="ＭＳ Ｐゴシック"/>
            </a:rPr>
            <a:t>年）前後の大量採用者の退職期のピークは過ぎた（平成</a:t>
          </a:r>
          <a:r>
            <a:rPr kumimoji="1" lang="en-US" altLang="ja-JP" sz="1200">
              <a:latin typeface="ＭＳ Ｐゴシック"/>
            </a:rPr>
            <a:t>25</a:t>
          </a:r>
          <a:r>
            <a:rPr kumimoji="1" lang="ja-JP" altLang="en-US" sz="1200">
              <a:latin typeface="ＭＳ Ｐゴシック"/>
            </a:rPr>
            <a:t>年度）ものの，退職金は依然として高い水準で推移すると見込まれ，人件費全体としては，微減の見通しである。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37193</xdr:rowOff>
    </xdr:from>
    <xdr:to>
      <xdr:col>7</xdr:col>
      <xdr:colOff>15875</xdr:colOff>
      <xdr:row>33</xdr:row>
      <xdr:rowOff>118836</xdr:rowOff>
    </xdr:to>
    <xdr:cxnSp macro="">
      <xdr:nvCxnSpPr>
        <xdr:cNvPr id="68" name="直線コネクタ 67"/>
        <xdr:cNvCxnSpPr/>
      </xdr:nvCxnSpPr>
      <xdr:spPr>
        <a:xfrm flipV="1">
          <a:off x="3987800" y="56950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53522</xdr:rowOff>
    </xdr:from>
    <xdr:to>
      <xdr:col>5</xdr:col>
      <xdr:colOff>549275</xdr:colOff>
      <xdr:row>33</xdr:row>
      <xdr:rowOff>118836</xdr:rowOff>
    </xdr:to>
    <xdr:cxnSp macro="">
      <xdr:nvCxnSpPr>
        <xdr:cNvPr id="71" name="直線コネクタ 70"/>
        <xdr:cNvCxnSpPr/>
      </xdr:nvCxnSpPr>
      <xdr:spPr>
        <a:xfrm>
          <a:off x="3098800" y="57113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53522</xdr:rowOff>
    </xdr:from>
    <xdr:to>
      <xdr:col>4</xdr:col>
      <xdr:colOff>346075</xdr:colOff>
      <xdr:row>34</xdr:row>
      <xdr:rowOff>12700</xdr:rowOff>
    </xdr:to>
    <xdr:cxnSp macro="">
      <xdr:nvCxnSpPr>
        <xdr:cNvPr id="74" name="直線コネクタ 73"/>
        <xdr:cNvCxnSpPr/>
      </xdr:nvCxnSpPr>
      <xdr:spPr>
        <a:xfrm flipV="1">
          <a:off x="2209800" y="57113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118836</xdr:rowOff>
    </xdr:from>
    <xdr:to>
      <xdr:col>3</xdr:col>
      <xdr:colOff>142875</xdr:colOff>
      <xdr:row>34</xdr:row>
      <xdr:rowOff>12700</xdr:rowOff>
    </xdr:to>
    <xdr:cxnSp macro="">
      <xdr:nvCxnSpPr>
        <xdr:cNvPr id="77" name="直線コネクタ 76"/>
        <xdr:cNvCxnSpPr/>
      </xdr:nvCxnSpPr>
      <xdr:spPr>
        <a:xfrm>
          <a:off x="1320800" y="5776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157843</xdr:rowOff>
    </xdr:from>
    <xdr:to>
      <xdr:col>7</xdr:col>
      <xdr:colOff>66675</xdr:colOff>
      <xdr:row>33</xdr:row>
      <xdr:rowOff>87993</xdr:rowOff>
    </xdr:to>
    <xdr:sp macro="" textlink="">
      <xdr:nvSpPr>
        <xdr:cNvPr id="87" name="円/楕円 86"/>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66420</xdr:rowOff>
    </xdr:from>
    <xdr:ext cx="762000" cy="259045"/>
    <xdr:sp macro="" textlink="">
      <xdr:nvSpPr>
        <xdr:cNvPr id="88" name="人件費該当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68036</xdr:rowOff>
    </xdr:from>
    <xdr:to>
      <xdr:col>5</xdr:col>
      <xdr:colOff>600075</xdr:colOff>
      <xdr:row>33</xdr:row>
      <xdr:rowOff>169636</xdr:rowOff>
    </xdr:to>
    <xdr:sp macro="" textlink="">
      <xdr:nvSpPr>
        <xdr:cNvPr id="89" name="円/楕円 88"/>
        <xdr:cNvSpPr/>
      </xdr:nvSpPr>
      <xdr:spPr>
        <a:xfrm>
          <a:off x="3937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8363</xdr:rowOff>
    </xdr:from>
    <xdr:ext cx="736600" cy="259045"/>
    <xdr:sp macro="" textlink="">
      <xdr:nvSpPr>
        <xdr:cNvPr id="90" name="テキスト ボックス 89"/>
        <xdr:cNvSpPr txBox="1"/>
      </xdr:nvSpPr>
      <xdr:spPr>
        <a:xfrm>
          <a:off x="3606800" y="54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2722</xdr:rowOff>
    </xdr:from>
    <xdr:to>
      <xdr:col>4</xdr:col>
      <xdr:colOff>396875</xdr:colOff>
      <xdr:row>33</xdr:row>
      <xdr:rowOff>104322</xdr:rowOff>
    </xdr:to>
    <xdr:sp macro="" textlink="">
      <xdr:nvSpPr>
        <xdr:cNvPr id="91" name="円/楕円 90"/>
        <xdr:cNvSpPr/>
      </xdr:nvSpPr>
      <xdr:spPr>
        <a:xfrm>
          <a:off x="3048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114499</xdr:rowOff>
    </xdr:from>
    <xdr:ext cx="762000" cy="259045"/>
    <xdr:sp macro="" textlink="">
      <xdr:nvSpPr>
        <xdr:cNvPr id="92" name="テキスト ボックス 91"/>
        <xdr:cNvSpPr txBox="1"/>
      </xdr:nvSpPr>
      <xdr:spPr>
        <a:xfrm>
          <a:off x="2717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3" name="円/楕円 92"/>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4" name="テキスト ボックス 93"/>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68036</xdr:rowOff>
    </xdr:from>
    <xdr:to>
      <xdr:col>1</xdr:col>
      <xdr:colOff>676275</xdr:colOff>
      <xdr:row>33</xdr:row>
      <xdr:rowOff>169636</xdr:rowOff>
    </xdr:to>
    <xdr:sp macro="" textlink="">
      <xdr:nvSpPr>
        <xdr:cNvPr id="95" name="円/楕円 94"/>
        <xdr:cNvSpPr/>
      </xdr:nvSpPr>
      <xdr:spPr>
        <a:xfrm>
          <a:off x="1270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8363</xdr:rowOff>
    </xdr:from>
    <xdr:ext cx="762000" cy="259045"/>
    <xdr:sp macro="" textlink="">
      <xdr:nvSpPr>
        <xdr:cNvPr id="96" name="テキスト ボックス 95"/>
        <xdr:cNvSpPr txBox="1"/>
      </xdr:nvSpPr>
      <xdr:spPr>
        <a:xfrm>
          <a:off x="939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物件費に係る経常収支比率が微増しているのは，</a:t>
          </a:r>
          <a:r>
            <a:rPr kumimoji="1" lang="ja-JP" altLang="ja-JP" sz="1300">
              <a:solidFill>
                <a:schemeClr val="dk1"/>
              </a:solidFill>
              <a:latin typeface="+mn-lt"/>
              <a:ea typeface="+mn-ea"/>
              <a:cs typeface="+mn-cs"/>
            </a:rPr>
            <a:t>業務のアウトソーシング</a:t>
          </a:r>
          <a:r>
            <a:rPr kumimoji="1" lang="ja-JP" altLang="en-US" sz="1300">
              <a:solidFill>
                <a:schemeClr val="dk1"/>
              </a:solidFill>
              <a:latin typeface="+mn-lt"/>
              <a:ea typeface="+mn-ea"/>
              <a:cs typeface="+mn-cs"/>
            </a:rPr>
            <a:t>による民間活用の推進により，職員人件費等から委託料（物件費）へシフトしていること等による。人件費にかかる経常収支比率は減少しており，両者を合わせた経常収支比率は減少（</a:t>
          </a:r>
          <a:r>
            <a:rPr kumimoji="1" lang="en-US" altLang="ja-JP" sz="1300">
              <a:solidFill>
                <a:schemeClr val="dk1"/>
              </a:solidFill>
              <a:latin typeface="+mn-lt"/>
              <a:ea typeface="+mn-ea"/>
              <a:cs typeface="+mn-cs"/>
            </a:rPr>
            <a:t>H26</a:t>
          </a:r>
          <a:r>
            <a:rPr kumimoji="1" lang="ja-JP" altLang="en-US" sz="1300">
              <a:solidFill>
                <a:schemeClr val="dk1"/>
              </a:solidFill>
              <a:latin typeface="+mn-lt"/>
              <a:ea typeface="+mn-ea"/>
              <a:cs typeface="+mn-cs"/>
            </a:rPr>
            <a:t>年度：</a:t>
          </a:r>
          <a:r>
            <a:rPr kumimoji="1" lang="en-US" altLang="ja-JP" sz="1300">
              <a:solidFill>
                <a:schemeClr val="dk1"/>
              </a:solidFill>
              <a:latin typeface="+mn-lt"/>
              <a:ea typeface="+mn-ea"/>
              <a:cs typeface="+mn-cs"/>
            </a:rPr>
            <a:t>32.6</a:t>
          </a:r>
          <a:r>
            <a:rPr kumimoji="1" lang="ja-JP" altLang="en-US" sz="1300">
              <a:solidFill>
                <a:schemeClr val="dk1"/>
              </a:solidFill>
              <a:latin typeface="+mn-lt"/>
              <a:ea typeface="+mn-ea"/>
              <a:cs typeface="+mn-cs"/>
            </a:rPr>
            <a:t>％，</a:t>
          </a:r>
          <a:r>
            <a:rPr kumimoji="1" lang="en-US" altLang="ja-JP" sz="1300">
              <a:solidFill>
                <a:schemeClr val="dk1"/>
              </a:solidFill>
              <a:latin typeface="+mn-lt"/>
              <a:ea typeface="+mn-ea"/>
              <a:cs typeface="+mn-cs"/>
            </a:rPr>
            <a:t>H27</a:t>
          </a:r>
          <a:r>
            <a:rPr kumimoji="1" lang="ja-JP" altLang="en-US" sz="1300">
              <a:solidFill>
                <a:schemeClr val="dk1"/>
              </a:solidFill>
              <a:latin typeface="+mn-lt"/>
              <a:ea typeface="+mn-ea"/>
              <a:cs typeface="+mn-cs"/>
            </a:rPr>
            <a:t>年度：</a:t>
          </a:r>
          <a:r>
            <a:rPr kumimoji="1" lang="en-US" altLang="ja-JP" sz="1300">
              <a:solidFill>
                <a:schemeClr val="dk1"/>
              </a:solidFill>
              <a:latin typeface="+mn-lt"/>
              <a:ea typeface="+mn-ea"/>
              <a:cs typeface="+mn-cs"/>
            </a:rPr>
            <a:t>32.2</a:t>
          </a:r>
          <a:r>
            <a:rPr kumimoji="1" lang="ja-JP" altLang="en-US" sz="1300">
              <a:solidFill>
                <a:schemeClr val="dk1"/>
              </a:solidFill>
              <a:latin typeface="+mn-lt"/>
              <a:ea typeface="+mn-ea"/>
              <a:cs typeface="+mn-cs"/>
            </a:rPr>
            <a:t>％）している。今後も，指定管理者制度の活用など民間活力の導入等による施設の維持管理コストの縮減に努める。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63500</xdr:rowOff>
    </xdr:to>
    <xdr:cxnSp macro="">
      <xdr:nvCxnSpPr>
        <xdr:cNvPr id="129" name="直線コネクタ 128"/>
        <xdr:cNvCxnSpPr/>
      </xdr:nvCxnSpPr>
      <xdr:spPr>
        <a:xfrm>
          <a:off x="15671800" y="279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50800</xdr:rowOff>
    </xdr:to>
    <xdr:cxnSp macro="">
      <xdr:nvCxnSpPr>
        <xdr:cNvPr id="132" name="直線コネクタ 131"/>
        <xdr:cNvCxnSpPr/>
      </xdr:nvCxnSpPr>
      <xdr:spPr>
        <a:xfrm>
          <a:off x="14782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107950</xdr:rowOff>
    </xdr:to>
    <xdr:cxnSp macro="">
      <xdr:nvCxnSpPr>
        <xdr:cNvPr id="135" name="直線コネクタ 134"/>
        <xdr:cNvCxnSpPr/>
      </xdr:nvCxnSpPr>
      <xdr:spPr>
        <a:xfrm>
          <a:off x="13893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107950</xdr:rowOff>
    </xdr:to>
    <xdr:cxnSp macro="">
      <xdr:nvCxnSpPr>
        <xdr:cNvPr id="138" name="直線コネクタ 137"/>
        <xdr:cNvCxnSpPr/>
      </xdr:nvCxnSpPr>
      <xdr:spPr>
        <a:xfrm>
          <a:off x="13004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12700</xdr:rowOff>
    </xdr:from>
    <xdr:to>
      <xdr:col>24</xdr:col>
      <xdr:colOff>82550</xdr:colOff>
      <xdr:row>16</xdr:row>
      <xdr:rowOff>114300</xdr:rowOff>
    </xdr:to>
    <xdr:sp macro="" textlink="">
      <xdr:nvSpPr>
        <xdr:cNvPr id="148" name="円/楕円 147"/>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156227</xdr:rowOff>
    </xdr:from>
    <xdr:ext cx="762000" cy="259045"/>
    <xdr:sp macro="" textlink="">
      <xdr:nvSpPr>
        <xdr:cNvPr id="149"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50" name="円/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51" name="テキスト ボックス 150"/>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53" name="テキスト ボックス 152"/>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4" name="円/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55" name="テキスト ボックス 15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6" name="円/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57" name="テキスト ボックス 156"/>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教育・保育給付費の増（＋</a:t>
          </a:r>
          <a:r>
            <a:rPr kumimoji="1" lang="en-US" altLang="ja-JP" sz="1100">
              <a:latin typeface="ＭＳ Ｐゴシック"/>
            </a:rPr>
            <a:t>51</a:t>
          </a:r>
          <a:r>
            <a:rPr kumimoji="1" lang="ja-JP" altLang="en-US" sz="1100">
              <a:latin typeface="ＭＳ Ｐゴシック"/>
            </a:rPr>
            <a:t>億円）や障がい保健福祉費の増（＋</a:t>
          </a:r>
          <a:r>
            <a:rPr kumimoji="1" lang="en-US" altLang="ja-JP" sz="1100">
              <a:latin typeface="ＭＳ Ｐゴシック"/>
            </a:rPr>
            <a:t>26</a:t>
          </a:r>
          <a:r>
            <a:rPr kumimoji="1" lang="ja-JP" altLang="en-US" sz="1100">
              <a:latin typeface="ＭＳ Ｐゴシック"/>
            </a:rPr>
            <a:t>億円）などにより，扶助費全体では</a:t>
          </a:r>
          <a:r>
            <a:rPr kumimoji="1" lang="en-US" altLang="ja-JP" sz="1100">
              <a:latin typeface="ＭＳ Ｐゴシック"/>
            </a:rPr>
            <a:t>77</a:t>
          </a:r>
          <a:r>
            <a:rPr kumimoji="1" lang="ja-JP" altLang="en-US" sz="1100">
              <a:latin typeface="ＭＳ Ｐゴシック"/>
            </a:rPr>
            <a:t>億円の増となったものの，子ども・子育て支援新制度の開始に伴う大都市特</a:t>
          </a:r>
          <a:r>
            <a:rPr kumimoji="1" lang="ja-JP" altLang="en-US" sz="1100">
              <a:solidFill>
                <a:sysClr val="windowText" lastClr="000000"/>
              </a:solidFill>
              <a:latin typeface="ＭＳ Ｐゴシック"/>
            </a:rPr>
            <a:t>例の</a:t>
          </a:r>
          <a:r>
            <a:rPr kumimoji="1" lang="ja-JP" altLang="en-US" sz="1100">
              <a:latin typeface="ＭＳ Ｐゴシック"/>
            </a:rPr>
            <a:t>廃止による県支出金の増等の特定財源の増により，経常経費充当一般財源等が微減し，扶助費に係る経常収支比率も減少した。</a:t>
          </a:r>
          <a:endParaRPr kumimoji="1" lang="en-US" altLang="ja-JP" sz="1100">
            <a:latin typeface="ＭＳ Ｐゴシック"/>
          </a:endParaRPr>
        </a:p>
        <a:p>
          <a:r>
            <a:rPr kumimoji="1" lang="ja-JP" altLang="en-US" sz="1100">
              <a:latin typeface="ＭＳ Ｐゴシック"/>
            </a:rPr>
            <a:t>　生活保護費の伸び率は鈍化しているものの，受給者数の増加や高齢化の進行，障がい福祉サービスの利用者数の増，保育所入所児童数の増加等により，今後も引き続き扶助費の増加が見込まれるが，就労支援の強化等による生活保護費の縮減などの取組みを引き続き実施し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59</xdr:row>
      <xdr:rowOff>53522</xdr:rowOff>
    </xdr:to>
    <xdr:cxnSp macro="">
      <xdr:nvCxnSpPr>
        <xdr:cNvPr id="192" name="直線コネクタ 191"/>
        <xdr:cNvCxnSpPr/>
      </xdr:nvCxnSpPr>
      <xdr:spPr>
        <a:xfrm flipV="1">
          <a:off x="3987800" y="100057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59</xdr:row>
      <xdr:rowOff>53522</xdr:rowOff>
    </xdr:to>
    <xdr:cxnSp macro="">
      <xdr:nvCxnSpPr>
        <xdr:cNvPr id="195" name="直線コネクタ 194"/>
        <xdr:cNvCxnSpPr/>
      </xdr:nvCxnSpPr>
      <xdr:spPr>
        <a:xfrm>
          <a:off x="3098800" y="99894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7" name="テキスト ボックス 196"/>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110672</xdr:rowOff>
    </xdr:to>
    <xdr:cxnSp macro="">
      <xdr:nvCxnSpPr>
        <xdr:cNvPr id="198" name="直線コネクタ 197"/>
        <xdr:cNvCxnSpPr/>
      </xdr:nvCxnSpPr>
      <xdr:spPr>
        <a:xfrm flipV="1">
          <a:off x="2209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110672</xdr:rowOff>
    </xdr:to>
    <xdr:cxnSp macro="">
      <xdr:nvCxnSpPr>
        <xdr:cNvPr id="201" name="直線コネクタ 200"/>
        <xdr:cNvCxnSpPr/>
      </xdr:nvCxnSpPr>
      <xdr:spPr>
        <a:xfrm>
          <a:off x="1320800" y="99078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3" name="テキスト ボックス 202"/>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11" name="円/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27412</xdr:rowOff>
    </xdr:from>
    <xdr:ext cx="762000" cy="259045"/>
    <xdr:sp macro="" textlink="">
      <xdr:nvSpPr>
        <xdr:cNvPr id="212" name="扶助費該当値テキスト"/>
        <xdr:cNvSpPr txBox="1"/>
      </xdr:nvSpPr>
      <xdr:spPr>
        <a:xfrm>
          <a:off x="4914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13" name="円/楕円 212"/>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14" name="テキスト ボックス 213"/>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5" name="円/楕円 214"/>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216" name="テキスト ボックス 215"/>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7" name="円/楕円 216"/>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8" name="テキスト ボックス 217"/>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9" name="円/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その他に係る経常収支比率の増加は，繰出金の増加が主な要因である。特に，後期高齢者医療や，介護保険等の医療保険・介護保険への繰出金については，老年人口，特に</a:t>
          </a:r>
          <a:r>
            <a:rPr kumimoji="1" lang="en-US" altLang="ja-JP" sz="950">
              <a:latin typeface="ＭＳ Ｐゴシック"/>
            </a:rPr>
            <a:t>75</a:t>
          </a:r>
          <a:r>
            <a:rPr kumimoji="1" lang="ja-JP" altLang="en-US" sz="950">
              <a:latin typeface="ＭＳ Ｐゴシック"/>
            </a:rPr>
            <a:t>歳以上（後期高齢者）の人口の増加や制度改正等に伴い，平成</a:t>
          </a:r>
          <a:r>
            <a:rPr kumimoji="1" lang="en-US" altLang="ja-JP" sz="950">
              <a:latin typeface="ＭＳ Ｐゴシック"/>
            </a:rPr>
            <a:t>36</a:t>
          </a:r>
          <a:r>
            <a:rPr kumimoji="1" lang="ja-JP" altLang="en-US" sz="950">
              <a:latin typeface="ＭＳ Ｐゴシック"/>
            </a:rPr>
            <a:t>年度までで</a:t>
          </a:r>
          <a:r>
            <a:rPr kumimoji="1" lang="en-US" altLang="ja-JP" sz="950">
              <a:latin typeface="ＭＳ Ｐゴシック"/>
            </a:rPr>
            <a:t>30</a:t>
          </a:r>
          <a:r>
            <a:rPr kumimoji="1" lang="ja-JP" altLang="en-US" sz="950">
              <a:latin typeface="ＭＳ Ｐゴシック"/>
            </a:rPr>
            <a:t>％程度の増加が見込まれる。</a:t>
          </a:r>
          <a:endParaRPr kumimoji="1" lang="en-US" altLang="ja-JP" sz="950">
            <a:latin typeface="ＭＳ Ｐゴシック"/>
          </a:endParaRPr>
        </a:p>
        <a:p>
          <a:r>
            <a:rPr kumimoji="1" lang="ja-JP" altLang="en-US" sz="950">
              <a:latin typeface="ＭＳ Ｐゴシック"/>
            </a:rPr>
            <a:t>　高齢化の進展等による医療費の増加に伴い保険料負担が大きくなっている一方で，景気低迷等により保険料収入が減少していることに対し，国保保険料の収納率向上に向けた取組みとして，コンビニ収納や口座再振替制度，モバイルレジの実施など納付環境の整備等に加え，平成</a:t>
          </a:r>
          <a:r>
            <a:rPr kumimoji="1" lang="en-US" altLang="ja-JP" sz="950">
              <a:latin typeface="ＭＳ Ｐゴシック"/>
            </a:rPr>
            <a:t>27</a:t>
          </a:r>
          <a:r>
            <a:rPr kumimoji="1" lang="ja-JP" altLang="en-US" sz="950">
              <a:latin typeface="ＭＳ Ｐゴシック"/>
            </a:rPr>
            <a:t>年１月より，区役所窓口でキャッシュカードを使って簡単に口座振替の申込みができる「ペイジー口座振替受付サービス」を導入するなど保険料収入の確保に努めている。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56</xdr:row>
      <xdr:rowOff>69850</xdr:rowOff>
    </xdr:to>
    <xdr:cxnSp macro="">
      <xdr:nvCxnSpPr>
        <xdr:cNvPr id="253" name="直線コネクタ 252"/>
        <xdr:cNvCxnSpPr/>
      </xdr:nvCxnSpPr>
      <xdr:spPr>
        <a:xfrm>
          <a:off x="15671800" y="93472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165100</xdr:rowOff>
    </xdr:from>
    <xdr:to>
      <xdr:col>22</xdr:col>
      <xdr:colOff>565150</xdr:colOff>
      <xdr:row>54</xdr:row>
      <xdr:rowOff>88900</xdr:rowOff>
    </xdr:to>
    <xdr:cxnSp macro="">
      <xdr:nvCxnSpPr>
        <xdr:cNvPr id="256" name="直線コネクタ 255"/>
        <xdr:cNvCxnSpPr/>
      </xdr:nvCxnSpPr>
      <xdr:spPr>
        <a:xfrm>
          <a:off x="14782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165100</xdr:rowOff>
    </xdr:to>
    <xdr:cxnSp macro="">
      <xdr:nvCxnSpPr>
        <xdr:cNvPr id="259" name="直線コネクタ 258"/>
        <xdr:cNvCxnSpPr/>
      </xdr:nvCxnSpPr>
      <xdr:spPr>
        <a:xfrm>
          <a:off x="13893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165100</xdr:rowOff>
    </xdr:from>
    <xdr:to>
      <xdr:col>20</xdr:col>
      <xdr:colOff>158750</xdr:colOff>
      <xdr:row>53</xdr:row>
      <xdr:rowOff>107950</xdr:rowOff>
    </xdr:to>
    <xdr:cxnSp macro="">
      <xdr:nvCxnSpPr>
        <xdr:cNvPr id="262" name="直線コネクタ 261"/>
        <xdr:cNvCxnSpPr/>
      </xdr:nvCxnSpPr>
      <xdr:spPr>
        <a:xfrm>
          <a:off x="13004800" y="908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19050</xdr:rowOff>
    </xdr:from>
    <xdr:to>
      <xdr:col>24</xdr:col>
      <xdr:colOff>82550</xdr:colOff>
      <xdr:row>56</xdr:row>
      <xdr:rowOff>120650</xdr:rowOff>
    </xdr:to>
    <xdr:sp macro="" textlink="">
      <xdr:nvSpPr>
        <xdr:cNvPr id="272" name="円/楕円 271"/>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35577</xdr:rowOff>
    </xdr:from>
    <xdr:ext cx="762000" cy="259045"/>
    <xdr:sp macro="" textlink="">
      <xdr:nvSpPr>
        <xdr:cNvPr id="273"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4" name="円/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114300</xdr:rowOff>
    </xdr:from>
    <xdr:to>
      <xdr:col>21</xdr:col>
      <xdr:colOff>412750</xdr:colOff>
      <xdr:row>54</xdr:row>
      <xdr:rowOff>44450</xdr:rowOff>
    </xdr:to>
    <xdr:sp macro="" textlink="">
      <xdr:nvSpPr>
        <xdr:cNvPr id="276" name="円/楕円 275"/>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54627</xdr:rowOff>
    </xdr:from>
    <xdr:ext cx="762000" cy="259045"/>
    <xdr:sp macro="" textlink="">
      <xdr:nvSpPr>
        <xdr:cNvPr id="277" name="テキスト ボックス 276"/>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8" name="円/楕円 27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9" name="テキスト ボックス 27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80" name="円/楕円 279"/>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81" name="テキスト ボックス 280"/>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補助費等に係る経常収支比率が類似団体より下回っているのは，補助金に関して，「補助金ガイドライン」を策定（平成</a:t>
          </a:r>
          <a:r>
            <a:rPr kumimoji="1" lang="en-US" altLang="ja-JP" sz="1100">
              <a:latin typeface="ＭＳ Ｐゴシック"/>
            </a:rPr>
            <a:t>25</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し，長期にわたる補助金や補助金の公募化などの適正化を図るとともに，毎年度の予算編成において，事業目的，事業内容，補助金の使途等を精査するとともに，補助対象範囲，補助対象経費について不断の見直しを行っていること等によるものと考えられる。今後も引き続き，一定の役割を終えた補助金や今の時代に合わなくなった補助金を廃止する等，更なる適正化を図っ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37193</xdr:rowOff>
    </xdr:from>
    <xdr:to>
      <xdr:col>24</xdr:col>
      <xdr:colOff>31750</xdr:colOff>
      <xdr:row>37</xdr:row>
      <xdr:rowOff>53522</xdr:rowOff>
    </xdr:to>
    <xdr:cxnSp macro="">
      <xdr:nvCxnSpPr>
        <xdr:cNvPr id="316" name="直線コネクタ 315"/>
        <xdr:cNvCxnSpPr/>
      </xdr:nvCxnSpPr>
      <xdr:spPr>
        <a:xfrm flipV="1">
          <a:off x="15671800" y="6380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20864</xdr:rowOff>
    </xdr:from>
    <xdr:to>
      <xdr:col>22</xdr:col>
      <xdr:colOff>565150</xdr:colOff>
      <xdr:row>37</xdr:row>
      <xdr:rowOff>53522</xdr:rowOff>
    </xdr:to>
    <xdr:cxnSp macro="">
      <xdr:nvCxnSpPr>
        <xdr:cNvPr id="319" name="直線コネクタ 318"/>
        <xdr:cNvCxnSpPr/>
      </xdr:nvCxnSpPr>
      <xdr:spPr>
        <a:xfrm>
          <a:off x="14782800" y="6364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20864</xdr:rowOff>
    </xdr:to>
    <xdr:cxnSp macro="">
      <xdr:nvCxnSpPr>
        <xdr:cNvPr id="322" name="直線コネクタ 321"/>
        <xdr:cNvCxnSpPr/>
      </xdr:nvCxnSpPr>
      <xdr:spPr>
        <a:xfrm>
          <a:off x="13893800" y="6348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143328</xdr:rowOff>
    </xdr:from>
    <xdr:to>
      <xdr:col>20</xdr:col>
      <xdr:colOff>158750</xdr:colOff>
      <xdr:row>37</xdr:row>
      <xdr:rowOff>4536</xdr:rowOff>
    </xdr:to>
    <xdr:cxnSp macro="">
      <xdr:nvCxnSpPr>
        <xdr:cNvPr id="325" name="直線コネクタ 324"/>
        <xdr:cNvCxnSpPr/>
      </xdr:nvCxnSpPr>
      <xdr:spPr>
        <a:xfrm>
          <a:off x="13004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35" name="円/楕円 334"/>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2920</xdr:rowOff>
    </xdr:from>
    <xdr:ext cx="762000" cy="259045"/>
    <xdr:sp macro="" textlink="">
      <xdr:nvSpPr>
        <xdr:cNvPr id="336"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2722</xdr:rowOff>
    </xdr:from>
    <xdr:to>
      <xdr:col>22</xdr:col>
      <xdr:colOff>615950</xdr:colOff>
      <xdr:row>37</xdr:row>
      <xdr:rowOff>104322</xdr:rowOff>
    </xdr:to>
    <xdr:sp macro="" textlink="">
      <xdr:nvSpPr>
        <xdr:cNvPr id="337" name="円/楕円 336"/>
        <xdr:cNvSpPr/>
      </xdr:nvSpPr>
      <xdr:spPr>
        <a:xfrm>
          <a:off x="15621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114499</xdr:rowOff>
    </xdr:from>
    <xdr:ext cx="736600" cy="259045"/>
    <xdr:sp macro="" textlink="">
      <xdr:nvSpPr>
        <xdr:cNvPr id="338" name="テキスト ボックス 337"/>
        <xdr:cNvSpPr txBox="1"/>
      </xdr:nvSpPr>
      <xdr:spPr>
        <a:xfrm>
          <a:off x="15290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141514</xdr:rowOff>
    </xdr:from>
    <xdr:to>
      <xdr:col>21</xdr:col>
      <xdr:colOff>412750</xdr:colOff>
      <xdr:row>37</xdr:row>
      <xdr:rowOff>71664</xdr:rowOff>
    </xdr:to>
    <xdr:sp macro="" textlink="">
      <xdr:nvSpPr>
        <xdr:cNvPr id="339" name="円/楕円 338"/>
        <xdr:cNvSpPr/>
      </xdr:nvSpPr>
      <xdr:spPr>
        <a:xfrm>
          <a:off x="1473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81841</xdr:rowOff>
    </xdr:from>
    <xdr:ext cx="762000" cy="259045"/>
    <xdr:sp macro="" textlink="">
      <xdr:nvSpPr>
        <xdr:cNvPr id="340" name="テキスト ボックス 339"/>
        <xdr:cNvSpPr txBox="1"/>
      </xdr:nvSpPr>
      <xdr:spPr>
        <a:xfrm>
          <a:off x="1440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41" name="円/楕円 340"/>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65513</xdr:rowOff>
    </xdr:from>
    <xdr:ext cx="762000" cy="259045"/>
    <xdr:sp macro="" textlink="">
      <xdr:nvSpPr>
        <xdr:cNvPr id="342" name="テキスト ボックス 341"/>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43" name="円/楕円 342"/>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32855</xdr:rowOff>
    </xdr:from>
    <xdr:ext cx="762000" cy="259045"/>
    <xdr:sp macro="" textlink="">
      <xdr:nvSpPr>
        <xdr:cNvPr id="344" name="テキスト ボックス 343"/>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a:t>
          </a:r>
          <a:r>
            <a:rPr kumimoji="1" lang="ja-JP" altLang="ja-JP" sz="1300">
              <a:solidFill>
                <a:schemeClr val="dk1"/>
              </a:solidFill>
              <a:latin typeface="+mn-lt"/>
              <a:ea typeface="+mn-ea"/>
              <a:cs typeface="+mn-cs"/>
            </a:rPr>
            <a:t>経常経費充当一般財源等</a:t>
          </a:r>
          <a:r>
            <a:rPr kumimoji="1" lang="ja-JP" altLang="en-US" sz="1300">
              <a:solidFill>
                <a:schemeClr val="dk1"/>
              </a:solidFill>
              <a:latin typeface="+mn-lt"/>
              <a:ea typeface="+mn-ea"/>
              <a:cs typeface="+mn-cs"/>
            </a:rPr>
            <a:t>は，平成</a:t>
          </a:r>
          <a:r>
            <a:rPr kumimoji="1" lang="en-US" altLang="ja-JP" sz="1300">
              <a:solidFill>
                <a:schemeClr val="dk1"/>
              </a:solidFill>
              <a:latin typeface="+mj-ea"/>
              <a:ea typeface="+mj-ea"/>
              <a:cs typeface="+mn-cs"/>
            </a:rPr>
            <a:t>26</a:t>
          </a:r>
          <a:r>
            <a:rPr kumimoji="1" lang="ja-JP" altLang="en-US" sz="1300">
              <a:solidFill>
                <a:schemeClr val="dk1"/>
              </a:solidFill>
              <a:latin typeface="+mn-lt"/>
              <a:ea typeface="+mn-ea"/>
              <a:cs typeface="+mn-cs"/>
            </a:rPr>
            <a:t>年度決算と比較して概ね同額であるが，経常一般財源等</a:t>
          </a:r>
          <a:r>
            <a:rPr kumimoji="1" lang="ja-JP" altLang="en-US" sz="1300">
              <a:solidFill>
                <a:schemeClr val="dk1"/>
              </a:solidFill>
              <a:latin typeface="+mn-ea"/>
              <a:ea typeface="+mn-ea"/>
              <a:cs typeface="+mn-cs"/>
            </a:rPr>
            <a:t>が</a:t>
          </a:r>
          <a:r>
            <a:rPr kumimoji="1" lang="en-US" altLang="ja-JP" sz="1300">
              <a:solidFill>
                <a:schemeClr val="dk1"/>
              </a:solidFill>
              <a:latin typeface="+mn-ea"/>
              <a:ea typeface="+mn-ea"/>
              <a:cs typeface="+mn-cs"/>
            </a:rPr>
            <a:t>149</a:t>
          </a:r>
          <a:r>
            <a:rPr kumimoji="1" lang="ja-JP" altLang="en-US" sz="1300">
              <a:solidFill>
                <a:schemeClr val="dk1"/>
              </a:solidFill>
              <a:latin typeface="+mn-ea"/>
              <a:ea typeface="+mn-ea"/>
              <a:cs typeface="+mn-cs"/>
            </a:rPr>
            <a:t>億円増（地方税　＋</a:t>
          </a:r>
          <a:r>
            <a:rPr kumimoji="1" lang="en-US" altLang="ja-JP" sz="1300">
              <a:solidFill>
                <a:schemeClr val="dk1"/>
              </a:solidFill>
              <a:latin typeface="+mn-ea"/>
              <a:ea typeface="+mn-ea"/>
              <a:cs typeface="+mn-cs"/>
            </a:rPr>
            <a:t>18</a:t>
          </a:r>
          <a:r>
            <a:rPr kumimoji="1" lang="ja-JP" altLang="en-US" sz="1300">
              <a:solidFill>
                <a:schemeClr val="dk1"/>
              </a:solidFill>
              <a:latin typeface="+mn-ea"/>
              <a:ea typeface="+mn-ea"/>
              <a:cs typeface="+mn-cs"/>
            </a:rPr>
            <a:t>億円，地方消費税交付金　＋</a:t>
          </a:r>
          <a:r>
            <a:rPr kumimoji="1" lang="en-US" altLang="ja-JP" sz="1300">
              <a:solidFill>
                <a:schemeClr val="dk1"/>
              </a:solidFill>
              <a:latin typeface="+mn-ea"/>
              <a:ea typeface="+mn-ea"/>
              <a:cs typeface="+mn-cs"/>
            </a:rPr>
            <a:t>120</a:t>
          </a:r>
          <a:r>
            <a:rPr kumimoji="1" lang="ja-JP" altLang="en-US" sz="1300">
              <a:solidFill>
                <a:schemeClr val="dk1"/>
              </a:solidFill>
              <a:latin typeface="+mn-ea"/>
              <a:ea typeface="+mn-ea"/>
              <a:cs typeface="+mn-cs"/>
            </a:rPr>
            <a:t>億</a:t>
          </a:r>
          <a:r>
            <a:rPr kumimoji="1" lang="ja-JP" altLang="en-US" sz="1300">
              <a:solidFill>
                <a:sysClr val="windowText" lastClr="000000"/>
              </a:solidFill>
              <a:latin typeface="+mn-ea"/>
              <a:ea typeface="+mn-ea"/>
              <a:cs typeface="+mn-cs"/>
            </a:rPr>
            <a:t>円 等）した影響により，減となっている。</a:t>
          </a:r>
          <a:endParaRPr kumimoji="1" lang="en-US" altLang="ja-JP" sz="1300">
            <a:solidFill>
              <a:sysClr val="windowText" lastClr="000000"/>
            </a:solidFill>
            <a:latin typeface="+mn-ea"/>
            <a:ea typeface="+mn-ea"/>
            <a:cs typeface="+mn-cs"/>
          </a:endParaRPr>
        </a:p>
        <a:p>
          <a:r>
            <a:rPr kumimoji="1" lang="ja-JP" altLang="en-US" sz="1300">
              <a:solidFill>
                <a:schemeClr val="dk1"/>
              </a:solidFill>
              <a:latin typeface="+mn-ea"/>
              <a:ea typeface="+mn-ea"/>
              <a:cs typeface="+mn-cs"/>
            </a:rPr>
            <a:t>　今後の公債費は，市債発行額の抑制により中長期的には減少していくが，当面は</a:t>
          </a:r>
          <a:r>
            <a:rPr kumimoji="1" lang="en-US" altLang="ja-JP" sz="1300">
              <a:solidFill>
                <a:schemeClr val="dk1"/>
              </a:solidFill>
              <a:latin typeface="+mn-ea"/>
              <a:ea typeface="+mn-ea"/>
              <a:cs typeface="+mn-cs"/>
            </a:rPr>
            <a:t>900</a:t>
          </a:r>
          <a:r>
            <a:rPr kumimoji="1" lang="ja-JP" altLang="en-US" sz="1300">
              <a:solidFill>
                <a:schemeClr val="dk1"/>
              </a:solidFill>
              <a:latin typeface="+mn-ea"/>
              <a:ea typeface="+mn-ea"/>
              <a:cs typeface="+mn-cs"/>
            </a:rPr>
            <a:t>～</a:t>
          </a:r>
          <a:r>
            <a:rPr kumimoji="1" lang="en-US" altLang="ja-JP" sz="1300">
              <a:solidFill>
                <a:schemeClr val="dk1"/>
              </a:solidFill>
              <a:latin typeface="+mn-ea"/>
              <a:ea typeface="+mn-ea"/>
              <a:cs typeface="+mn-cs"/>
            </a:rPr>
            <a:t>1000</a:t>
          </a:r>
          <a:r>
            <a:rPr kumimoji="1" lang="ja-JP" altLang="en-US" sz="1300">
              <a:solidFill>
                <a:schemeClr val="dk1"/>
              </a:solidFill>
              <a:latin typeface="+mn-ea"/>
              <a:ea typeface="+mn-ea"/>
              <a:cs typeface="+mn-cs"/>
            </a:rPr>
            <a:t>億円程度で高止まりと見込んでいる。</a:t>
          </a:r>
          <a:endParaRPr kumimoji="1" lang="en-US" altLang="ja-JP" sz="130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105229</xdr:rowOff>
    </xdr:from>
    <xdr:to>
      <xdr:col>7</xdr:col>
      <xdr:colOff>15875</xdr:colOff>
      <xdr:row>79</xdr:row>
      <xdr:rowOff>42636</xdr:rowOff>
    </xdr:to>
    <xdr:cxnSp macro="">
      <xdr:nvCxnSpPr>
        <xdr:cNvPr id="379" name="直線コネクタ 378"/>
        <xdr:cNvCxnSpPr/>
      </xdr:nvCxnSpPr>
      <xdr:spPr>
        <a:xfrm flipV="1">
          <a:off x="3987800" y="134783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0"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42636</xdr:rowOff>
    </xdr:from>
    <xdr:to>
      <xdr:col>5</xdr:col>
      <xdr:colOff>549275</xdr:colOff>
      <xdr:row>79</xdr:row>
      <xdr:rowOff>107950</xdr:rowOff>
    </xdr:to>
    <xdr:cxnSp macro="">
      <xdr:nvCxnSpPr>
        <xdr:cNvPr id="382" name="直線コネクタ 381"/>
        <xdr:cNvCxnSpPr/>
      </xdr:nvCxnSpPr>
      <xdr:spPr>
        <a:xfrm flipV="1">
          <a:off x="3098800" y="13587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4" name="テキスト ボックス 383"/>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107950</xdr:rowOff>
    </xdr:from>
    <xdr:to>
      <xdr:col>4</xdr:col>
      <xdr:colOff>346075</xdr:colOff>
      <xdr:row>79</xdr:row>
      <xdr:rowOff>118836</xdr:rowOff>
    </xdr:to>
    <xdr:cxnSp macro="">
      <xdr:nvCxnSpPr>
        <xdr:cNvPr id="385" name="直線コネクタ 384"/>
        <xdr:cNvCxnSpPr/>
      </xdr:nvCxnSpPr>
      <xdr:spPr>
        <a:xfrm flipV="1">
          <a:off x="2209800" y="1365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7" name="テキスト ボックス 386"/>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118836</xdr:rowOff>
    </xdr:from>
    <xdr:to>
      <xdr:col>3</xdr:col>
      <xdr:colOff>142875</xdr:colOff>
      <xdr:row>80</xdr:row>
      <xdr:rowOff>121557</xdr:rowOff>
    </xdr:to>
    <xdr:cxnSp macro="">
      <xdr:nvCxnSpPr>
        <xdr:cNvPr id="388" name="直線コネクタ 387"/>
        <xdr:cNvCxnSpPr/>
      </xdr:nvCxnSpPr>
      <xdr:spPr>
        <a:xfrm flipV="1">
          <a:off x="1320800" y="13663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0" name="テキスト ボックス 389"/>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2" name="テキスト ボックス 391"/>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54429</xdr:rowOff>
    </xdr:from>
    <xdr:to>
      <xdr:col>7</xdr:col>
      <xdr:colOff>66675</xdr:colOff>
      <xdr:row>78</xdr:row>
      <xdr:rowOff>156029</xdr:rowOff>
    </xdr:to>
    <xdr:sp macro="" textlink="">
      <xdr:nvSpPr>
        <xdr:cNvPr id="398" name="円/楕円 397"/>
        <xdr:cNvSpPr/>
      </xdr:nvSpPr>
      <xdr:spPr>
        <a:xfrm>
          <a:off x="4775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26506</xdr:rowOff>
    </xdr:from>
    <xdr:ext cx="762000" cy="259045"/>
    <xdr:sp macro="" textlink="">
      <xdr:nvSpPr>
        <xdr:cNvPr id="399" name="公債費該当値テキスト"/>
        <xdr:cNvSpPr txBox="1"/>
      </xdr:nvSpPr>
      <xdr:spPr>
        <a:xfrm>
          <a:off x="4914900" y="133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163286</xdr:rowOff>
    </xdr:from>
    <xdr:to>
      <xdr:col>5</xdr:col>
      <xdr:colOff>600075</xdr:colOff>
      <xdr:row>79</xdr:row>
      <xdr:rowOff>93436</xdr:rowOff>
    </xdr:to>
    <xdr:sp macro="" textlink="">
      <xdr:nvSpPr>
        <xdr:cNvPr id="400" name="円/楕円 399"/>
        <xdr:cNvSpPr/>
      </xdr:nvSpPr>
      <xdr:spPr>
        <a:xfrm>
          <a:off x="3937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78213</xdr:rowOff>
    </xdr:from>
    <xdr:ext cx="736600" cy="259045"/>
    <xdr:sp macro="" textlink="">
      <xdr:nvSpPr>
        <xdr:cNvPr id="401" name="テキスト ボックス 400"/>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402" name="円/楕円 401"/>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403" name="テキスト ボックス 402"/>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68036</xdr:rowOff>
    </xdr:from>
    <xdr:to>
      <xdr:col>3</xdr:col>
      <xdr:colOff>193675</xdr:colOff>
      <xdr:row>79</xdr:row>
      <xdr:rowOff>169636</xdr:rowOff>
    </xdr:to>
    <xdr:sp macro="" textlink="">
      <xdr:nvSpPr>
        <xdr:cNvPr id="404" name="円/楕円 403"/>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154413</xdr:rowOff>
    </xdr:from>
    <xdr:ext cx="762000" cy="259045"/>
    <xdr:sp macro="" textlink="">
      <xdr:nvSpPr>
        <xdr:cNvPr id="405" name="テキスト ボックス 404"/>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70757</xdr:rowOff>
    </xdr:from>
    <xdr:to>
      <xdr:col>1</xdr:col>
      <xdr:colOff>676275</xdr:colOff>
      <xdr:row>81</xdr:row>
      <xdr:rowOff>907</xdr:rowOff>
    </xdr:to>
    <xdr:sp macro="" textlink="">
      <xdr:nvSpPr>
        <xdr:cNvPr id="406" name="円/楕円 405"/>
        <xdr:cNvSpPr/>
      </xdr:nvSpPr>
      <xdr:spPr>
        <a:xfrm>
          <a:off x="1270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157134</xdr:rowOff>
    </xdr:from>
    <xdr:ext cx="762000" cy="259045"/>
    <xdr:sp macro="" textlink="">
      <xdr:nvSpPr>
        <xdr:cNvPr id="407" name="テキスト ボックス 406"/>
        <xdr:cNvSpPr txBox="1"/>
      </xdr:nvSpPr>
      <xdr:spPr>
        <a:xfrm>
          <a:off x="939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a:rPr>
            <a:t>　公債費以外に係る経常収支比率は，類似団体平均よりは低い水準にあるものの上昇傾向であり，その主な要因は，繰出金（</a:t>
          </a:r>
          <a:r>
            <a:rPr kumimoji="1" lang="en-US" altLang="ja-JP" sz="900" baseline="0">
              <a:latin typeface="ＭＳ Ｐゴシック"/>
            </a:rPr>
            <a:t>H23</a:t>
          </a:r>
          <a:r>
            <a:rPr kumimoji="1" lang="ja-JP" altLang="en-US" sz="900" baseline="0">
              <a:latin typeface="ＭＳ Ｐゴシック"/>
            </a:rPr>
            <a:t>年度：</a:t>
          </a:r>
          <a:r>
            <a:rPr kumimoji="1" lang="en-US" altLang="ja-JP" sz="900" baseline="0">
              <a:latin typeface="ＭＳ Ｐゴシック"/>
            </a:rPr>
            <a:t>8.0</a:t>
          </a:r>
          <a:r>
            <a:rPr kumimoji="1" lang="ja-JP" altLang="en-US" sz="900" baseline="0">
              <a:latin typeface="ＭＳ Ｐゴシック"/>
            </a:rPr>
            <a:t>％→</a:t>
          </a:r>
          <a:r>
            <a:rPr kumimoji="1" lang="en-US" altLang="ja-JP" sz="900" baseline="0">
              <a:latin typeface="ＭＳ Ｐゴシック"/>
            </a:rPr>
            <a:t>H27</a:t>
          </a:r>
          <a:r>
            <a:rPr kumimoji="1" lang="ja-JP" altLang="en-US" sz="900" baseline="0">
              <a:latin typeface="ＭＳ Ｐゴシック"/>
            </a:rPr>
            <a:t>年度：</a:t>
          </a:r>
          <a:r>
            <a:rPr kumimoji="1" lang="en-US" altLang="ja-JP" sz="900" baseline="0">
              <a:latin typeface="ＭＳ Ｐゴシック"/>
            </a:rPr>
            <a:t>11.1</a:t>
          </a:r>
          <a:r>
            <a:rPr kumimoji="1" lang="ja-JP" altLang="en-US" sz="900" baseline="0">
              <a:latin typeface="ＭＳ Ｐゴシック"/>
            </a:rPr>
            <a:t>％）や扶助費（</a:t>
          </a:r>
          <a:r>
            <a:rPr kumimoji="1" lang="en-US" altLang="ja-JP" sz="900" baseline="0">
              <a:latin typeface="ＭＳ Ｐゴシック"/>
            </a:rPr>
            <a:t>H23</a:t>
          </a:r>
          <a:r>
            <a:rPr kumimoji="1" lang="ja-JP" altLang="en-US" sz="900" baseline="0">
              <a:latin typeface="ＭＳ Ｐゴシック"/>
            </a:rPr>
            <a:t>年度：</a:t>
          </a:r>
          <a:r>
            <a:rPr kumimoji="1" lang="en-US" altLang="ja-JP" sz="900" baseline="0">
              <a:latin typeface="ＭＳ Ｐゴシック"/>
            </a:rPr>
            <a:t>15.4</a:t>
          </a:r>
          <a:r>
            <a:rPr kumimoji="1" lang="ja-JP" altLang="en-US" sz="900" baseline="0">
              <a:latin typeface="ＭＳ Ｐゴシック"/>
            </a:rPr>
            <a:t>％→</a:t>
          </a:r>
          <a:r>
            <a:rPr kumimoji="1" lang="en-US" altLang="ja-JP" sz="900" baseline="0">
              <a:latin typeface="ＭＳ Ｐゴシック"/>
            </a:rPr>
            <a:t>H27</a:t>
          </a:r>
          <a:r>
            <a:rPr kumimoji="1" lang="ja-JP" altLang="en-US" sz="900" baseline="0">
              <a:latin typeface="ＭＳ Ｐゴシック"/>
            </a:rPr>
            <a:t>年度：</a:t>
          </a:r>
          <a:r>
            <a:rPr kumimoji="1" lang="en-US" altLang="ja-JP" sz="900" baseline="0">
              <a:latin typeface="ＭＳ Ｐゴシック"/>
            </a:rPr>
            <a:t>16.0</a:t>
          </a:r>
          <a:r>
            <a:rPr kumimoji="1" lang="ja-JP" altLang="en-US" sz="900" baseline="0">
              <a:latin typeface="ＭＳ Ｐゴシック"/>
            </a:rPr>
            <a:t>％），物件費（</a:t>
          </a:r>
          <a:r>
            <a:rPr kumimoji="1" lang="en-US" altLang="ja-JP" sz="900" baseline="0">
              <a:latin typeface="ＭＳ Ｐゴシック"/>
            </a:rPr>
            <a:t>H23</a:t>
          </a:r>
          <a:r>
            <a:rPr kumimoji="1" lang="ja-JP" altLang="en-US" sz="900" baseline="0">
              <a:latin typeface="ＭＳ Ｐゴシック"/>
            </a:rPr>
            <a:t>年度：</a:t>
          </a:r>
          <a:r>
            <a:rPr kumimoji="1" lang="en-US" altLang="ja-JP" sz="900" baseline="0">
              <a:latin typeface="ＭＳ Ｐゴシック"/>
            </a:rPr>
            <a:t>12.3</a:t>
          </a:r>
          <a:r>
            <a:rPr kumimoji="1" lang="ja-JP" altLang="en-US" sz="900" baseline="0">
              <a:latin typeface="ＭＳ Ｐゴシック"/>
            </a:rPr>
            <a:t>％→</a:t>
          </a:r>
          <a:r>
            <a:rPr kumimoji="1" lang="en-US" altLang="ja-JP" sz="900" baseline="0">
              <a:latin typeface="ＭＳ Ｐゴシック"/>
            </a:rPr>
            <a:t>H27</a:t>
          </a:r>
          <a:r>
            <a:rPr kumimoji="1" lang="ja-JP" altLang="en-US" sz="900" baseline="0">
              <a:latin typeface="ＭＳ Ｐゴシック"/>
            </a:rPr>
            <a:t>年度：</a:t>
          </a:r>
          <a:r>
            <a:rPr kumimoji="1" lang="en-US" altLang="ja-JP" sz="900" baseline="0">
              <a:latin typeface="ＭＳ Ｐゴシック"/>
            </a:rPr>
            <a:t>13.6</a:t>
          </a:r>
          <a:r>
            <a:rPr kumimoji="1" lang="ja-JP" altLang="en-US" sz="900" baseline="0">
              <a:latin typeface="ＭＳ Ｐゴシック"/>
            </a:rPr>
            <a:t>％）の増加によるものである。</a:t>
          </a:r>
          <a:endParaRPr kumimoji="1" lang="en-US" altLang="ja-JP" sz="900" baseline="0">
            <a:latin typeface="ＭＳ Ｐゴシック"/>
          </a:endParaRPr>
        </a:p>
        <a:p>
          <a:r>
            <a:rPr kumimoji="1" lang="ja-JP" altLang="en-US" sz="900" baseline="0">
              <a:latin typeface="ＭＳ Ｐゴシック"/>
            </a:rPr>
            <a:t>　特に，扶助費や繰出金に関しては，生活保護受給者数の増加や高齢化の進行，障がい福祉サービスの利用者数の増等により，今後も増加が見込まれる。本市では，「行財政改革プラン」（平成</a:t>
          </a:r>
          <a:r>
            <a:rPr kumimoji="1" lang="en-US" altLang="ja-JP" sz="900" baseline="0">
              <a:latin typeface="ＭＳ Ｐゴシック"/>
            </a:rPr>
            <a:t>25</a:t>
          </a:r>
          <a:r>
            <a:rPr kumimoji="1" lang="ja-JP" altLang="en-US" sz="900" baseline="0">
              <a:latin typeface="ＭＳ Ｐゴシック"/>
            </a:rPr>
            <a:t>年６月策定）に基づき，歳入の確保や経常的経費の見直しに取り組んでいるところであるが，引き続き，市民生活に必要な行政サービスを安定的に提供するとともに，重要施策の推進や新たな課題に対応するために必要な財源を確保するために，「財政運営プラン（仮称）」を策定（平成</a:t>
          </a:r>
          <a:r>
            <a:rPr kumimoji="1" lang="en-US" altLang="ja-JP" sz="900" baseline="0">
              <a:latin typeface="ＭＳ Ｐゴシック"/>
            </a:rPr>
            <a:t>29</a:t>
          </a:r>
          <a:r>
            <a:rPr kumimoji="1" lang="ja-JP" altLang="en-US" sz="900" baseline="0">
              <a:latin typeface="ＭＳ Ｐゴシック"/>
            </a:rPr>
            <a:t>年６月予定）し，歳入の積極的な確保や行政運営の効率化などの不断の改善に取り組んでいく。</a:t>
          </a:r>
          <a:endParaRPr kumimoji="1" lang="ja-JP" altLang="en-US" sz="9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99241</xdr:rowOff>
    </xdr:from>
    <xdr:to>
      <xdr:col>24</xdr:col>
      <xdr:colOff>31750</xdr:colOff>
      <xdr:row>81</xdr:row>
      <xdr:rowOff>30662</xdr:rowOff>
    </xdr:to>
    <xdr:cxnSp macro="">
      <xdr:nvCxnSpPr>
        <xdr:cNvPr id="437" name="直線コネクタ 436"/>
        <xdr:cNvCxnSpPr/>
      </xdr:nvCxnSpPr>
      <xdr:spPr>
        <a:xfrm flipV="1">
          <a:off x="16510000" y="12957991"/>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2739</xdr:rowOff>
    </xdr:from>
    <xdr:ext cx="762000" cy="259045"/>
    <xdr:sp macro="" textlink="">
      <xdr:nvSpPr>
        <xdr:cNvPr id="438"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30662</xdr:rowOff>
    </xdr:from>
    <xdr:to>
      <xdr:col>24</xdr:col>
      <xdr:colOff>120650</xdr:colOff>
      <xdr:row>81</xdr:row>
      <xdr:rowOff>30662</xdr:rowOff>
    </xdr:to>
    <xdr:cxnSp macro="">
      <xdr:nvCxnSpPr>
        <xdr:cNvPr id="439" name="直線コネクタ 438"/>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14168</xdr:rowOff>
    </xdr:from>
    <xdr:ext cx="762000" cy="259045"/>
    <xdr:sp macro="" textlink="">
      <xdr:nvSpPr>
        <xdr:cNvPr id="440" name="公債費以外最大値テキスト"/>
        <xdr:cNvSpPr txBox="1"/>
      </xdr:nvSpPr>
      <xdr:spPr>
        <a:xfrm>
          <a:off x="16598900" y="1270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75</xdr:row>
      <xdr:rowOff>99241</xdr:rowOff>
    </xdr:from>
    <xdr:to>
      <xdr:col>24</xdr:col>
      <xdr:colOff>120650</xdr:colOff>
      <xdr:row>75</xdr:row>
      <xdr:rowOff>99241</xdr:rowOff>
    </xdr:to>
    <xdr:cxnSp macro="">
      <xdr:nvCxnSpPr>
        <xdr:cNvPr id="441" name="直線コネクタ 440"/>
        <xdr:cNvCxnSpPr/>
      </xdr:nvCxnSpPr>
      <xdr:spPr>
        <a:xfrm>
          <a:off x="16421100" y="1295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112304</xdr:rowOff>
    </xdr:from>
    <xdr:to>
      <xdr:col>24</xdr:col>
      <xdr:colOff>31750</xdr:colOff>
      <xdr:row>75</xdr:row>
      <xdr:rowOff>125367</xdr:rowOff>
    </xdr:to>
    <xdr:cxnSp macro="">
      <xdr:nvCxnSpPr>
        <xdr:cNvPr id="442" name="直線コネクタ 441"/>
        <xdr:cNvCxnSpPr/>
      </xdr:nvCxnSpPr>
      <xdr:spPr>
        <a:xfrm>
          <a:off x="15671800" y="129710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43"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44" name="フローチャート : 判断 443"/>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75</xdr:row>
      <xdr:rowOff>112304</xdr:rowOff>
    </xdr:to>
    <xdr:cxnSp macro="">
      <xdr:nvCxnSpPr>
        <xdr:cNvPr id="445" name="直線コネクタ 444"/>
        <xdr:cNvCxnSpPr/>
      </xdr:nvCxnSpPr>
      <xdr:spPr>
        <a:xfrm>
          <a:off x="14782800" y="12768580"/>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136616</xdr:rowOff>
    </xdr:from>
    <xdr:to>
      <xdr:col>22</xdr:col>
      <xdr:colOff>615950</xdr:colOff>
      <xdr:row>78</xdr:row>
      <xdr:rowOff>66766</xdr:rowOff>
    </xdr:to>
    <xdr:sp macro="" textlink="">
      <xdr:nvSpPr>
        <xdr:cNvPr id="446" name="フローチャート : 判断 445"/>
        <xdr:cNvSpPr/>
      </xdr:nvSpPr>
      <xdr:spPr>
        <a:xfrm>
          <a:off x="15621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51543</xdr:rowOff>
    </xdr:from>
    <xdr:ext cx="736600" cy="259045"/>
    <xdr:sp macro="" textlink="">
      <xdr:nvSpPr>
        <xdr:cNvPr id="447" name="テキスト ボックス 446"/>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74</xdr:row>
      <xdr:rowOff>133531</xdr:rowOff>
    </xdr:to>
    <xdr:cxnSp macro="">
      <xdr:nvCxnSpPr>
        <xdr:cNvPr id="448" name="直線コネクタ 447"/>
        <xdr:cNvCxnSpPr/>
      </xdr:nvCxnSpPr>
      <xdr:spPr>
        <a:xfrm flipV="1">
          <a:off x="13893800" y="127685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25581</xdr:rowOff>
    </xdr:from>
    <xdr:to>
      <xdr:col>21</xdr:col>
      <xdr:colOff>412750</xdr:colOff>
      <xdr:row>77</xdr:row>
      <xdr:rowOff>127181</xdr:rowOff>
    </xdr:to>
    <xdr:sp macro="" textlink="">
      <xdr:nvSpPr>
        <xdr:cNvPr id="449" name="フローチャート : 判断 448"/>
        <xdr:cNvSpPr/>
      </xdr:nvSpPr>
      <xdr:spPr>
        <a:xfrm>
          <a:off x="14732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111958</xdr:rowOff>
    </xdr:from>
    <xdr:ext cx="762000" cy="259045"/>
    <xdr:sp macro="" textlink="">
      <xdr:nvSpPr>
        <xdr:cNvPr id="450" name="テキスト ボックス 449"/>
        <xdr:cNvSpPr txBox="1"/>
      </xdr:nvSpPr>
      <xdr:spPr>
        <a:xfrm>
          <a:off x="14401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148227</xdr:rowOff>
    </xdr:from>
    <xdr:to>
      <xdr:col>20</xdr:col>
      <xdr:colOff>158750</xdr:colOff>
      <xdr:row>74</xdr:row>
      <xdr:rowOff>133531</xdr:rowOff>
    </xdr:to>
    <xdr:cxnSp macro="">
      <xdr:nvCxnSpPr>
        <xdr:cNvPr id="451" name="直線コネクタ 450"/>
        <xdr:cNvCxnSpPr/>
      </xdr:nvCxnSpPr>
      <xdr:spPr>
        <a:xfrm>
          <a:off x="13004800" y="1266407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71301</xdr:rowOff>
    </xdr:from>
    <xdr:to>
      <xdr:col>20</xdr:col>
      <xdr:colOff>209550</xdr:colOff>
      <xdr:row>78</xdr:row>
      <xdr:rowOff>1451</xdr:rowOff>
    </xdr:to>
    <xdr:sp macro="" textlink="">
      <xdr:nvSpPr>
        <xdr:cNvPr id="452" name="フローチャート : 判断 451"/>
        <xdr:cNvSpPr/>
      </xdr:nvSpPr>
      <xdr:spPr>
        <a:xfrm>
          <a:off x="13843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157678</xdr:rowOff>
    </xdr:from>
    <xdr:ext cx="762000" cy="259045"/>
    <xdr:sp macro="" textlink="">
      <xdr:nvSpPr>
        <xdr:cNvPr id="453" name="テキスト ボックス 452"/>
        <xdr:cNvSpPr txBox="1"/>
      </xdr:nvSpPr>
      <xdr:spPr>
        <a:xfrm>
          <a:off x="13512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38644</xdr:rowOff>
    </xdr:from>
    <xdr:to>
      <xdr:col>19</xdr:col>
      <xdr:colOff>6350</xdr:colOff>
      <xdr:row>77</xdr:row>
      <xdr:rowOff>140244</xdr:rowOff>
    </xdr:to>
    <xdr:sp macro="" textlink="">
      <xdr:nvSpPr>
        <xdr:cNvPr id="454" name="フローチャート : 判断 453"/>
        <xdr:cNvSpPr/>
      </xdr:nvSpPr>
      <xdr:spPr>
        <a:xfrm>
          <a:off x="12954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125021</xdr:rowOff>
    </xdr:from>
    <xdr:ext cx="762000" cy="259045"/>
    <xdr:sp macro="" textlink="">
      <xdr:nvSpPr>
        <xdr:cNvPr id="455" name="テキスト ボックス 454"/>
        <xdr:cNvSpPr txBox="1"/>
      </xdr:nvSpPr>
      <xdr:spPr>
        <a:xfrm>
          <a:off x="12623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74567</xdr:rowOff>
    </xdr:from>
    <xdr:to>
      <xdr:col>24</xdr:col>
      <xdr:colOff>82550</xdr:colOff>
      <xdr:row>76</xdr:row>
      <xdr:rowOff>4716</xdr:rowOff>
    </xdr:to>
    <xdr:sp macro="" textlink="">
      <xdr:nvSpPr>
        <xdr:cNvPr id="461" name="円/楕円 460"/>
        <xdr:cNvSpPr/>
      </xdr:nvSpPr>
      <xdr:spPr>
        <a:xfrm>
          <a:off x="164592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154594</xdr:rowOff>
    </xdr:from>
    <xdr:ext cx="762000" cy="259045"/>
    <xdr:sp macro="" textlink="">
      <xdr:nvSpPr>
        <xdr:cNvPr id="462" name="公債費以外該当値テキスト"/>
        <xdr:cNvSpPr txBox="1"/>
      </xdr:nvSpPr>
      <xdr:spPr>
        <a:xfrm>
          <a:off x="16598900" y="1284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61504</xdr:rowOff>
    </xdr:from>
    <xdr:to>
      <xdr:col>22</xdr:col>
      <xdr:colOff>615950</xdr:colOff>
      <xdr:row>75</xdr:row>
      <xdr:rowOff>163103</xdr:rowOff>
    </xdr:to>
    <xdr:sp macro="" textlink="">
      <xdr:nvSpPr>
        <xdr:cNvPr id="463" name="円/楕円 462"/>
        <xdr:cNvSpPr/>
      </xdr:nvSpPr>
      <xdr:spPr>
        <a:xfrm>
          <a:off x="15621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1831</xdr:rowOff>
    </xdr:from>
    <xdr:ext cx="736600" cy="259045"/>
    <xdr:sp macro="" textlink="">
      <xdr:nvSpPr>
        <xdr:cNvPr id="464" name="テキスト ボックス 463"/>
        <xdr:cNvSpPr txBox="1"/>
      </xdr:nvSpPr>
      <xdr:spPr>
        <a:xfrm>
          <a:off x="15290800" y="1268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65" name="円/楕円 464"/>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66" name="テキスト ボックス 465"/>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82731</xdr:rowOff>
    </xdr:from>
    <xdr:to>
      <xdr:col>20</xdr:col>
      <xdr:colOff>209550</xdr:colOff>
      <xdr:row>75</xdr:row>
      <xdr:rowOff>12881</xdr:rowOff>
    </xdr:to>
    <xdr:sp macro="" textlink="">
      <xdr:nvSpPr>
        <xdr:cNvPr id="467" name="円/楕円 466"/>
        <xdr:cNvSpPr/>
      </xdr:nvSpPr>
      <xdr:spPr>
        <a:xfrm>
          <a:off x="13843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23058</xdr:rowOff>
    </xdr:from>
    <xdr:ext cx="762000" cy="259045"/>
    <xdr:sp macro="" textlink="">
      <xdr:nvSpPr>
        <xdr:cNvPr id="468" name="テキスト ボックス 467"/>
        <xdr:cNvSpPr txBox="1"/>
      </xdr:nvSpPr>
      <xdr:spPr>
        <a:xfrm>
          <a:off x="13512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97427</xdr:rowOff>
    </xdr:from>
    <xdr:to>
      <xdr:col>19</xdr:col>
      <xdr:colOff>6350</xdr:colOff>
      <xdr:row>74</xdr:row>
      <xdr:rowOff>27577</xdr:rowOff>
    </xdr:to>
    <xdr:sp macro="" textlink="">
      <xdr:nvSpPr>
        <xdr:cNvPr id="469" name="円/楕円 468"/>
        <xdr:cNvSpPr/>
      </xdr:nvSpPr>
      <xdr:spPr>
        <a:xfrm>
          <a:off x="12954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37754</xdr:rowOff>
    </xdr:from>
    <xdr:ext cx="762000" cy="259045"/>
    <xdr:sp macro="" textlink="">
      <xdr:nvSpPr>
        <xdr:cNvPr id="470" name="テキスト ボックス 469"/>
        <xdr:cNvSpPr txBox="1"/>
      </xdr:nvSpPr>
      <xdr:spPr>
        <a:xfrm>
          <a:off x="12623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福岡県福岡市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143673</xdr:rowOff>
    </xdr:from>
    <xdr:to>
      <xdr:col>4</xdr:col>
      <xdr:colOff>1117600</xdr:colOff>
      <xdr:row>19</xdr:row>
      <xdr:rowOff>155285</xdr:rowOff>
    </xdr:to>
    <xdr:cxnSp macro="">
      <xdr:nvCxnSpPr>
        <xdr:cNvPr id="48" name="直線コネクタ 47"/>
        <xdr:cNvCxnSpPr/>
      </xdr:nvCxnSpPr>
      <xdr:spPr bwMode="auto">
        <a:xfrm>
          <a:off x="5003800" y="3448848"/>
          <a:ext cx="647700" cy="1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143673</xdr:rowOff>
    </xdr:from>
    <xdr:to>
      <xdr:col>4</xdr:col>
      <xdr:colOff>469900</xdr:colOff>
      <xdr:row>20</xdr:row>
      <xdr:rowOff>26218</xdr:rowOff>
    </xdr:to>
    <xdr:cxnSp macro="">
      <xdr:nvCxnSpPr>
        <xdr:cNvPr id="51" name="直線コネクタ 50"/>
        <xdr:cNvCxnSpPr/>
      </xdr:nvCxnSpPr>
      <xdr:spPr bwMode="auto">
        <a:xfrm flipV="1">
          <a:off x="4305300" y="3448848"/>
          <a:ext cx="698500" cy="53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71344</xdr:rowOff>
    </xdr:from>
    <xdr:to>
      <xdr:col>3</xdr:col>
      <xdr:colOff>904875</xdr:colOff>
      <xdr:row>20</xdr:row>
      <xdr:rowOff>26218</xdr:rowOff>
    </xdr:to>
    <xdr:cxnSp macro="">
      <xdr:nvCxnSpPr>
        <xdr:cNvPr id="54" name="直線コネクタ 53"/>
        <xdr:cNvCxnSpPr/>
      </xdr:nvCxnSpPr>
      <xdr:spPr bwMode="auto">
        <a:xfrm>
          <a:off x="3606800" y="3376519"/>
          <a:ext cx="698500" cy="12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139329</xdr:rowOff>
    </xdr:from>
    <xdr:to>
      <xdr:col>3</xdr:col>
      <xdr:colOff>206375</xdr:colOff>
      <xdr:row>19</xdr:row>
      <xdr:rowOff>71344</xdr:rowOff>
    </xdr:to>
    <xdr:cxnSp macro="">
      <xdr:nvCxnSpPr>
        <xdr:cNvPr id="57" name="直線コネクタ 56"/>
        <xdr:cNvCxnSpPr/>
      </xdr:nvCxnSpPr>
      <xdr:spPr bwMode="auto">
        <a:xfrm>
          <a:off x="2908300" y="3273054"/>
          <a:ext cx="698500" cy="10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104485</xdr:rowOff>
    </xdr:from>
    <xdr:to>
      <xdr:col>5</xdr:col>
      <xdr:colOff>34925</xdr:colOff>
      <xdr:row>20</xdr:row>
      <xdr:rowOff>34635</xdr:rowOff>
    </xdr:to>
    <xdr:sp macro="" textlink="">
      <xdr:nvSpPr>
        <xdr:cNvPr id="67" name="円/楕円 66"/>
        <xdr:cNvSpPr/>
      </xdr:nvSpPr>
      <xdr:spPr bwMode="auto">
        <a:xfrm>
          <a:off x="5600700" y="340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13062</xdr:rowOff>
    </xdr:from>
    <xdr:ext cx="762000" cy="259045"/>
    <xdr:sp macro="" textlink="">
      <xdr:nvSpPr>
        <xdr:cNvPr id="68" name="人口1人当たり決算額の推移該当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50,423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92873</xdr:rowOff>
    </xdr:from>
    <xdr:to>
      <xdr:col>4</xdr:col>
      <xdr:colOff>520700</xdr:colOff>
      <xdr:row>20</xdr:row>
      <xdr:rowOff>23023</xdr:rowOff>
    </xdr:to>
    <xdr:sp macro="" textlink="">
      <xdr:nvSpPr>
        <xdr:cNvPr id="69" name="円/楕円 68"/>
        <xdr:cNvSpPr/>
      </xdr:nvSpPr>
      <xdr:spPr bwMode="auto">
        <a:xfrm>
          <a:off x="4953000" y="339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7800</xdr:rowOff>
    </xdr:from>
    <xdr:ext cx="736600" cy="259045"/>
    <xdr:sp macro="" textlink="">
      <xdr:nvSpPr>
        <xdr:cNvPr id="70" name="テキスト ボックス 69"/>
        <xdr:cNvSpPr txBox="1"/>
      </xdr:nvSpPr>
      <xdr:spPr>
        <a:xfrm>
          <a:off x="4622800" y="348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50,677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146868</xdr:rowOff>
    </xdr:from>
    <xdr:to>
      <xdr:col>3</xdr:col>
      <xdr:colOff>955675</xdr:colOff>
      <xdr:row>20</xdr:row>
      <xdr:rowOff>77018</xdr:rowOff>
    </xdr:to>
    <xdr:sp macro="" textlink="">
      <xdr:nvSpPr>
        <xdr:cNvPr id="71" name="円/楕円 70"/>
        <xdr:cNvSpPr/>
      </xdr:nvSpPr>
      <xdr:spPr bwMode="auto">
        <a:xfrm>
          <a:off x="4254500" y="345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61795</xdr:rowOff>
    </xdr:from>
    <xdr:ext cx="762000" cy="259045"/>
    <xdr:sp macro="" textlink="">
      <xdr:nvSpPr>
        <xdr:cNvPr id="72" name="テキスト ボックス 71"/>
        <xdr:cNvSpPr txBox="1"/>
      </xdr:nvSpPr>
      <xdr:spPr>
        <a:xfrm>
          <a:off x="3924300" y="353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49,496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20544</xdr:rowOff>
    </xdr:from>
    <xdr:to>
      <xdr:col>3</xdr:col>
      <xdr:colOff>257175</xdr:colOff>
      <xdr:row>19</xdr:row>
      <xdr:rowOff>122144</xdr:rowOff>
    </xdr:to>
    <xdr:sp macro="" textlink="">
      <xdr:nvSpPr>
        <xdr:cNvPr id="73" name="円/楕円 72"/>
        <xdr:cNvSpPr/>
      </xdr:nvSpPr>
      <xdr:spPr bwMode="auto">
        <a:xfrm>
          <a:off x="3556000" y="332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106921</xdr:rowOff>
    </xdr:from>
    <xdr:ext cx="762000" cy="259045"/>
    <xdr:sp macro="" textlink="">
      <xdr:nvSpPr>
        <xdr:cNvPr id="74" name="テキスト ボックス 73"/>
        <xdr:cNvSpPr txBox="1"/>
      </xdr:nvSpPr>
      <xdr:spPr>
        <a:xfrm>
          <a:off x="3225800" y="341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88529</xdr:rowOff>
    </xdr:from>
    <xdr:to>
      <xdr:col>2</xdr:col>
      <xdr:colOff>692150</xdr:colOff>
      <xdr:row>19</xdr:row>
      <xdr:rowOff>18679</xdr:rowOff>
    </xdr:to>
    <xdr:sp macro="" textlink="">
      <xdr:nvSpPr>
        <xdr:cNvPr id="75" name="円/楕円 74"/>
        <xdr:cNvSpPr/>
      </xdr:nvSpPr>
      <xdr:spPr bwMode="auto">
        <a:xfrm>
          <a:off x="2857500" y="3222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3456</xdr:rowOff>
    </xdr:from>
    <xdr:ext cx="762000" cy="259045"/>
    <xdr:sp macro="" textlink="">
      <xdr:nvSpPr>
        <xdr:cNvPr id="76" name="テキスト ボックス 75"/>
        <xdr:cNvSpPr txBox="1"/>
      </xdr:nvSpPr>
      <xdr:spPr>
        <a:xfrm>
          <a:off x="2527300" y="330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15901</xdr:rowOff>
    </xdr:from>
    <xdr:to>
      <xdr:col>4</xdr:col>
      <xdr:colOff>1117600</xdr:colOff>
      <xdr:row>35</xdr:row>
      <xdr:rowOff>50305</xdr:rowOff>
    </xdr:to>
    <xdr:cxnSp macro="">
      <xdr:nvCxnSpPr>
        <xdr:cNvPr id="110" name="直線コネクタ 109"/>
        <xdr:cNvCxnSpPr/>
      </xdr:nvCxnSpPr>
      <xdr:spPr bwMode="auto">
        <a:xfrm flipV="1">
          <a:off x="5003800" y="6626251"/>
          <a:ext cx="6477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334950</xdr:rowOff>
    </xdr:from>
    <xdr:to>
      <xdr:col>4</xdr:col>
      <xdr:colOff>469900</xdr:colOff>
      <xdr:row>35</xdr:row>
      <xdr:rowOff>50305</xdr:rowOff>
    </xdr:to>
    <xdr:cxnSp macro="">
      <xdr:nvCxnSpPr>
        <xdr:cNvPr id="113" name="直線コネクタ 112"/>
        <xdr:cNvCxnSpPr/>
      </xdr:nvCxnSpPr>
      <xdr:spPr bwMode="auto">
        <a:xfrm>
          <a:off x="4305300" y="6602400"/>
          <a:ext cx="698500" cy="5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308813</xdr:rowOff>
    </xdr:from>
    <xdr:to>
      <xdr:col>3</xdr:col>
      <xdr:colOff>904875</xdr:colOff>
      <xdr:row>34</xdr:row>
      <xdr:rowOff>334950</xdr:rowOff>
    </xdr:to>
    <xdr:cxnSp macro="">
      <xdr:nvCxnSpPr>
        <xdr:cNvPr id="116" name="直線コネクタ 115"/>
        <xdr:cNvCxnSpPr/>
      </xdr:nvCxnSpPr>
      <xdr:spPr bwMode="auto">
        <a:xfrm>
          <a:off x="3606800" y="6576263"/>
          <a:ext cx="6985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198438</xdr:rowOff>
    </xdr:from>
    <xdr:to>
      <xdr:col>3</xdr:col>
      <xdr:colOff>206375</xdr:colOff>
      <xdr:row>34</xdr:row>
      <xdr:rowOff>308813</xdr:rowOff>
    </xdr:to>
    <xdr:cxnSp macro="">
      <xdr:nvCxnSpPr>
        <xdr:cNvPr id="119" name="直線コネクタ 118"/>
        <xdr:cNvCxnSpPr/>
      </xdr:nvCxnSpPr>
      <xdr:spPr bwMode="auto">
        <a:xfrm>
          <a:off x="2908300" y="6465888"/>
          <a:ext cx="698500" cy="110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308001</xdr:rowOff>
    </xdr:from>
    <xdr:to>
      <xdr:col>5</xdr:col>
      <xdr:colOff>34925</xdr:colOff>
      <xdr:row>35</xdr:row>
      <xdr:rowOff>66701</xdr:rowOff>
    </xdr:to>
    <xdr:sp macro="" textlink="">
      <xdr:nvSpPr>
        <xdr:cNvPr id="129" name="円/楕円 128"/>
        <xdr:cNvSpPr/>
      </xdr:nvSpPr>
      <xdr:spPr bwMode="auto">
        <a:xfrm>
          <a:off x="5600700" y="657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153078</xdr:rowOff>
    </xdr:from>
    <xdr:ext cx="762000" cy="259045"/>
    <xdr:sp macro="" textlink="">
      <xdr:nvSpPr>
        <xdr:cNvPr id="130" name="人口1人当たり決算額の推移該当値テキスト445"/>
        <xdr:cNvSpPr txBox="1"/>
      </xdr:nvSpPr>
      <xdr:spPr>
        <a:xfrm>
          <a:off x="5740400" y="642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342405</xdr:rowOff>
    </xdr:from>
    <xdr:to>
      <xdr:col>4</xdr:col>
      <xdr:colOff>520700</xdr:colOff>
      <xdr:row>35</xdr:row>
      <xdr:rowOff>101105</xdr:rowOff>
    </xdr:to>
    <xdr:sp macro="" textlink="">
      <xdr:nvSpPr>
        <xdr:cNvPr id="131" name="円/楕円 130"/>
        <xdr:cNvSpPr/>
      </xdr:nvSpPr>
      <xdr:spPr bwMode="auto">
        <a:xfrm>
          <a:off x="4953000" y="66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111282</xdr:rowOff>
    </xdr:from>
    <xdr:ext cx="736600" cy="259045"/>
    <xdr:sp macro="" textlink="">
      <xdr:nvSpPr>
        <xdr:cNvPr id="132" name="テキスト ボックス 131"/>
        <xdr:cNvSpPr txBox="1"/>
      </xdr:nvSpPr>
      <xdr:spPr>
        <a:xfrm>
          <a:off x="4622800" y="637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284150</xdr:rowOff>
    </xdr:from>
    <xdr:to>
      <xdr:col>3</xdr:col>
      <xdr:colOff>955675</xdr:colOff>
      <xdr:row>35</xdr:row>
      <xdr:rowOff>42850</xdr:rowOff>
    </xdr:to>
    <xdr:sp macro="" textlink="">
      <xdr:nvSpPr>
        <xdr:cNvPr id="133" name="円/楕円 132"/>
        <xdr:cNvSpPr/>
      </xdr:nvSpPr>
      <xdr:spPr bwMode="auto">
        <a:xfrm>
          <a:off x="4254500" y="655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53027</xdr:rowOff>
    </xdr:from>
    <xdr:ext cx="762000" cy="259045"/>
    <xdr:sp macro="" textlink="">
      <xdr:nvSpPr>
        <xdr:cNvPr id="134" name="テキスト ボックス 133"/>
        <xdr:cNvSpPr txBox="1"/>
      </xdr:nvSpPr>
      <xdr:spPr>
        <a:xfrm>
          <a:off x="3924300" y="63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258013</xdr:rowOff>
    </xdr:from>
    <xdr:to>
      <xdr:col>3</xdr:col>
      <xdr:colOff>257175</xdr:colOff>
      <xdr:row>35</xdr:row>
      <xdr:rowOff>16713</xdr:rowOff>
    </xdr:to>
    <xdr:sp macro="" textlink="">
      <xdr:nvSpPr>
        <xdr:cNvPr id="135" name="円/楕円 134"/>
        <xdr:cNvSpPr/>
      </xdr:nvSpPr>
      <xdr:spPr bwMode="auto">
        <a:xfrm>
          <a:off x="3556000" y="652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26890</xdr:rowOff>
    </xdr:from>
    <xdr:ext cx="762000" cy="259045"/>
    <xdr:sp macro="" textlink="">
      <xdr:nvSpPr>
        <xdr:cNvPr id="136" name="テキスト ボックス 135"/>
        <xdr:cNvSpPr txBox="1"/>
      </xdr:nvSpPr>
      <xdr:spPr>
        <a:xfrm>
          <a:off x="3225800" y="629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147638</xdr:rowOff>
    </xdr:from>
    <xdr:to>
      <xdr:col>2</xdr:col>
      <xdr:colOff>692150</xdr:colOff>
      <xdr:row>34</xdr:row>
      <xdr:rowOff>249238</xdr:rowOff>
    </xdr:to>
    <xdr:sp macro="" textlink="">
      <xdr:nvSpPr>
        <xdr:cNvPr id="137" name="円/楕円 136"/>
        <xdr:cNvSpPr/>
      </xdr:nvSpPr>
      <xdr:spPr bwMode="auto">
        <a:xfrm>
          <a:off x="2857500" y="641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259415</xdr:rowOff>
    </xdr:from>
    <xdr:ext cx="762000" cy="259045"/>
    <xdr:sp macro="" textlink="">
      <xdr:nvSpPr>
        <xdr:cNvPr id="138" name="テキスト ボックス 137"/>
        <xdr:cNvSpPr txBox="1"/>
      </xdr:nvSpPr>
      <xdr:spPr>
        <a:xfrm>
          <a:off x="2527300" y="618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1,500,955
1,471,072
343.39
798,701,911
784,393,260
10,691,985
357,652,638
1,238,606,550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533400</xdr:colOff>
      <xdr:row>13</xdr:row>
      <xdr:rowOff>120650</xdr:rowOff>
    </xdr:to>
    <xdr:sp macro="" textlink="">
      <xdr:nvSpPr>
        <xdr:cNvPr id="17" name="正方形/長方形 16"/>
        <xdr:cNvSpPr/>
      </xdr:nvSpPr>
      <xdr:spPr>
        <a:xfrm>
          <a:off x="6512832" y="1632857"/>
          <a:ext cx="3327854"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87533</xdr:rowOff>
    </xdr:from>
    <xdr:to>
      <xdr:col>6</xdr:col>
      <xdr:colOff>511175</xdr:colOff>
      <xdr:row>38</xdr:row>
      <xdr:rowOff>121595</xdr:rowOff>
    </xdr:to>
    <xdr:cxnSp macro="">
      <xdr:nvCxnSpPr>
        <xdr:cNvPr id="59" name="直線コネクタ 58"/>
        <xdr:cNvCxnSpPr/>
      </xdr:nvCxnSpPr>
      <xdr:spPr>
        <a:xfrm>
          <a:off x="3797300" y="6602633"/>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87533</xdr:rowOff>
    </xdr:from>
    <xdr:to>
      <xdr:col>5</xdr:col>
      <xdr:colOff>358775</xdr:colOff>
      <xdr:row>38</xdr:row>
      <xdr:rowOff>101250</xdr:rowOff>
    </xdr:to>
    <xdr:cxnSp macro="">
      <xdr:nvCxnSpPr>
        <xdr:cNvPr id="62" name="直線コネクタ 61"/>
        <xdr:cNvCxnSpPr/>
      </xdr:nvCxnSpPr>
      <xdr:spPr>
        <a:xfrm flipV="1">
          <a:off x="2908300" y="660263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161417</xdr:rowOff>
    </xdr:from>
    <xdr:to>
      <xdr:col>4</xdr:col>
      <xdr:colOff>155575</xdr:colOff>
      <xdr:row>38</xdr:row>
      <xdr:rowOff>101250</xdr:rowOff>
    </xdr:to>
    <xdr:cxnSp macro="">
      <xdr:nvCxnSpPr>
        <xdr:cNvPr id="65" name="直線コネクタ 64"/>
        <xdr:cNvCxnSpPr/>
      </xdr:nvCxnSpPr>
      <xdr:spPr>
        <a:xfrm>
          <a:off x="2019300" y="6505067"/>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65176</xdr:rowOff>
    </xdr:from>
    <xdr:to>
      <xdr:col>2</xdr:col>
      <xdr:colOff>638175</xdr:colOff>
      <xdr:row>37</xdr:row>
      <xdr:rowOff>161417</xdr:rowOff>
    </xdr:to>
    <xdr:cxnSp macro="">
      <xdr:nvCxnSpPr>
        <xdr:cNvPr id="68" name="直線コネクタ 67"/>
        <xdr:cNvCxnSpPr/>
      </xdr:nvCxnSpPr>
      <xdr:spPr>
        <a:xfrm>
          <a:off x="1130300" y="6408826"/>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70795</xdr:rowOff>
    </xdr:from>
    <xdr:to>
      <xdr:col>6</xdr:col>
      <xdr:colOff>561975</xdr:colOff>
      <xdr:row>39</xdr:row>
      <xdr:rowOff>945</xdr:rowOff>
    </xdr:to>
    <xdr:sp macro="" textlink="">
      <xdr:nvSpPr>
        <xdr:cNvPr id="78" name="円/楕円 77"/>
        <xdr:cNvSpPr/>
      </xdr:nvSpPr>
      <xdr:spPr>
        <a:xfrm>
          <a:off x="45847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157172</xdr:rowOff>
    </xdr:from>
    <xdr:ext cx="534377" cy="259045"/>
    <xdr:sp macro="" textlink="">
      <xdr:nvSpPr>
        <xdr:cNvPr id="79" name="人件費該当値テキスト"/>
        <xdr:cNvSpPr txBox="1"/>
      </xdr:nvSpPr>
      <xdr:spPr>
        <a:xfrm>
          <a:off x="4686300" y="65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36733</xdr:rowOff>
    </xdr:from>
    <xdr:to>
      <xdr:col>5</xdr:col>
      <xdr:colOff>409575</xdr:colOff>
      <xdr:row>38</xdr:row>
      <xdr:rowOff>138333</xdr:rowOff>
    </xdr:to>
    <xdr:sp macro="" textlink="">
      <xdr:nvSpPr>
        <xdr:cNvPr id="80" name="円/楕円 79"/>
        <xdr:cNvSpPr/>
      </xdr:nvSpPr>
      <xdr:spPr>
        <a:xfrm>
          <a:off x="3746500" y="65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129460</xdr:rowOff>
    </xdr:from>
    <xdr:ext cx="534377" cy="259045"/>
    <xdr:sp macro="" textlink="">
      <xdr:nvSpPr>
        <xdr:cNvPr id="81" name="テキスト ボックス 80"/>
        <xdr:cNvSpPr txBox="1"/>
      </xdr:nvSpPr>
      <xdr:spPr>
        <a:xfrm>
          <a:off x="3530111" y="66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50450</xdr:rowOff>
    </xdr:from>
    <xdr:to>
      <xdr:col>4</xdr:col>
      <xdr:colOff>206375</xdr:colOff>
      <xdr:row>38</xdr:row>
      <xdr:rowOff>152050</xdr:rowOff>
    </xdr:to>
    <xdr:sp macro="" textlink="">
      <xdr:nvSpPr>
        <xdr:cNvPr id="82" name="円/楕円 81"/>
        <xdr:cNvSpPr/>
      </xdr:nvSpPr>
      <xdr:spPr>
        <a:xfrm>
          <a:off x="2857500" y="65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143177</xdr:rowOff>
    </xdr:from>
    <xdr:ext cx="534377" cy="259045"/>
    <xdr:sp macro="" textlink="">
      <xdr:nvSpPr>
        <xdr:cNvPr id="83" name="テキスト ボックス 82"/>
        <xdr:cNvSpPr txBox="1"/>
      </xdr:nvSpPr>
      <xdr:spPr>
        <a:xfrm>
          <a:off x="2641111" y="66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110617</xdr:rowOff>
    </xdr:from>
    <xdr:to>
      <xdr:col>3</xdr:col>
      <xdr:colOff>3175</xdr:colOff>
      <xdr:row>38</xdr:row>
      <xdr:rowOff>40767</xdr:rowOff>
    </xdr:to>
    <xdr:sp macro="" textlink="">
      <xdr:nvSpPr>
        <xdr:cNvPr id="84" name="円/楕円 83"/>
        <xdr:cNvSpPr/>
      </xdr:nvSpPr>
      <xdr:spPr>
        <a:xfrm>
          <a:off x="1968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31894</xdr:rowOff>
    </xdr:from>
    <xdr:ext cx="534377" cy="259045"/>
    <xdr:sp macro="" textlink="">
      <xdr:nvSpPr>
        <xdr:cNvPr id="85" name="テキスト ボックス 84"/>
        <xdr:cNvSpPr txBox="1"/>
      </xdr:nvSpPr>
      <xdr:spPr>
        <a:xfrm>
          <a:off x="1752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14376</xdr:rowOff>
    </xdr:from>
    <xdr:to>
      <xdr:col>1</xdr:col>
      <xdr:colOff>485775</xdr:colOff>
      <xdr:row>37</xdr:row>
      <xdr:rowOff>115976</xdr:rowOff>
    </xdr:to>
    <xdr:sp macro="" textlink="">
      <xdr:nvSpPr>
        <xdr:cNvPr id="86" name="円/楕円 85"/>
        <xdr:cNvSpPr/>
      </xdr:nvSpPr>
      <xdr:spPr>
        <a:xfrm>
          <a:off x="1079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107103</xdr:rowOff>
    </xdr:from>
    <xdr:ext cx="534377" cy="259045"/>
    <xdr:sp macro="" textlink="">
      <xdr:nvSpPr>
        <xdr:cNvPr id="87" name="テキスト ボックス 86"/>
        <xdr:cNvSpPr txBox="1"/>
      </xdr:nvSpPr>
      <xdr:spPr>
        <a:xfrm>
          <a:off x="863111" y="64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62147</xdr:rowOff>
    </xdr:from>
    <xdr:to>
      <xdr:col>6</xdr:col>
      <xdr:colOff>511175</xdr:colOff>
      <xdr:row>53</xdr:row>
      <xdr:rowOff>77350</xdr:rowOff>
    </xdr:to>
    <xdr:cxnSp macro="">
      <xdr:nvCxnSpPr>
        <xdr:cNvPr id="113" name="直線コネクタ 112"/>
        <xdr:cNvCxnSpPr/>
      </xdr:nvCxnSpPr>
      <xdr:spPr>
        <a:xfrm flipV="1">
          <a:off x="3797300" y="9148997"/>
          <a:ext cx="8382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77350</xdr:rowOff>
    </xdr:from>
    <xdr:to>
      <xdr:col>5</xdr:col>
      <xdr:colOff>358775</xdr:colOff>
      <xdr:row>53</xdr:row>
      <xdr:rowOff>170390</xdr:rowOff>
    </xdr:to>
    <xdr:cxnSp macro="">
      <xdr:nvCxnSpPr>
        <xdr:cNvPr id="116" name="直線コネクタ 115"/>
        <xdr:cNvCxnSpPr/>
      </xdr:nvCxnSpPr>
      <xdr:spPr>
        <a:xfrm flipV="1">
          <a:off x="2908300" y="9164200"/>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168161</xdr:rowOff>
    </xdr:from>
    <xdr:to>
      <xdr:col>4</xdr:col>
      <xdr:colOff>155575</xdr:colOff>
      <xdr:row>53</xdr:row>
      <xdr:rowOff>170390</xdr:rowOff>
    </xdr:to>
    <xdr:cxnSp macro="">
      <xdr:nvCxnSpPr>
        <xdr:cNvPr id="119" name="直線コネクタ 118"/>
        <xdr:cNvCxnSpPr/>
      </xdr:nvCxnSpPr>
      <xdr:spPr>
        <a:xfrm>
          <a:off x="2019300" y="925501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63062</xdr:rowOff>
    </xdr:from>
    <xdr:to>
      <xdr:col>2</xdr:col>
      <xdr:colOff>638175</xdr:colOff>
      <xdr:row>53</xdr:row>
      <xdr:rowOff>168161</xdr:rowOff>
    </xdr:to>
    <xdr:cxnSp macro="">
      <xdr:nvCxnSpPr>
        <xdr:cNvPr id="122" name="直線コネクタ 121"/>
        <xdr:cNvCxnSpPr/>
      </xdr:nvCxnSpPr>
      <xdr:spPr>
        <a:xfrm>
          <a:off x="1130300" y="9149912"/>
          <a:ext cx="889000" cy="10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11347</xdr:rowOff>
    </xdr:from>
    <xdr:to>
      <xdr:col>6</xdr:col>
      <xdr:colOff>561975</xdr:colOff>
      <xdr:row>53</xdr:row>
      <xdr:rowOff>112947</xdr:rowOff>
    </xdr:to>
    <xdr:sp macro="" textlink="">
      <xdr:nvSpPr>
        <xdr:cNvPr id="132" name="円/楕円 131"/>
        <xdr:cNvSpPr/>
      </xdr:nvSpPr>
      <xdr:spPr>
        <a:xfrm>
          <a:off x="4584700" y="90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34224</xdr:rowOff>
    </xdr:from>
    <xdr:ext cx="534377" cy="259045"/>
    <xdr:sp macro="" textlink="">
      <xdr:nvSpPr>
        <xdr:cNvPr id="133" name="物件費該当値テキスト"/>
        <xdr:cNvSpPr txBox="1"/>
      </xdr:nvSpPr>
      <xdr:spPr>
        <a:xfrm>
          <a:off x="4686300" y="89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54,357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26550</xdr:rowOff>
    </xdr:from>
    <xdr:to>
      <xdr:col>5</xdr:col>
      <xdr:colOff>409575</xdr:colOff>
      <xdr:row>53</xdr:row>
      <xdr:rowOff>128150</xdr:rowOff>
    </xdr:to>
    <xdr:sp macro="" textlink="">
      <xdr:nvSpPr>
        <xdr:cNvPr id="134" name="円/楕円 133"/>
        <xdr:cNvSpPr/>
      </xdr:nvSpPr>
      <xdr:spPr>
        <a:xfrm>
          <a:off x="3746500" y="91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144677</xdr:rowOff>
    </xdr:from>
    <xdr:ext cx="534377" cy="259045"/>
    <xdr:sp macro="" textlink="">
      <xdr:nvSpPr>
        <xdr:cNvPr id="135" name="テキスト ボックス 134"/>
        <xdr:cNvSpPr txBox="1"/>
      </xdr:nvSpPr>
      <xdr:spPr>
        <a:xfrm>
          <a:off x="3530111" y="88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119590</xdr:rowOff>
    </xdr:from>
    <xdr:to>
      <xdr:col>4</xdr:col>
      <xdr:colOff>206375</xdr:colOff>
      <xdr:row>54</xdr:row>
      <xdr:rowOff>49740</xdr:rowOff>
    </xdr:to>
    <xdr:sp macro="" textlink="">
      <xdr:nvSpPr>
        <xdr:cNvPr id="136" name="円/楕円 135"/>
        <xdr:cNvSpPr/>
      </xdr:nvSpPr>
      <xdr:spPr>
        <a:xfrm>
          <a:off x="2857500" y="92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66267</xdr:rowOff>
    </xdr:from>
    <xdr:ext cx="534377" cy="259045"/>
    <xdr:sp macro="" textlink="">
      <xdr:nvSpPr>
        <xdr:cNvPr id="137" name="テキスト ボックス 136"/>
        <xdr:cNvSpPr txBox="1"/>
      </xdr:nvSpPr>
      <xdr:spPr>
        <a:xfrm>
          <a:off x="2641111" y="898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117361</xdr:rowOff>
    </xdr:from>
    <xdr:to>
      <xdr:col>3</xdr:col>
      <xdr:colOff>3175</xdr:colOff>
      <xdr:row>54</xdr:row>
      <xdr:rowOff>47511</xdr:rowOff>
    </xdr:to>
    <xdr:sp macro="" textlink="">
      <xdr:nvSpPr>
        <xdr:cNvPr id="138" name="円/楕円 137"/>
        <xdr:cNvSpPr/>
      </xdr:nvSpPr>
      <xdr:spPr>
        <a:xfrm>
          <a:off x="1968500" y="92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64038</xdr:rowOff>
    </xdr:from>
    <xdr:ext cx="534377" cy="259045"/>
    <xdr:sp macro="" textlink="">
      <xdr:nvSpPr>
        <xdr:cNvPr id="139" name="テキスト ボックス 138"/>
        <xdr:cNvSpPr txBox="1"/>
      </xdr:nvSpPr>
      <xdr:spPr>
        <a:xfrm>
          <a:off x="1752111" y="89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12262</xdr:rowOff>
    </xdr:from>
    <xdr:to>
      <xdr:col>1</xdr:col>
      <xdr:colOff>485775</xdr:colOff>
      <xdr:row>53</xdr:row>
      <xdr:rowOff>113862</xdr:rowOff>
    </xdr:to>
    <xdr:sp macro="" textlink="">
      <xdr:nvSpPr>
        <xdr:cNvPr id="140" name="円/楕円 139"/>
        <xdr:cNvSpPr/>
      </xdr:nvSpPr>
      <xdr:spPr>
        <a:xfrm>
          <a:off x="1079500" y="90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130389</xdr:rowOff>
    </xdr:from>
    <xdr:ext cx="534377" cy="259045"/>
    <xdr:sp macro="" textlink="">
      <xdr:nvSpPr>
        <xdr:cNvPr id="141" name="テキスト ボックス 140"/>
        <xdr:cNvSpPr txBox="1"/>
      </xdr:nvSpPr>
      <xdr:spPr>
        <a:xfrm>
          <a:off x="863111" y="88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58166</xdr:rowOff>
    </xdr:from>
    <xdr:to>
      <xdr:col>6</xdr:col>
      <xdr:colOff>511175</xdr:colOff>
      <xdr:row>75</xdr:row>
      <xdr:rowOff>102036</xdr:rowOff>
    </xdr:to>
    <xdr:cxnSp macro="">
      <xdr:nvCxnSpPr>
        <xdr:cNvPr id="172" name="直線コネクタ 171"/>
        <xdr:cNvCxnSpPr/>
      </xdr:nvCxnSpPr>
      <xdr:spPr>
        <a:xfrm>
          <a:off x="3797300" y="12916916"/>
          <a:ext cx="8382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58166</xdr:rowOff>
    </xdr:from>
    <xdr:to>
      <xdr:col>5</xdr:col>
      <xdr:colOff>358775</xdr:colOff>
      <xdr:row>75</xdr:row>
      <xdr:rowOff>66657</xdr:rowOff>
    </xdr:to>
    <xdr:cxnSp macro="">
      <xdr:nvCxnSpPr>
        <xdr:cNvPr id="175" name="直線コネクタ 174"/>
        <xdr:cNvCxnSpPr/>
      </xdr:nvCxnSpPr>
      <xdr:spPr>
        <a:xfrm flipV="1">
          <a:off x="2908300" y="1291691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111741</xdr:rowOff>
    </xdr:from>
    <xdr:ext cx="469744" cy="259045"/>
    <xdr:sp macro="" textlink="">
      <xdr:nvSpPr>
        <xdr:cNvPr id="177" name="テキスト ボックス 176"/>
        <xdr:cNvSpPr txBox="1"/>
      </xdr:nvSpPr>
      <xdr:spPr>
        <a:xfrm>
          <a:off x="3562427" y="129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66657</xdr:rowOff>
    </xdr:from>
    <xdr:to>
      <xdr:col>4</xdr:col>
      <xdr:colOff>155575</xdr:colOff>
      <xdr:row>75</xdr:row>
      <xdr:rowOff>100185</xdr:rowOff>
    </xdr:to>
    <xdr:cxnSp macro="">
      <xdr:nvCxnSpPr>
        <xdr:cNvPr id="178" name="直線コネクタ 177"/>
        <xdr:cNvCxnSpPr/>
      </xdr:nvCxnSpPr>
      <xdr:spPr>
        <a:xfrm flipV="1">
          <a:off x="2019300" y="1292540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131771</xdr:rowOff>
    </xdr:from>
    <xdr:ext cx="469744" cy="259045"/>
    <xdr:sp macro="" textlink="">
      <xdr:nvSpPr>
        <xdr:cNvPr id="180" name="テキスト ボックス 179"/>
        <xdr:cNvSpPr txBox="1"/>
      </xdr:nvSpPr>
      <xdr:spPr>
        <a:xfrm>
          <a:off x="2673427" y="129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100185</xdr:rowOff>
    </xdr:from>
    <xdr:to>
      <xdr:col>2</xdr:col>
      <xdr:colOff>638175</xdr:colOff>
      <xdr:row>76</xdr:row>
      <xdr:rowOff>28775</xdr:rowOff>
    </xdr:to>
    <xdr:cxnSp macro="">
      <xdr:nvCxnSpPr>
        <xdr:cNvPr id="181" name="直線コネクタ 180"/>
        <xdr:cNvCxnSpPr/>
      </xdr:nvCxnSpPr>
      <xdr:spPr>
        <a:xfrm flipV="1">
          <a:off x="1130300" y="12958935"/>
          <a:ext cx="889000" cy="10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51236</xdr:rowOff>
    </xdr:from>
    <xdr:to>
      <xdr:col>6</xdr:col>
      <xdr:colOff>561975</xdr:colOff>
      <xdr:row>75</xdr:row>
      <xdr:rowOff>152836</xdr:rowOff>
    </xdr:to>
    <xdr:sp macro="" textlink="">
      <xdr:nvSpPr>
        <xdr:cNvPr id="191" name="円/楕円 190"/>
        <xdr:cNvSpPr/>
      </xdr:nvSpPr>
      <xdr:spPr>
        <a:xfrm>
          <a:off x="4584700" y="129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29663</xdr:rowOff>
    </xdr:from>
    <xdr:ext cx="469744" cy="259045"/>
    <xdr:sp macro="" textlink="">
      <xdr:nvSpPr>
        <xdr:cNvPr id="192" name="維持補修費該当値テキスト"/>
        <xdr:cNvSpPr txBox="1"/>
      </xdr:nvSpPr>
      <xdr:spPr>
        <a:xfrm>
          <a:off x="4686300" y="128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7366</xdr:rowOff>
    </xdr:from>
    <xdr:to>
      <xdr:col>5</xdr:col>
      <xdr:colOff>409575</xdr:colOff>
      <xdr:row>75</xdr:row>
      <xdr:rowOff>108966</xdr:rowOff>
    </xdr:to>
    <xdr:sp macro="" textlink="">
      <xdr:nvSpPr>
        <xdr:cNvPr id="193" name="円/楕円 192"/>
        <xdr:cNvSpPr/>
      </xdr:nvSpPr>
      <xdr:spPr>
        <a:xfrm>
          <a:off x="3746500" y="128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125493</xdr:rowOff>
    </xdr:from>
    <xdr:ext cx="469744" cy="259045"/>
    <xdr:sp macro="" textlink="">
      <xdr:nvSpPr>
        <xdr:cNvPr id="194" name="テキスト ボックス 193"/>
        <xdr:cNvSpPr txBox="1"/>
      </xdr:nvSpPr>
      <xdr:spPr>
        <a:xfrm>
          <a:off x="3562427" y="126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15857</xdr:rowOff>
    </xdr:from>
    <xdr:to>
      <xdr:col>4</xdr:col>
      <xdr:colOff>206375</xdr:colOff>
      <xdr:row>75</xdr:row>
      <xdr:rowOff>117457</xdr:rowOff>
    </xdr:to>
    <xdr:sp macro="" textlink="">
      <xdr:nvSpPr>
        <xdr:cNvPr id="195" name="円/楕円 194"/>
        <xdr:cNvSpPr/>
      </xdr:nvSpPr>
      <xdr:spPr>
        <a:xfrm>
          <a:off x="2857500" y="12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133984</xdr:rowOff>
    </xdr:from>
    <xdr:ext cx="469744" cy="259045"/>
    <xdr:sp macro="" textlink="">
      <xdr:nvSpPr>
        <xdr:cNvPr id="196" name="テキスト ボックス 195"/>
        <xdr:cNvSpPr txBox="1"/>
      </xdr:nvSpPr>
      <xdr:spPr>
        <a:xfrm>
          <a:off x="2673427" y="126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49385</xdr:rowOff>
    </xdr:from>
    <xdr:to>
      <xdr:col>3</xdr:col>
      <xdr:colOff>3175</xdr:colOff>
      <xdr:row>75</xdr:row>
      <xdr:rowOff>150985</xdr:rowOff>
    </xdr:to>
    <xdr:sp macro="" textlink="">
      <xdr:nvSpPr>
        <xdr:cNvPr id="197" name="円/楕円 196"/>
        <xdr:cNvSpPr/>
      </xdr:nvSpPr>
      <xdr:spPr>
        <a:xfrm>
          <a:off x="1968500" y="129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142112</xdr:rowOff>
    </xdr:from>
    <xdr:ext cx="469744" cy="259045"/>
    <xdr:sp macro="" textlink="">
      <xdr:nvSpPr>
        <xdr:cNvPr id="198" name="テキスト ボックス 197"/>
        <xdr:cNvSpPr txBox="1"/>
      </xdr:nvSpPr>
      <xdr:spPr>
        <a:xfrm>
          <a:off x="1784427" y="1300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149425</xdr:rowOff>
    </xdr:from>
    <xdr:to>
      <xdr:col>1</xdr:col>
      <xdr:colOff>485775</xdr:colOff>
      <xdr:row>76</xdr:row>
      <xdr:rowOff>79575</xdr:rowOff>
    </xdr:to>
    <xdr:sp macro="" textlink="">
      <xdr:nvSpPr>
        <xdr:cNvPr id="199" name="円/楕円 198"/>
        <xdr:cNvSpPr/>
      </xdr:nvSpPr>
      <xdr:spPr>
        <a:xfrm>
          <a:off x="1079500" y="130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70702</xdr:rowOff>
    </xdr:from>
    <xdr:ext cx="469744" cy="259045"/>
    <xdr:sp macro="" textlink="">
      <xdr:nvSpPr>
        <xdr:cNvPr id="200" name="テキスト ボックス 199"/>
        <xdr:cNvSpPr txBox="1"/>
      </xdr:nvSpPr>
      <xdr:spPr>
        <a:xfrm>
          <a:off x="895427" y="131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158978</xdr:rowOff>
    </xdr:from>
    <xdr:to>
      <xdr:col>6</xdr:col>
      <xdr:colOff>511175</xdr:colOff>
      <xdr:row>95</xdr:row>
      <xdr:rowOff>29874</xdr:rowOff>
    </xdr:to>
    <xdr:cxnSp macro="">
      <xdr:nvCxnSpPr>
        <xdr:cNvPr id="232" name="直線コネクタ 231"/>
        <xdr:cNvCxnSpPr/>
      </xdr:nvCxnSpPr>
      <xdr:spPr>
        <a:xfrm flipV="1">
          <a:off x="3797300" y="16275278"/>
          <a:ext cx="8382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3"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29874</xdr:rowOff>
    </xdr:from>
    <xdr:to>
      <xdr:col>5</xdr:col>
      <xdr:colOff>358775</xdr:colOff>
      <xdr:row>95</xdr:row>
      <xdr:rowOff>100512</xdr:rowOff>
    </xdr:to>
    <xdr:cxnSp macro="">
      <xdr:nvCxnSpPr>
        <xdr:cNvPr id="235" name="直線コネクタ 234"/>
        <xdr:cNvCxnSpPr/>
      </xdr:nvCxnSpPr>
      <xdr:spPr>
        <a:xfrm flipV="1">
          <a:off x="2908300" y="16317624"/>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7" name="テキスト ボックス 236"/>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100512</xdr:rowOff>
    </xdr:from>
    <xdr:to>
      <xdr:col>4</xdr:col>
      <xdr:colOff>155575</xdr:colOff>
      <xdr:row>95</xdr:row>
      <xdr:rowOff>114368</xdr:rowOff>
    </xdr:to>
    <xdr:cxnSp macro="">
      <xdr:nvCxnSpPr>
        <xdr:cNvPr id="238" name="直線コネクタ 237"/>
        <xdr:cNvCxnSpPr/>
      </xdr:nvCxnSpPr>
      <xdr:spPr>
        <a:xfrm flipV="1">
          <a:off x="2019300" y="16388262"/>
          <a:ext cx="8890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0" name="テキスト ボックス 239"/>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114368</xdr:rowOff>
    </xdr:from>
    <xdr:to>
      <xdr:col>2</xdr:col>
      <xdr:colOff>638175</xdr:colOff>
      <xdr:row>95</xdr:row>
      <xdr:rowOff>115142</xdr:rowOff>
    </xdr:to>
    <xdr:cxnSp macro="">
      <xdr:nvCxnSpPr>
        <xdr:cNvPr id="241" name="直線コネクタ 240"/>
        <xdr:cNvCxnSpPr/>
      </xdr:nvCxnSpPr>
      <xdr:spPr>
        <a:xfrm flipV="1">
          <a:off x="1130300" y="1640211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3" name="テキスト ボックス 242"/>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5" name="テキスト ボックス 244"/>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108178</xdr:rowOff>
    </xdr:from>
    <xdr:to>
      <xdr:col>6</xdr:col>
      <xdr:colOff>561975</xdr:colOff>
      <xdr:row>95</xdr:row>
      <xdr:rowOff>38328</xdr:rowOff>
    </xdr:to>
    <xdr:sp macro="" textlink="">
      <xdr:nvSpPr>
        <xdr:cNvPr id="251" name="円/楕円 250"/>
        <xdr:cNvSpPr/>
      </xdr:nvSpPr>
      <xdr:spPr>
        <a:xfrm>
          <a:off x="4584700" y="16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131055</xdr:rowOff>
    </xdr:from>
    <xdr:ext cx="599010" cy="259045"/>
    <xdr:sp macro="" textlink="">
      <xdr:nvSpPr>
        <xdr:cNvPr id="252" name="扶助費該当値テキスト"/>
        <xdr:cNvSpPr txBox="1"/>
      </xdr:nvSpPr>
      <xdr:spPr>
        <a:xfrm>
          <a:off x="4686300" y="160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133,229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150524</xdr:rowOff>
    </xdr:from>
    <xdr:to>
      <xdr:col>5</xdr:col>
      <xdr:colOff>409575</xdr:colOff>
      <xdr:row>95</xdr:row>
      <xdr:rowOff>80674</xdr:rowOff>
    </xdr:to>
    <xdr:sp macro="" textlink="">
      <xdr:nvSpPr>
        <xdr:cNvPr id="253" name="円/楕円 252"/>
        <xdr:cNvSpPr/>
      </xdr:nvSpPr>
      <xdr:spPr>
        <a:xfrm>
          <a:off x="3746500" y="162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97201</xdr:rowOff>
    </xdr:from>
    <xdr:ext cx="599010" cy="259045"/>
    <xdr:sp macro="" textlink="">
      <xdr:nvSpPr>
        <xdr:cNvPr id="254" name="テキスト ボックス 253"/>
        <xdr:cNvSpPr txBox="1"/>
      </xdr:nvSpPr>
      <xdr:spPr>
        <a:xfrm>
          <a:off x="3497794" y="1604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129,339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49712</xdr:rowOff>
    </xdr:from>
    <xdr:to>
      <xdr:col>4</xdr:col>
      <xdr:colOff>206375</xdr:colOff>
      <xdr:row>95</xdr:row>
      <xdr:rowOff>151312</xdr:rowOff>
    </xdr:to>
    <xdr:sp macro="" textlink="">
      <xdr:nvSpPr>
        <xdr:cNvPr id="255" name="円/楕円 254"/>
        <xdr:cNvSpPr/>
      </xdr:nvSpPr>
      <xdr:spPr>
        <a:xfrm>
          <a:off x="2857500" y="163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167839</xdr:rowOff>
    </xdr:from>
    <xdr:ext cx="599010" cy="259045"/>
    <xdr:sp macro="" textlink="">
      <xdr:nvSpPr>
        <xdr:cNvPr id="256" name="テキスト ボックス 255"/>
        <xdr:cNvSpPr txBox="1"/>
      </xdr:nvSpPr>
      <xdr:spPr>
        <a:xfrm>
          <a:off x="2608794" y="1611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63568</xdr:rowOff>
    </xdr:from>
    <xdr:to>
      <xdr:col>3</xdr:col>
      <xdr:colOff>3175</xdr:colOff>
      <xdr:row>95</xdr:row>
      <xdr:rowOff>165168</xdr:rowOff>
    </xdr:to>
    <xdr:sp macro="" textlink="">
      <xdr:nvSpPr>
        <xdr:cNvPr id="257" name="円/楕円 256"/>
        <xdr:cNvSpPr/>
      </xdr:nvSpPr>
      <xdr:spPr>
        <a:xfrm>
          <a:off x="1968500" y="163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10245</xdr:rowOff>
    </xdr:from>
    <xdr:ext cx="599010" cy="259045"/>
    <xdr:sp macro="" textlink="">
      <xdr:nvSpPr>
        <xdr:cNvPr id="258" name="テキスト ボックス 257"/>
        <xdr:cNvSpPr txBox="1"/>
      </xdr:nvSpPr>
      <xdr:spPr>
        <a:xfrm>
          <a:off x="1719794" y="1612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121,577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64342</xdr:rowOff>
    </xdr:from>
    <xdr:to>
      <xdr:col>1</xdr:col>
      <xdr:colOff>485775</xdr:colOff>
      <xdr:row>95</xdr:row>
      <xdr:rowOff>165942</xdr:rowOff>
    </xdr:to>
    <xdr:sp macro="" textlink="">
      <xdr:nvSpPr>
        <xdr:cNvPr id="259" name="円/楕円 258"/>
        <xdr:cNvSpPr/>
      </xdr:nvSpPr>
      <xdr:spPr>
        <a:xfrm>
          <a:off x="1079500" y="163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11019</xdr:rowOff>
    </xdr:from>
    <xdr:ext cx="599010" cy="259045"/>
    <xdr:sp macro="" textlink="">
      <xdr:nvSpPr>
        <xdr:cNvPr id="260" name="テキスト ボックス 259"/>
        <xdr:cNvSpPr txBox="1"/>
      </xdr:nvSpPr>
      <xdr:spPr>
        <a:xfrm>
          <a:off x="830794" y="1612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86939</xdr:rowOff>
    </xdr:from>
    <xdr:to>
      <xdr:col>15</xdr:col>
      <xdr:colOff>180975</xdr:colOff>
      <xdr:row>35</xdr:row>
      <xdr:rowOff>5238</xdr:rowOff>
    </xdr:to>
    <xdr:cxnSp macro="">
      <xdr:nvCxnSpPr>
        <xdr:cNvPr id="288" name="直線コネクタ 287"/>
        <xdr:cNvCxnSpPr/>
      </xdr:nvCxnSpPr>
      <xdr:spPr>
        <a:xfrm flipV="1">
          <a:off x="9639300" y="5916239"/>
          <a:ext cx="838200" cy="8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26910</xdr:rowOff>
    </xdr:from>
    <xdr:ext cx="534377" cy="259045"/>
    <xdr:sp macro="" textlink="">
      <xdr:nvSpPr>
        <xdr:cNvPr id="289" name="補助費等平均値テキスト"/>
        <xdr:cNvSpPr txBox="1"/>
      </xdr:nvSpPr>
      <xdr:spPr>
        <a:xfrm>
          <a:off x="10528300" y="585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5238</xdr:rowOff>
    </xdr:from>
    <xdr:to>
      <xdr:col>14</xdr:col>
      <xdr:colOff>28575</xdr:colOff>
      <xdr:row>35</xdr:row>
      <xdr:rowOff>65588</xdr:rowOff>
    </xdr:to>
    <xdr:cxnSp macro="">
      <xdr:nvCxnSpPr>
        <xdr:cNvPr id="291" name="直線コネクタ 290"/>
        <xdr:cNvCxnSpPr/>
      </xdr:nvCxnSpPr>
      <xdr:spPr>
        <a:xfrm flipV="1">
          <a:off x="8750300" y="6005988"/>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65588</xdr:rowOff>
    </xdr:from>
    <xdr:to>
      <xdr:col>12</xdr:col>
      <xdr:colOff>511175</xdr:colOff>
      <xdr:row>35</xdr:row>
      <xdr:rowOff>87854</xdr:rowOff>
    </xdr:to>
    <xdr:cxnSp macro="">
      <xdr:nvCxnSpPr>
        <xdr:cNvPr id="294" name="直線コネクタ 293"/>
        <xdr:cNvCxnSpPr/>
      </xdr:nvCxnSpPr>
      <xdr:spPr>
        <a:xfrm flipV="1">
          <a:off x="7861300" y="6066338"/>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13101</xdr:rowOff>
    </xdr:from>
    <xdr:to>
      <xdr:col>11</xdr:col>
      <xdr:colOff>307975</xdr:colOff>
      <xdr:row>35</xdr:row>
      <xdr:rowOff>87854</xdr:rowOff>
    </xdr:to>
    <xdr:cxnSp macro="">
      <xdr:nvCxnSpPr>
        <xdr:cNvPr id="297" name="直線コネクタ 296"/>
        <xdr:cNvCxnSpPr/>
      </xdr:nvCxnSpPr>
      <xdr:spPr>
        <a:xfrm>
          <a:off x="6972300" y="6013851"/>
          <a:ext cx="8890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36139</xdr:rowOff>
    </xdr:from>
    <xdr:to>
      <xdr:col>15</xdr:col>
      <xdr:colOff>231775</xdr:colOff>
      <xdr:row>34</xdr:row>
      <xdr:rowOff>137739</xdr:rowOff>
    </xdr:to>
    <xdr:sp macro="" textlink="">
      <xdr:nvSpPr>
        <xdr:cNvPr id="307" name="円/楕円 306"/>
        <xdr:cNvSpPr/>
      </xdr:nvSpPr>
      <xdr:spPr>
        <a:xfrm>
          <a:off x="10426700" y="58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59016</xdr:rowOff>
    </xdr:from>
    <xdr:ext cx="534377" cy="259045"/>
    <xdr:sp macro="" textlink="">
      <xdr:nvSpPr>
        <xdr:cNvPr id="308" name="補助費等該当値テキスト"/>
        <xdr:cNvSpPr txBox="1"/>
      </xdr:nvSpPr>
      <xdr:spPr>
        <a:xfrm>
          <a:off x="10528300" y="571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125888</xdr:rowOff>
    </xdr:from>
    <xdr:to>
      <xdr:col>14</xdr:col>
      <xdr:colOff>79375</xdr:colOff>
      <xdr:row>35</xdr:row>
      <xdr:rowOff>56038</xdr:rowOff>
    </xdr:to>
    <xdr:sp macro="" textlink="">
      <xdr:nvSpPr>
        <xdr:cNvPr id="309" name="円/楕円 308"/>
        <xdr:cNvSpPr/>
      </xdr:nvSpPr>
      <xdr:spPr>
        <a:xfrm>
          <a:off x="9588500" y="59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47165</xdr:rowOff>
    </xdr:from>
    <xdr:ext cx="534377" cy="259045"/>
    <xdr:sp macro="" textlink="">
      <xdr:nvSpPr>
        <xdr:cNvPr id="310" name="テキスト ボックス 309"/>
        <xdr:cNvSpPr txBox="1"/>
      </xdr:nvSpPr>
      <xdr:spPr>
        <a:xfrm>
          <a:off x="9372111" y="60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14788</xdr:rowOff>
    </xdr:from>
    <xdr:to>
      <xdr:col>12</xdr:col>
      <xdr:colOff>561975</xdr:colOff>
      <xdr:row>35</xdr:row>
      <xdr:rowOff>116388</xdr:rowOff>
    </xdr:to>
    <xdr:sp macro="" textlink="">
      <xdr:nvSpPr>
        <xdr:cNvPr id="311" name="円/楕円 310"/>
        <xdr:cNvSpPr/>
      </xdr:nvSpPr>
      <xdr:spPr>
        <a:xfrm>
          <a:off x="8699500" y="60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107515</xdr:rowOff>
    </xdr:from>
    <xdr:ext cx="534377" cy="259045"/>
    <xdr:sp macro="" textlink="">
      <xdr:nvSpPr>
        <xdr:cNvPr id="312" name="テキスト ボックス 311"/>
        <xdr:cNvSpPr txBox="1"/>
      </xdr:nvSpPr>
      <xdr:spPr>
        <a:xfrm>
          <a:off x="8483111" y="61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37054</xdr:rowOff>
    </xdr:from>
    <xdr:to>
      <xdr:col>11</xdr:col>
      <xdr:colOff>358775</xdr:colOff>
      <xdr:row>35</xdr:row>
      <xdr:rowOff>138654</xdr:rowOff>
    </xdr:to>
    <xdr:sp macro="" textlink="">
      <xdr:nvSpPr>
        <xdr:cNvPr id="313" name="円/楕円 312"/>
        <xdr:cNvSpPr/>
      </xdr:nvSpPr>
      <xdr:spPr>
        <a:xfrm>
          <a:off x="7810500" y="60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129781</xdr:rowOff>
    </xdr:from>
    <xdr:ext cx="534377" cy="259045"/>
    <xdr:sp macro="" textlink="">
      <xdr:nvSpPr>
        <xdr:cNvPr id="314" name="テキスト ボックス 313"/>
        <xdr:cNvSpPr txBox="1"/>
      </xdr:nvSpPr>
      <xdr:spPr>
        <a:xfrm>
          <a:off x="7594111" y="613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133751</xdr:rowOff>
    </xdr:from>
    <xdr:to>
      <xdr:col>10</xdr:col>
      <xdr:colOff>155575</xdr:colOff>
      <xdr:row>35</xdr:row>
      <xdr:rowOff>63901</xdr:rowOff>
    </xdr:to>
    <xdr:sp macro="" textlink="">
      <xdr:nvSpPr>
        <xdr:cNvPr id="315" name="円/楕円 314"/>
        <xdr:cNvSpPr/>
      </xdr:nvSpPr>
      <xdr:spPr>
        <a:xfrm>
          <a:off x="6921500" y="59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55028</xdr:rowOff>
    </xdr:from>
    <xdr:ext cx="534377" cy="259045"/>
    <xdr:sp macro="" textlink="">
      <xdr:nvSpPr>
        <xdr:cNvPr id="316" name="テキスト ボックス 315"/>
        <xdr:cNvSpPr txBox="1"/>
      </xdr:nvSpPr>
      <xdr:spPr>
        <a:xfrm>
          <a:off x="6705111" y="605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38088</xdr:rowOff>
    </xdr:from>
    <xdr:to>
      <xdr:col>15</xdr:col>
      <xdr:colOff>180975</xdr:colOff>
      <xdr:row>55</xdr:row>
      <xdr:rowOff>39478</xdr:rowOff>
    </xdr:to>
    <xdr:cxnSp macro="">
      <xdr:nvCxnSpPr>
        <xdr:cNvPr id="346" name="直線コネクタ 345"/>
        <xdr:cNvCxnSpPr/>
      </xdr:nvCxnSpPr>
      <xdr:spPr>
        <a:xfrm>
          <a:off x="9639300" y="9467838"/>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7"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161798</xdr:rowOff>
    </xdr:from>
    <xdr:to>
      <xdr:col>14</xdr:col>
      <xdr:colOff>28575</xdr:colOff>
      <xdr:row>55</xdr:row>
      <xdr:rowOff>38088</xdr:rowOff>
    </xdr:to>
    <xdr:cxnSp macro="">
      <xdr:nvCxnSpPr>
        <xdr:cNvPr id="349" name="直線コネクタ 348"/>
        <xdr:cNvCxnSpPr/>
      </xdr:nvCxnSpPr>
      <xdr:spPr>
        <a:xfrm>
          <a:off x="8750300" y="942009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1" name="テキスト ボックス 350"/>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161798</xdr:rowOff>
    </xdr:from>
    <xdr:to>
      <xdr:col>12</xdr:col>
      <xdr:colOff>511175</xdr:colOff>
      <xdr:row>55</xdr:row>
      <xdr:rowOff>163741</xdr:rowOff>
    </xdr:to>
    <xdr:cxnSp macro="">
      <xdr:nvCxnSpPr>
        <xdr:cNvPr id="352" name="直線コネクタ 351"/>
        <xdr:cNvCxnSpPr/>
      </xdr:nvCxnSpPr>
      <xdr:spPr>
        <a:xfrm flipV="1">
          <a:off x="7861300" y="9420098"/>
          <a:ext cx="889000" cy="17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4" name="テキスト ボックス 353"/>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11646</xdr:rowOff>
    </xdr:from>
    <xdr:to>
      <xdr:col>11</xdr:col>
      <xdr:colOff>307975</xdr:colOff>
      <xdr:row>55</xdr:row>
      <xdr:rowOff>163741</xdr:rowOff>
    </xdr:to>
    <xdr:cxnSp macro="">
      <xdr:nvCxnSpPr>
        <xdr:cNvPr id="355" name="直線コネクタ 354"/>
        <xdr:cNvCxnSpPr/>
      </xdr:nvCxnSpPr>
      <xdr:spPr>
        <a:xfrm>
          <a:off x="6972300" y="9441396"/>
          <a:ext cx="889000" cy="1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59" name="テキスト ボックス 358"/>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160128</xdr:rowOff>
    </xdr:from>
    <xdr:to>
      <xdr:col>15</xdr:col>
      <xdr:colOff>231775</xdr:colOff>
      <xdr:row>55</xdr:row>
      <xdr:rowOff>90278</xdr:rowOff>
    </xdr:to>
    <xdr:sp macro="" textlink="">
      <xdr:nvSpPr>
        <xdr:cNvPr id="365" name="円/楕円 364"/>
        <xdr:cNvSpPr/>
      </xdr:nvSpPr>
      <xdr:spPr>
        <a:xfrm>
          <a:off x="10426700" y="94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11555</xdr:rowOff>
    </xdr:from>
    <xdr:ext cx="534377" cy="259045"/>
    <xdr:sp macro="" textlink="">
      <xdr:nvSpPr>
        <xdr:cNvPr id="366" name="普通建設事業費該当値テキスト"/>
        <xdr:cNvSpPr txBox="1"/>
      </xdr:nvSpPr>
      <xdr:spPr>
        <a:xfrm>
          <a:off x="10528300" y="926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158738</xdr:rowOff>
    </xdr:from>
    <xdr:to>
      <xdr:col>14</xdr:col>
      <xdr:colOff>79375</xdr:colOff>
      <xdr:row>55</xdr:row>
      <xdr:rowOff>88888</xdr:rowOff>
    </xdr:to>
    <xdr:sp macro="" textlink="">
      <xdr:nvSpPr>
        <xdr:cNvPr id="367" name="円/楕円 366"/>
        <xdr:cNvSpPr/>
      </xdr:nvSpPr>
      <xdr:spPr>
        <a:xfrm>
          <a:off x="9588500" y="94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105415</xdr:rowOff>
    </xdr:from>
    <xdr:ext cx="534377" cy="259045"/>
    <xdr:sp macro="" textlink="">
      <xdr:nvSpPr>
        <xdr:cNvPr id="368" name="テキスト ボックス 367"/>
        <xdr:cNvSpPr txBox="1"/>
      </xdr:nvSpPr>
      <xdr:spPr>
        <a:xfrm>
          <a:off x="9372111" y="91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110998</xdr:rowOff>
    </xdr:from>
    <xdr:to>
      <xdr:col>12</xdr:col>
      <xdr:colOff>561975</xdr:colOff>
      <xdr:row>55</xdr:row>
      <xdr:rowOff>41148</xdr:rowOff>
    </xdr:to>
    <xdr:sp macro="" textlink="">
      <xdr:nvSpPr>
        <xdr:cNvPr id="369" name="円/楕円 368"/>
        <xdr:cNvSpPr/>
      </xdr:nvSpPr>
      <xdr:spPr>
        <a:xfrm>
          <a:off x="8699500" y="93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57675</xdr:rowOff>
    </xdr:from>
    <xdr:ext cx="534377" cy="259045"/>
    <xdr:sp macro="" textlink="">
      <xdr:nvSpPr>
        <xdr:cNvPr id="370" name="テキスト ボックス 369"/>
        <xdr:cNvSpPr txBox="1"/>
      </xdr:nvSpPr>
      <xdr:spPr>
        <a:xfrm>
          <a:off x="8483111" y="91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112941</xdr:rowOff>
    </xdr:from>
    <xdr:to>
      <xdr:col>11</xdr:col>
      <xdr:colOff>358775</xdr:colOff>
      <xdr:row>56</xdr:row>
      <xdr:rowOff>43091</xdr:rowOff>
    </xdr:to>
    <xdr:sp macro="" textlink="">
      <xdr:nvSpPr>
        <xdr:cNvPr id="371" name="円/楕円 370"/>
        <xdr:cNvSpPr/>
      </xdr:nvSpPr>
      <xdr:spPr>
        <a:xfrm>
          <a:off x="7810500" y="95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59618</xdr:rowOff>
    </xdr:from>
    <xdr:ext cx="534377" cy="259045"/>
    <xdr:sp macro="" textlink="">
      <xdr:nvSpPr>
        <xdr:cNvPr id="372" name="テキスト ボックス 371"/>
        <xdr:cNvSpPr txBox="1"/>
      </xdr:nvSpPr>
      <xdr:spPr>
        <a:xfrm>
          <a:off x="7594111" y="93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132296</xdr:rowOff>
    </xdr:from>
    <xdr:to>
      <xdr:col>10</xdr:col>
      <xdr:colOff>155575</xdr:colOff>
      <xdr:row>55</xdr:row>
      <xdr:rowOff>62446</xdr:rowOff>
    </xdr:to>
    <xdr:sp macro="" textlink="">
      <xdr:nvSpPr>
        <xdr:cNvPr id="373" name="円/楕円 372"/>
        <xdr:cNvSpPr/>
      </xdr:nvSpPr>
      <xdr:spPr>
        <a:xfrm>
          <a:off x="6921500" y="9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78973</xdr:rowOff>
    </xdr:from>
    <xdr:ext cx="534377" cy="259045"/>
    <xdr:sp macro="" textlink="">
      <xdr:nvSpPr>
        <xdr:cNvPr id="374" name="テキスト ボックス 373"/>
        <xdr:cNvSpPr txBox="1"/>
      </xdr:nvSpPr>
      <xdr:spPr>
        <a:xfrm>
          <a:off x="6705111" y="9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19685</xdr:rowOff>
    </xdr:from>
    <xdr:to>
      <xdr:col>15</xdr:col>
      <xdr:colOff>180975</xdr:colOff>
      <xdr:row>75</xdr:row>
      <xdr:rowOff>75784</xdr:rowOff>
    </xdr:to>
    <xdr:cxnSp macro="">
      <xdr:nvCxnSpPr>
        <xdr:cNvPr id="401" name="直線コネクタ 400"/>
        <xdr:cNvCxnSpPr/>
      </xdr:nvCxnSpPr>
      <xdr:spPr>
        <a:xfrm flipV="1">
          <a:off x="9639300" y="12878435"/>
          <a:ext cx="8382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140335</xdr:rowOff>
    </xdr:from>
    <xdr:to>
      <xdr:col>15</xdr:col>
      <xdr:colOff>231775</xdr:colOff>
      <xdr:row>75</xdr:row>
      <xdr:rowOff>70485</xdr:rowOff>
    </xdr:to>
    <xdr:sp macro="" textlink="">
      <xdr:nvSpPr>
        <xdr:cNvPr id="411" name="円/楕円 410"/>
        <xdr:cNvSpPr/>
      </xdr:nvSpPr>
      <xdr:spPr>
        <a:xfrm>
          <a:off x="104267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163212</xdr:rowOff>
    </xdr:from>
    <xdr:ext cx="534377" cy="259045"/>
    <xdr:sp macro="" textlink="">
      <xdr:nvSpPr>
        <xdr:cNvPr id="412" name="普通建設事業費 （ うち新規整備　）該当値テキスト"/>
        <xdr:cNvSpPr txBox="1"/>
      </xdr:nvSpPr>
      <xdr:spPr>
        <a:xfrm>
          <a:off x="10528300" y="126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27,750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24984</xdr:rowOff>
    </xdr:from>
    <xdr:to>
      <xdr:col>14</xdr:col>
      <xdr:colOff>79375</xdr:colOff>
      <xdr:row>75</xdr:row>
      <xdr:rowOff>126584</xdr:rowOff>
    </xdr:to>
    <xdr:sp macro="" textlink="">
      <xdr:nvSpPr>
        <xdr:cNvPr id="413" name="円/楕円 412"/>
        <xdr:cNvSpPr/>
      </xdr:nvSpPr>
      <xdr:spPr>
        <a:xfrm>
          <a:off x="9588500" y="128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143111</xdr:rowOff>
    </xdr:from>
    <xdr:ext cx="534377" cy="259045"/>
    <xdr:sp macro="" textlink="">
      <xdr:nvSpPr>
        <xdr:cNvPr id="414" name="テキスト ボックス 413"/>
        <xdr:cNvSpPr txBox="1"/>
      </xdr:nvSpPr>
      <xdr:spPr>
        <a:xfrm>
          <a:off x="9372111" y="1265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55271</xdr:rowOff>
    </xdr:from>
    <xdr:to>
      <xdr:col>15</xdr:col>
      <xdr:colOff>180975</xdr:colOff>
      <xdr:row>96</xdr:row>
      <xdr:rowOff>42393</xdr:rowOff>
    </xdr:to>
    <xdr:cxnSp macro="">
      <xdr:nvCxnSpPr>
        <xdr:cNvPr id="444" name="直線コネクタ 443"/>
        <xdr:cNvCxnSpPr/>
      </xdr:nvCxnSpPr>
      <xdr:spPr>
        <a:xfrm flipV="1">
          <a:off x="9639300" y="16343021"/>
          <a:ext cx="838200" cy="1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5"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118863</xdr:rowOff>
    </xdr:from>
    <xdr:ext cx="534377" cy="259045"/>
    <xdr:sp macro="" textlink="">
      <xdr:nvSpPr>
        <xdr:cNvPr id="448" name="テキスト ボックス 447"/>
        <xdr:cNvSpPr txBox="1"/>
      </xdr:nvSpPr>
      <xdr:spPr>
        <a:xfrm>
          <a:off x="9372111" y="1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4471</xdr:rowOff>
    </xdr:from>
    <xdr:to>
      <xdr:col>15</xdr:col>
      <xdr:colOff>231775</xdr:colOff>
      <xdr:row>95</xdr:row>
      <xdr:rowOff>106071</xdr:rowOff>
    </xdr:to>
    <xdr:sp macro="" textlink="">
      <xdr:nvSpPr>
        <xdr:cNvPr id="454" name="円/楕円 453"/>
        <xdr:cNvSpPr/>
      </xdr:nvSpPr>
      <xdr:spPr>
        <a:xfrm>
          <a:off x="10426700" y="162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27348</xdr:rowOff>
    </xdr:from>
    <xdr:ext cx="534377" cy="259045"/>
    <xdr:sp macro="" textlink="">
      <xdr:nvSpPr>
        <xdr:cNvPr id="455" name="普通建設事業費 （ うち更新整備　）該当値テキスト"/>
        <xdr:cNvSpPr txBox="1"/>
      </xdr:nvSpPr>
      <xdr:spPr>
        <a:xfrm>
          <a:off x="10528300"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163043</xdr:rowOff>
    </xdr:from>
    <xdr:to>
      <xdr:col>14</xdr:col>
      <xdr:colOff>79375</xdr:colOff>
      <xdr:row>96</xdr:row>
      <xdr:rowOff>93193</xdr:rowOff>
    </xdr:to>
    <xdr:sp macro="" textlink="">
      <xdr:nvSpPr>
        <xdr:cNvPr id="456" name="円/楕円 455"/>
        <xdr:cNvSpPr/>
      </xdr:nvSpPr>
      <xdr:spPr>
        <a:xfrm>
          <a:off x="9588500" y="164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84320</xdr:rowOff>
    </xdr:from>
    <xdr:ext cx="534377" cy="259045"/>
    <xdr:sp macro="" textlink="">
      <xdr:nvSpPr>
        <xdr:cNvPr id="457" name="テキスト ボックス 456"/>
        <xdr:cNvSpPr txBox="1"/>
      </xdr:nvSpPr>
      <xdr:spPr>
        <a:xfrm>
          <a:off x="9372111" y="165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139014</xdr:rowOff>
    </xdr:from>
    <xdr:to>
      <xdr:col>23</xdr:col>
      <xdr:colOff>517525</xdr:colOff>
      <xdr:row>38</xdr:row>
      <xdr:rowOff>139471</xdr:rowOff>
    </xdr:to>
    <xdr:cxnSp macro="">
      <xdr:nvCxnSpPr>
        <xdr:cNvPr id="484" name="直線コネクタ 483"/>
        <xdr:cNvCxnSpPr/>
      </xdr:nvCxnSpPr>
      <xdr:spPr>
        <a:xfrm flipV="1">
          <a:off x="15481300" y="66541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5"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137643</xdr:rowOff>
    </xdr:from>
    <xdr:to>
      <xdr:col>22</xdr:col>
      <xdr:colOff>365125</xdr:colOff>
      <xdr:row>38</xdr:row>
      <xdr:rowOff>139471</xdr:rowOff>
    </xdr:to>
    <xdr:cxnSp macro="">
      <xdr:nvCxnSpPr>
        <xdr:cNvPr id="487" name="直線コネクタ 486"/>
        <xdr:cNvCxnSpPr/>
      </xdr:nvCxnSpPr>
      <xdr:spPr>
        <a:xfrm>
          <a:off x="14592300" y="665274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9" name="テキスト ボックス 488"/>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133985</xdr:rowOff>
    </xdr:from>
    <xdr:to>
      <xdr:col>21</xdr:col>
      <xdr:colOff>161925</xdr:colOff>
      <xdr:row>38</xdr:row>
      <xdr:rowOff>137643</xdr:rowOff>
    </xdr:to>
    <xdr:cxnSp macro="">
      <xdr:nvCxnSpPr>
        <xdr:cNvPr id="490" name="直線コネクタ 489"/>
        <xdr:cNvCxnSpPr/>
      </xdr:nvCxnSpPr>
      <xdr:spPr>
        <a:xfrm>
          <a:off x="13703300" y="664908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123927</xdr:rowOff>
    </xdr:from>
    <xdr:to>
      <xdr:col>19</xdr:col>
      <xdr:colOff>644525</xdr:colOff>
      <xdr:row>38</xdr:row>
      <xdr:rowOff>133985</xdr:rowOff>
    </xdr:to>
    <xdr:cxnSp macro="">
      <xdr:nvCxnSpPr>
        <xdr:cNvPr id="493" name="直線コネクタ 492"/>
        <xdr:cNvCxnSpPr/>
      </xdr:nvCxnSpPr>
      <xdr:spPr>
        <a:xfrm>
          <a:off x="12814300" y="663902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7" name="テキスト ボックス 496"/>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88214</xdr:rowOff>
    </xdr:from>
    <xdr:to>
      <xdr:col>23</xdr:col>
      <xdr:colOff>568325</xdr:colOff>
      <xdr:row>39</xdr:row>
      <xdr:rowOff>18364</xdr:rowOff>
    </xdr:to>
    <xdr:sp macro="" textlink="">
      <xdr:nvSpPr>
        <xdr:cNvPr id="503" name="円/楕円 502"/>
        <xdr:cNvSpPr/>
      </xdr:nvSpPr>
      <xdr:spPr>
        <a:xfrm>
          <a:off x="16268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3141</xdr:rowOff>
    </xdr:from>
    <xdr:ext cx="249299" cy="259045"/>
    <xdr:sp macro="" textlink="">
      <xdr:nvSpPr>
        <xdr:cNvPr id="504" name="災害復旧事業費該当値テキスト"/>
        <xdr:cNvSpPr txBox="1"/>
      </xdr:nvSpPr>
      <xdr:spPr>
        <a:xfrm>
          <a:off x="16370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88671</xdr:rowOff>
    </xdr:from>
    <xdr:to>
      <xdr:col>22</xdr:col>
      <xdr:colOff>415925</xdr:colOff>
      <xdr:row>39</xdr:row>
      <xdr:rowOff>18821</xdr:rowOff>
    </xdr:to>
    <xdr:sp macro="" textlink="">
      <xdr:nvSpPr>
        <xdr:cNvPr id="505" name="円/楕円 504"/>
        <xdr:cNvSpPr/>
      </xdr:nvSpPr>
      <xdr:spPr>
        <a:xfrm>
          <a:off x="1543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9948</xdr:rowOff>
    </xdr:from>
    <xdr:ext cx="249299" cy="259045"/>
    <xdr:sp macro="" textlink="">
      <xdr:nvSpPr>
        <xdr:cNvPr id="506" name="テキスト ボックス 505"/>
        <xdr:cNvSpPr txBox="1"/>
      </xdr:nvSpPr>
      <xdr:spPr>
        <a:xfrm>
          <a:off x="15356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86843</xdr:rowOff>
    </xdr:from>
    <xdr:to>
      <xdr:col>21</xdr:col>
      <xdr:colOff>212725</xdr:colOff>
      <xdr:row>39</xdr:row>
      <xdr:rowOff>16993</xdr:rowOff>
    </xdr:to>
    <xdr:sp macro="" textlink="">
      <xdr:nvSpPr>
        <xdr:cNvPr id="507" name="円/楕円 506"/>
        <xdr:cNvSpPr/>
      </xdr:nvSpPr>
      <xdr:spPr>
        <a:xfrm>
          <a:off x="14541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8120</xdr:rowOff>
    </xdr:from>
    <xdr:ext cx="249299" cy="259045"/>
    <xdr:sp macro="" textlink="">
      <xdr:nvSpPr>
        <xdr:cNvPr id="508" name="テキスト ボックス 507"/>
        <xdr:cNvSpPr txBox="1"/>
      </xdr:nvSpPr>
      <xdr:spPr>
        <a:xfrm>
          <a:off x="14467649"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83185</xdr:rowOff>
    </xdr:from>
    <xdr:to>
      <xdr:col>20</xdr:col>
      <xdr:colOff>9525</xdr:colOff>
      <xdr:row>39</xdr:row>
      <xdr:rowOff>13335</xdr:rowOff>
    </xdr:to>
    <xdr:sp macro="" textlink="">
      <xdr:nvSpPr>
        <xdr:cNvPr id="509" name="円/楕円 508"/>
        <xdr:cNvSpPr/>
      </xdr:nvSpPr>
      <xdr:spPr>
        <a:xfrm>
          <a:off x="13652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4462</xdr:rowOff>
    </xdr:from>
    <xdr:ext cx="313932" cy="259045"/>
    <xdr:sp macro="" textlink="">
      <xdr:nvSpPr>
        <xdr:cNvPr id="510" name="テキスト ボックス 509"/>
        <xdr:cNvSpPr txBox="1"/>
      </xdr:nvSpPr>
      <xdr:spPr>
        <a:xfrm>
          <a:off x="13546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73127</xdr:rowOff>
    </xdr:from>
    <xdr:to>
      <xdr:col>18</xdr:col>
      <xdr:colOff>492125</xdr:colOff>
      <xdr:row>39</xdr:row>
      <xdr:rowOff>3277</xdr:rowOff>
    </xdr:to>
    <xdr:sp macro="" textlink="">
      <xdr:nvSpPr>
        <xdr:cNvPr id="511" name="円/楕円 510"/>
        <xdr:cNvSpPr/>
      </xdr:nvSpPr>
      <xdr:spPr>
        <a:xfrm>
          <a:off x="12763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165854</xdr:rowOff>
    </xdr:from>
    <xdr:ext cx="313932" cy="259045"/>
    <xdr:sp macro="" textlink="">
      <xdr:nvSpPr>
        <xdr:cNvPr id="512" name="テキスト ボックス 511"/>
        <xdr:cNvSpPr txBox="1"/>
      </xdr:nvSpPr>
      <xdr:spPr>
        <a:xfrm>
          <a:off x="12657333" y="6680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101200</xdr:rowOff>
    </xdr:from>
    <xdr:to>
      <xdr:col>23</xdr:col>
      <xdr:colOff>517525</xdr:colOff>
      <xdr:row>73</xdr:row>
      <xdr:rowOff>161741</xdr:rowOff>
    </xdr:to>
    <xdr:cxnSp macro="">
      <xdr:nvCxnSpPr>
        <xdr:cNvPr id="591" name="直線コネクタ 590"/>
        <xdr:cNvCxnSpPr/>
      </xdr:nvCxnSpPr>
      <xdr:spPr>
        <a:xfrm>
          <a:off x="15481300" y="12617050"/>
          <a:ext cx="8382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2"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101200</xdr:rowOff>
    </xdr:from>
    <xdr:to>
      <xdr:col>22</xdr:col>
      <xdr:colOff>365125</xdr:colOff>
      <xdr:row>73</xdr:row>
      <xdr:rowOff>101600</xdr:rowOff>
    </xdr:to>
    <xdr:cxnSp macro="">
      <xdr:nvCxnSpPr>
        <xdr:cNvPr id="594" name="直線コネクタ 593"/>
        <xdr:cNvCxnSpPr/>
      </xdr:nvCxnSpPr>
      <xdr:spPr>
        <a:xfrm flipV="1">
          <a:off x="14592300" y="1261705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596" name="テキスト ボックス 595"/>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78759</xdr:rowOff>
    </xdr:from>
    <xdr:to>
      <xdr:col>21</xdr:col>
      <xdr:colOff>161925</xdr:colOff>
      <xdr:row>73</xdr:row>
      <xdr:rowOff>101600</xdr:rowOff>
    </xdr:to>
    <xdr:cxnSp macro="">
      <xdr:nvCxnSpPr>
        <xdr:cNvPr id="597" name="直線コネクタ 596"/>
        <xdr:cNvCxnSpPr/>
      </xdr:nvCxnSpPr>
      <xdr:spPr>
        <a:xfrm>
          <a:off x="13703300" y="12594609"/>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599" name="テキスト ボックス 598"/>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142043</xdr:rowOff>
    </xdr:from>
    <xdr:to>
      <xdr:col>19</xdr:col>
      <xdr:colOff>644525</xdr:colOff>
      <xdr:row>73</xdr:row>
      <xdr:rowOff>78759</xdr:rowOff>
    </xdr:to>
    <xdr:cxnSp macro="">
      <xdr:nvCxnSpPr>
        <xdr:cNvPr id="600" name="直線コネクタ 599"/>
        <xdr:cNvCxnSpPr/>
      </xdr:nvCxnSpPr>
      <xdr:spPr>
        <a:xfrm>
          <a:off x="12814300" y="12486443"/>
          <a:ext cx="8890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2" name="テキスト ボックス 601"/>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4" name="テキスト ボックス 603"/>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110941</xdr:rowOff>
    </xdr:from>
    <xdr:to>
      <xdr:col>23</xdr:col>
      <xdr:colOff>568325</xdr:colOff>
      <xdr:row>74</xdr:row>
      <xdr:rowOff>41091</xdr:rowOff>
    </xdr:to>
    <xdr:sp macro="" textlink="">
      <xdr:nvSpPr>
        <xdr:cNvPr id="610" name="円/楕円 609"/>
        <xdr:cNvSpPr/>
      </xdr:nvSpPr>
      <xdr:spPr>
        <a:xfrm>
          <a:off x="16268700" y="12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133818</xdr:rowOff>
    </xdr:from>
    <xdr:ext cx="534377" cy="259045"/>
    <xdr:sp macro="" textlink="">
      <xdr:nvSpPr>
        <xdr:cNvPr id="611" name="公債費該当値テキスト"/>
        <xdr:cNvSpPr txBox="1"/>
      </xdr:nvSpPr>
      <xdr:spPr>
        <a:xfrm>
          <a:off x="16370300" y="124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50400</xdr:rowOff>
    </xdr:from>
    <xdr:to>
      <xdr:col>22</xdr:col>
      <xdr:colOff>415925</xdr:colOff>
      <xdr:row>73</xdr:row>
      <xdr:rowOff>152000</xdr:rowOff>
    </xdr:to>
    <xdr:sp macro="" textlink="">
      <xdr:nvSpPr>
        <xdr:cNvPr id="612" name="円/楕円 611"/>
        <xdr:cNvSpPr/>
      </xdr:nvSpPr>
      <xdr:spPr>
        <a:xfrm>
          <a:off x="15430500" y="125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168527</xdr:rowOff>
    </xdr:from>
    <xdr:ext cx="534377" cy="259045"/>
    <xdr:sp macro="" textlink="">
      <xdr:nvSpPr>
        <xdr:cNvPr id="613" name="テキスト ボックス 612"/>
        <xdr:cNvSpPr txBox="1"/>
      </xdr:nvSpPr>
      <xdr:spPr>
        <a:xfrm>
          <a:off x="15214111" y="123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50800</xdr:rowOff>
    </xdr:from>
    <xdr:to>
      <xdr:col>21</xdr:col>
      <xdr:colOff>212725</xdr:colOff>
      <xdr:row>73</xdr:row>
      <xdr:rowOff>152400</xdr:rowOff>
    </xdr:to>
    <xdr:sp macro="" textlink="">
      <xdr:nvSpPr>
        <xdr:cNvPr id="614" name="円/楕円 613"/>
        <xdr:cNvSpPr/>
      </xdr:nvSpPr>
      <xdr:spPr>
        <a:xfrm>
          <a:off x="14541500" y="125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168927</xdr:rowOff>
    </xdr:from>
    <xdr:ext cx="534377" cy="259045"/>
    <xdr:sp macro="" textlink="">
      <xdr:nvSpPr>
        <xdr:cNvPr id="615" name="テキスト ボックス 614"/>
        <xdr:cNvSpPr txBox="1"/>
      </xdr:nvSpPr>
      <xdr:spPr>
        <a:xfrm>
          <a:off x="14325111" y="123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27959</xdr:rowOff>
    </xdr:from>
    <xdr:to>
      <xdr:col>20</xdr:col>
      <xdr:colOff>9525</xdr:colOff>
      <xdr:row>73</xdr:row>
      <xdr:rowOff>129559</xdr:rowOff>
    </xdr:to>
    <xdr:sp macro="" textlink="">
      <xdr:nvSpPr>
        <xdr:cNvPr id="616" name="円/楕円 615"/>
        <xdr:cNvSpPr/>
      </xdr:nvSpPr>
      <xdr:spPr>
        <a:xfrm>
          <a:off x="13652500" y="125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146086</xdr:rowOff>
    </xdr:from>
    <xdr:ext cx="534377" cy="259045"/>
    <xdr:sp macro="" textlink="">
      <xdr:nvSpPr>
        <xdr:cNvPr id="617" name="テキスト ボックス 616"/>
        <xdr:cNvSpPr txBox="1"/>
      </xdr:nvSpPr>
      <xdr:spPr>
        <a:xfrm>
          <a:off x="13436111" y="1231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91243</xdr:rowOff>
    </xdr:from>
    <xdr:to>
      <xdr:col>18</xdr:col>
      <xdr:colOff>492125</xdr:colOff>
      <xdr:row>73</xdr:row>
      <xdr:rowOff>21393</xdr:rowOff>
    </xdr:to>
    <xdr:sp macro="" textlink="">
      <xdr:nvSpPr>
        <xdr:cNvPr id="618" name="円/楕円 617"/>
        <xdr:cNvSpPr/>
      </xdr:nvSpPr>
      <xdr:spPr>
        <a:xfrm>
          <a:off x="12763500" y="124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37920</xdr:rowOff>
    </xdr:from>
    <xdr:ext cx="534377" cy="259045"/>
    <xdr:sp macro="" textlink="">
      <xdr:nvSpPr>
        <xdr:cNvPr id="619" name="テキスト ボックス 618"/>
        <xdr:cNvSpPr txBox="1"/>
      </xdr:nvSpPr>
      <xdr:spPr>
        <a:xfrm>
          <a:off x="12547111" y="122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99833</xdr:rowOff>
    </xdr:from>
    <xdr:to>
      <xdr:col>23</xdr:col>
      <xdr:colOff>517525</xdr:colOff>
      <xdr:row>96</xdr:row>
      <xdr:rowOff>169647</xdr:rowOff>
    </xdr:to>
    <xdr:cxnSp macro="">
      <xdr:nvCxnSpPr>
        <xdr:cNvPr id="646" name="直線コネクタ 645"/>
        <xdr:cNvCxnSpPr/>
      </xdr:nvCxnSpPr>
      <xdr:spPr>
        <a:xfrm flipV="1">
          <a:off x="15481300" y="16559033"/>
          <a:ext cx="8382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20235</xdr:rowOff>
    </xdr:from>
    <xdr:ext cx="469744" cy="259045"/>
    <xdr:sp macro="" textlink="">
      <xdr:nvSpPr>
        <xdr:cNvPr id="647" name="積立金平均値テキスト"/>
        <xdr:cNvSpPr txBox="1"/>
      </xdr:nvSpPr>
      <xdr:spPr>
        <a:xfrm>
          <a:off x="16370300" y="16650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5145</xdr:rowOff>
    </xdr:from>
    <xdr:to>
      <xdr:col>22</xdr:col>
      <xdr:colOff>365125</xdr:colOff>
      <xdr:row>96</xdr:row>
      <xdr:rowOff>169647</xdr:rowOff>
    </xdr:to>
    <xdr:cxnSp macro="">
      <xdr:nvCxnSpPr>
        <xdr:cNvPr id="649" name="直線コネクタ 648"/>
        <xdr:cNvCxnSpPr/>
      </xdr:nvCxnSpPr>
      <xdr:spPr>
        <a:xfrm>
          <a:off x="14592300" y="16464345"/>
          <a:ext cx="889000" cy="1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119767</xdr:rowOff>
    </xdr:from>
    <xdr:ext cx="469744" cy="259045"/>
    <xdr:sp macro="" textlink="">
      <xdr:nvSpPr>
        <xdr:cNvPr id="651" name="テキスト ボックス 650"/>
        <xdr:cNvSpPr txBox="1"/>
      </xdr:nvSpPr>
      <xdr:spPr>
        <a:xfrm>
          <a:off x="15246427" y="167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5145</xdr:rowOff>
    </xdr:from>
    <xdr:to>
      <xdr:col>21</xdr:col>
      <xdr:colOff>161925</xdr:colOff>
      <xdr:row>96</xdr:row>
      <xdr:rowOff>141255</xdr:rowOff>
    </xdr:to>
    <xdr:cxnSp macro="">
      <xdr:nvCxnSpPr>
        <xdr:cNvPr id="652" name="直線コネクタ 651"/>
        <xdr:cNvCxnSpPr/>
      </xdr:nvCxnSpPr>
      <xdr:spPr>
        <a:xfrm flipV="1">
          <a:off x="13703300" y="16464345"/>
          <a:ext cx="889000" cy="13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155064</xdr:rowOff>
    </xdr:from>
    <xdr:ext cx="469744" cy="259045"/>
    <xdr:sp macro="" textlink="">
      <xdr:nvSpPr>
        <xdr:cNvPr id="654" name="テキスト ボックス 653"/>
        <xdr:cNvSpPr txBox="1"/>
      </xdr:nvSpPr>
      <xdr:spPr>
        <a:xfrm>
          <a:off x="14357427" y="166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141255</xdr:rowOff>
    </xdr:from>
    <xdr:to>
      <xdr:col>19</xdr:col>
      <xdr:colOff>644525</xdr:colOff>
      <xdr:row>97</xdr:row>
      <xdr:rowOff>88447</xdr:rowOff>
    </xdr:to>
    <xdr:cxnSp macro="">
      <xdr:nvCxnSpPr>
        <xdr:cNvPr id="655" name="直線コネクタ 654"/>
        <xdr:cNvCxnSpPr/>
      </xdr:nvCxnSpPr>
      <xdr:spPr>
        <a:xfrm flipV="1">
          <a:off x="12814300" y="16600455"/>
          <a:ext cx="889000" cy="1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49033</xdr:rowOff>
    </xdr:from>
    <xdr:to>
      <xdr:col>23</xdr:col>
      <xdr:colOff>568325</xdr:colOff>
      <xdr:row>96</xdr:row>
      <xdr:rowOff>150633</xdr:rowOff>
    </xdr:to>
    <xdr:sp macro="" textlink="">
      <xdr:nvSpPr>
        <xdr:cNvPr id="665" name="円/楕円 664"/>
        <xdr:cNvSpPr/>
      </xdr:nvSpPr>
      <xdr:spPr>
        <a:xfrm>
          <a:off x="16268700" y="165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71910</xdr:rowOff>
    </xdr:from>
    <xdr:ext cx="469744" cy="259045"/>
    <xdr:sp macro="" textlink="">
      <xdr:nvSpPr>
        <xdr:cNvPr id="666" name="積立金該当値テキスト"/>
        <xdr:cNvSpPr txBox="1"/>
      </xdr:nvSpPr>
      <xdr:spPr>
        <a:xfrm>
          <a:off x="16370300" y="1635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118847</xdr:rowOff>
    </xdr:from>
    <xdr:to>
      <xdr:col>22</xdr:col>
      <xdr:colOff>415925</xdr:colOff>
      <xdr:row>97</xdr:row>
      <xdr:rowOff>48997</xdr:rowOff>
    </xdr:to>
    <xdr:sp macro="" textlink="">
      <xdr:nvSpPr>
        <xdr:cNvPr id="667" name="円/楕円 666"/>
        <xdr:cNvSpPr/>
      </xdr:nvSpPr>
      <xdr:spPr>
        <a:xfrm>
          <a:off x="15430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65524</xdr:rowOff>
    </xdr:from>
    <xdr:ext cx="469744" cy="259045"/>
    <xdr:sp macro="" textlink="">
      <xdr:nvSpPr>
        <xdr:cNvPr id="668" name="テキスト ボックス 667"/>
        <xdr:cNvSpPr txBox="1"/>
      </xdr:nvSpPr>
      <xdr:spPr>
        <a:xfrm>
          <a:off x="15246427" y="163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125795</xdr:rowOff>
    </xdr:from>
    <xdr:to>
      <xdr:col>21</xdr:col>
      <xdr:colOff>212725</xdr:colOff>
      <xdr:row>96</xdr:row>
      <xdr:rowOff>55945</xdr:rowOff>
    </xdr:to>
    <xdr:sp macro="" textlink="">
      <xdr:nvSpPr>
        <xdr:cNvPr id="669" name="円/楕円 668"/>
        <xdr:cNvSpPr/>
      </xdr:nvSpPr>
      <xdr:spPr>
        <a:xfrm>
          <a:off x="14541500" y="164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72472</xdr:rowOff>
    </xdr:from>
    <xdr:ext cx="534377" cy="259045"/>
    <xdr:sp macro="" textlink="">
      <xdr:nvSpPr>
        <xdr:cNvPr id="670" name="テキスト ボックス 669"/>
        <xdr:cNvSpPr txBox="1"/>
      </xdr:nvSpPr>
      <xdr:spPr>
        <a:xfrm>
          <a:off x="14325111" y="161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90455</xdr:rowOff>
    </xdr:from>
    <xdr:to>
      <xdr:col>20</xdr:col>
      <xdr:colOff>9525</xdr:colOff>
      <xdr:row>97</xdr:row>
      <xdr:rowOff>20605</xdr:rowOff>
    </xdr:to>
    <xdr:sp macro="" textlink="">
      <xdr:nvSpPr>
        <xdr:cNvPr id="671" name="円/楕円 670"/>
        <xdr:cNvSpPr/>
      </xdr:nvSpPr>
      <xdr:spPr>
        <a:xfrm>
          <a:off x="13652500" y="165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11732</xdr:rowOff>
    </xdr:from>
    <xdr:ext cx="469744" cy="259045"/>
    <xdr:sp macro="" textlink="">
      <xdr:nvSpPr>
        <xdr:cNvPr id="672" name="テキスト ボックス 671"/>
        <xdr:cNvSpPr txBox="1"/>
      </xdr:nvSpPr>
      <xdr:spPr>
        <a:xfrm>
          <a:off x="13468427" y="166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37647</xdr:rowOff>
    </xdr:from>
    <xdr:to>
      <xdr:col>18</xdr:col>
      <xdr:colOff>492125</xdr:colOff>
      <xdr:row>97</xdr:row>
      <xdr:rowOff>139247</xdr:rowOff>
    </xdr:to>
    <xdr:sp macro="" textlink="">
      <xdr:nvSpPr>
        <xdr:cNvPr id="673" name="円/楕円 672"/>
        <xdr:cNvSpPr/>
      </xdr:nvSpPr>
      <xdr:spPr>
        <a:xfrm>
          <a:off x="12763500" y="16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130374</xdr:rowOff>
    </xdr:from>
    <xdr:ext cx="469744" cy="259045"/>
    <xdr:sp macro="" textlink="">
      <xdr:nvSpPr>
        <xdr:cNvPr id="674" name="テキスト ボックス 673"/>
        <xdr:cNvSpPr txBox="1"/>
      </xdr:nvSpPr>
      <xdr:spPr>
        <a:xfrm>
          <a:off x="12579427" y="167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84999</xdr:rowOff>
    </xdr:from>
    <xdr:to>
      <xdr:col>32</xdr:col>
      <xdr:colOff>187325</xdr:colOff>
      <xdr:row>37</xdr:row>
      <xdr:rowOff>17073</xdr:rowOff>
    </xdr:to>
    <xdr:cxnSp macro="">
      <xdr:nvCxnSpPr>
        <xdr:cNvPr id="705" name="直線コネクタ 704"/>
        <xdr:cNvCxnSpPr/>
      </xdr:nvCxnSpPr>
      <xdr:spPr>
        <a:xfrm>
          <a:off x="21323300" y="6257199"/>
          <a:ext cx="8382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6"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84999</xdr:rowOff>
    </xdr:from>
    <xdr:to>
      <xdr:col>31</xdr:col>
      <xdr:colOff>34925</xdr:colOff>
      <xdr:row>36</xdr:row>
      <xdr:rowOff>145578</xdr:rowOff>
    </xdr:to>
    <xdr:cxnSp macro="">
      <xdr:nvCxnSpPr>
        <xdr:cNvPr id="708" name="直線コネクタ 707"/>
        <xdr:cNvCxnSpPr/>
      </xdr:nvCxnSpPr>
      <xdr:spPr>
        <a:xfrm flipV="1">
          <a:off x="20434300" y="6257199"/>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0" name="テキスト ボックス 709"/>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98552</xdr:rowOff>
    </xdr:from>
    <xdr:to>
      <xdr:col>29</xdr:col>
      <xdr:colOff>517525</xdr:colOff>
      <xdr:row>36</xdr:row>
      <xdr:rowOff>145578</xdr:rowOff>
    </xdr:to>
    <xdr:cxnSp macro="">
      <xdr:nvCxnSpPr>
        <xdr:cNvPr id="711" name="直線コネクタ 710"/>
        <xdr:cNvCxnSpPr/>
      </xdr:nvCxnSpPr>
      <xdr:spPr>
        <a:xfrm>
          <a:off x="19545300" y="6270752"/>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3" name="テキスト ボックス 712"/>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98878</xdr:rowOff>
    </xdr:from>
    <xdr:to>
      <xdr:col>28</xdr:col>
      <xdr:colOff>314325</xdr:colOff>
      <xdr:row>36</xdr:row>
      <xdr:rowOff>98552</xdr:rowOff>
    </xdr:to>
    <xdr:cxnSp macro="">
      <xdr:nvCxnSpPr>
        <xdr:cNvPr id="714" name="直線コネクタ 713"/>
        <xdr:cNvCxnSpPr/>
      </xdr:nvCxnSpPr>
      <xdr:spPr>
        <a:xfrm>
          <a:off x="18656300" y="6099628"/>
          <a:ext cx="8890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6" name="テキスト ボックス 715"/>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9034</xdr:rowOff>
    </xdr:from>
    <xdr:ext cx="469744" cy="259045"/>
    <xdr:sp macro="" textlink="">
      <xdr:nvSpPr>
        <xdr:cNvPr id="718" name="テキスト ボックス 717"/>
        <xdr:cNvSpPr txBox="1"/>
      </xdr:nvSpPr>
      <xdr:spPr>
        <a:xfrm>
          <a:off x="18421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137723</xdr:rowOff>
    </xdr:from>
    <xdr:to>
      <xdr:col>32</xdr:col>
      <xdr:colOff>238125</xdr:colOff>
      <xdr:row>37</xdr:row>
      <xdr:rowOff>67873</xdr:rowOff>
    </xdr:to>
    <xdr:sp macro="" textlink="">
      <xdr:nvSpPr>
        <xdr:cNvPr id="724" name="円/楕円 723"/>
        <xdr:cNvSpPr/>
      </xdr:nvSpPr>
      <xdr:spPr>
        <a:xfrm>
          <a:off x="22110700" y="63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116150</xdr:rowOff>
    </xdr:from>
    <xdr:ext cx="469744" cy="259045"/>
    <xdr:sp macro="" textlink="">
      <xdr:nvSpPr>
        <xdr:cNvPr id="725" name="投資及び出資金該当値テキスト"/>
        <xdr:cNvSpPr txBox="1"/>
      </xdr:nvSpPr>
      <xdr:spPr>
        <a:xfrm>
          <a:off x="22212300" y="628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34199</xdr:rowOff>
    </xdr:from>
    <xdr:to>
      <xdr:col>31</xdr:col>
      <xdr:colOff>85725</xdr:colOff>
      <xdr:row>36</xdr:row>
      <xdr:rowOff>135799</xdr:rowOff>
    </xdr:to>
    <xdr:sp macro="" textlink="">
      <xdr:nvSpPr>
        <xdr:cNvPr id="726" name="円/楕円 725"/>
        <xdr:cNvSpPr/>
      </xdr:nvSpPr>
      <xdr:spPr>
        <a:xfrm>
          <a:off x="21272500" y="62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126926</xdr:rowOff>
    </xdr:from>
    <xdr:ext cx="469744" cy="259045"/>
    <xdr:sp macro="" textlink="">
      <xdr:nvSpPr>
        <xdr:cNvPr id="727" name="テキスト ボックス 726"/>
        <xdr:cNvSpPr txBox="1"/>
      </xdr:nvSpPr>
      <xdr:spPr>
        <a:xfrm>
          <a:off x="21088427" y="629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94778</xdr:rowOff>
    </xdr:from>
    <xdr:to>
      <xdr:col>29</xdr:col>
      <xdr:colOff>568325</xdr:colOff>
      <xdr:row>37</xdr:row>
      <xdr:rowOff>24928</xdr:rowOff>
    </xdr:to>
    <xdr:sp macro="" textlink="">
      <xdr:nvSpPr>
        <xdr:cNvPr id="728" name="円/楕円 727"/>
        <xdr:cNvSpPr/>
      </xdr:nvSpPr>
      <xdr:spPr>
        <a:xfrm>
          <a:off x="20383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16055</xdr:rowOff>
    </xdr:from>
    <xdr:ext cx="469744" cy="259045"/>
    <xdr:sp macro="" textlink="">
      <xdr:nvSpPr>
        <xdr:cNvPr id="729" name="テキスト ボックス 728"/>
        <xdr:cNvSpPr txBox="1"/>
      </xdr:nvSpPr>
      <xdr:spPr>
        <a:xfrm>
          <a:off x="20199427" y="635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47752</xdr:rowOff>
    </xdr:from>
    <xdr:to>
      <xdr:col>28</xdr:col>
      <xdr:colOff>365125</xdr:colOff>
      <xdr:row>36</xdr:row>
      <xdr:rowOff>149352</xdr:rowOff>
    </xdr:to>
    <xdr:sp macro="" textlink="">
      <xdr:nvSpPr>
        <xdr:cNvPr id="730" name="円/楕円 729"/>
        <xdr:cNvSpPr/>
      </xdr:nvSpPr>
      <xdr:spPr>
        <a:xfrm>
          <a:off x="19494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140479</xdr:rowOff>
    </xdr:from>
    <xdr:ext cx="469744" cy="259045"/>
    <xdr:sp macro="" textlink="">
      <xdr:nvSpPr>
        <xdr:cNvPr id="731" name="テキスト ボックス 730"/>
        <xdr:cNvSpPr txBox="1"/>
      </xdr:nvSpPr>
      <xdr:spPr>
        <a:xfrm>
          <a:off x="19310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48078</xdr:rowOff>
    </xdr:from>
    <xdr:to>
      <xdr:col>27</xdr:col>
      <xdr:colOff>161925</xdr:colOff>
      <xdr:row>35</xdr:row>
      <xdr:rowOff>149678</xdr:rowOff>
    </xdr:to>
    <xdr:sp macro="" textlink="">
      <xdr:nvSpPr>
        <xdr:cNvPr id="732" name="円/楕円 731"/>
        <xdr:cNvSpPr/>
      </xdr:nvSpPr>
      <xdr:spPr>
        <a:xfrm>
          <a:off x="18605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166205</xdr:rowOff>
    </xdr:from>
    <xdr:ext cx="469744" cy="259045"/>
    <xdr:sp macro="" textlink="">
      <xdr:nvSpPr>
        <xdr:cNvPr id="733" name="テキスト ボックス 732"/>
        <xdr:cNvSpPr txBox="1"/>
      </xdr:nvSpPr>
      <xdr:spPr>
        <a:xfrm>
          <a:off x="18421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55" name="テキスト ボックス 75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130148</xdr:rowOff>
    </xdr:from>
    <xdr:to>
      <xdr:col>32</xdr:col>
      <xdr:colOff>186689</xdr:colOff>
      <xdr:row>59</xdr:row>
      <xdr:rowOff>92837</xdr:rowOff>
    </xdr:to>
    <xdr:cxnSp macro="">
      <xdr:nvCxnSpPr>
        <xdr:cNvPr id="759" name="直線コネクタ 758"/>
        <xdr:cNvCxnSpPr/>
      </xdr:nvCxnSpPr>
      <xdr:spPr>
        <a:xfrm flipV="1">
          <a:off x="22159595" y="9045548"/>
          <a:ext cx="1269" cy="116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96664</xdr:rowOff>
    </xdr:from>
    <xdr:ext cx="378565" cy="259045"/>
    <xdr:sp macro="" textlink="">
      <xdr:nvSpPr>
        <xdr:cNvPr id="760" name="貸付金最小値テキスト"/>
        <xdr:cNvSpPr txBox="1"/>
      </xdr:nvSpPr>
      <xdr:spPr>
        <a:xfrm>
          <a:off x="22212300" y="10212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92837</xdr:rowOff>
    </xdr:from>
    <xdr:to>
      <xdr:col>32</xdr:col>
      <xdr:colOff>276225</xdr:colOff>
      <xdr:row>59</xdr:row>
      <xdr:rowOff>92837</xdr:rowOff>
    </xdr:to>
    <xdr:cxnSp macro="">
      <xdr:nvCxnSpPr>
        <xdr:cNvPr id="761" name="直線コネクタ 760"/>
        <xdr:cNvCxnSpPr/>
      </xdr:nvCxnSpPr>
      <xdr:spPr>
        <a:xfrm>
          <a:off x="22072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76825</xdr:rowOff>
    </xdr:from>
    <xdr:ext cx="534377" cy="259045"/>
    <xdr:sp macro="" textlink="">
      <xdr:nvSpPr>
        <xdr:cNvPr id="762" name="貸付金最大値テキスト"/>
        <xdr:cNvSpPr txBox="1"/>
      </xdr:nvSpPr>
      <xdr:spPr>
        <a:xfrm>
          <a:off x="22212300" y="88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52</xdr:row>
      <xdr:rowOff>130148</xdr:rowOff>
    </xdr:from>
    <xdr:to>
      <xdr:col>32</xdr:col>
      <xdr:colOff>276225</xdr:colOff>
      <xdr:row>52</xdr:row>
      <xdr:rowOff>130148</xdr:rowOff>
    </xdr:to>
    <xdr:cxnSp macro="">
      <xdr:nvCxnSpPr>
        <xdr:cNvPr id="763" name="直線コネクタ 762"/>
        <xdr:cNvCxnSpPr/>
      </xdr:nvCxnSpPr>
      <xdr:spPr>
        <a:xfrm>
          <a:off x="22072600" y="90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24780</xdr:rowOff>
    </xdr:from>
    <xdr:to>
      <xdr:col>32</xdr:col>
      <xdr:colOff>187325</xdr:colOff>
      <xdr:row>52</xdr:row>
      <xdr:rowOff>130148</xdr:rowOff>
    </xdr:to>
    <xdr:cxnSp macro="">
      <xdr:nvCxnSpPr>
        <xdr:cNvPr id="764" name="直線コネクタ 763"/>
        <xdr:cNvCxnSpPr/>
      </xdr:nvCxnSpPr>
      <xdr:spPr>
        <a:xfrm>
          <a:off x="21323300" y="8940180"/>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114925</xdr:rowOff>
    </xdr:from>
    <xdr:ext cx="534377" cy="259045"/>
    <xdr:sp macro="" textlink="">
      <xdr:nvSpPr>
        <xdr:cNvPr id="765" name="貸付金平均値テキスト"/>
        <xdr:cNvSpPr txBox="1"/>
      </xdr:nvSpPr>
      <xdr:spPr>
        <a:xfrm>
          <a:off x="22212300" y="9716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136498</xdr:rowOff>
    </xdr:from>
    <xdr:to>
      <xdr:col>32</xdr:col>
      <xdr:colOff>238125</xdr:colOff>
      <xdr:row>57</xdr:row>
      <xdr:rowOff>66648</xdr:rowOff>
    </xdr:to>
    <xdr:sp macro="" textlink="">
      <xdr:nvSpPr>
        <xdr:cNvPr id="766" name="フローチャート : 判断 765"/>
        <xdr:cNvSpPr/>
      </xdr:nvSpPr>
      <xdr:spPr>
        <a:xfrm>
          <a:off x="22110700" y="97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105981</xdr:rowOff>
    </xdr:from>
    <xdr:to>
      <xdr:col>31</xdr:col>
      <xdr:colOff>34925</xdr:colOff>
      <xdr:row>52</xdr:row>
      <xdr:rowOff>24780</xdr:rowOff>
    </xdr:to>
    <xdr:cxnSp macro="">
      <xdr:nvCxnSpPr>
        <xdr:cNvPr id="767" name="直線コネクタ 766"/>
        <xdr:cNvCxnSpPr/>
      </xdr:nvCxnSpPr>
      <xdr:spPr>
        <a:xfrm>
          <a:off x="20434300" y="8849931"/>
          <a:ext cx="889000" cy="9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93097</xdr:rowOff>
    </xdr:from>
    <xdr:to>
      <xdr:col>31</xdr:col>
      <xdr:colOff>85725</xdr:colOff>
      <xdr:row>57</xdr:row>
      <xdr:rowOff>23247</xdr:rowOff>
    </xdr:to>
    <xdr:sp macro="" textlink="">
      <xdr:nvSpPr>
        <xdr:cNvPr id="768" name="フローチャート : 判断 767"/>
        <xdr:cNvSpPr/>
      </xdr:nvSpPr>
      <xdr:spPr>
        <a:xfrm>
          <a:off x="21272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14374</xdr:rowOff>
    </xdr:from>
    <xdr:ext cx="534377" cy="259045"/>
    <xdr:sp macro="" textlink="">
      <xdr:nvSpPr>
        <xdr:cNvPr id="769" name="テキスト ボックス 768"/>
        <xdr:cNvSpPr txBox="1"/>
      </xdr:nvSpPr>
      <xdr:spPr>
        <a:xfrm>
          <a:off x="21056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35262</xdr:rowOff>
    </xdr:from>
    <xdr:to>
      <xdr:col>29</xdr:col>
      <xdr:colOff>517525</xdr:colOff>
      <xdr:row>51</xdr:row>
      <xdr:rowOff>105981</xdr:rowOff>
    </xdr:to>
    <xdr:cxnSp macro="">
      <xdr:nvCxnSpPr>
        <xdr:cNvPr id="770" name="直線コネクタ 769"/>
        <xdr:cNvCxnSpPr/>
      </xdr:nvCxnSpPr>
      <xdr:spPr>
        <a:xfrm>
          <a:off x="19545300" y="8779212"/>
          <a:ext cx="889000" cy="7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52830</xdr:rowOff>
    </xdr:from>
    <xdr:to>
      <xdr:col>29</xdr:col>
      <xdr:colOff>568325</xdr:colOff>
      <xdr:row>56</xdr:row>
      <xdr:rowOff>154430</xdr:rowOff>
    </xdr:to>
    <xdr:sp macro="" textlink="">
      <xdr:nvSpPr>
        <xdr:cNvPr id="771" name="フローチャート : 判断 770"/>
        <xdr:cNvSpPr/>
      </xdr:nvSpPr>
      <xdr:spPr>
        <a:xfrm>
          <a:off x="20383500" y="9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145557</xdr:rowOff>
    </xdr:from>
    <xdr:ext cx="534377" cy="259045"/>
    <xdr:sp macro="" textlink="">
      <xdr:nvSpPr>
        <xdr:cNvPr id="772" name="テキスト ボックス 771"/>
        <xdr:cNvSpPr txBox="1"/>
      </xdr:nvSpPr>
      <xdr:spPr>
        <a:xfrm>
          <a:off x="20167111" y="97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100054</xdr:rowOff>
    </xdr:from>
    <xdr:to>
      <xdr:col>28</xdr:col>
      <xdr:colOff>314325</xdr:colOff>
      <xdr:row>51</xdr:row>
      <xdr:rowOff>35262</xdr:rowOff>
    </xdr:to>
    <xdr:cxnSp macro="">
      <xdr:nvCxnSpPr>
        <xdr:cNvPr id="773" name="直線コネクタ 772"/>
        <xdr:cNvCxnSpPr/>
      </xdr:nvCxnSpPr>
      <xdr:spPr>
        <a:xfrm>
          <a:off x="18656300" y="8672554"/>
          <a:ext cx="889000" cy="10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156092</xdr:rowOff>
    </xdr:from>
    <xdr:to>
      <xdr:col>28</xdr:col>
      <xdr:colOff>365125</xdr:colOff>
      <xdr:row>56</xdr:row>
      <xdr:rowOff>86242</xdr:rowOff>
    </xdr:to>
    <xdr:sp macro="" textlink="">
      <xdr:nvSpPr>
        <xdr:cNvPr id="774" name="フローチャート : 判断 773"/>
        <xdr:cNvSpPr/>
      </xdr:nvSpPr>
      <xdr:spPr>
        <a:xfrm>
          <a:off x="19494500" y="958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77369</xdr:rowOff>
    </xdr:from>
    <xdr:ext cx="534377" cy="259045"/>
    <xdr:sp macro="" textlink="">
      <xdr:nvSpPr>
        <xdr:cNvPr id="775" name="テキスト ボックス 774"/>
        <xdr:cNvSpPr txBox="1"/>
      </xdr:nvSpPr>
      <xdr:spPr>
        <a:xfrm>
          <a:off x="19278111" y="9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57027</xdr:rowOff>
    </xdr:from>
    <xdr:to>
      <xdr:col>27</xdr:col>
      <xdr:colOff>161925</xdr:colOff>
      <xdr:row>55</xdr:row>
      <xdr:rowOff>158627</xdr:rowOff>
    </xdr:to>
    <xdr:sp macro="" textlink="">
      <xdr:nvSpPr>
        <xdr:cNvPr id="776" name="フローチャート : 判断 775"/>
        <xdr:cNvSpPr/>
      </xdr:nvSpPr>
      <xdr:spPr>
        <a:xfrm>
          <a:off x="18605500" y="948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149754</xdr:rowOff>
    </xdr:from>
    <xdr:ext cx="534377" cy="259045"/>
    <xdr:sp macro="" textlink="">
      <xdr:nvSpPr>
        <xdr:cNvPr id="777" name="テキスト ボックス 776"/>
        <xdr:cNvSpPr txBox="1"/>
      </xdr:nvSpPr>
      <xdr:spPr>
        <a:xfrm>
          <a:off x="18389111" y="95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79348</xdr:rowOff>
    </xdr:from>
    <xdr:to>
      <xdr:col>32</xdr:col>
      <xdr:colOff>238125</xdr:colOff>
      <xdr:row>53</xdr:row>
      <xdr:rowOff>9498</xdr:rowOff>
    </xdr:to>
    <xdr:sp macro="" textlink="">
      <xdr:nvSpPr>
        <xdr:cNvPr id="783" name="円/楕円 782"/>
        <xdr:cNvSpPr/>
      </xdr:nvSpPr>
      <xdr:spPr>
        <a:xfrm>
          <a:off x="22110700" y="89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32375</xdr:rowOff>
    </xdr:from>
    <xdr:ext cx="534377" cy="259045"/>
    <xdr:sp macro="" textlink="">
      <xdr:nvSpPr>
        <xdr:cNvPr id="784" name="貸付金該当値テキスト"/>
        <xdr:cNvSpPr txBox="1"/>
      </xdr:nvSpPr>
      <xdr:spPr>
        <a:xfrm>
          <a:off x="22212300" y="89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71,585</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145430</xdr:rowOff>
    </xdr:from>
    <xdr:to>
      <xdr:col>31</xdr:col>
      <xdr:colOff>85725</xdr:colOff>
      <xdr:row>52</xdr:row>
      <xdr:rowOff>75580</xdr:rowOff>
    </xdr:to>
    <xdr:sp macro="" textlink="">
      <xdr:nvSpPr>
        <xdr:cNvPr id="785" name="円/楕円 784"/>
        <xdr:cNvSpPr/>
      </xdr:nvSpPr>
      <xdr:spPr>
        <a:xfrm>
          <a:off x="21272500" y="88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92107</xdr:rowOff>
    </xdr:from>
    <xdr:ext cx="534377" cy="259045"/>
    <xdr:sp macro="" textlink="">
      <xdr:nvSpPr>
        <xdr:cNvPr id="786" name="テキスト ボックス 785"/>
        <xdr:cNvSpPr txBox="1"/>
      </xdr:nvSpPr>
      <xdr:spPr>
        <a:xfrm>
          <a:off x="21056111" y="86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78,038</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55181</xdr:rowOff>
    </xdr:from>
    <xdr:to>
      <xdr:col>29</xdr:col>
      <xdr:colOff>568325</xdr:colOff>
      <xdr:row>51</xdr:row>
      <xdr:rowOff>156781</xdr:rowOff>
    </xdr:to>
    <xdr:sp macro="" textlink="">
      <xdr:nvSpPr>
        <xdr:cNvPr id="787" name="円/楕円 786"/>
        <xdr:cNvSpPr/>
      </xdr:nvSpPr>
      <xdr:spPr>
        <a:xfrm>
          <a:off x="20383500" y="87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1858</xdr:rowOff>
    </xdr:from>
    <xdr:ext cx="534377" cy="259045"/>
    <xdr:sp macro="" textlink="">
      <xdr:nvSpPr>
        <xdr:cNvPr id="788" name="テキスト ボックス 787"/>
        <xdr:cNvSpPr txBox="1"/>
      </xdr:nvSpPr>
      <xdr:spPr>
        <a:xfrm>
          <a:off x="20167111" y="85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83,565</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155912</xdr:rowOff>
    </xdr:from>
    <xdr:to>
      <xdr:col>28</xdr:col>
      <xdr:colOff>365125</xdr:colOff>
      <xdr:row>51</xdr:row>
      <xdr:rowOff>86062</xdr:rowOff>
    </xdr:to>
    <xdr:sp macro="" textlink="">
      <xdr:nvSpPr>
        <xdr:cNvPr id="789" name="円/楕円 788"/>
        <xdr:cNvSpPr/>
      </xdr:nvSpPr>
      <xdr:spPr>
        <a:xfrm>
          <a:off x="19494500" y="87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102589</xdr:rowOff>
    </xdr:from>
    <xdr:ext cx="534377" cy="259045"/>
    <xdr:sp macro="" textlink="">
      <xdr:nvSpPr>
        <xdr:cNvPr id="790" name="テキスト ボックス 789"/>
        <xdr:cNvSpPr txBox="1"/>
      </xdr:nvSpPr>
      <xdr:spPr>
        <a:xfrm>
          <a:off x="19278111" y="850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87,896</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49254</xdr:rowOff>
    </xdr:from>
    <xdr:to>
      <xdr:col>27</xdr:col>
      <xdr:colOff>161925</xdr:colOff>
      <xdr:row>50</xdr:row>
      <xdr:rowOff>150854</xdr:rowOff>
    </xdr:to>
    <xdr:sp macro="" textlink="">
      <xdr:nvSpPr>
        <xdr:cNvPr id="791" name="円/楕円 790"/>
        <xdr:cNvSpPr/>
      </xdr:nvSpPr>
      <xdr:spPr>
        <a:xfrm>
          <a:off x="18605500" y="86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167381</xdr:rowOff>
    </xdr:from>
    <xdr:ext cx="534377" cy="259045"/>
    <xdr:sp macro="" textlink="">
      <xdr:nvSpPr>
        <xdr:cNvPr id="792" name="テキスト ボックス 791"/>
        <xdr:cNvSpPr txBox="1"/>
      </xdr:nvSpPr>
      <xdr:spPr>
        <a:xfrm>
          <a:off x="18389111" y="83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7" name="直線コネクタ 816"/>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8"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9" name="直線コネクタ 818"/>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0"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1" name="直線コネクタ 820"/>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91580</xdr:rowOff>
    </xdr:from>
    <xdr:to>
      <xdr:col>32</xdr:col>
      <xdr:colOff>187325</xdr:colOff>
      <xdr:row>77</xdr:row>
      <xdr:rowOff>134423</xdr:rowOff>
    </xdr:to>
    <xdr:cxnSp macro="">
      <xdr:nvCxnSpPr>
        <xdr:cNvPr id="822" name="直線コネクタ 821"/>
        <xdr:cNvCxnSpPr/>
      </xdr:nvCxnSpPr>
      <xdr:spPr>
        <a:xfrm flipV="1">
          <a:off x="21323300" y="13293230"/>
          <a:ext cx="8382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3"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4" name="フローチャート : 判断 823"/>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134423</xdr:rowOff>
    </xdr:from>
    <xdr:to>
      <xdr:col>31</xdr:col>
      <xdr:colOff>34925</xdr:colOff>
      <xdr:row>77</xdr:row>
      <xdr:rowOff>151206</xdr:rowOff>
    </xdr:to>
    <xdr:cxnSp macro="">
      <xdr:nvCxnSpPr>
        <xdr:cNvPr id="825" name="直線コネクタ 824"/>
        <xdr:cNvCxnSpPr/>
      </xdr:nvCxnSpPr>
      <xdr:spPr>
        <a:xfrm flipV="1">
          <a:off x="20434300" y="13336073"/>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6" name="フローチャート : 判断 825"/>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6120</xdr:rowOff>
    </xdr:from>
    <xdr:ext cx="534377" cy="259045"/>
    <xdr:sp macro="" textlink="">
      <xdr:nvSpPr>
        <xdr:cNvPr id="827" name="テキスト ボックス 826"/>
        <xdr:cNvSpPr txBox="1"/>
      </xdr:nvSpPr>
      <xdr:spPr>
        <a:xfrm>
          <a:off x="21056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143015</xdr:rowOff>
    </xdr:from>
    <xdr:to>
      <xdr:col>29</xdr:col>
      <xdr:colOff>517525</xdr:colOff>
      <xdr:row>77</xdr:row>
      <xdr:rowOff>151206</xdr:rowOff>
    </xdr:to>
    <xdr:cxnSp macro="">
      <xdr:nvCxnSpPr>
        <xdr:cNvPr id="828" name="直線コネクタ 827"/>
        <xdr:cNvCxnSpPr/>
      </xdr:nvCxnSpPr>
      <xdr:spPr>
        <a:xfrm>
          <a:off x="19545300" y="13344665"/>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9" name="フローチャート : 判断 828"/>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30656</xdr:rowOff>
    </xdr:from>
    <xdr:ext cx="534377" cy="259045"/>
    <xdr:sp macro="" textlink="">
      <xdr:nvSpPr>
        <xdr:cNvPr id="830" name="テキスト ボックス 829"/>
        <xdr:cNvSpPr txBox="1"/>
      </xdr:nvSpPr>
      <xdr:spPr>
        <a:xfrm>
          <a:off x="20167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143015</xdr:rowOff>
    </xdr:from>
    <xdr:to>
      <xdr:col>28</xdr:col>
      <xdr:colOff>314325</xdr:colOff>
      <xdr:row>77</xdr:row>
      <xdr:rowOff>155035</xdr:rowOff>
    </xdr:to>
    <xdr:cxnSp macro="">
      <xdr:nvCxnSpPr>
        <xdr:cNvPr id="831" name="直線コネクタ 830"/>
        <xdr:cNvCxnSpPr/>
      </xdr:nvCxnSpPr>
      <xdr:spPr>
        <a:xfrm flipV="1">
          <a:off x="18656300" y="13344665"/>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2" name="フローチャート : 判断 831"/>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39591</xdr:rowOff>
    </xdr:from>
    <xdr:ext cx="534377" cy="259045"/>
    <xdr:sp macro="" textlink="">
      <xdr:nvSpPr>
        <xdr:cNvPr id="833" name="テキスト ボックス 832"/>
        <xdr:cNvSpPr txBox="1"/>
      </xdr:nvSpPr>
      <xdr:spPr>
        <a:xfrm>
          <a:off x="19278111" y="134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4" name="フローチャート : 判断 833"/>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53534</xdr:rowOff>
    </xdr:from>
    <xdr:ext cx="534377" cy="259045"/>
    <xdr:sp macro="" textlink="">
      <xdr:nvSpPr>
        <xdr:cNvPr id="835" name="テキスト ボックス 834"/>
        <xdr:cNvSpPr txBox="1"/>
      </xdr:nvSpPr>
      <xdr:spPr>
        <a:xfrm>
          <a:off x="18389111" y="134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40780</xdr:rowOff>
    </xdr:from>
    <xdr:to>
      <xdr:col>32</xdr:col>
      <xdr:colOff>238125</xdr:colOff>
      <xdr:row>77</xdr:row>
      <xdr:rowOff>142380</xdr:rowOff>
    </xdr:to>
    <xdr:sp macro="" textlink="">
      <xdr:nvSpPr>
        <xdr:cNvPr id="841" name="円/楕円 840"/>
        <xdr:cNvSpPr/>
      </xdr:nvSpPr>
      <xdr:spPr>
        <a:xfrm>
          <a:off x="22110700" y="132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19207</xdr:rowOff>
    </xdr:from>
    <xdr:ext cx="534377" cy="259045"/>
    <xdr:sp macro="" textlink="">
      <xdr:nvSpPr>
        <xdr:cNvPr id="842" name="繰出金該当値テキスト"/>
        <xdr:cNvSpPr txBox="1"/>
      </xdr:nvSpPr>
      <xdr:spPr>
        <a:xfrm>
          <a:off x="22212300" y="132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83623</xdr:rowOff>
    </xdr:from>
    <xdr:to>
      <xdr:col>31</xdr:col>
      <xdr:colOff>85725</xdr:colOff>
      <xdr:row>78</xdr:row>
      <xdr:rowOff>13773</xdr:rowOff>
    </xdr:to>
    <xdr:sp macro="" textlink="">
      <xdr:nvSpPr>
        <xdr:cNvPr id="843" name="円/楕円 842"/>
        <xdr:cNvSpPr/>
      </xdr:nvSpPr>
      <xdr:spPr>
        <a:xfrm>
          <a:off x="21272500" y="132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30300</xdr:rowOff>
    </xdr:from>
    <xdr:ext cx="534377" cy="259045"/>
    <xdr:sp macro="" textlink="">
      <xdr:nvSpPr>
        <xdr:cNvPr id="844" name="テキスト ボックス 843"/>
        <xdr:cNvSpPr txBox="1"/>
      </xdr:nvSpPr>
      <xdr:spPr>
        <a:xfrm>
          <a:off x="21056111" y="1306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100406</xdr:rowOff>
    </xdr:from>
    <xdr:to>
      <xdr:col>29</xdr:col>
      <xdr:colOff>568325</xdr:colOff>
      <xdr:row>78</xdr:row>
      <xdr:rowOff>30556</xdr:rowOff>
    </xdr:to>
    <xdr:sp macro="" textlink="">
      <xdr:nvSpPr>
        <xdr:cNvPr id="845" name="円/楕円 844"/>
        <xdr:cNvSpPr/>
      </xdr:nvSpPr>
      <xdr:spPr>
        <a:xfrm>
          <a:off x="20383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47083</xdr:rowOff>
    </xdr:from>
    <xdr:ext cx="534377" cy="259045"/>
    <xdr:sp macro="" textlink="">
      <xdr:nvSpPr>
        <xdr:cNvPr id="846" name="テキスト ボックス 845"/>
        <xdr:cNvSpPr txBox="1"/>
      </xdr:nvSpPr>
      <xdr:spPr>
        <a:xfrm>
          <a:off x="20167111" y="130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92215</xdr:rowOff>
    </xdr:from>
    <xdr:to>
      <xdr:col>28</xdr:col>
      <xdr:colOff>365125</xdr:colOff>
      <xdr:row>78</xdr:row>
      <xdr:rowOff>22365</xdr:rowOff>
    </xdr:to>
    <xdr:sp macro="" textlink="">
      <xdr:nvSpPr>
        <xdr:cNvPr id="847" name="円/楕円 846"/>
        <xdr:cNvSpPr/>
      </xdr:nvSpPr>
      <xdr:spPr>
        <a:xfrm>
          <a:off x="19494500" y="132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38892</xdr:rowOff>
    </xdr:from>
    <xdr:ext cx="534377" cy="259045"/>
    <xdr:sp macro="" textlink="">
      <xdr:nvSpPr>
        <xdr:cNvPr id="848" name="テキスト ボックス 847"/>
        <xdr:cNvSpPr txBox="1"/>
      </xdr:nvSpPr>
      <xdr:spPr>
        <a:xfrm>
          <a:off x="19278111" y="130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104235</xdr:rowOff>
    </xdr:from>
    <xdr:to>
      <xdr:col>27</xdr:col>
      <xdr:colOff>161925</xdr:colOff>
      <xdr:row>78</xdr:row>
      <xdr:rowOff>34385</xdr:rowOff>
    </xdr:to>
    <xdr:sp macro="" textlink="">
      <xdr:nvSpPr>
        <xdr:cNvPr id="849" name="円/楕円 848"/>
        <xdr:cNvSpPr/>
      </xdr:nvSpPr>
      <xdr:spPr>
        <a:xfrm>
          <a:off x="18605500" y="133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50912</xdr:rowOff>
    </xdr:from>
    <xdr:ext cx="534377" cy="259045"/>
    <xdr:sp macro="" textlink="">
      <xdr:nvSpPr>
        <xdr:cNvPr id="850" name="テキスト ボックス 849"/>
        <xdr:cNvSpPr txBox="1"/>
      </xdr:nvSpPr>
      <xdr:spPr>
        <a:xfrm>
          <a:off x="18389111" y="130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25400</xdr:rowOff>
    </xdr:from>
    <xdr:to>
      <xdr:col>33</xdr:col>
      <xdr:colOff>314325</xdr:colOff>
      <xdr:row>98</xdr:row>
      <xdr:rowOff>25400</xdr:rowOff>
    </xdr:to>
    <xdr:cxnSp macro="">
      <xdr:nvCxnSpPr>
        <xdr:cNvPr id="861" name="直線コネクタ 86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54627</xdr:rowOff>
    </xdr:from>
    <xdr:ext cx="248786" cy="259045"/>
    <xdr:sp macro="" textlink="">
      <xdr:nvSpPr>
        <xdr:cNvPr id="862" name="テキスト ボックス 86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4" name="テキスト ボックス 86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91</xdr:row>
      <xdr:rowOff>82550</xdr:rowOff>
    </xdr:from>
    <xdr:to>
      <xdr:col>33</xdr:col>
      <xdr:colOff>314325</xdr:colOff>
      <xdr:row>91</xdr:row>
      <xdr:rowOff>82550</xdr:rowOff>
    </xdr:to>
    <xdr:cxnSp macro="">
      <xdr:nvCxnSpPr>
        <xdr:cNvPr id="865" name="直線コネクタ 86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90</xdr:row>
      <xdr:rowOff>111777</xdr:rowOff>
    </xdr:from>
    <xdr:ext cx="312906" cy="259045"/>
    <xdr:sp macro="" textlink="">
      <xdr:nvSpPr>
        <xdr:cNvPr id="866" name="テキスト ボックス 865"/>
        <xdr:cNvSpPr txBox="1"/>
      </xdr:nvSpPr>
      <xdr:spPr>
        <a:xfrm>
          <a:off x="17975094" y="15542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25400</xdr:rowOff>
    </xdr:from>
    <xdr:to>
      <xdr:col>32</xdr:col>
      <xdr:colOff>186689</xdr:colOff>
      <xdr:row>98</xdr:row>
      <xdr:rowOff>25400</xdr:rowOff>
    </xdr:to>
    <xdr:cxnSp macro="">
      <xdr:nvCxnSpPr>
        <xdr:cNvPr id="870" name="直線コネクタ 869"/>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1"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25400</xdr:rowOff>
    </xdr:from>
    <xdr:to>
      <xdr:col>32</xdr:col>
      <xdr:colOff>276225</xdr:colOff>
      <xdr:row>98</xdr:row>
      <xdr:rowOff>25400</xdr:rowOff>
    </xdr:to>
    <xdr:cxnSp macro="">
      <xdr:nvCxnSpPr>
        <xdr:cNvPr id="872" name="直線コネクタ 87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67327</xdr:rowOff>
    </xdr:from>
    <xdr:ext cx="249299" cy="259045"/>
    <xdr:sp macro="" textlink="">
      <xdr:nvSpPr>
        <xdr:cNvPr id="873"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25400</xdr:rowOff>
    </xdr:from>
    <xdr:to>
      <xdr:col>32</xdr:col>
      <xdr:colOff>276225</xdr:colOff>
      <xdr:row>98</xdr:row>
      <xdr:rowOff>25400</xdr:rowOff>
    </xdr:to>
    <xdr:cxnSp macro="">
      <xdr:nvCxnSpPr>
        <xdr:cNvPr id="874" name="直線コネクタ 87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25400</xdr:rowOff>
    </xdr:from>
    <xdr:to>
      <xdr:col>32</xdr:col>
      <xdr:colOff>187325</xdr:colOff>
      <xdr:row>98</xdr:row>
      <xdr:rowOff>25400</xdr:rowOff>
    </xdr:to>
    <xdr:cxnSp macro="">
      <xdr:nvCxnSpPr>
        <xdr:cNvPr id="875" name="直線コネクタ 87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124477</xdr:rowOff>
    </xdr:from>
    <xdr:ext cx="249299" cy="259045"/>
    <xdr:sp macro="" textlink="">
      <xdr:nvSpPr>
        <xdr:cNvPr id="876"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97</xdr:row>
      <xdr:rowOff>146050</xdr:rowOff>
    </xdr:from>
    <xdr:to>
      <xdr:col>32</xdr:col>
      <xdr:colOff>238125</xdr:colOff>
      <xdr:row>98</xdr:row>
      <xdr:rowOff>76200</xdr:rowOff>
    </xdr:to>
    <xdr:sp macro="" textlink="">
      <xdr:nvSpPr>
        <xdr:cNvPr id="877" name="フローチャート : 判断 87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25400</xdr:rowOff>
    </xdr:from>
    <xdr:to>
      <xdr:col>31</xdr:col>
      <xdr:colOff>34925</xdr:colOff>
      <xdr:row>98</xdr:row>
      <xdr:rowOff>25400</xdr:rowOff>
    </xdr:to>
    <xdr:cxnSp macro="">
      <xdr:nvCxnSpPr>
        <xdr:cNvPr id="878" name="直線コネクタ 87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97</xdr:row>
      <xdr:rowOff>146050</xdr:rowOff>
    </xdr:from>
    <xdr:to>
      <xdr:col>31</xdr:col>
      <xdr:colOff>85725</xdr:colOff>
      <xdr:row>98</xdr:row>
      <xdr:rowOff>76200</xdr:rowOff>
    </xdr:to>
    <xdr:sp macro="" textlink="">
      <xdr:nvSpPr>
        <xdr:cNvPr id="879" name="フローチャート : 判断 87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98</xdr:row>
      <xdr:rowOff>67327</xdr:rowOff>
    </xdr:from>
    <xdr:ext cx="249299" cy="259045"/>
    <xdr:sp macro="" textlink="">
      <xdr:nvSpPr>
        <xdr:cNvPr id="880" name="テキスト ボックス 879"/>
        <xdr:cNvSpPr txBox="1"/>
      </xdr:nvSpPr>
      <xdr:spPr>
        <a:xfrm>
          <a:off x="21198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25400</xdr:rowOff>
    </xdr:from>
    <xdr:to>
      <xdr:col>29</xdr:col>
      <xdr:colOff>517525</xdr:colOff>
      <xdr:row>98</xdr:row>
      <xdr:rowOff>25400</xdr:rowOff>
    </xdr:to>
    <xdr:cxnSp macro="">
      <xdr:nvCxnSpPr>
        <xdr:cNvPr id="881" name="直線コネクタ 88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146050</xdr:rowOff>
    </xdr:from>
    <xdr:to>
      <xdr:col>29</xdr:col>
      <xdr:colOff>568325</xdr:colOff>
      <xdr:row>98</xdr:row>
      <xdr:rowOff>76200</xdr:rowOff>
    </xdr:to>
    <xdr:sp macro="" textlink="">
      <xdr:nvSpPr>
        <xdr:cNvPr id="882" name="フローチャート : 判断 88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98</xdr:row>
      <xdr:rowOff>67327</xdr:rowOff>
    </xdr:from>
    <xdr:ext cx="249299" cy="259045"/>
    <xdr:sp macro="" textlink="">
      <xdr:nvSpPr>
        <xdr:cNvPr id="883" name="テキスト ボックス 882"/>
        <xdr:cNvSpPr txBox="1"/>
      </xdr:nvSpPr>
      <xdr:spPr>
        <a:xfrm>
          <a:off x="20309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139700</xdr:rowOff>
    </xdr:from>
    <xdr:to>
      <xdr:col>28</xdr:col>
      <xdr:colOff>314325</xdr:colOff>
      <xdr:row>98</xdr:row>
      <xdr:rowOff>25400</xdr:rowOff>
    </xdr:to>
    <xdr:cxnSp macro="">
      <xdr:nvCxnSpPr>
        <xdr:cNvPr id="884" name="直線コネクタ 883"/>
        <xdr:cNvCxnSpPr/>
      </xdr:nvCxnSpPr>
      <xdr:spPr>
        <a:xfrm>
          <a:off x="18656300" y="1557020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146050</xdr:rowOff>
    </xdr:from>
    <xdr:to>
      <xdr:col>28</xdr:col>
      <xdr:colOff>365125</xdr:colOff>
      <xdr:row>98</xdr:row>
      <xdr:rowOff>76200</xdr:rowOff>
    </xdr:to>
    <xdr:sp macro="" textlink="">
      <xdr:nvSpPr>
        <xdr:cNvPr id="885" name="フローチャート : 判断 88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98</xdr:row>
      <xdr:rowOff>67327</xdr:rowOff>
    </xdr:from>
    <xdr:ext cx="249299" cy="259045"/>
    <xdr:sp macro="" textlink="">
      <xdr:nvSpPr>
        <xdr:cNvPr id="886" name="テキスト ボックス 885"/>
        <xdr:cNvSpPr txBox="1"/>
      </xdr:nvSpPr>
      <xdr:spPr>
        <a:xfrm>
          <a:off x="19420649"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97</xdr:row>
      <xdr:rowOff>88900</xdr:rowOff>
    </xdr:from>
    <xdr:to>
      <xdr:col>27</xdr:col>
      <xdr:colOff>161925</xdr:colOff>
      <xdr:row>98</xdr:row>
      <xdr:rowOff>19050</xdr:rowOff>
    </xdr:to>
    <xdr:sp macro="" textlink="">
      <xdr:nvSpPr>
        <xdr:cNvPr id="887" name="フローチャート : 判断 886"/>
        <xdr:cNvSpPr/>
      </xdr:nvSpPr>
      <xdr:spPr>
        <a:xfrm>
          <a:off x="18605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98</xdr:row>
      <xdr:rowOff>10177</xdr:rowOff>
    </xdr:from>
    <xdr:ext cx="249299" cy="259045"/>
    <xdr:sp macro="" textlink="">
      <xdr:nvSpPr>
        <xdr:cNvPr id="888" name="テキスト ボックス 887"/>
        <xdr:cNvSpPr txBox="1"/>
      </xdr:nvSpPr>
      <xdr:spPr>
        <a:xfrm>
          <a:off x="18531649" y="1681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97</xdr:row>
      <xdr:rowOff>146050</xdr:rowOff>
    </xdr:from>
    <xdr:to>
      <xdr:col>32</xdr:col>
      <xdr:colOff>238125</xdr:colOff>
      <xdr:row>98</xdr:row>
      <xdr:rowOff>76200</xdr:rowOff>
    </xdr:to>
    <xdr:sp macro="" textlink="">
      <xdr:nvSpPr>
        <xdr:cNvPr id="894" name="円/楕円 89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10177</xdr:rowOff>
    </xdr:from>
    <xdr:ext cx="249299" cy="259045"/>
    <xdr:sp macro="" textlink="">
      <xdr:nvSpPr>
        <xdr:cNvPr id="895"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97</xdr:row>
      <xdr:rowOff>146050</xdr:rowOff>
    </xdr:from>
    <xdr:to>
      <xdr:col>31</xdr:col>
      <xdr:colOff>85725</xdr:colOff>
      <xdr:row>98</xdr:row>
      <xdr:rowOff>76200</xdr:rowOff>
    </xdr:to>
    <xdr:sp macro="" textlink="">
      <xdr:nvSpPr>
        <xdr:cNvPr id="896" name="円/楕円 89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96</xdr:row>
      <xdr:rowOff>92727</xdr:rowOff>
    </xdr:from>
    <xdr:ext cx="249299" cy="259045"/>
    <xdr:sp macro="" textlink="">
      <xdr:nvSpPr>
        <xdr:cNvPr id="897" name="テキスト ボックス 896"/>
        <xdr:cNvSpPr txBox="1"/>
      </xdr:nvSpPr>
      <xdr:spPr>
        <a:xfrm>
          <a:off x="21198649"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97</xdr:row>
      <xdr:rowOff>146050</xdr:rowOff>
    </xdr:from>
    <xdr:to>
      <xdr:col>29</xdr:col>
      <xdr:colOff>568325</xdr:colOff>
      <xdr:row>98</xdr:row>
      <xdr:rowOff>76200</xdr:rowOff>
    </xdr:to>
    <xdr:sp macro="" textlink="">
      <xdr:nvSpPr>
        <xdr:cNvPr id="898" name="円/楕円 89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96</xdr:row>
      <xdr:rowOff>92727</xdr:rowOff>
    </xdr:from>
    <xdr:ext cx="249299" cy="259045"/>
    <xdr:sp macro="" textlink="">
      <xdr:nvSpPr>
        <xdr:cNvPr id="899" name="テキスト ボックス 898"/>
        <xdr:cNvSpPr txBox="1"/>
      </xdr:nvSpPr>
      <xdr:spPr>
        <a:xfrm>
          <a:off x="20309649"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97</xdr:row>
      <xdr:rowOff>146050</xdr:rowOff>
    </xdr:from>
    <xdr:to>
      <xdr:col>28</xdr:col>
      <xdr:colOff>365125</xdr:colOff>
      <xdr:row>98</xdr:row>
      <xdr:rowOff>76200</xdr:rowOff>
    </xdr:to>
    <xdr:sp macro="" textlink="">
      <xdr:nvSpPr>
        <xdr:cNvPr id="900" name="円/楕円 89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96</xdr:row>
      <xdr:rowOff>92727</xdr:rowOff>
    </xdr:from>
    <xdr:ext cx="249299" cy="259045"/>
    <xdr:sp macro="" textlink="">
      <xdr:nvSpPr>
        <xdr:cNvPr id="901" name="テキスト ボックス 900"/>
        <xdr:cNvSpPr txBox="1"/>
      </xdr:nvSpPr>
      <xdr:spPr>
        <a:xfrm>
          <a:off x="19420649"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2" name="円/楕円 901"/>
        <xdr:cNvSpPr/>
      </xdr:nvSpPr>
      <xdr:spPr>
        <a:xfrm>
          <a:off x="18605500" y="15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3" name="テキスト ボックス 902"/>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・歳出決算総額は，住民一人当たり</a:t>
          </a:r>
          <a:r>
            <a:rPr kumimoji="1" lang="en-US" altLang="ja-JP" sz="1000">
              <a:latin typeface="ＭＳ Ｐゴシック"/>
            </a:rPr>
            <a:t>522,596</a:t>
          </a:r>
          <a:r>
            <a:rPr kumimoji="1" lang="ja-JP" altLang="en-US" sz="1000">
              <a:latin typeface="ＭＳ Ｐゴシック"/>
            </a:rPr>
            <a:t>円となっている。</a:t>
          </a:r>
          <a:endParaRPr kumimoji="1" lang="en-US" altLang="ja-JP" sz="1000">
            <a:latin typeface="ＭＳ Ｐゴシック"/>
          </a:endParaRPr>
        </a:p>
        <a:p>
          <a:r>
            <a:rPr kumimoji="1" lang="ja-JP" altLang="en-US" sz="1000">
              <a:latin typeface="ＭＳ Ｐゴシック"/>
            </a:rPr>
            <a:t>・類似団体平均と比較して特徴的なのは，</a:t>
          </a:r>
          <a:r>
            <a:rPr kumimoji="1" lang="ja-JP" altLang="en-US" sz="1000">
              <a:solidFill>
                <a:sysClr val="windowText" lastClr="000000"/>
              </a:solidFill>
              <a:latin typeface="ＭＳ Ｐゴシック"/>
            </a:rPr>
            <a:t>人件費が</a:t>
          </a:r>
          <a:r>
            <a:rPr kumimoji="1" lang="ja-JP" altLang="en-US" sz="1000">
              <a:latin typeface="ＭＳ Ｐゴシック"/>
            </a:rPr>
            <a:t>低い水準にあり，物件費が高い水準にあることである。これは，退職手当の段階的引き下げ（</a:t>
          </a:r>
          <a:r>
            <a:rPr kumimoji="1" lang="en-US" altLang="ja-JP" sz="1000">
              <a:latin typeface="ＭＳ Ｐゴシック"/>
            </a:rPr>
            <a:t>H25</a:t>
          </a:r>
          <a:r>
            <a:rPr kumimoji="1" lang="ja-JP" altLang="en-US" sz="1000">
              <a:latin typeface="ＭＳ Ｐゴシック"/>
            </a:rPr>
            <a:t>・</a:t>
          </a:r>
          <a:r>
            <a:rPr kumimoji="1" lang="en-US" altLang="ja-JP" sz="1000">
              <a:latin typeface="ＭＳ Ｐゴシック"/>
            </a:rPr>
            <a:t>26</a:t>
          </a:r>
          <a:r>
            <a:rPr kumimoji="1" lang="ja-JP" altLang="en-US" sz="1000">
              <a:latin typeface="ＭＳ Ｐゴシック"/>
            </a:rPr>
            <a:t>年度で段階的に実施し，平均で</a:t>
          </a:r>
          <a:r>
            <a:rPr kumimoji="1" lang="en-US" altLang="ja-JP" sz="1000">
              <a:latin typeface="ＭＳ Ｐゴシック"/>
            </a:rPr>
            <a:t>15.4</a:t>
          </a:r>
          <a:r>
            <a:rPr kumimoji="1" lang="ja-JP" altLang="en-US" sz="1000">
              <a:latin typeface="ＭＳ Ｐゴシック"/>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平成</a:t>
          </a:r>
          <a:r>
            <a:rPr kumimoji="1" lang="en-US" altLang="ja-JP" sz="1000">
              <a:latin typeface="ＭＳ Ｐゴシック"/>
            </a:rPr>
            <a:t>27</a:t>
          </a:r>
          <a:r>
            <a:rPr kumimoji="1" lang="ja-JP" altLang="en-US" sz="1000">
              <a:latin typeface="ＭＳ Ｐゴシック"/>
            </a:rPr>
            <a:t>年度決算では類似団体平均よりも</a:t>
          </a:r>
          <a:r>
            <a:rPr kumimoji="1" lang="en-US" altLang="ja-JP" sz="1000">
              <a:latin typeface="ＭＳ Ｐゴシック"/>
            </a:rPr>
            <a:t>4,306</a:t>
          </a:r>
          <a:r>
            <a:rPr kumimoji="1" lang="ja-JP" altLang="en-US" sz="1000">
              <a:latin typeface="ＭＳ Ｐゴシック"/>
            </a:rPr>
            <a:t>千円低く，「行財政改革プラン（平成</a:t>
          </a:r>
          <a:r>
            <a:rPr kumimoji="1" lang="en-US" altLang="ja-JP" sz="1000">
              <a:latin typeface="ＭＳ Ｐゴシック"/>
            </a:rPr>
            <a:t>25</a:t>
          </a:r>
          <a:r>
            <a:rPr kumimoji="1" lang="ja-JP" altLang="en-US" sz="1000">
              <a:latin typeface="ＭＳ Ｐゴシック"/>
            </a:rPr>
            <a:t>年６月策定）」に基づく行政運営の効率化（総定員の抑制や退職手当の減額，業務の民間委託や民営化等）の取組み等によるものと考えられる。その他，類似団体平均と比較して高い水準にある貸付金に関しては，本市では中小企業者を対象に長期・低利・固定の事業資金を利用できる商工金融資金制度を設けていることが要因である（</a:t>
          </a:r>
          <a:r>
            <a:rPr kumimoji="1" lang="en-US" altLang="ja-JP" sz="1000">
              <a:latin typeface="ＭＳ Ｐゴシック"/>
            </a:rPr>
            <a:t>H27</a:t>
          </a:r>
          <a:r>
            <a:rPr kumimoji="1" lang="ja-JP" altLang="en-US" sz="1000">
              <a:latin typeface="ＭＳ Ｐゴシック"/>
            </a:rPr>
            <a:t>決算額：</a:t>
          </a:r>
          <a:r>
            <a:rPr kumimoji="1" lang="en-US" altLang="ja-JP" sz="1000">
              <a:latin typeface="ＭＳ Ｐゴシック"/>
            </a:rPr>
            <a:t>90,074,000</a:t>
          </a:r>
          <a:r>
            <a:rPr kumimoji="1" lang="ja-JP" altLang="en-US" sz="1000">
              <a:latin typeface="ＭＳ Ｐゴシック"/>
            </a:rPr>
            <a:t>千円，住民一人当たり</a:t>
          </a:r>
          <a:r>
            <a:rPr kumimoji="1" lang="en-US" altLang="ja-JP" sz="1000">
              <a:latin typeface="ＭＳ Ｐゴシック"/>
            </a:rPr>
            <a:t>60,011</a:t>
          </a:r>
          <a:r>
            <a:rPr kumimoji="1" lang="ja-JP" altLang="en-US" sz="1000">
              <a:latin typeface="ＭＳ Ｐゴシック"/>
            </a:rPr>
            <a:t>円）。</a:t>
          </a:r>
        </a:p>
        <a:p>
          <a:r>
            <a:rPr kumimoji="1" lang="ja-JP" altLang="en-US" sz="1000">
              <a:latin typeface="ＭＳ Ｐゴシック"/>
            </a:rPr>
            <a:t>・義務的経費（人件費・扶助費・公債費）は，住民一人当たり</a:t>
          </a:r>
          <a:r>
            <a:rPr kumimoji="1" lang="en-US" altLang="ja-JP" sz="1000">
              <a:latin typeface="ＭＳ Ｐゴシック"/>
            </a:rPr>
            <a:t>251,468</a:t>
          </a:r>
          <a:r>
            <a:rPr kumimoji="1" lang="ja-JP" altLang="en-US" sz="1000">
              <a:latin typeface="ＭＳ Ｐゴシック"/>
            </a:rPr>
            <a:t>円となっており，類似団体平均（住民一人当たり</a:t>
          </a:r>
          <a:r>
            <a:rPr kumimoji="1" lang="en-US" altLang="ja-JP" sz="1000">
              <a:latin typeface="ＭＳ Ｐゴシック"/>
            </a:rPr>
            <a:t>245,925</a:t>
          </a:r>
          <a:r>
            <a:rPr kumimoji="1" lang="ja-JP" altLang="en-US" sz="1000">
              <a:latin typeface="ＭＳ Ｐゴシック"/>
            </a:rPr>
            <a:t>円）を上回っているが，そのうち大きな要因は公債費である。今後の公債費の見込みとしては，市債発行額の抑制により中長期的には減少していくものの，当面は</a:t>
          </a:r>
          <a:r>
            <a:rPr kumimoji="1" lang="en-US" altLang="ja-JP" sz="1000">
              <a:latin typeface="ＭＳ Ｐゴシック"/>
            </a:rPr>
            <a:t>900</a:t>
          </a:r>
          <a:r>
            <a:rPr kumimoji="1" lang="ja-JP" altLang="en-US" sz="1000">
              <a:latin typeface="ＭＳ Ｐゴシック"/>
            </a:rPr>
            <a:t>～</a:t>
          </a:r>
          <a:r>
            <a:rPr kumimoji="1" lang="en-US" altLang="ja-JP" sz="1000">
              <a:latin typeface="ＭＳ Ｐゴシック"/>
            </a:rPr>
            <a:t>1000</a:t>
          </a:r>
          <a:r>
            <a:rPr kumimoji="1" lang="ja-JP" altLang="en-US" sz="1000">
              <a:latin typeface="ＭＳ Ｐゴシック"/>
            </a:rPr>
            <a:t>億円程度で高止まりすると見込んでおり，義務的経費全体でも更なる増加が見込まれる。義務的経費の増嵩は，財政運営を硬直化させることにより，他の必要な施策の推進を阻害する要因となるため，引き続き，総人件費の抑制や市債発行額の抑制による高止まりした公債費の縮減を図ることにより，柔軟な財政構造の確保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1,500,955
1,471,072
343.39
798,701,911
784,393,260
10,691,985
357,652,638
1,238,606,550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370114</xdr:colOff>
      <xdr:row>13</xdr:row>
      <xdr:rowOff>120650</xdr:rowOff>
    </xdr:to>
    <xdr:sp macro="" textlink="">
      <xdr:nvSpPr>
        <xdr:cNvPr id="17" name="正方形/長方形 16"/>
        <xdr:cNvSpPr/>
      </xdr:nvSpPr>
      <xdr:spPr>
        <a:xfrm>
          <a:off x="6512832" y="1632857"/>
          <a:ext cx="3164568"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77470</xdr:rowOff>
    </xdr:from>
    <xdr:to>
      <xdr:col>6</xdr:col>
      <xdr:colOff>511175</xdr:colOff>
      <xdr:row>34</xdr:row>
      <xdr:rowOff>115570</xdr:rowOff>
    </xdr:to>
    <xdr:cxnSp macro="">
      <xdr:nvCxnSpPr>
        <xdr:cNvPr id="61" name="直線コネクタ 60"/>
        <xdr:cNvCxnSpPr/>
      </xdr:nvCxnSpPr>
      <xdr:spPr>
        <a:xfrm flipV="1">
          <a:off x="3797300" y="5906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115570</xdr:rowOff>
    </xdr:from>
    <xdr:to>
      <xdr:col>5</xdr:col>
      <xdr:colOff>358775</xdr:colOff>
      <xdr:row>34</xdr:row>
      <xdr:rowOff>160020</xdr:rowOff>
    </xdr:to>
    <xdr:cxnSp macro="">
      <xdr:nvCxnSpPr>
        <xdr:cNvPr id="64" name="直線コネクタ 63"/>
        <xdr:cNvCxnSpPr/>
      </xdr:nvCxnSpPr>
      <xdr:spPr>
        <a:xfrm flipV="1">
          <a:off x="2908300" y="59448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73660</xdr:rowOff>
    </xdr:from>
    <xdr:to>
      <xdr:col>4</xdr:col>
      <xdr:colOff>155575</xdr:colOff>
      <xdr:row>34</xdr:row>
      <xdr:rowOff>160020</xdr:rowOff>
    </xdr:to>
    <xdr:cxnSp macro="">
      <xdr:nvCxnSpPr>
        <xdr:cNvPr id="67" name="直線コネクタ 66"/>
        <xdr:cNvCxnSpPr/>
      </xdr:nvCxnSpPr>
      <xdr:spPr>
        <a:xfrm>
          <a:off x="2019300" y="5902960"/>
          <a:ext cx="889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64770</xdr:rowOff>
    </xdr:from>
    <xdr:to>
      <xdr:col>2</xdr:col>
      <xdr:colOff>638175</xdr:colOff>
      <xdr:row>34</xdr:row>
      <xdr:rowOff>73660</xdr:rowOff>
    </xdr:to>
    <xdr:cxnSp macro="">
      <xdr:nvCxnSpPr>
        <xdr:cNvPr id="70" name="直線コネクタ 69"/>
        <xdr:cNvCxnSpPr/>
      </xdr:nvCxnSpPr>
      <xdr:spPr>
        <a:xfrm>
          <a:off x="1130300" y="5722620"/>
          <a:ext cx="8890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26670</xdr:rowOff>
    </xdr:from>
    <xdr:to>
      <xdr:col>6</xdr:col>
      <xdr:colOff>561975</xdr:colOff>
      <xdr:row>34</xdr:row>
      <xdr:rowOff>128270</xdr:rowOff>
    </xdr:to>
    <xdr:sp macro="" textlink="">
      <xdr:nvSpPr>
        <xdr:cNvPr id="80" name="円/楕円 79"/>
        <xdr:cNvSpPr/>
      </xdr:nvSpPr>
      <xdr:spPr>
        <a:xfrm>
          <a:off x="45847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49547</xdr:rowOff>
    </xdr:from>
    <xdr:ext cx="469744" cy="259045"/>
    <xdr:sp macro="" textlink="">
      <xdr:nvSpPr>
        <xdr:cNvPr id="81" name="議会費該当値テキスト"/>
        <xdr:cNvSpPr txBox="1"/>
      </xdr:nvSpPr>
      <xdr:spPr>
        <a:xfrm>
          <a:off x="46863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64770</xdr:rowOff>
    </xdr:from>
    <xdr:to>
      <xdr:col>5</xdr:col>
      <xdr:colOff>409575</xdr:colOff>
      <xdr:row>34</xdr:row>
      <xdr:rowOff>166370</xdr:rowOff>
    </xdr:to>
    <xdr:sp macro="" textlink="">
      <xdr:nvSpPr>
        <xdr:cNvPr id="82" name="円/楕円 81"/>
        <xdr:cNvSpPr/>
      </xdr:nvSpPr>
      <xdr:spPr>
        <a:xfrm>
          <a:off x="3746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11447</xdr:rowOff>
    </xdr:from>
    <xdr:ext cx="469744" cy="259045"/>
    <xdr:sp macro="" textlink="">
      <xdr:nvSpPr>
        <xdr:cNvPr id="83" name="テキスト ボックス 82"/>
        <xdr:cNvSpPr txBox="1"/>
      </xdr:nvSpPr>
      <xdr:spPr>
        <a:xfrm>
          <a:off x="3562427"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109220</xdr:rowOff>
    </xdr:from>
    <xdr:to>
      <xdr:col>4</xdr:col>
      <xdr:colOff>206375</xdr:colOff>
      <xdr:row>35</xdr:row>
      <xdr:rowOff>39370</xdr:rowOff>
    </xdr:to>
    <xdr:sp macro="" textlink="">
      <xdr:nvSpPr>
        <xdr:cNvPr id="84" name="円/楕円 83"/>
        <xdr:cNvSpPr/>
      </xdr:nvSpPr>
      <xdr:spPr>
        <a:xfrm>
          <a:off x="2857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55897</xdr:rowOff>
    </xdr:from>
    <xdr:ext cx="469744" cy="259045"/>
    <xdr:sp macro="" textlink="">
      <xdr:nvSpPr>
        <xdr:cNvPr id="85" name="テキスト ボックス 84"/>
        <xdr:cNvSpPr txBox="1"/>
      </xdr:nvSpPr>
      <xdr:spPr>
        <a:xfrm>
          <a:off x="26734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22860</xdr:rowOff>
    </xdr:from>
    <xdr:to>
      <xdr:col>3</xdr:col>
      <xdr:colOff>3175</xdr:colOff>
      <xdr:row>34</xdr:row>
      <xdr:rowOff>124460</xdr:rowOff>
    </xdr:to>
    <xdr:sp macro="" textlink="">
      <xdr:nvSpPr>
        <xdr:cNvPr id="86" name="円/楕円 85"/>
        <xdr:cNvSpPr/>
      </xdr:nvSpPr>
      <xdr:spPr>
        <a:xfrm>
          <a:off x="196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140987</xdr:rowOff>
    </xdr:from>
    <xdr:ext cx="469744" cy="259045"/>
    <xdr:sp macro="" textlink="">
      <xdr:nvSpPr>
        <xdr:cNvPr id="87" name="テキスト ボックス 86"/>
        <xdr:cNvSpPr txBox="1"/>
      </xdr:nvSpPr>
      <xdr:spPr>
        <a:xfrm>
          <a:off x="1784427"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13970</xdr:rowOff>
    </xdr:from>
    <xdr:to>
      <xdr:col>1</xdr:col>
      <xdr:colOff>485775</xdr:colOff>
      <xdr:row>33</xdr:row>
      <xdr:rowOff>115570</xdr:rowOff>
    </xdr:to>
    <xdr:sp macro="" textlink="">
      <xdr:nvSpPr>
        <xdr:cNvPr id="88" name="円/楕円 87"/>
        <xdr:cNvSpPr/>
      </xdr:nvSpPr>
      <xdr:spPr>
        <a:xfrm>
          <a:off x="1079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132097</xdr:rowOff>
    </xdr:from>
    <xdr:ext cx="469744" cy="259045"/>
    <xdr:sp macro="" textlink="">
      <xdr:nvSpPr>
        <xdr:cNvPr id="89" name="テキスト ボックス 88"/>
        <xdr:cNvSpPr txBox="1"/>
      </xdr:nvSpPr>
      <xdr:spPr>
        <a:xfrm>
          <a:off x="8954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100876</xdr:rowOff>
    </xdr:from>
    <xdr:to>
      <xdr:col>6</xdr:col>
      <xdr:colOff>511175</xdr:colOff>
      <xdr:row>56</xdr:row>
      <xdr:rowOff>167742</xdr:rowOff>
    </xdr:to>
    <xdr:cxnSp macro="">
      <xdr:nvCxnSpPr>
        <xdr:cNvPr id="119" name="直線コネクタ 118"/>
        <xdr:cNvCxnSpPr/>
      </xdr:nvCxnSpPr>
      <xdr:spPr>
        <a:xfrm flipV="1">
          <a:off x="3797300" y="9702076"/>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39230</xdr:rowOff>
    </xdr:from>
    <xdr:to>
      <xdr:col>5</xdr:col>
      <xdr:colOff>358775</xdr:colOff>
      <xdr:row>56</xdr:row>
      <xdr:rowOff>167742</xdr:rowOff>
    </xdr:to>
    <xdr:cxnSp macro="">
      <xdr:nvCxnSpPr>
        <xdr:cNvPr id="122" name="直線コネクタ 121"/>
        <xdr:cNvCxnSpPr/>
      </xdr:nvCxnSpPr>
      <xdr:spPr>
        <a:xfrm>
          <a:off x="2908300" y="9640430"/>
          <a:ext cx="889000" cy="1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39230</xdr:rowOff>
    </xdr:from>
    <xdr:to>
      <xdr:col>4</xdr:col>
      <xdr:colOff>155575</xdr:colOff>
      <xdr:row>56</xdr:row>
      <xdr:rowOff>115088</xdr:rowOff>
    </xdr:to>
    <xdr:cxnSp macro="">
      <xdr:nvCxnSpPr>
        <xdr:cNvPr id="125" name="直線コネクタ 124"/>
        <xdr:cNvCxnSpPr/>
      </xdr:nvCxnSpPr>
      <xdr:spPr>
        <a:xfrm flipV="1">
          <a:off x="2019300" y="9640430"/>
          <a:ext cx="889000" cy="7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115088</xdr:rowOff>
    </xdr:from>
    <xdr:to>
      <xdr:col>2</xdr:col>
      <xdr:colOff>638175</xdr:colOff>
      <xdr:row>57</xdr:row>
      <xdr:rowOff>27305</xdr:rowOff>
    </xdr:to>
    <xdr:cxnSp macro="">
      <xdr:nvCxnSpPr>
        <xdr:cNvPr id="128" name="直線コネクタ 127"/>
        <xdr:cNvCxnSpPr/>
      </xdr:nvCxnSpPr>
      <xdr:spPr>
        <a:xfrm flipV="1">
          <a:off x="1130300" y="9716288"/>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50076</xdr:rowOff>
    </xdr:from>
    <xdr:to>
      <xdr:col>6</xdr:col>
      <xdr:colOff>561975</xdr:colOff>
      <xdr:row>56</xdr:row>
      <xdr:rowOff>151676</xdr:rowOff>
    </xdr:to>
    <xdr:sp macro="" textlink="">
      <xdr:nvSpPr>
        <xdr:cNvPr id="138" name="円/楕円 137"/>
        <xdr:cNvSpPr/>
      </xdr:nvSpPr>
      <xdr:spPr>
        <a:xfrm>
          <a:off x="4584700" y="96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28503</xdr:rowOff>
    </xdr:from>
    <xdr:ext cx="534377" cy="259045"/>
    <xdr:sp macro="" textlink="">
      <xdr:nvSpPr>
        <xdr:cNvPr id="139" name="総務費該当値テキスト"/>
        <xdr:cNvSpPr txBox="1"/>
      </xdr:nvSpPr>
      <xdr:spPr>
        <a:xfrm>
          <a:off x="4686300" y="96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116942</xdr:rowOff>
    </xdr:from>
    <xdr:to>
      <xdr:col>5</xdr:col>
      <xdr:colOff>409575</xdr:colOff>
      <xdr:row>57</xdr:row>
      <xdr:rowOff>47092</xdr:rowOff>
    </xdr:to>
    <xdr:sp macro="" textlink="">
      <xdr:nvSpPr>
        <xdr:cNvPr id="140" name="円/楕円 139"/>
        <xdr:cNvSpPr/>
      </xdr:nvSpPr>
      <xdr:spPr>
        <a:xfrm>
          <a:off x="3746500" y="97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38219</xdr:rowOff>
    </xdr:from>
    <xdr:ext cx="534377" cy="259045"/>
    <xdr:sp macro="" textlink="">
      <xdr:nvSpPr>
        <xdr:cNvPr id="141" name="テキスト ボックス 140"/>
        <xdr:cNvSpPr txBox="1"/>
      </xdr:nvSpPr>
      <xdr:spPr>
        <a:xfrm>
          <a:off x="3530111" y="98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159880</xdr:rowOff>
    </xdr:from>
    <xdr:to>
      <xdr:col>4</xdr:col>
      <xdr:colOff>206375</xdr:colOff>
      <xdr:row>56</xdr:row>
      <xdr:rowOff>90030</xdr:rowOff>
    </xdr:to>
    <xdr:sp macro="" textlink="">
      <xdr:nvSpPr>
        <xdr:cNvPr id="142" name="円/楕円 141"/>
        <xdr:cNvSpPr/>
      </xdr:nvSpPr>
      <xdr:spPr>
        <a:xfrm>
          <a:off x="2857500" y="95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81157</xdr:rowOff>
    </xdr:from>
    <xdr:ext cx="534377" cy="259045"/>
    <xdr:sp macro="" textlink="">
      <xdr:nvSpPr>
        <xdr:cNvPr id="143" name="テキスト ボックス 142"/>
        <xdr:cNvSpPr txBox="1"/>
      </xdr:nvSpPr>
      <xdr:spPr>
        <a:xfrm>
          <a:off x="2641111" y="96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64288</xdr:rowOff>
    </xdr:from>
    <xdr:to>
      <xdr:col>3</xdr:col>
      <xdr:colOff>3175</xdr:colOff>
      <xdr:row>56</xdr:row>
      <xdr:rowOff>165888</xdr:rowOff>
    </xdr:to>
    <xdr:sp macro="" textlink="">
      <xdr:nvSpPr>
        <xdr:cNvPr id="144" name="円/楕円 143"/>
        <xdr:cNvSpPr/>
      </xdr:nvSpPr>
      <xdr:spPr>
        <a:xfrm>
          <a:off x="1968500" y="96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157015</xdr:rowOff>
    </xdr:from>
    <xdr:ext cx="534377" cy="259045"/>
    <xdr:sp macro="" textlink="">
      <xdr:nvSpPr>
        <xdr:cNvPr id="145" name="テキスト ボックス 144"/>
        <xdr:cNvSpPr txBox="1"/>
      </xdr:nvSpPr>
      <xdr:spPr>
        <a:xfrm>
          <a:off x="1752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147955</xdr:rowOff>
    </xdr:from>
    <xdr:to>
      <xdr:col>1</xdr:col>
      <xdr:colOff>485775</xdr:colOff>
      <xdr:row>57</xdr:row>
      <xdr:rowOff>78105</xdr:rowOff>
    </xdr:to>
    <xdr:sp macro="" textlink="">
      <xdr:nvSpPr>
        <xdr:cNvPr id="146" name="円/楕円 145"/>
        <xdr:cNvSpPr/>
      </xdr:nvSpPr>
      <xdr:spPr>
        <a:xfrm>
          <a:off x="1079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69232</xdr:rowOff>
    </xdr:from>
    <xdr:ext cx="534377" cy="259045"/>
    <xdr:sp macro="" textlink="">
      <xdr:nvSpPr>
        <xdr:cNvPr id="147" name="テキスト ボックス 146"/>
        <xdr:cNvSpPr txBox="1"/>
      </xdr:nvSpPr>
      <xdr:spPr>
        <a:xfrm>
          <a:off x="863111" y="98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112606</xdr:rowOff>
    </xdr:from>
    <xdr:to>
      <xdr:col>6</xdr:col>
      <xdr:colOff>511175</xdr:colOff>
      <xdr:row>75</xdr:row>
      <xdr:rowOff>137120</xdr:rowOff>
    </xdr:to>
    <xdr:cxnSp macro="">
      <xdr:nvCxnSpPr>
        <xdr:cNvPr id="179" name="直線コネクタ 178"/>
        <xdr:cNvCxnSpPr/>
      </xdr:nvCxnSpPr>
      <xdr:spPr>
        <a:xfrm flipV="1">
          <a:off x="3797300" y="12971356"/>
          <a:ext cx="8382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76188</xdr:rowOff>
    </xdr:from>
    <xdr:ext cx="599010" cy="259045"/>
    <xdr:sp macro="" textlink="">
      <xdr:nvSpPr>
        <xdr:cNvPr id="180" name="民生費平均値テキスト"/>
        <xdr:cNvSpPr txBox="1"/>
      </xdr:nvSpPr>
      <xdr:spPr>
        <a:xfrm>
          <a:off x="4686300" y="1293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137120</xdr:rowOff>
    </xdr:from>
    <xdr:to>
      <xdr:col>5</xdr:col>
      <xdr:colOff>358775</xdr:colOff>
      <xdr:row>76</xdr:row>
      <xdr:rowOff>107228</xdr:rowOff>
    </xdr:to>
    <xdr:cxnSp macro="">
      <xdr:nvCxnSpPr>
        <xdr:cNvPr id="182" name="直線コネクタ 181"/>
        <xdr:cNvCxnSpPr/>
      </xdr:nvCxnSpPr>
      <xdr:spPr>
        <a:xfrm flipV="1">
          <a:off x="2908300" y="12995870"/>
          <a:ext cx="889000" cy="1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68927</xdr:rowOff>
    </xdr:from>
    <xdr:ext cx="599010" cy="259045"/>
    <xdr:sp macro="" textlink="">
      <xdr:nvSpPr>
        <xdr:cNvPr id="184" name="テキスト ボックス 183"/>
        <xdr:cNvSpPr txBox="1"/>
      </xdr:nvSpPr>
      <xdr:spPr>
        <a:xfrm>
          <a:off x="3497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107228</xdr:rowOff>
    </xdr:from>
    <xdr:to>
      <xdr:col>4</xdr:col>
      <xdr:colOff>155575</xdr:colOff>
      <xdr:row>76</xdr:row>
      <xdr:rowOff>146427</xdr:rowOff>
    </xdr:to>
    <xdr:cxnSp macro="">
      <xdr:nvCxnSpPr>
        <xdr:cNvPr id="185" name="直線コネクタ 184"/>
        <xdr:cNvCxnSpPr/>
      </xdr:nvCxnSpPr>
      <xdr:spPr>
        <a:xfrm flipV="1">
          <a:off x="2019300" y="13137428"/>
          <a:ext cx="889000" cy="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167073</xdr:rowOff>
    </xdr:from>
    <xdr:ext cx="599010" cy="259045"/>
    <xdr:sp macro="" textlink="">
      <xdr:nvSpPr>
        <xdr:cNvPr id="187" name="テキスト ボックス 186"/>
        <xdr:cNvSpPr txBox="1"/>
      </xdr:nvSpPr>
      <xdr:spPr>
        <a:xfrm>
          <a:off x="2608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137229</xdr:rowOff>
    </xdr:from>
    <xdr:to>
      <xdr:col>2</xdr:col>
      <xdr:colOff>638175</xdr:colOff>
      <xdr:row>76</xdr:row>
      <xdr:rowOff>146427</xdr:rowOff>
    </xdr:to>
    <xdr:cxnSp macro="">
      <xdr:nvCxnSpPr>
        <xdr:cNvPr id="188" name="直線コネクタ 187"/>
        <xdr:cNvCxnSpPr/>
      </xdr:nvCxnSpPr>
      <xdr:spPr>
        <a:xfrm>
          <a:off x="1130300" y="13167429"/>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61806</xdr:rowOff>
    </xdr:from>
    <xdr:to>
      <xdr:col>6</xdr:col>
      <xdr:colOff>561975</xdr:colOff>
      <xdr:row>75</xdr:row>
      <xdr:rowOff>163406</xdr:rowOff>
    </xdr:to>
    <xdr:sp macro="" textlink="">
      <xdr:nvSpPr>
        <xdr:cNvPr id="198" name="円/楕円 197"/>
        <xdr:cNvSpPr/>
      </xdr:nvSpPr>
      <xdr:spPr>
        <a:xfrm>
          <a:off x="4584700" y="129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84683</xdr:rowOff>
    </xdr:from>
    <xdr:ext cx="599010" cy="259045"/>
    <xdr:sp macro="" textlink="">
      <xdr:nvSpPr>
        <xdr:cNvPr id="199" name="民生費該当値テキスト"/>
        <xdr:cNvSpPr txBox="1"/>
      </xdr:nvSpPr>
      <xdr:spPr>
        <a:xfrm>
          <a:off x="4686300" y="1277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181,739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86320</xdr:rowOff>
    </xdr:from>
    <xdr:to>
      <xdr:col>5</xdr:col>
      <xdr:colOff>409575</xdr:colOff>
      <xdr:row>76</xdr:row>
      <xdr:rowOff>16470</xdr:rowOff>
    </xdr:to>
    <xdr:sp macro="" textlink="">
      <xdr:nvSpPr>
        <xdr:cNvPr id="200" name="円/楕円 199"/>
        <xdr:cNvSpPr/>
      </xdr:nvSpPr>
      <xdr:spPr>
        <a:xfrm>
          <a:off x="3746500" y="129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32997</xdr:rowOff>
    </xdr:from>
    <xdr:ext cx="599010" cy="259045"/>
    <xdr:sp macro="" textlink="">
      <xdr:nvSpPr>
        <xdr:cNvPr id="201" name="テキスト ボックス 200"/>
        <xdr:cNvSpPr txBox="1"/>
      </xdr:nvSpPr>
      <xdr:spPr>
        <a:xfrm>
          <a:off x="3497794" y="1272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56428</xdr:rowOff>
    </xdr:from>
    <xdr:to>
      <xdr:col>4</xdr:col>
      <xdr:colOff>206375</xdr:colOff>
      <xdr:row>76</xdr:row>
      <xdr:rowOff>158028</xdr:rowOff>
    </xdr:to>
    <xdr:sp macro="" textlink="">
      <xdr:nvSpPr>
        <xdr:cNvPr id="202" name="円/楕円 201"/>
        <xdr:cNvSpPr/>
      </xdr:nvSpPr>
      <xdr:spPr>
        <a:xfrm>
          <a:off x="2857500" y="130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3105</xdr:rowOff>
    </xdr:from>
    <xdr:ext cx="599010" cy="259045"/>
    <xdr:sp macro="" textlink="">
      <xdr:nvSpPr>
        <xdr:cNvPr id="203" name="テキスト ボックス 202"/>
        <xdr:cNvSpPr txBox="1"/>
      </xdr:nvSpPr>
      <xdr:spPr>
        <a:xfrm>
          <a:off x="2608794" y="128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95627</xdr:rowOff>
    </xdr:from>
    <xdr:to>
      <xdr:col>3</xdr:col>
      <xdr:colOff>3175</xdr:colOff>
      <xdr:row>77</xdr:row>
      <xdr:rowOff>25777</xdr:rowOff>
    </xdr:to>
    <xdr:sp macro="" textlink="">
      <xdr:nvSpPr>
        <xdr:cNvPr id="204" name="円/楕円 203"/>
        <xdr:cNvSpPr/>
      </xdr:nvSpPr>
      <xdr:spPr>
        <a:xfrm>
          <a:off x="1968500" y="131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16904</xdr:rowOff>
    </xdr:from>
    <xdr:ext cx="599010" cy="259045"/>
    <xdr:sp macro="" textlink="">
      <xdr:nvSpPr>
        <xdr:cNvPr id="205" name="テキスト ボックス 204"/>
        <xdr:cNvSpPr txBox="1"/>
      </xdr:nvSpPr>
      <xdr:spPr>
        <a:xfrm>
          <a:off x="1719794" y="13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86429</xdr:rowOff>
    </xdr:from>
    <xdr:to>
      <xdr:col>1</xdr:col>
      <xdr:colOff>485775</xdr:colOff>
      <xdr:row>77</xdr:row>
      <xdr:rowOff>16579</xdr:rowOff>
    </xdr:to>
    <xdr:sp macro="" textlink="">
      <xdr:nvSpPr>
        <xdr:cNvPr id="206" name="円/楕円 205"/>
        <xdr:cNvSpPr/>
      </xdr:nvSpPr>
      <xdr:spPr>
        <a:xfrm>
          <a:off x="1079500" y="131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7706</xdr:rowOff>
    </xdr:from>
    <xdr:ext cx="599010" cy="259045"/>
    <xdr:sp macro="" textlink="">
      <xdr:nvSpPr>
        <xdr:cNvPr id="207" name="テキスト ボックス 206"/>
        <xdr:cNvSpPr txBox="1"/>
      </xdr:nvSpPr>
      <xdr:spPr>
        <a:xfrm>
          <a:off x="830794" y="1320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70625</xdr:rowOff>
    </xdr:from>
    <xdr:to>
      <xdr:col>6</xdr:col>
      <xdr:colOff>511175</xdr:colOff>
      <xdr:row>96</xdr:row>
      <xdr:rowOff>80530</xdr:rowOff>
    </xdr:to>
    <xdr:cxnSp macro="">
      <xdr:nvCxnSpPr>
        <xdr:cNvPr id="237" name="直線コネクタ 236"/>
        <xdr:cNvCxnSpPr/>
      </xdr:nvCxnSpPr>
      <xdr:spPr>
        <a:xfrm flipV="1">
          <a:off x="3797300" y="16529825"/>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38"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135089</xdr:rowOff>
    </xdr:from>
    <xdr:to>
      <xdr:col>5</xdr:col>
      <xdr:colOff>358775</xdr:colOff>
      <xdr:row>96</xdr:row>
      <xdr:rowOff>80530</xdr:rowOff>
    </xdr:to>
    <xdr:cxnSp macro="">
      <xdr:nvCxnSpPr>
        <xdr:cNvPr id="240" name="直線コネクタ 239"/>
        <xdr:cNvCxnSpPr/>
      </xdr:nvCxnSpPr>
      <xdr:spPr>
        <a:xfrm>
          <a:off x="2908300" y="16422839"/>
          <a:ext cx="8890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2" name="テキスト ボックス 241"/>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134786</xdr:rowOff>
    </xdr:from>
    <xdr:to>
      <xdr:col>4</xdr:col>
      <xdr:colOff>155575</xdr:colOff>
      <xdr:row>95</xdr:row>
      <xdr:rowOff>135089</xdr:rowOff>
    </xdr:to>
    <xdr:cxnSp macro="">
      <xdr:nvCxnSpPr>
        <xdr:cNvPr id="243" name="直線コネクタ 242"/>
        <xdr:cNvCxnSpPr/>
      </xdr:nvCxnSpPr>
      <xdr:spPr>
        <a:xfrm>
          <a:off x="2019300" y="16422536"/>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5" name="テキスト ボックス 244"/>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116954</xdr:rowOff>
    </xdr:from>
    <xdr:to>
      <xdr:col>2</xdr:col>
      <xdr:colOff>638175</xdr:colOff>
      <xdr:row>95</xdr:row>
      <xdr:rowOff>134786</xdr:rowOff>
    </xdr:to>
    <xdr:cxnSp macro="">
      <xdr:nvCxnSpPr>
        <xdr:cNvPr id="246" name="直線コネクタ 245"/>
        <xdr:cNvCxnSpPr/>
      </xdr:nvCxnSpPr>
      <xdr:spPr>
        <a:xfrm>
          <a:off x="1130300" y="16404704"/>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152480</xdr:rowOff>
    </xdr:from>
    <xdr:ext cx="534377" cy="259045"/>
    <xdr:sp macro="" textlink="">
      <xdr:nvSpPr>
        <xdr:cNvPr id="248" name="テキスト ボックス 247"/>
        <xdr:cNvSpPr txBox="1"/>
      </xdr:nvSpPr>
      <xdr:spPr>
        <a:xfrm>
          <a:off x="1752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32199</xdr:rowOff>
    </xdr:from>
    <xdr:ext cx="534377" cy="259045"/>
    <xdr:sp macro="" textlink="">
      <xdr:nvSpPr>
        <xdr:cNvPr id="250" name="テキスト ボックス 249"/>
        <xdr:cNvSpPr txBox="1"/>
      </xdr:nvSpPr>
      <xdr:spPr>
        <a:xfrm>
          <a:off x="863111" y="164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19825</xdr:rowOff>
    </xdr:from>
    <xdr:to>
      <xdr:col>6</xdr:col>
      <xdr:colOff>561975</xdr:colOff>
      <xdr:row>96</xdr:row>
      <xdr:rowOff>121425</xdr:rowOff>
    </xdr:to>
    <xdr:sp macro="" textlink="">
      <xdr:nvSpPr>
        <xdr:cNvPr id="256" name="円/楕円 255"/>
        <xdr:cNvSpPr/>
      </xdr:nvSpPr>
      <xdr:spPr>
        <a:xfrm>
          <a:off x="4584700" y="164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42702</xdr:rowOff>
    </xdr:from>
    <xdr:ext cx="534377" cy="259045"/>
    <xdr:sp macro="" textlink="">
      <xdr:nvSpPr>
        <xdr:cNvPr id="257" name="衛生費該当値テキスト"/>
        <xdr:cNvSpPr txBox="1"/>
      </xdr:nvSpPr>
      <xdr:spPr>
        <a:xfrm>
          <a:off x="4686300" y="163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29730</xdr:rowOff>
    </xdr:from>
    <xdr:to>
      <xdr:col>5</xdr:col>
      <xdr:colOff>409575</xdr:colOff>
      <xdr:row>96</xdr:row>
      <xdr:rowOff>131330</xdr:rowOff>
    </xdr:to>
    <xdr:sp macro="" textlink="">
      <xdr:nvSpPr>
        <xdr:cNvPr id="258" name="円/楕円 257"/>
        <xdr:cNvSpPr/>
      </xdr:nvSpPr>
      <xdr:spPr>
        <a:xfrm>
          <a:off x="37465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122457</xdr:rowOff>
    </xdr:from>
    <xdr:ext cx="534377" cy="259045"/>
    <xdr:sp macro="" textlink="">
      <xdr:nvSpPr>
        <xdr:cNvPr id="259" name="テキスト ボックス 258"/>
        <xdr:cNvSpPr txBox="1"/>
      </xdr:nvSpPr>
      <xdr:spPr>
        <a:xfrm>
          <a:off x="3530111" y="165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84289</xdr:rowOff>
    </xdr:from>
    <xdr:to>
      <xdr:col>4</xdr:col>
      <xdr:colOff>206375</xdr:colOff>
      <xdr:row>96</xdr:row>
      <xdr:rowOff>14439</xdr:rowOff>
    </xdr:to>
    <xdr:sp macro="" textlink="">
      <xdr:nvSpPr>
        <xdr:cNvPr id="260" name="円/楕円 259"/>
        <xdr:cNvSpPr/>
      </xdr:nvSpPr>
      <xdr:spPr>
        <a:xfrm>
          <a:off x="2857500" y="163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30966</xdr:rowOff>
    </xdr:from>
    <xdr:ext cx="534377" cy="259045"/>
    <xdr:sp macro="" textlink="">
      <xdr:nvSpPr>
        <xdr:cNvPr id="261" name="テキスト ボックス 260"/>
        <xdr:cNvSpPr txBox="1"/>
      </xdr:nvSpPr>
      <xdr:spPr>
        <a:xfrm>
          <a:off x="2641111" y="161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83986</xdr:rowOff>
    </xdr:from>
    <xdr:to>
      <xdr:col>3</xdr:col>
      <xdr:colOff>3175</xdr:colOff>
      <xdr:row>96</xdr:row>
      <xdr:rowOff>14136</xdr:rowOff>
    </xdr:to>
    <xdr:sp macro="" textlink="">
      <xdr:nvSpPr>
        <xdr:cNvPr id="262" name="円/楕円 261"/>
        <xdr:cNvSpPr/>
      </xdr:nvSpPr>
      <xdr:spPr>
        <a:xfrm>
          <a:off x="1968500" y="16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30663</xdr:rowOff>
    </xdr:from>
    <xdr:ext cx="534377" cy="259045"/>
    <xdr:sp macro="" textlink="">
      <xdr:nvSpPr>
        <xdr:cNvPr id="263" name="テキスト ボックス 262"/>
        <xdr:cNvSpPr txBox="1"/>
      </xdr:nvSpPr>
      <xdr:spPr>
        <a:xfrm>
          <a:off x="1752111" y="161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66154</xdr:rowOff>
    </xdr:from>
    <xdr:to>
      <xdr:col>1</xdr:col>
      <xdr:colOff>485775</xdr:colOff>
      <xdr:row>95</xdr:row>
      <xdr:rowOff>167754</xdr:rowOff>
    </xdr:to>
    <xdr:sp macro="" textlink="">
      <xdr:nvSpPr>
        <xdr:cNvPr id="264" name="円/楕円 263"/>
        <xdr:cNvSpPr/>
      </xdr:nvSpPr>
      <xdr:spPr>
        <a:xfrm>
          <a:off x="1079500" y="163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12831</xdr:rowOff>
    </xdr:from>
    <xdr:ext cx="534377" cy="259045"/>
    <xdr:sp macro="" textlink="">
      <xdr:nvSpPr>
        <xdr:cNvPr id="265" name="テキスト ボックス 264"/>
        <xdr:cNvSpPr txBox="1"/>
      </xdr:nvSpPr>
      <xdr:spPr>
        <a:xfrm>
          <a:off x="863111" y="1612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148082</xdr:rowOff>
    </xdr:from>
    <xdr:to>
      <xdr:col>15</xdr:col>
      <xdr:colOff>180975</xdr:colOff>
      <xdr:row>37</xdr:row>
      <xdr:rowOff>121412</xdr:rowOff>
    </xdr:to>
    <xdr:cxnSp macro="">
      <xdr:nvCxnSpPr>
        <xdr:cNvPr id="294" name="直線コネクタ 293"/>
        <xdr:cNvCxnSpPr/>
      </xdr:nvCxnSpPr>
      <xdr:spPr>
        <a:xfrm>
          <a:off x="9639300" y="632028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5"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90932</xdr:rowOff>
    </xdr:from>
    <xdr:to>
      <xdr:col>14</xdr:col>
      <xdr:colOff>28575</xdr:colOff>
      <xdr:row>36</xdr:row>
      <xdr:rowOff>148082</xdr:rowOff>
    </xdr:to>
    <xdr:cxnSp macro="">
      <xdr:nvCxnSpPr>
        <xdr:cNvPr id="297" name="直線コネクタ 296"/>
        <xdr:cNvCxnSpPr/>
      </xdr:nvCxnSpPr>
      <xdr:spPr>
        <a:xfrm>
          <a:off x="8750300" y="62631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10160</xdr:rowOff>
    </xdr:from>
    <xdr:to>
      <xdr:col>12</xdr:col>
      <xdr:colOff>511175</xdr:colOff>
      <xdr:row>36</xdr:row>
      <xdr:rowOff>90932</xdr:rowOff>
    </xdr:to>
    <xdr:cxnSp macro="">
      <xdr:nvCxnSpPr>
        <xdr:cNvPr id="300" name="直線コネクタ 299"/>
        <xdr:cNvCxnSpPr/>
      </xdr:nvCxnSpPr>
      <xdr:spPr>
        <a:xfrm>
          <a:off x="7861300" y="6010910"/>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13208</xdr:rowOff>
    </xdr:from>
    <xdr:to>
      <xdr:col>11</xdr:col>
      <xdr:colOff>307975</xdr:colOff>
      <xdr:row>35</xdr:row>
      <xdr:rowOff>10160</xdr:rowOff>
    </xdr:to>
    <xdr:cxnSp macro="">
      <xdr:nvCxnSpPr>
        <xdr:cNvPr id="303" name="直線コネクタ 302"/>
        <xdr:cNvCxnSpPr/>
      </xdr:nvCxnSpPr>
      <xdr:spPr>
        <a:xfrm>
          <a:off x="6972300" y="5499608"/>
          <a:ext cx="889000" cy="5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70612</xdr:rowOff>
    </xdr:from>
    <xdr:to>
      <xdr:col>15</xdr:col>
      <xdr:colOff>231775</xdr:colOff>
      <xdr:row>38</xdr:row>
      <xdr:rowOff>762</xdr:rowOff>
    </xdr:to>
    <xdr:sp macro="" textlink="">
      <xdr:nvSpPr>
        <xdr:cNvPr id="313" name="円/楕円 312"/>
        <xdr:cNvSpPr/>
      </xdr:nvSpPr>
      <xdr:spPr>
        <a:xfrm>
          <a:off x="104267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49039</xdr:rowOff>
    </xdr:from>
    <xdr:ext cx="378565" cy="259045"/>
    <xdr:sp macro="" textlink="">
      <xdr:nvSpPr>
        <xdr:cNvPr id="314" name="労働費該当値テキスト"/>
        <xdr:cNvSpPr txBox="1"/>
      </xdr:nvSpPr>
      <xdr:spPr>
        <a:xfrm>
          <a:off x="10528300"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97282</xdr:rowOff>
    </xdr:from>
    <xdr:to>
      <xdr:col>14</xdr:col>
      <xdr:colOff>79375</xdr:colOff>
      <xdr:row>37</xdr:row>
      <xdr:rowOff>27432</xdr:rowOff>
    </xdr:to>
    <xdr:sp macro="" textlink="">
      <xdr:nvSpPr>
        <xdr:cNvPr id="315" name="円/楕円 314"/>
        <xdr:cNvSpPr/>
      </xdr:nvSpPr>
      <xdr:spPr>
        <a:xfrm>
          <a:off x="9588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18559</xdr:rowOff>
    </xdr:from>
    <xdr:ext cx="378565" cy="259045"/>
    <xdr:sp macro="" textlink="">
      <xdr:nvSpPr>
        <xdr:cNvPr id="316" name="テキスト ボックス 315"/>
        <xdr:cNvSpPr txBox="1"/>
      </xdr:nvSpPr>
      <xdr:spPr>
        <a:xfrm>
          <a:off x="9450017" y="636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40132</xdr:rowOff>
    </xdr:from>
    <xdr:to>
      <xdr:col>12</xdr:col>
      <xdr:colOff>561975</xdr:colOff>
      <xdr:row>36</xdr:row>
      <xdr:rowOff>141732</xdr:rowOff>
    </xdr:to>
    <xdr:sp macro="" textlink="">
      <xdr:nvSpPr>
        <xdr:cNvPr id="317" name="円/楕円 316"/>
        <xdr:cNvSpPr/>
      </xdr:nvSpPr>
      <xdr:spPr>
        <a:xfrm>
          <a:off x="8699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132859</xdr:rowOff>
    </xdr:from>
    <xdr:ext cx="378565" cy="259045"/>
    <xdr:sp macro="" textlink="">
      <xdr:nvSpPr>
        <xdr:cNvPr id="318" name="テキスト ボックス 317"/>
        <xdr:cNvSpPr txBox="1"/>
      </xdr:nvSpPr>
      <xdr:spPr>
        <a:xfrm>
          <a:off x="8561017" y="630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130810</xdr:rowOff>
    </xdr:from>
    <xdr:to>
      <xdr:col>11</xdr:col>
      <xdr:colOff>358775</xdr:colOff>
      <xdr:row>35</xdr:row>
      <xdr:rowOff>60960</xdr:rowOff>
    </xdr:to>
    <xdr:sp macro="" textlink="">
      <xdr:nvSpPr>
        <xdr:cNvPr id="319" name="円/楕円 318"/>
        <xdr:cNvSpPr/>
      </xdr:nvSpPr>
      <xdr:spPr>
        <a:xfrm>
          <a:off x="781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52087</xdr:rowOff>
    </xdr:from>
    <xdr:ext cx="378565" cy="259045"/>
    <xdr:sp macro="" textlink="">
      <xdr:nvSpPr>
        <xdr:cNvPr id="320" name="テキスト ボックス 319"/>
        <xdr:cNvSpPr txBox="1"/>
      </xdr:nvSpPr>
      <xdr:spPr>
        <a:xfrm>
          <a:off x="7672017" y="6052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133858</xdr:rowOff>
    </xdr:from>
    <xdr:to>
      <xdr:col>10</xdr:col>
      <xdr:colOff>155575</xdr:colOff>
      <xdr:row>32</xdr:row>
      <xdr:rowOff>64008</xdr:rowOff>
    </xdr:to>
    <xdr:sp macro="" textlink="">
      <xdr:nvSpPr>
        <xdr:cNvPr id="321" name="円/楕円 320"/>
        <xdr:cNvSpPr/>
      </xdr:nvSpPr>
      <xdr:spPr>
        <a:xfrm>
          <a:off x="69215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55135</xdr:rowOff>
    </xdr:from>
    <xdr:ext cx="469744" cy="259045"/>
    <xdr:sp macro="" textlink="">
      <xdr:nvSpPr>
        <xdr:cNvPr id="322" name="テキスト ボックス 321"/>
        <xdr:cNvSpPr txBox="1"/>
      </xdr:nvSpPr>
      <xdr:spPr>
        <a:xfrm>
          <a:off x="6737427" y="55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152599</xdr:rowOff>
    </xdr:from>
    <xdr:to>
      <xdr:col>15</xdr:col>
      <xdr:colOff>180975</xdr:colOff>
      <xdr:row>57</xdr:row>
      <xdr:rowOff>20175</xdr:rowOff>
    </xdr:to>
    <xdr:cxnSp macro="">
      <xdr:nvCxnSpPr>
        <xdr:cNvPr id="353" name="直線コネクタ 352"/>
        <xdr:cNvCxnSpPr/>
      </xdr:nvCxnSpPr>
      <xdr:spPr>
        <a:xfrm>
          <a:off x="9639300" y="9753799"/>
          <a:ext cx="8382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4"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69651</xdr:rowOff>
    </xdr:from>
    <xdr:to>
      <xdr:col>14</xdr:col>
      <xdr:colOff>28575</xdr:colOff>
      <xdr:row>56</xdr:row>
      <xdr:rowOff>152599</xdr:rowOff>
    </xdr:to>
    <xdr:cxnSp macro="">
      <xdr:nvCxnSpPr>
        <xdr:cNvPr id="356" name="直線コネクタ 355"/>
        <xdr:cNvCxnSpPr/>
      </xdr:nvCxnSpPr>
      <xdr:spPr>
        <a:xfrm>
          <a:off x="8750300" y="9670851"/>
          <a:ext cx="8890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58" name="テキスト ボックス 357"/>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27522</xdr:rowOff>
    </xdr:from>
    <xdr:to>
      <xdr:col>12</xdr:col>
      <xdr:colOff>511175</xdr:colOff>
      <xdr:row>56</xdr:row>
      <xdr:rowOff>69651</xdr:rowOff>
    </xdr:to>
    <xdr:cxnSp macro="">
      <xdr:nvCxnSpPr>
        <xdr:cNvPr id="359" name="直線コネクタ 358"/>
        <xdr:cNvCxnSpPr/>
      </xdr:nvCxnSpPr>
      <xdr:spPr>
        <a:xfrm>
          <a:off x="7861300" y="9628722"/>
          <a:ext cx="889000" cy="4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69123</xdr:rowOff>
    </xdr:from>
    <xdr:ext cx="469744" cy="259045"/>
    <xdr:sp macro="" textlink="">
      <xdr:nvSpPr>
        <xdr:cNvPr id="361" name="テキスト ボックス 360"/>
        <xdr:cNvSpPr txBox="1"/>
      </xdr:nvSpPr>
      <xdr:spPr>
        <a:xfrm>
          <a:off x="8515427" y="98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5806</xdr:rowOff>
    </xdr:from>
    <xdr:to>
      <xdr:col>11</xdr:col>
      <xdr:colOff>307975</xdr:colOff>
      <xdr:row>56</xdr:row>
      <xdr:rowOff>27522</xdr:rowOff>
    </xdr:to>
    <xdr:cxnSp macro="">
      <xdr:nvCxnSpPr>
        <xdr:cNvPr id="362" name="直線コネクタ 361"/>
        <xdr:cNvCxnSpPr/>
      </xdr:nvCxnSpPr>
      <xdr:spPr>
        <a:xfrm>
          <a:off x="6972300" y="960700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61286</xdr:rowOff>
    </xdr:from>
    <xdr:ext cx="469744" cy="259045"/>
    <xdr:sp macro="" textlink="">
      <xdr:nvSpPr>
        <xdr:cNvPr id="364" name="テキスト ボックス 363"/>
        <xdr:cNvSpPr txBox="1"/>
      </xdr:nvSpPr>
      <xdr:spPr>
        <a:xfrm>
          <a:off x="7626427" y="98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67327</xdr:rowOff>
    </xdr:from>
    <xdr:ext cx="469744" cy="259045"/>
    <xdr:sp macro="" textlink="">
      <xdr:nvSpPr>
        <xdr:cNvPr id="366" name="テキスト ボックス 365"/>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140825</xdr:rowOff>
    </xdr:from>
    <xdr:to>
      <xdr:col>15</xdr:col>
      <xdr:colOff>231775</xdr:colOff>
      <xdr:row>57</xdr:row>
      <xdr:rowOff>70975</xdr:rowOff>
    </xdr:to>
    <xdr:sp macro="" textlink="">
      <xdr:nvSpPr>
        <xdr:cNvPr id="372" name="円/楕円 371"/>
        <xdr:cNvSpPr/>
      </xdr:nvSpPr>
      <xdr:spPr>
        <a:xfrm>
          <a:off x="10426700" y="97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163702</xdr:rowOff>
    </xdr:from>
    <xdr:ext cx="469744" cy="259045"/>
    <xdr:sp macro="" textlink="">
      <xdr:nvSpPr>
        <xdr:cNvPr id="373" name="農林水産業費該当値テキスト"/>
        <xdr:cNvSpPr txBox="1"/>
      </xdr:nvSpPr>
      <xdr:spPr>
        <a:xfrm>
          <a:off x="10528300" y="95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101799</xdr:rowOff>
    </xdr:from>
    <xdr:to>
      <xdr:col>14</xdr:col>
      <xdr:colOff>79375</xdr:colOff>
      <xdr:row>57</xdr:row>
      <xdr:rowOff>31949</xdr:rowOff>
    </xdr:to>
    <xdr:sp macro="" textlink="">
      <xdr:nvSpPr>
        <xdr:cNvPr id="374" name="円/楕円 373"/>
        <xdr:cNvSpPr/>
      </xdr:nvSpPr>
      <xdr:spPr>
        <a:xfrm>
          <a:off x="9588500" y="97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48476</xdr:rowOff>
    </xdr:from>
    <xdr:ext cx="469744" cy="259045"/>
    <xdr:sp macro="" textlink="">
      <xdr:nvSpPr>
        <xdr:cNvPr id="375" name="テキスト ボックス 374"/>
        <xdr:cNvSpPr txBox="1"/>
      </xdr:nvSpPr>
      <xdr:spPr>
        <a:xfrm>
          <a:off x="9404427" y="947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18851</xdr:rowOff>
    </xdr:from>
    <xdr:to>
      <xdr:col>12</xdr:col>
      <xdr:colOff>561975</xdr:colOff>
      <xdr:row>56</xdr:row>
      <xdr:rowOff>120451</xdr:rowOff>
    </xdr:to>
    <xdr:sp macro="" textlink="">
      <xdr:nvSpPr>
        <xdr:cNvPr id="376" name="円/楕円 375"/>
        <xdr:cNvSpPr/>
      </xdr:nvSpPr>
      <xdr:spPr>
        <a:xfrm>
          <a:off x="8699500" y="962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136978</xdr:rowOff>
    </xdr:from>
    <xdr:ext cx="469744" cy="259045"/>
    <xdr:sp macro="" textlink="">
      <xdr:nvSpPr>
        <xdr:cNvPr id="377" name="テキスト ボックス 376"/>
        <xdr:cNvSpPr txBox="1"/>
      </xdr:nvSpPr>
      <xdr:spPr>
        <a:xfrm>
          <a:off x="8515427" y="9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148172</xdr:rowOff>
    </xdr:from>
    <xdr:to>
      <xdr:col>11</xdr:col>
      <xdr:colOff>358775</xdr:colOff>
      <xdr:row>56</xdr:row>
      <xdr:rowOff>78322</xdr:rowOff>
    </xdr:to>
    <xdr:sp macro="" textlink="">
      <xdr:nvSpPr>
        <xdr:cNvPr id="378" name="円/楕円 377"/>
        <xdr:cNvSpPr/>
      </xdr:nvSpPr>
      <xdr:spPr>
        <a:xfrm>
          <a:off x="7810500" y="95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94849</xdr:rowOff>
    </xdr:from>
    <xdr:ext cx="469744" cy="259045"/>
    <xdr:sp macro="" textlink="">
      <xdr:nvSpPr>
        <xdr:cNvPr id="379" name="テキスト ボックス 378"/>
        <xdr:cNvSpPr txBox="1"/>
      </xdr:nvSpPr>
      <xdr:spPr>
        <a:xfrm>
          <a:off x="7626427" y="935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126456</xdr:rowOff>
    </xdr:from>
    <xdr:to>
      <xdr:col>10</xdr:col>
      <xdr:colOff>155575</xdr:colOff>
      <xdr:row>56</xdr:row>
      <xdr:rowOff>56606</xdr:rowOff>
    </xdr:to>
    <xdr:sp macro="" textlink="">
      <xdr:nvSpPr>
        <xdr:cNvPr id="380" name="円/楕円 379"/>
        <xdr:cNvSpPr/>
      </xdr:nvSpPr>
      <xdr:spPr>
        <a:xfrm>
          <a:off x="6921500" y="95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73133</xdr:rowOff>
    </xdr:from>
    <xdr:ext cx="469744" cy="259045"/>
    <xdr:sp macro="" textlink="">
      <xdr:nvSpPr>
        <xdr:cNvPr id="381" name="テキスト ボックス 380"/>
        <xdr:cNvSpPr txBox="1"/>
      </xdr:nvSpPr>
      <xdr:spPr>
        <a:xfrm>
          <a:off x="6737427" y="933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11488</xdr:rowOff>
    </xdr:from>
    <xdr:to>
      <xdr:col>15</xdr:col>
      <xdr:colOff>180340</xdr:colOff>
      <xdr:row>79</xdr:row>
      <xdr:rowOff>44324</xdr:rowOff>
    </xdr:to>
    <xdr:cxnSp macro="">
      <xdr:nvCxnSpPr>
        <xdr:cNvPr id="407" name="直線コネクタ 406"/>
        <xdr:cNvCxnSpPr/>
      </xdr:nvCxnSpPr>
      <xdr:spPr>
        <a:xfrm flipV="1">
          <a:off x="10475595" y="12527338"/>
          <a:ext cx="1270" cy="106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48151</xdr:rowOff>
    </xdr:from>
    <xdr:ext cx="469744" cy="259045"/>
    <xdr:sp macro="" textlink="">
      <xdr:nvSpPr>
        <xdr:cNvPr id="408" name="商工費最小値テキスト"/>
        <xdr:cNvSpPr txBox="1"/>
      </xdr:nvSpPr>
      <xdr:spPr>
        <a:xfrm>
          <a:off x="10528300" y="135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79</xdr:row>
      <xdr:rowOff>44324</xdr:rowOff>
    </xdr:from>
    <xdr:to>
      <xdr:col>15</xdr:col>
      <xdr:colOff>269875</xdr:colOff>
      <xdr:row>79</xdr:row>
      <xdr:rowOff>44324</xdr:rowOff>
    </xdr:to>
    <xdr:cxnSp macro="">
      <xdr:nvCxnSpPr>
        <xdr:cNvPr id="409" name="直線コネクタ 408"/>
        <xdr:cNvCxnSpPr/>
      </xdr:nvCxnSpPr>
      <xdr:spPr>
        <a:xfrm>
          <a:off x="10388600" y="1358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129615</xdr:rowOff>
    </xdr:from>
    <xdr:ext cx="534377" cy="259045"/>
    <xdr:sp macro="" textlink="">
      <xdr:nvSpPr>
        <xdr:cNvPr id="410" name="商工費最大値テキスト"/>
        <xdr:cNvSpPr txBox="1"/>
      </xdr:nvSpPr>
      <xdr:spPr>
        <a:xfrm>
          <a:off x="10528300" y="123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73</xdr:row>
      <xdr:rowOff>11488</xdr:rowOff>
    </xdr:from>
    <xdr:to>
      <xdr:col>15</xdr:col>
      <xdr:colOff>269875</xdr:colOff>
      <xdr:row>73</xdr:row>
      <xdr:rowOff>11488</xdr:rowOff>
    </xdr:to>
    <xdr:cxnSp macro="">
      <xdr:nvCxnSpPr>
        <xdr:cNvPr id="411" name="直線コネクタ 410"/>
        <xdr:cNvCxnSpPr/>
      </xdr:nvCxnSpPr>
      <xdr:spPr>
        <a:xfrm>
          <a:off x="10388600" y="1252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105002</xdr:rowOff>
    </xdr:from>
    <xdr:to>
      <xdr:col>15</xdr:col>
      <xdr:colOff>180975</xdr:colOff>
      <xdr:row>73</xdr:row>
      <xdr:rowOff>11488</xdr:rowOff>
    </xdr:to>
    <xdr:cxnSp macro="">
      <xdr:nvCxnSpPr>
        <xdr:cNvPr id="412" name="直線コネクタ 411"/>
        <xdr:cNvCxnSpPr/>
      </xdr:nvCxnSpPr>
      <xdr:spPr>
        <a:xfrm>
          <a:off x="9639300" y="12449402"/>
          <a:ext cx="8382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90743</xdr:rowOff>
    </xdr:from>
    <xdr:ext cx="534377" cy="259045"/>
    <xdr:sp macro="" textlink="">
      <xdr:nvSpPr>
        <xdr:cNvPr id="413" name="商工費平均値テキスト"/>
        <xdr:cNvSpPr txBox="1"/>
      </xdr:nvSpPr>
      <xdr:spPr>
        <a:xfrm>
          <a:off x="10528300" y="13120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112316</xdr:rowOff>
    </xdr:from>
    <xdr:to>
      <xdr:col>15</xdr:col>
      <xdr:colOff>231775</xdr:colOff>
      <xdr:row>77</xdr:row>
      <xdr:rowOff>42466</xdr:rowOff>
    </xdr:to>
    <xdr:sp macro="" textlink="">
      <xdr:nvSpPr>
        <xdr:cNvPr id="414" name="フローチャート : 判断 413"/>
        <xdr:cNvSpPr/>
      </xdr:nvSpPr>
      <xdr:spPr>
        <a:xfrm>
          <a:off x="10426700" y="131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9382</xdr:rowOff>
    </xdr:from>
    <xdr:to>
      <xdr:col>14</xdr:col>
      <xdr:colOff>28575</xdr:colOff>
      <xdr:row>72</xdr:row>
      <xdr:rowOff>105002</xdr:rowOff>
    </xdr:to>
    <xdr:cxnSp macro="">
      <xdr:nvCxnSpPr>
        <xdr:cNvPr id="415" name="直線コネクタ 414"/>
        <xdr:cNvCxnSpPr/>
      </xdr:nvCxnSpPr>
      <xdr:spPr>
        <a:xfrm>
          <a:off x="8750300" y="12353782"/>
          <a:ext cx="8890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95072</xdr:rowOff>
    </xdr:from>
    <xdr:to>
      <xdr:col>14</xdr:col>
      <xdr:colOff>79375</xdr:colOff>
      <xdr:row>77</xdr:row>
      <xdr:rowOff>25222</xdr:rowOff>
    </xdr:to>
    <xdr:sp macro="" textlink="">
      <xdr:nvSpPr>
        <xdr:cNvPr id="416" name="フローチャート : 判断 415"/>
        <xdr:cNvSpPr/>
      </xdr:nvSpPr>
      <xdr:spPr>
        <a:xfrm>
          <a:off x="9588500" y="131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16349</xdr:rowOff>
    </xdr:from>
    <xdr:ext cx="534377" cy="259045"/>
    <xdr:sp macro="" textlink="">
      <xdr:nvSpPr>
        <xdr:cNvPr id="417" name="テキスト ボックス 416"/>
        <xdr:cNvSpPr txBox="1"/>
      </xdr:nvSpPr>
      <xdr:spPr>
        <a:xfrm>
          <a:off x="9372111" y="1321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120383</xdr:rowOff>
    </xdr:from>
    <xdr:to>
      <xdr:col>12</xdr:col>
      <xdr:colOff>511175</xdr:colOff>
      <xdr:row>72</xdr:row>
      <xdr:rowOff>9382</xdr:rowOff>
    </xdr:to>
    <xdr:cxnSp macro="">
      <xdr:nvCxnSpPr>
        <xdr:cNvPr id="418" name="直線コネクタ 417"/>
        <xdr:cNvCxnSpPr/>
      </xdr:nvCxnSpPr>
      <xdr:spPr>
        <a:xfrm>
          <a:off x="7861300" y="12293333"/>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45972</xdr:rowOff>
    </xdr:from>
    <xdr:to>
      <xdr:col>12</xdr:col>
      <xdr:colOff>561975</xdr:colOff>
      <xdr:row>76</xdr:row>
      <xdr:rowOff>147572</xdr:rowOff>
    </xdr:to>
    <xdr:sp macro="" textlink="">
      <xdr:nvSpPr>
        <xdr:cNvPr id="419" name="フローチャート : 判断 418"/>
        <xdr:cNvSpPr/>
      </xdr:nvSpPr>
      <xdr:spPr>
        <a:xfrm>
          <a:off x="8699500" y="1307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138699</xdr:rowOff>
    </xdr:from>
    <xdr:ext cx="534377" cy="259045"/>
    <xdr:sp macro="" textlink="">
      <xdr:nvSpPr>
        <xdr:cNvPr id="420" name="テキスト ボックス 419"/>
        <xdr:cNvSpPr txBox="1"/>
      </xdr:nvSpPr>
      <xdr:spPr>
        <a:xfrm>
          <a:off x="8483111" y="1316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8810</xdr:rowOff>
    </xdr:from>
    <xdr:to>
      <xdr:col>11</xdr:col>
      <xdr:colOff>307975</xdr:colOff>
      <xdr:row>71</xdr:row>
      <xdr:rowOff>120383</xdr:rowOff>
    </xdr:to>
    <xdr:cxnSp macro="">
      <xdr:nvCxnSpPr>
        <xdr:cNvPr id="421" name="直線コネクタ 420"/>
        <xdr:cNvCxnSpPr/>
      </xdr:nvCxnSpPr>
      <xdr:spPr>
        <a:xfrm>
          <a:off x="6972300" y="12181760"/>
          <a:ext cx="889000" cy="1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164681</xdr:rowOff>
    </xdr:from>
    <xdr:to>
      <xdr:col>11</xdr:col>
      <xdr:colOff>358775</xdr:colOff>
      <xdr:row>76</xdr:row>
      <xdr:rowOff>94831</xdr:rowOff>
    </xdr:to>
    <xdr:sp macro="" textlink="">
      <xdr:nvSpPr>
        <xdr:cNvPr id="422" name="フローチャート : 判断 421"/>
        <xdr:cNvSpPr/>
      </xdr:nvSpPr>
      <xdr:spPr>
        <a:xfrm>
          <a:off x="7810500" y="130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85958</xdr:rowOff>
    </xdr:from>
    <xdr:ext cx="534377" cy="259045"/>
    <xdr:sp macro="" textlink="">
      <xdr:nvSpPr>
        <xdr:cNvPr id="423" name="テキスト ボックス 422"/>
        <xdr:cNvSpPr txBox="1"/>
      </xdr:nvSpPr>
      <xdr:spPr>
        <a:xfrm>
          <a:off x="7594111" y="131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99954</xdr:rowOff>
    </xdr:from>
    <xdr:to>
      <xdr:col>10</xdr:col>
      <xdr:colOff>155575</xdr:colOff>
      <xdr:row>76</xdr:row>
      <xdr:rowOff>30104</xdr:rowOff>
    </xdr:to>
    <xdr:sp macro="" textlink="">
      <xdr:nvSpPr>
        <xdr:cNvPr id="424" name="フローチャート : 判断 423"/>
        <xdr:cNvSpPr/>
      </xdr:nvSpPr>
      <xdr:spPr>
        <a:xfrm>
          <a:off x="6921500" y="129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21232</xdr:rowOff>
    </xdr:from>
    <xdr:ext cx="534377" cy="259045"/>
    <xdr:sp macro="" textlink="">
      <xdr:nvSpPr>
        <xdr:cNvPr id="425" name="テキスト ボックス 424"/>
        <xdr:cNvSpPr txBox="1"/>
      </xdr:nvSpPr>
      <xdr:spPr>
        <a:xfrm>
          <a:off x="6705111" y="130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132138</xdr:rowOff>
    </xdr:from>
    <xdr:to>
      <xdr:col>15</xdr:col>
      <xdr:colOff>231775</xdr:colOff>
      <xdr:row>73</xdr:row>
      <xdr:rowOff>62288</xdr:rowOff>
    </xdr:to>
    <xdr:sp macro="" textlink="">
      <xdr:nvSpPr>
        <xdr:cNvPr id="431" name="円/楕円 430"/>
        <xdr:cNvSpPr/>
      </xdr:nvSpPr>
      <xdr:spPr>
        <a:xfrm>
          <a:off x="10426700" y="124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85165</xdr:rowOff>
    </xdr:from>
    <xdr:ext cx="534377" cy="259045"/>
    <xdr:sp macro="" textlink="">
      <xdr:nvSpPr>
        <xdr:cNvPr id="432" name="商工費該当値テキスト"/>
        <xdr:cNvSpPr txBox="1"/>
      </xdr:nvSpPr>
      <xdr:spPr>
        <a:xfrm>
          <a:off x="10528300" y="124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68,352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54202</xdr:rowOff>
    </xdr:from>
    <xdr:to>
      <xdr:col>14</xdr:col>
      <xdr:colOff>79375</xdr:colOff>
      <xdr:row>72</xdr:row>
      <xdr:rowOff>155802</xdr:rowOff>
    </xdr:to>
    <xdr:sp macro="" textlink="">
      <xdr:nvSpPr>
        <xdr:cNvPr id="433" name="円/楕円 432"/>
        <xdr:cNvSpPr/>
      </xdr:nvSpPr>
      <xdr:spPr>
        <a:xfrm>
          <a:off x="9588500" y="123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879</xdr:rowOff>
    </xdr:from>
    <xdr:ext cx="534377" cy="259045"/>
    <xdr:sp macro="" textlink="">
      <xdr:nvSpPr>
        <xdr:cNvPr id="434" name="テキスト ボックス 433"/>
        <xdr:cNvSpPr txBox="1"/>
      </xdr:nvSpPr>
      <xdr:spPr>
        <a:xfrm>
          <a:off x="9372111" y="121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73,125</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130032</xdr:rowOff>
    </xdr:from>
    <xdr:to>
      <xdr:col>12</xdr:col>
      <xdr:colOff>561975</xdr:colOff>
      <xdr:row>72</xdr:row>
      <xdr:rowOff>60182</xdr:rowOff>
    </xdr:to>
    <xdr:sp macro="" textlink="">
      <xdr:nvSpPr>
        <xdr:cNvPr id="435" name="円/楕円 434"/>
        <xdr:cNvSpPr/>
      </xdr:nvSpPr>
      <xdr:spPr>
        <a:xfrm>
          <a:off x="8699500" y="123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76709</xdr:rowOff>
    </xdr:from>
    <xdr:ext cx="534377" cy="259045"/>
    <xdr:sp macro="" textlink="">
      <xdr:nvSpPr>
        <xdr:cNvPr id="436" name="テキスト ボックス 435"/>
        <xdr:cNvSpPr txBox="1"/>
      </xdr:nvSpPr>
      <xdr:spPr>
        <a:xfrm>
          <a:off x="8483111" y="120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78,981</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69583</xdr:rowOff>
    </xdr:from>
    <xdr:to>
      <xdr:col>11</xdr:col>
      <xdr:colOff>358775</xdr:colOff>
      <xdr:row>71</xdr:row>
      <xdr:rowOff>171183</xdr:rowOff>
    </xdr:to>
    <xdr:sp macro="" textlink="">
      <xdr:nvSpPr>
        <xdr:cNvPr id="437" name="円/楕円 436"/>
        <xdr:cNvSpPr/>
      </xdr:nvSpPr>
      <xdr:spPr>
        <a:xfrm>
          <a:off x="7810500" y="12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16260</xdr:rowOff>
    </xdr:from>
    <xdr:ext cx="534377" cy="259045"/>
    <xdr:sp macro="" textlink="">
      <xdr:nvSpPr>
        <xdr:cNvPr id="438" name="テキスト ボックス 437"/>
        <xdr:cNvSpPr txBox="1"/>
      </xdr:nvSpPr>
      <xdr:spPr>
        <a:xfrm>
          <a:off x="7594111" y="12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129460</xdr:rowOff>
    </xdr:from>
    <xdr:to>
      <xdr:col>10</xdr:col>
      <xdr:colOff>155575</xdr:colOff>
      <xdr:row>71</xdr:row>
      <xdr:rowOff>59610</xdr:rowOff>
    </xdr:to>
    <xdr:sp macro="" textlink="">
      <xdr:nvSpPr>
        <xdr:cNvPr id="439" name="円/楕円 438"/>
        <xdr:cNvSpPr/>
      </xdr:nvSpPr>
      <xdr:spPr>
        <a:xfrm>
          <a:off x="6921500" y="121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76137</xdr:rowOff>
    </xdr:from>
    <xdr:ext cx="534377" cy="259045"/>
    <xdr:sp macro="" textlink="">
      <xdr:nvSpPr>
        <xdr:cNvPr id="440" name="テキスト ボックス 439"/>
        <xdr:cNvSpPr txBox="1"/>
      </xdr:nvSpPr>
      <xdr:spPr>
        <a:xfrm>
          <a:off x="6705111" y="119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5" name="直線コネクタ 464"/>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6"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7" name="直線コネクタ 466"/>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8"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9" name="直線コネクタ 468"/>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96838</xdr:rowOff>
    </xdr:from>
    <xdr:to>
      <xdr:col>15</xdr:col>
      <xdr:colOff>180975</xdr:colOff>
      <xdr:row>96</xdr:row>
      <xdr:rowOff>115164</xdr:rowOff>
    </xdr:to>
    <xdr:cxnSp macro="">
      <xdr:nvCxnSpPr>
        <xdr:cNvPr id="470" name="直線コネクタ 469"/>
        <xdr:cNvCxnSpPr/>
      </xdr:nvCxnSpPr>
      <xdr:spPr>
        <a:xfrm flipV="1">
          <a:off x="9639300" y="16556038"/>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71"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2" name="フローチャート : 判断 471"/>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6141</xdr:rowOff>
    </xdr:from>
    <xdr:to>
      <xdr:col>14</xdr:col>
      <xdr:colOff>28575</xdr:colOff>
      <xdr:row>96</xdr:row>
      <xdr:rowOff>115164</xdr:rowOff>
    </xdr:to>
    <xdr:cxnSp macro="">
      <xdr:nvCxnSpPr>
        <xdr:cNvPr id="473" name="直線コネクタ 472"/>
        <xdr:cNvCxnSpPr/>
      </xdr:nvCxnSpPr>
      <xdr:spPr>
        <a:xfrm>
          <a:off x="8750300" y="16465341"/>
          <a:ext cx="889000" cy="10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4" name="フローチャート : 判断 473"/>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5" name="テキスト ボックス 474"/>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6141</xdr:rowOff>
    </xdr:from>
    <xdr:to>
      <xdr:col>12</xdr:col>
      <xdr:colOff>511175</xdr:colOff>
      <xdr:row>96</xdr:row>
      <xdr:rowOff>92247</xdr:rowOff>
    </xdr:to>
    <xdr:cxnSp macro="">
      <xdr:nvCxnSpPr>
        <xdr:cNvPr id="476" name="直線コネクタ 475"/>
        <xdr:cNvCxnSpPr/>
      </xdr:nvCxnSpPr>
      <xdr:spPr>
        <a:xfrm flipV="1">
          <a:off x="7861300" y="1646534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7" name="フローチャート : 判断 476"/>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8" name="テキスト ボックス 477"/>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98933</xdr:rowOff>
    </xdr:from>
    <xdr:to>
      <xdr:col>11</xdr:col>
      <xdr:colOff>307975</xdr:colOff>
      <xdr:row>96</xdr:row>
      <xdr:rowOff>92247</xdr:rowOff>
    </xdr:to>
    <xdr:cxnSp macro="">
      <xdr:nvCxnSpPr>
        <xdr:cNvPr id="479" name="直線コネクタ 478"/>
        <xdr:cNvCxnSpPr/>
      </xdr:nvCxnSpPr>
      <xdr:spPr>
        <a:xfrm>
          <a:off x="6972300" y="16386683"/>
          <a:ext cx="889000" cy="16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80" name="フローチャート : 判断 479"/>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81" name="テキスト ボックス 480"/>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2" name="フローチャート : 判断 481"/>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112685</xdr:rowOff>
    </xdr:from>
    <xdr:ext cx="534377" cy="259045"/>
    <xdr:sp macro="" textlink="">
      <xdr:nvSpPr>
        <xdr:cNvPr id="483" name="テキスト ボックス 482"/>
        <xdr:cNvSpPr txBox="1"/>
      </xdr:nvSpPr>
      <xdr:spPr>
        <a:xfrm>
          <a:off x="6705111" y="165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46038</xdr:rowOff>
    </xdr:from>
    <xdr:to>
      <xdr:col>15</xdr:col>
      <xdr:colOff>231775</xdr:colOff>
      <xdr:row>96</xdr:row>
      <xdr:rowOff>147638</xdr:rowOff>
    </xdr:to>
    <xdr:sp macro="" textlink="">
      <xdr:nvSpPr>
        <xdr:cNvPr id="489" name="円/楕円 488"/>
        <xdr:cNvSpPr/>
      </xdr:nvSpPr>
      <xdr:spPr>
        <a:xfrm>
          <a:off x="10426700" y="16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24465</xdr:rowOff>
    </xdr:from>
    <xdr:ext cx="534377" cy="259045"/>
    <xdr:sp macro="" textlink="">
      <xdr:nvSpPr>
        <xdr:cNvPr id="490" name="土木費該当値テキスト"/>
        <xdr:cNvSpPr txBox="1"/>
      </xdr:nvSpPr>
      <xdr:spPr>
        <a:xfrm>
          <a:off x="10528300" y="164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64364</xdr:rowOff>
    </xdr:from>
    <xdr:to>
      <xdr:col>14</xdr:col>
      <xdr:colOff>79375</xdr:colOff>
      <xdr:row>96</xdr:row>
      <xdr:rowOff>165964</xdr:rowOff>
    </xdr:to>
    <xdr:sp macro="" textlink="">
      <xdr:nvSpPr>
        <xdr:cNvPr id="491" name="円/楕円 490"/>
        <xdr:cNvSpPr/>
      </xdr:nvSpPr>
      <xdr:spPr>
        <a:xfrm>
          <a:off x="9588500" y="16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157091</xdr:rowOff>
    </xdr:from>
    <xdr:ext cx="534377" cy="259045"/>
    <xdr:sp macro="" textlink="">
      <xdr:nvSpPr>
        <xdr:cNvPr id="492" name="テキスト ボックス 491"/>
        <xdr:cNvSpPr txBox="1"/>
      </xdr:nvSpPr>
      <xdr:spPr>
        <a:xfrm>
          <a:off x="9372111" y="166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126791</xdr:rowOff>
    </xdr:from>
    <xdr:to>
      <xdr:col>12</xdr:col>
      <xdr:colOff>561975</xdr:colOff>
      <xdr:row>96</xdr:row>
      <xdr:rowOff>56941</xdr:rowOff>
    </xdr:to>
    <xdr:sp macro="" textlink="">
      <xdr:nvSpPr>
        <xdr:cNvPr id="493" name="円/楕円 492"/>
        <xdr:cNvSpPr/>
      </xdr:nvSpPr>
      <xdr:spPr>
        <a:xfrm>
          <a:off x="8699500" y="164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73468</xdr:rowOff>
    </xdr:from>
    <xdr:ext cx="534377" cy="259045"/>
    <xdr:sp macro="" textlink="">
      <xdr:nvSpPr>
        <xdr:cNvPr id="494" name="テキスト ボックス 493"/>
        <xdr:cNvSpPr txBox="1"/>
      </xdr:nvSpPr>
      <xdr:spPr>
        <a:xfrm>
          <a:off x="8483111" y="161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41447</xdr:rowOff>
    </xdr:from>
    <xdr:to>
      <xdr:col>11</xdr:col>
      <xdr:colOff>358775</xdr:colOff>
      <xdr:row>96</xdr:row>
      <xdr:rowOff>143047</xdr:rowOff>
    </xdr:to>
    <xdr:sp macro="" textlink="">
      <xdr:nvSpPr>
        <xdr:cNvPr id="495" name="円/楕円 494"/>
        <xdr:cNvSpPr/>
      </xdr:nvSpPr>
      <xdr:spPr>
        <a:xfrm>
          <a:off x="7810500" y="165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159574</xdr:rowOff>
    </xdr:from>
    <xdr:ext cx="534377" cy="259045"/>
    <xdr:sp macro="" textlink="">
      <xdr:nvSpPr>
        <xdr:cNvPr id="496" name="テキスト ボックス 495"/>
        <xdr:cNvSpPr txBox="1"/>
      </xdr:nvSpPr>
      <xdr:spPr>
        <a:xfrm>
          <a:off x="7594111" y="162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48133</xdr:rowOff>
    </xdr:from>
    <xdr:to>
      <xdr:col>10</xdr:col>
      <xdr:colOff>155575</xdr:colOff>
      <xdr:row>95</xdr:row>
      <xdr:rowOff>149733</xdr:rowOff>
    </xdr:to>
    <xdr:sp macro="" textlink="">
      <xdr:nvSpPr>
        <xdr:cNvPr id="497" name="円/楕円 496"/>
        <xdr:cNvSpPr/>
      </xdr:nvSpPr>
      <xdr:spPr>
        <a:xfrm>
          <a:off x="6921500" y="163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166260</xdr:rowOff>
    </xdr:from>
    <xdr:ext cx="534377" cy="259045"/>
    <xdr:sp macro="" textlink="">
      <xdr:nvSpPr>
        <xdr:cNvPr id="498" name="テキスト ボックス 497"/>
        <xdr:cNvSpPr txBox="1"/>
      </xdr:nvSpPr>
      <xdr:spPr>
        <a:xfrm>
          <a:off x="6705111" y="161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3" name="直線コネクタ 522"/>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4"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5" name="直線コネクタ 524"/>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6"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7" name="直線コネクタ 526"/>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68453</xdr:rowOff>
    </xdr:from>
    <xdr:to>
      <xdr:col>23</xdr:col>
      <xdr:colOff>517525</xdr:colOff>
      <xdr:row>39</xdr:row>
      <xdr:rowOff>77089</xdr:rowOff>
    </xdr:to>
    <xdr:cxnSp macro="">
      <xdr:nvCxnSpPr>
        <xdr:cNvPr id="528" name="直線コネクタ 527"/>
        <xdr:cNvCxnSpPr/>
      </xdr:nvCxnSpPr>
      <xdr:spPr>
        <a:xfrm flipV="1">
          <a:off x="15481300" y="6755003"/>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9"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30" name="フローチャート : 判断 529"/>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77089</xdr:rowOff>
    </xdr:from>
    <xdr:to>
      <xdr:col>22</xdr:col>
      <xdr:colOff>365125</xdr:colOff>
      <xdr:row>39</xdr:row>
      <xdr:rowOff>85852</xdr:rowOff>
    </xdr:to>
    <xdr:cxnSp macro="">
      <xdr:nvCxnSpPr>
        <xdr:cNvPr id="531" name="直線コネクタ 530"/>
        <xdr:cNvCxnSpPr/>
      </xdr:nvCxnSpPr>
      <xdr:spPr>
        <a:xfrm flipV="1">
          <a:off x="14592300" y="676363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2" name="フローチャート : 判断 531"/>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3" name="テキスト ボックス 532"/>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85852</xdr:rowOff>
    </xdr:from>
    <xdr:to>
      <xdr:col>21</xdr:col>
      <xdr:colOff>161925</xdr:colOff>
      <xdr:row>39</xdr:row>
      <xdr:rowOff>119888</xdr:rowOff>
    </xdr:to>
    <xdr:cxnSp macro="">
      <xdr:nvCxnSpPr>
        <xdr:cNvPr id="534" name="直線コネクタ 533"/>
        <xdr:cNvCxnSpPr/>
      </xdr:nvCxnSpPr>
      <xdr:spPr>
        <a:xfrm flipV="1">
          <a:off x="13703300" y="6772402"/>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5" name="フローチャート : 判断 534"/>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6" name="テキスト ボックス 535"/>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83820</xdr:rowOff>
    </xdr:from>
    <xdr:to>
      <xdr:col>19</xdr:col>
      <xdr:colOff>644525</xdr:colOff>
      <xdr:row>39</xdr:row>
      <xdr:rowOff>119888</xdr:rowOff>
    </xdr:to>
    <xdr:cxnSp macro="">
      <xdr:nvCxnSpPr>
        <xdr:cNvPr id="537" name="直線コネクタ 536"/>
        <xdr:cNvCxnSpPr/>
      </xdr:nvCxnSpPr>
      <xdr:spPr>
        <a:xfrm>
          <a:off x="12814300" y="6770370"/>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8" name="フローチャート : 判断 537"/>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9" name="テキスト ボックス 538"/>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40" name="フローチャート : 判断 539"/>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41" name="テキスト ボックス 540"/>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17653</xdr:rowOff>
    </xdr:from>
    <xdr:to>
      <xdr:col>23</xdr:col>
      <xdr:colOff>568325</xdr:colOff>
      <xdr:row>39</xdr:row>
      <xdr:rowOff>119253</xdr:rowOff>
    </xdr:to>
    <xdr:sp macro="" textlink="">
      <xdr:nvSpPr>
        <xdr:cNvPr id="547" name="円/楕円 546"/>
        <xdr:cNvSpPr/>
      </xdr:nvSpPr>
      <xdr:spPr>
        <a:xfrm>
          <a:off x="16268700" y="67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104030</xdr:rowOff>
    </xdr:from>
    <xdr:ext cx="469744" cy="259045"/>
    <xdr:sp macro="" textlink="">
      <xdr:nvSpPr>
        <xdr:cNvPr id="548" name="消防費該当値テキスト"/>
        <xdr:cNvSpPr txBox="1"/>
      </xdr:nvSpPr>
      <xdr:spPr>
        <a:xfrm>
          <a:off x="16370300" y="66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26289</xdr:rowOff>
    </xdr:from>
    <xdr:to>
      <xdr:col>22</xdr:col>
      <xdr:colOff>415925</xdr:colOff>
      <xdr:row>39</xdr:row>
      <xdr:rowOff>127889</xdr:rowOff>
    </xdr:to>
    <xdr:sp macro="" textlink="">
      <xdr:nvSpPr>
        <xdr:cNvPr id="549" name="円/楕円 548"/>
        <xdr:cNvSpPr/>
      </xdr:nvSpPr>
      <xdr:spPr>
        <a:xfrm>
          <a:off x="15430500" y="67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119016</xdr:rowOff>
    </xdr:from>
    <xdr:ext cx="469744" cy="259045"/>
    <xdr:sp macro="" textlink="">
      <xdr:nvSpPr>
        <xdr:cNvPr id="550" name="テキスト ボックス 549"/>
        <xdr:cNvSpPr txBox="1"/>
      </xdr:nvSpPr>
      <xdr:spPr>
        <a:xfrm>
          <a:off x="15246427" y="68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35052</xdr:rowOff>
    </xdr:from>
    <xdr:to>
      <xdr:col>21</xdr:col>
      <xdr:colOff>212725</xdr:colOff>
      <xdr:row>39</xdr:row>
      <xdr:rowOff>136652</xdr:rowOff>
    </xdr:to>
    <xdr:sp macro="" textlink="">
      <xdr:nvSpPr>
        <xdr:cNvPr id="551" name="円/楕円 550"/>
        <xdr:cNvSpPr/>
      </xdr:nvSpPr>
      <xdr:spPr>
        <a:xfrm>
          <a:off x="14541500" y="67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127779</xdr:rowOff>
    </xdr:from>
    <xdr:ext cx="469744" cy="259045"/>
    <xdr:sp macro="" textlink="">
      <xdr:nvSpPr>
        <xdr:cNvPr id="552" name="テキスト ボックス 551"/>
        <xdr:cNvSpPr txBox="1"/>
      </xdr:nvSpPr>
      <xdr:spPr>
        <a:xfrm>
          <a:off x="14357427" y="681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69088</xdr:rowOff>
    </xdr:from>
    <xdr:to>
      <xdr:col>20</xdr:col>
      <xdr:colOff>9525</xdr:colOff>
      <xdr:row>39</xdr:row>
      <xdr:rowOff>170688</xdr:rowOff>
    </xdr:to>
    <xdr:sp macro="" textlink="">
      <xdr:nvSpPr>
        <xdr:cNvPr id="553" name="円/楕円 552"/>
        <xdr:cNvSpPr/>
      </xdr:nvSpPr>
      <xdr:spPr>
        <a:xfrm>
          <a:off x="136525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161815</xdr:rowOff>
    </xdr:from>
    <xdr:ext cx="469744" cy="259045"/>
    <xdr:sp macro="" textlink="">
      <xdr:nvSpPr>
        <xdr:cNvPr id="554" name="テキスト ボックス 553"/>
        <xdr:cNvSpPr txBox="1"/>
      </xdr:nvSpPr>
      <xdr:spPr>
        <a:xfrm>
          <a:off x="13468427" y="68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33020</xdr:rowOff>
    </xdr:from>
    <xdr:to>
      <xdr:col>18</xdr:col>
      <xdr:colOff>492125</xdr:colOff>
      <xdr:row>39</xdr:row>
      <xdr:rowOff>134620</xdr:rowOff>
    </xdr:to>
    <xdr:sp macro="" textlink="">
      <xdr:nvSpPr>
        <xdr:cNvPr id="555" name="円/楕円 554"/>
        <xdr:cNvSpPr/>
      </xdr:nvSpPr>
      <xdr:spPr>
        <a:xfrm>
          <a:off x="12763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125747</xdr:rowOff>
    </xdr:from>
    <xdr:ext cx="469744" cy="259045"/>
    <xdr:sp macro="" textlink="">
      <xdr:nvSpPr>
        <xdr:cNvPr id="556" name="テキスト ボックス 555"/>
        <xdr:cNvSpPr txBox="1"/>
      </xdr:nvSpPr>
      <xdr:spPr>
        <a:xfrm>
          <a:off x="12579427"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3" name="テキスト ボックス 57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7" name="直線コネクタ 576"/>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8"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9" name="直線コネクタ 578"/>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80"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81" name="直線コネクタ 580"/>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84951</xdr:rowOff>
    </xdr:from>
    <xdr:to>
      <xdr:col>23</xdr:col>
      <xdr:colOff>517525</xdr:colOff>
      <xdr:row>51</xdr:row>
      <xdr:rowOff>103010</xdr:rowOff>
    </xdr:to>
    <xdr:cxnSp macro="">
      <xdr:nvCxnSpPr>
        <xdr:cNvPr id="582" name="直線コネクタ 581"/>
        <xdr:cNvCxnSpPr/>
      </xdr:nvCxnSpPr>
      <xdr:spPr>
        <a:xfrm flipV="1">
          <a:off x="15481300" y="8828901"/>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64812</xdr:rowOff>
    </xdr:from>
    <xdr:ext cx="534377" cy="259045"/>
    <xdr:sp macro="" textlink="">
      <xdr:nvSpPr>
        <xdr:cNvPr id="583" name="教育費平均値テキスト"/>
        <xdr:cNvSpPr txBox="1"/>
      </xdr:nvSpPr>
      <xdr:spPr>
        <a:xfrm>
          <a:off x="16370300" y="9323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4" name="フローチャート : 判断 583"/>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103010</xdr:rowOff>
    </xdr:from>
    <xdr:to>
      <xdr:col>22</xdr:col>
      <xdr:colOff>365125</xdr:colOff>
      <xdr:row>53</xdr:row>
      <xdr:rowOff>46774</xdr:rowOff>
    </xdr:to>
    <xdr:cxnSp macro="">
      <xdr:nvCxnSpPr>
        <xdr:cNvPr id="585" name="直線コネクタ 584"/>
        <xdr:cNvCxnSpPr/>
      </xdr:nvCxnSpPr>
      <xdr:spPr>
        <a:xfrm flipV="1">
          <a:off x="14592300" y="8846960"/>
          <a:ext cx="889000" cy="28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6" name="フローチャート : 判断 585"/>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37323</xdr:rowOff>
    </xdr:from>
    <xdr:ext cx="534377" cy="259045"/>
    <xdr:sp macro="" textlink="">
      <xdr:nvSpPr>
        <xdr:cNvPr id="587" name="テキスト ボックス 586"/>
        <xdr:cNvSpPr txBox="1"/>
      </xdr:nvSpPr>
      <xdr:spPr>
        <a:xfrm>
          <a:off x="15214111" y="9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46774</xdr:rowOff>
    </xdr:from>
    <xdr:to>
      <xdr:col>21</xdr:col>
      <xdr:colOff>161925</xdr:colOff>
      <xdr:row>53</xdr:row>
      <xdr:rowOff>78778</xdr:rowOff>
    </xdr:to>
    <xdr:cxnSp macro="">
      <xdr:nvCxnSpPr>
        <xdr:cNvPr id="588" name="直線コネクタ 587"/>
        <xdr:cNvCxnSpPr/>
      </xdr:nvCxnSpPr>
      <xdr:spPr>
        <a:xfrm flipV="1">
          <a:off x="13703300" y="9133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9" name="フローチャート : 判断 588"/>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94016</xdr:rowOff>
    </xdr:from>
    <xdr:ext cx="534377" cy="259045"/>
    <xdr:sp macro="" textlink="">
      <xdr:nvSpPr>
        <xdr:cNvPr id="590" name="テキスト ボックス 589"/>
        <xdr:cNvSpPr txBox="1"/>
      </xdr:nvSpPr>
      <xdr:spPr>
        <a:xfrm>
          <a:off x="14325111" y="95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49175</xdr:rowOff>
    </xdr:from>
    <xdr:to>
      <xdr:col>19</xdr:col>
      <xdr:colOff>644525</xdr:colOff>
      <xdr:row>53</xdr:row>
      <xdr:rowOff>78778</xdr:rowOff>
    </xdr:to>
    <xdr:cxnSp macro="">
      <xdr:nvCxnSpPr>
        <xdr:cNvPr id="591" name="直線コネクタ 590"/>
        <xdr:cNvCxnSpPr/>
      </xdr:nvCxnSpPr>
      <xdr:spPr>
        <a:xfrm>
          <a:off x="12814300" y="9136025"/>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2" name="フローチャート : 判断 591"/>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103560</xdr:rowOff>
    </xdr:from>
    <xdr:ext cx="534377" cy="259045"/>
    <xdr:sp macro="" textlink="">
      <xdr:nvSpPr>
        <xdr:cNvPr id="593" name="テキスト ボックス 592"/>
        <xdr:cNvSpPr txBox="1"/>
      </xdr:nvSpPr>
      <xdr:spPr>
        <a:xfrm>
          <a:off x="13436111" y="95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4" name="フローチャート : 判断 593"/>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126706</xdr:rowOff>
    </xdr:from>
    <xdr:ext cx="534377" cy="259045"/>
    <xdr:sp macro="" textlink="">
      <xdr:nvSpPr>
        <xdr:cNvPr id="595" name="テキスト ボックス 594"/>
        <xdr:cNvSpPr txBox="1"/>
      </xdr:nvSpPr>
      <xdr:spPr>
        <a:xfrm>
          <a:off x="12547111" y="95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34151</xdr:rowOff>
    </xdr:from>
    <xdr:to>
      <xdr:col>23</xdr:col>
      <xdr:colOff>568325</xdr:colOff>
      <xdr:row>51</xdr:row>
      <xdr:rowOff>135751</xdr:rowOff>
    </xdr:to>
    <xdr:sp macro="" textlink="">
      <xdr:nvSpPr>
        <xdr:cNvPr id="601" name="円/楕円 600"/>
        <xdr:cNvSpPr/>
      </xdr:nvSpPr>
      <xdr:spPr>
        <a:xfrm>
          <a:off x="16268700" y="8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158628</xdr:rowOff>
    </xdr:from>
    <xdr:ext cx="534377" cy="259045"/>
    <xdr:sp macro="" textlink="">
      <xdr:nvSpPr>
        <xdr:cNvPr id="602" name="教育費該当値テキスト"/>
        <xdr:cNvSpPr txBox="1"/>
      </xdr:nvSpPr>
      <xdr:spPr>
        <a:xfrm>
          <a:off x="16370300" y="873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52210</xdr:rowOff>
    </xdr:from>
    <xdr:to>
      <xdr:col>22</xdr:col>
      <xdr:colOff>415925</xdr:colOff>
      <xdr:row>51</xdr:row>
      <xdr:rowOff>153810</xdr:rowOff>
    </xdr:to>
    <xdr:sp macro="" textlink="">
      <xdr:nvSpPr>
        <xdr:cNvPr id="603" name="円/楕円 602"/>
        <xdr:cNvSpPr/>
      </xdr:nvSpPr>
      <xdr:spPr>
        <a:xfrm>
          <a:off x="15430500" y="87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170337</xdr:rowOff>
    </xdr:from>
    <xdr:ext cx="534377" cy="259045"/>
    <xdr:sp macro="" textlink="">
      <xdr:nvSpPr>
        <xdr:cNvPr id="604" name="テキスト ボックス 603"/>
        <xdr:cNvSpPr txBox="1"/>
      </xdr:nvSpPr>
      <xdr:spPr>
        <a:xfrm>
          <a:off x="15214111" y="85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49,642</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167424</xdr:rowOff>
    </xdr:from>
    <xdr:to>
      <xdr:col>21</xdr:col>
      <xdr:colOff>212725</xdr:colOff>
      <xdr:row>53</xdr:row>
      <xdr:rowOff>97574</xdr:rowOff>
    </xdr:to>
    <xdr:sp macro="" textlink="">
      <xdr:nvSpPr>
        <xdr:cNvPr id="605" name="円/楕円 604"/>
        <xdr:cNvSpPr/>
      </xdr:nvSpPr>
      <xdr:spPr>
        <a:xfrm>
          <a:off x="14541500" y="90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114101</xdr:rowOff>
    </xdr:from>
    <xdr:ext cx="534377" cy="259045"/>
    <xdr:sp macro="" textlink="">
      <xdr:nvSpPr>
        <xdr:cNvPr id="606" name="テキスト ボックス 605"/>
        <xdr:cNvSpPr txBox="1"/>
      </xdr:nvSpPr>
      <xdr:spPr>
        <a:xfrm>
          <a:off x="14325111" y="8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27978</xdr:rowOff>
    </xdr:from>
    <xdr:to>
      <xdr:col>20</xdr:col>
      <xdr:colOff>9525</xdr:colOff>
      <xdr:row>53</xdr:row>
      <xdr:rowOff>129578</xdr:rowOff>
    </xdr:to>
    <xdr:sp macro="" textlink="">
      <xdr:nvSpPr>
        <xdr:cNvPr id="607" name="円/楕円 606"/>
        <xdr:cNvSpPr/>
      </xdr:nvSpPr>
      <xdr:spPr>
        <a:xfrm>
          <a:off x="13652500" y="91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146105</xdr:rowOff>
    </xdr:from>
    <xdr:ext cx="534377" cy="259045"/>
    <xdr:sp macro="" textlink="">
      <xdr:nvSpPr>
        <xdr:cNvPr id="608" name="テキスト ボックス 607"/>
        <xdr:cNvSpPr txBox="1"/>
      </xdr:nvSpPr>
      <xdr:spPr>
        <a:xfrm>
          <a:off x="13436111" y="889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44,066</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169825</xdr:rowOff>
    </xdr:from>
    <xdr:to>
      <xdr:col>18</xdr:col>
      <xdr:colOff>492125</xdr:colOff>
      <xdr:row>53</xdr:row>
      <xdr:rowOff>99975</xdr:rowOff>
    </xdr:to>
    <xdr:sp macro="" textlink="">
      <xdr:nvSpPr>
        <xdr:cNvPr id="609" name="円/楕円 608"/>
        <xdr:cNvSpPr/>
      </xdr:nvSpPr>
      <xdr:spPr>
        <a:xfrm>
          <a:off x="12763500" y="90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116502</xdr:rowOff>
    </xdr:from>
    <xdr:ext cx="534377" cy="259045"/>
    <xdr:sp macro="" textlink="">
      <xdr:nvSpPr>
        <xdr:cNvPr id="610" name="テキスト ボックス 609"/>
        <xdr:cNvSpPr txBox="1"/>
      </xdr:nvSpPr>
      <xdr:spPr>
        <a:xfrm>
          <a:off x="12547111" y="88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2" name="直線コネクタ 631"/>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5"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6" name="直線コネクタ 635"/>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139015</xdr:rowOff>
    </xdr:from>
    <xdr:to>
      <xdr:col>23</xdr:col>
      <xdr:colOff>517525</xdr:colOff>
      <xdr:row>78</xdr:row>
      <xdr:rowOff>139472</xdr:rowOff>
    </xdr:to>
    <xdr:cxnSp macro="">
      <xdr:nvCxnSpPr>
        <xdr:cNvPr id="637" name="直線コネクタ 636"/>
        <xdr:cNvCxnSpPr/>
      </xdr:nvCxnSpPr>
      <xdr:spPr>
        <a:xfrm flipV="1">
          <a:off x="15481300" y="1351211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8"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9" name="フローチャート : 判断 638"/>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137643</xdr:rowOff>
    </xdr:from>
    <xdr:to>
      <xdr:col>22</xdr:col>
      <xdr:colOff>365125</xdr:colOff>
      <xdr:row>78</xdr:row>
      <xdr:rowOff>139472</xdr:rowOff>
    </xdr:to>
    <xdr:cxnSp macro="">
      <xdr:nvCxnSpPr>
        <xdr:cNvPr id="640" name="直線コネクタ 639"/>
        <xdr:cNvCxnSpPr/>
      </xdr:nvCxnSpPr>
      <xdr:spPr>
        <a:xfrm>
          <a:off x="14592300" y="1351074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41" name="フローチャート : 判断 640"/>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2" name="テキスト ボックス 641"/>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133986</xdr:rowOff>
    </xdr:from>
    <xdr:to>
      <xdr:col>21</xdr:col>
      <xdr:colOff>161925</xdr:colOff>
      <xdr:row>78</xdr:row>
      <xdr:rowOff>137643</xdr:rowOff>
    </xdr:to>
    <xdr:cxnSp macro="">
      <xdr:nvCxnSpPr>
        <xdr:cNvPr id="643" name="直線コネクタ 642"/>
        <xdr:cNvCxnSpPr/>
      </xdr:nvCxnSpPr>
      <xdr:spPr>
        <a:xfrm>
          <a:off x="13703300" y="1350708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4" name="フローチャート : 判断 643"/>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5" name="テキスト ボックス 644"/>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123927</xdr:rowOff>
    </xdr:from>
    <xdr:to>
      <xdr:col>19</xdr:col>
      <xdr:colOff>644525</xdr:colOff>
      <xdr:row>78</xdr:row>
      <xdr:rowOff>133986</xdr:rowOff>
    </xdr:to>
    <xdr:cxnSp macro="">
      <xdr:nvCxnSpPr>
        <xdr:cNvPr id="646" name="直線コネクタ 645"/>
        <xdr:cNvCxnSpPr/>
      </xdr:nvCxnSpPr>
      <xdr:spPr>
        <a:xfrm>
          <a:off x="12814300" y="1349702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7" name="フローチャート : 判断 646"/>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8" name="テキスト ボックス 647"/>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9" name="フローチャート : 判断 648"/>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50" name="テキスト ボックス 649"/>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88215</xdr:rowOff>
    </xdr:from>
    <xdr:to>
      <xdr:col>23</xdr:col>
      <xdr:colOff>568325</xdr:colOff>
      <xdr:row>79</xdr:row>
      <xdr:rowOff>18365</xdr:rowOff>
    </xdr:to>
    <xdr:sp macro="" textlink="">
      <xdr:nvSpPr>
        <xdr:cNvPr id="656" name="円/楕円 655"/>
        <xdr:cNvSpPr/>
      </xdr:nvSpPr>
      <xdr:spPr>
        <a:xfrm>
          <a:off x="162687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3142</xdr:rowOff>
    </xdr:from>
    <xdr:ext cx="249299" cy="259045"/>
    <xdr:sp macro="" textlink="">
      <xdr:nvSpPr>
        <xdr:cNvPr id="657" name="災害復旧費該当値テキスト"/>
        <xdr:cNvSpPr txBox="1"/>
      </xdr:nvSpPr>
      <xdr:spPr>
        <a:xfrm>
          <a:off x="16370300" y="13376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88672</xdr:rowOff>
    </xdr:from>
    <xdr:to>
      <xdr:col>22</xdr:col>
      <xdr:colOff>415925</xdr:colOff>
      <xdr:row>79</xdr:row>
      <xdr:rowOff>18822</xdr:rowOff>
    </xdr:to>
    <xdr:sp macro="" textlink="">
      <xdr:nvSpPr>
        <xdr:cNvPr id="658" name="円/楕円 657"/>
        <xdr:cNvSpPr/>
      </xdr:nvSpPr>
      <xdr:spPr>
        <a:xfrm>
          <a:off x="15430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9949</xdr:rowOff>
    </xdr:from>
    <xdr:ext cx="249299" cy="259045"/>
    <xdr:sp macro="" textlink="">
      <xdr:nvSpPr>
        <xdr:cNvPr id="659" name="テキスト ボックス 658"/>
        <xdr:cNvSpPr txBox="1"/>
      </xdr:nvSpPr>
      <xdr:spPr>
        <a:xfrm>
          <a:off x="15356649"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86843</xdr:rowOff>
    </xdr:from>
    <xdr:to>
      <xdr:col>21</xdr:col>
      <xdr:colOff>212725</xdr:colOff>
      <xdr:row>79</xdr:row>
      <xdr:rowOff>16993</xdr:rowOff>
    </xdr:to>
    <xdr:sp macro="" textlink="">
      <xdr:nvSpPr>
        <xdr:cNvPr id="660" name="円/楕円 659"/>
        <xdr:cNvSpPr/>
      </xdr:nvSpPr>
      <xdr:spPr>
        <a:xfrm>
          <a:off x="14541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8120</xdr:rowOff>
    </xdr:from>
    <xdr:ext cx="249299" cy="259045"/>
    <xdr:sp macro="" textlink="">
      <xdr:nvSpPr>
        <xdr:cNvPr id="661" name="テキスト ボックス 660"/>
        <xdr:cNvSpPr txBox="1"/>
      </xdr:nvSpPr>
      <xdr:spPr>
        <a:xfrm>
          <a:off x="14467649" y="13552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83186</xdr:rowOff>
    </xdr:from>
    <xdr:to>
      <xdr:col>20</xdr:col>
      <xdr:colOff>9525</xdr:colOff>
      <xdr:row>79</xdr:row>
      <xdr:rowOff>13336</xdr:rowOff>
    </xdr:to>
    <xdr:sp macro="" textlink="">
      <xdr:nvSpPr>
        <xdr:cNvPr id="662" name="円/楕円 661"/>
        <xdr:cNvSpPr/>
      </xdr:nvSpPr>
      <xdr:spPr>
        <a:xfrm>
          <a:off x="13652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4463</xdr:rowOff>
    </xdr:from>
    <xdr:ext cx="313932" cy="259045"/>
    <xdr:sp macro="" textlink="">
      <xdr:nvSpPr>
        <xdr:cNvPr id="663" name="テキスト ボックス 662"/>
        <xdr:cNvSpPr txBox="1"/>
      </xdr:nvSpPr>
      <xdr:spPr>
        <a:xfrm>
          <a:off x="13546333" y="13549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73127</xdr:rowOff>
    </xdr:from>
    <xdr:to>
      <xdr:col>18</xdr:col>
      <xdr:colOff>492125</xdr:colOff>
      <xdr:row>79</xdr:row>
      <xdr:rowOff>3277</xdr:rowOff>
    </xdr:to>
    <xdr:sp macro="" textlink="">
      <xdr:nvSpPr>
        <xdr:cNvPr id="664" name="円/楕円 663"/>
        <xdr:cNvSpPr/>
      </xdr:nvSpPr>
      <xdr:spPr>
        <a:xfrm>
          <a:off x="12763500" y="134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165854</xdr:rowOff>
    </xdr:from>
    <xdr:ext cx="313932" cy="259045"/>
    <xdr:sp macro="" textlink="">
      <xdr:nvSpPr>
        <xdr:cNvPr id="665" name="テキスト ボックス 664"/>
        <xdr:cNvSpPr txBox="1"/>
      </xdr:nvSpPr>
      <xdr:spPr>
        <a:xfrm>
          <a:off x="12657333" y="13538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90" name="直線コネクタ 689"/>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91"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2" name="直線コネクタ 691"/>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3"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4" name="直線コネクタ 693"/>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96247</xdr:rowOff>
    </xdr:from>
    <xdr:to>
      <xdr:col>23</xdr:col>
      <xdr:colOff>517525</xdr:colOff>
      <xdr:row>93</xdr:row>
      <xdr:rowOff>156026</xdr:rowOff>
    </xdr:to>
    <xdr:cxnSp macro="">
      <xdr:nvCxnSpPr>
        <xdr:cNvPr id="695" name="直線コネクタ 694"/>
        <xdr:cNvCxnSpPr/>
      </xdr:nvCxnSpPr>
      <xdr:spPr>
        <a:xfrm>
          <a:off x="15481300" y="16041097"/>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6"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7" name="フローチャート : 判断 696"/>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96247</xdr:rowOff>
    </xdr:from>
    <xdr:to>
      <xdr:col>22</xdr:col>
      <xdr:colOff>365125</xdr:colOff>
      <xdr:row>93</xdr:row>
      <xdr:rowOff>97180</xdr:rowOff>
    </xdr:to>
    <xdr:cxnSp macro="">
      <xdr:nvCxnSpPr>
        <xdr:cNvPr id="698" name="直線コネクタ 697"/>
        <xdr:cNvCxnSpPr/>
      </xdr:nvCxnSpPr>
      <xdr:spPr>
        <a:xfrm flipV="1">
          <a:off x="14592300" y="1604109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9" name="フローチャート : 判断 698"/>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700" name="テキスト ボックス 699"/>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74588</xdr:rowOff>
    </xdr:from>
    <xdr:to>
      <xdr:col>21</xdr:col>
      <xdr:colOff>161925</xdr:colOff>
      <xdr:row>93</xdr:row>
      <xdr:rowOff>97180</xdr:rowOff>
    </xdr:to>
    <xdr:cxnSp macro="">
      <xdr:nvCxnSpPr>
        <xdr:cNvPr id="701" name="直線コネクタ 700"/>
        <xdr:cNvCxnSpPr/>
      </xdr:nvCxnSpPr>
      <xdr:spPr>
        <a:xfrm>
          <a:off x="13703300" y="16019438"/>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2" name="フローチャート : 判断 701"/>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3" name="テキスト ボックス 702"/>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136176</xdr:rowOff>
    </xdr:from>
    <xdr:to>
      <xdr:col>19</xdr:col>
      <xdr:colOff>644525</xdr:colOff>
      <xdr:row>93</xdr:row>
      <xdr:rowOff>74588</xdr:rowOff>
    </xdr:to>
    <xdr:cxnSp macro="">
      <xdr:nvCxnSpPr>
        <xdr:cNvPr id="704" name="直線コネクタ 703"/>
        <xdr:cNvCxnSpPr/>
      </xdr:nvCxnSpPr>
      <xdr:spPr>
        <a:xfrm>
          <a:off x="12814300" y="15909576"/>
          <a:ext cx="889000" cy="10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5" name="フローチャート : 判断 704"/>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6" name="テキスト ボックス 705"/>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7" name="フローチャート : 判断 706"/>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8" name="テキスト ボックス 707"/>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105226</xdr:rowOff>
    </xdr:from>
    <xdr:to>
      <xdr:col>23</xdr:col>
      <xdr:colOff>568325</xdr:colOff>
      <xdr:row>94</xdr:row>
      <xdr:rowOff>35376</xdr:rowOff>
    </xdr:to>
    <xdr:sp macro="" textlink="">
      <xdr:nvSpPr>
        <xdr:cNvPr id="714" name="円/楕円 713"/>
        <xdr:cNvSpPr/>
      </xdr:nvSpPr>
      <xdr:spPr>
        <a:xfrm>
          <a:off x="16268700" y="160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128103</xdr:rowOff>
    </xdr:from>
    <xdr:ext cx="534377" cy="259045"/>
    <xdr:sp macro="" textlink="">
      <xdr:nvSpPr>
        <xdr:cNvPr id="715" name="公債費該当値テキスト"/>
        <xdr:cNvSpPr txBox="1"/>
      </xdr:nvSpPr>
      <xdr:spPr>
        <a:xfrm>
          <a:off x="16370300" y="159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68,143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45447</xdr:rowOff>
    </xdr:from>
    <xdr:to>
      <xdr:col>22</xdr:col>
      <xdr:colOff>415925</xdr:colOff>
      <xdr:row>93</xdr:row>
      <xdr:rowOff>147047</xdr:rowOff>
    </xdr:to>
    <xdr:sp macro="" textlink="">
      <xdr:nvSpPr>
        <xdr:cNvPr id="716" name="円/楕円 715"/>
        <xdr:cNvSpPr/>
      </xdr:nvSpPr>
      <xdr:spPr>
        <a:xfrm>
          <a:off x="15430500" y="159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163574</xdr:rowOff>
    </xdr:from>
    <xdr:ext cx="534377" cy="259045"/>
    <xdr:sp macro="" textlink="">
      <xdr:nvSpPr>
        <xdr:cNvPr id="717" name="テキスト ボックス 716"/>
        <xdr:cNvSpPr txBox="1"/>
      </xdr:nvSpPr>
      <xdr:spPr>
        <a:xfrm>
          <a:off x="15214111" y="1576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46380</xdr:rowOff>
    </xdr:from>
    <xdr:to>
      <xdr:col>21</xdr:col>
      <xdr:colOff>212725</xdr:colOff>
      <xdr:row>93</xdr:row>
      <xdr:rowOff>147980</xdr:rowOff>
    </xdr:to>
    <xdr:sp macro="" textlink="">
      <xdr:nvSpPr>
        <xdr:cNvPr id="718" name="円/楕円 717"/>
        <xdr:cNvSpPr/>
      </xdr:nvSpPr>
      <xdr:spPr>
        <a:xfrm>
          <a:off x="14541500" y="159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164507</xdr:rowOff>
    </xdr:from>
    <xdr:ext cx="534377" cy="259045"/>
    <xdr:sp macro="" textlink="">
      <xdr:nvSpPr>
        <xdr:cNvPr id="719" name="テキスト ボックス 718"/>
        <xdr:cNvSpPr txBox="1"/>
      </xdr:nvSpPr>
      <xdr:spPr>
        <a:xfrm>
          <a:off x="14325111" y="157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23788</xdr:rowOff>
    </xdr:from>
    <xdr:to>
      <xdr:col>20</xdr:col>
      <xdr:colOff>9525</xdr:colOff>
      <xdr:row>93</xdr:row>
      <xdr:rowOff>125388</xdr:rowOff>
    </xdr:to>
    <xdr:sp macro="" textlink="">
      <xdr:nvSpPr>
        <xdr:cNvPr id="720" name="円/楕円 719"/>
        <xdr:cNvSpPr/>
      </xdr:nvSpPr>
      <xdr:spPr>
        <a:xfrm>
          <a:off x="13652500" y="159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141915</xdr:rowOff>
    </xdr:from>
    <xdr:ext cx="534377" cy="259045"/>
    <xdr:sp macro="" textlink="">
      <xdr:nvSpPr>
        <xdr:cNvPr id="721" name="テキスト ボックス 720"/>
        <xdr:cNvSpPr txBox="1"/>
      </xdr:nvSpPr>
      <xdr:spPr>
        <a:xfrm>
          <a:off x="13436111" y="157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85376</xdr:rowOff>
    </xdr:from>
    <xdr:to>
      <xdr:col>18</xdr:col>
      <xdr:colOff>492125</xdr:colOff>
      <xdr:row>93</xdr:row>
      <xdr:rowOff>15526</xdr:rowOff>
    </xdr:to>
    <xdr:sp macro="" textlink="">
      <xdr:nvSpPr>
        <xdr:cNvPr id="722" name="円/楕円 721"/>
        <xdr:cNvSpPr/>
      </xdr:nvSpPr>
      <xdr:spPr>
        <a:xfrm>
          <a:off x="12763500" y="158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32053</xdr:rowOff>
    </xdr:from>
    <xdr:ext cx="534377" cy="259045"/>
    <xdr:sp macro="" textlink="">
      <xdr:nvSpPr>
        <xdr:cNvPr id="723" name="テキスト ボックス 722"/>
        <xdr:cNvSpPr txBox="1"/>
      </xdr:nvSpPr>
      <xdr:spPr>
        <a:xfrm>
          <a:off x="12547111" y="156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7" name="直線コネクタ 746"/>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50"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51" name="直線コネクタ 750"/>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133757</xdr:rowOff>
    </xdr:from>
    <xdr:to>
      <xdr:col>32</xdr:col>
      <xdr:colOff>187325</xdr:colOff>
      <xdr:row>34</xdr:row>
      <xdr:rowOff>46355</xdr:rowOff>
    </xdr:to>
    <xdr:cxnSp macro="">
      <xdr:nvCxnSpPr>
        <xdr:cNvPr id="752" name="直線コネクタ 751"/>
        <xdr:cNvCxnSpPr/>
      </xdr:nvCxnSpPr>
      <xdr:spPr>
        <a:xfrm flipV="1">
          <a:off x="21323300" y="5791607"/>
          <a:ext cx="8382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141470</xdr:rowOff>
    </xdr:from>
    <xdr:ext cx="469744" cy="259045"/>
    <xdr:sp macro="" textlink="">
      <xdr:nvSpPr>
        <xdr:cNvPr id="753" name="諸支出金平均値テキスト"/>
        <xdr:cNvSpPr txBox="1"/>
      </xdr:nvSpPr>
      <xdr:spPr>
        <a:xfrm>
          <a:off x="22212300" y="6313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4" name="フローチャート : 判断 753"/>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37897</xdr:rowOff>
    </xdr:from>
    <xdr:to>
      <xdr:col>31</xdr:col>
      <xdr:colOff>34925</xdr:colOff>
      <xdr:row>34</xdr:row>
      <xdr:rowOff>46355</xdr:rowOff>
    </xdr:to>
    <xdr:cxnSp macro="">
      <xdr:nvCxnSpPr>
        <xdr:cNvPr id="755" name="直線コネクタ 754"/>
        <xdr:cNvCxnSpPr/>
      </xdr:nvCxnSpPr>
      <xdr:spPr>
        <a:xfrm>
          <a:off x="20434300" y="586719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6" name="フローチャート : 判断 755"/>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169283</xdr:rowOff>
    </xdr:from>
    <xdr:ext cx="469744" cy="259045"/>
    <xdr:sp macro="" textlink="">
      <xdr:nvSpPr>
        <xdr:cNvPr id="757" name="テキスト ボックス 756"/>
        <xdr:cNvSpPr txBox="1"/>
      </xdr:nvSpPr>
      <xdr:spPr>
        <a:xfrm>
          <a:off x="21088427" y="63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37897</xdr:rowOff>
    </xdr:from>
    <xdr:to>
      <xdr:col>29</xdr:col>
      <xdr:colOff>517525</xdr:colOff>
      <xdr:row>34</xdr:row>
      <xdr:rowOff>40716</xdr:rowOff>
    </xdr:to>
    <xdr:cxnSp macro="">
      <xdr:nvCxnSpPr>
        <xdr:cNvPr id="758" name="直線コネクタ 757"/>
        <xdr:cNvCxnSpPr/>
      </xdr:nvCxnSpPr>
      <xdr:spPr>
        <a:xfrm flipV="1">
          <a:off x="19545300" y="5867197"/>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9" name="フローチャート : 判断 758"/>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66870</xdr:rowOff>
    </xdr:from>
    <xdr:ext cx="469744" cy="259045"/>
    <xdr:sp macro="" textlink="">
      <xdr:nvSpPr>
        <xdr:cNvPr id="760" name="テキスト ボックス 759"/>
        <xdr:cNvSpPr txBox="1"/>
      </xdr:nvSpPr>
      <xdr:spPr>
        <a:xfrm>
          <a:off x="20199427"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3454</xdr:rowOff>
    </xdr:from>
    <xdr:to>
      <xdr:col>28</xdr:col>
      <xdr:colOff>314325</xdr:colOff>
      <xdr:row>34</xdr:row>
      <xdr:rowOff>40716</xdr:rowOff>
    </xdr:to>
    <xdr:cxnSp macro="">
      <xdr:nvCxnSpPr>
        <xdr:cNvPr id="761" name="直線コネクタ 760"/>
        <xdr:cNvCxnSpPr/>
      </xdr:nvCxnSpPr>
      <xdr:spPr>
        <a:xfrm>
          <a:off x="18656300" y="5832754"/>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2" name="フローチャート : 判断 761"/>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5300</xdr:rowOff>
    </xdr:from>
    <xdr:ext cx="469744" cy="259045"/>
    <xdr:sp macro="" textlink="">
      <xdr:nvSpPr>
        <xdr:cNvPr id="763" name="テキスト ボックス 762"/>
        <xdr:cNvSpPr txBox="1"/>
      </xdr:nvSpPr>
      <xdr:spPr>
        <a:xfrm>
          <a:off x="19310427" y="634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4" name="フローチャート : 判断 763"/>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140784</xdr:rowOff>
    </xdr:from>
    <xdr:ext cx="469744" cy="259045"/>
    <xdr:sp macro="" textlink="">
      <xdr:nvSpPr>
        <xdr:cNvPr id="765" name="テキスト ボックス 764"/>
        <xdr:cNvSpPr txBox="1"/>
      </xdr:nvSpPr>
      <xdr:spPr>
        <a:xfrm>
          <a:off x="18421427" y="63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82957</xdr:rowOff>
    </xdr:from>
    <xdr:to>
      <xdr:col>32</xdr:col>
      <xdr:colOff>238125</xdr:colOff>
      <xdr:row>34</xdr:row>
      <xdr:rowOff>13107</xdr:rowOff>
    </xdr:to>
    <xdr:sp macro="" textlink="">
      <xdr:nvSpPr>
        <xdr:cNvPr id="771" name="円/楕円 770"/>
        <xdr:cNvSpPr/>
      </xdr:nvSpPr>
      <xdr:spPr>
        <a:xfrm>
          <a:off x="221107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105834</xdr:rowOff>
    </xdr:from>
    <xdr:ext cx="534377" cy="259045"/>
    <xdr:sp macro="" textlink="">
      <xdr:nvSpPr>
        <xdr:cNvPr id="772" name="諸支出金該当値テキスト"/>
        <xdr:cNvSpPr txBox="1"/>
      </xdr:nvSpPr>
      <xdr:spPr>
        <a:xfrm>
          <a:off x="22212300" y="559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167005</xdr:rowOff>
    </xdr:from>
    <xdr:to>
      <xdr:col>31</xdr:col>
      <xdr:colOff>85725</xdr:colOff>
      <xdr:row>34</xdr:row>
      <xdr:rowOff>97155</xdr:rowOff>
    </xdr:to>
    <xdr:sp macro="" textlink="">
      <xdr:nvSpPr>
        <xdr:cNvPr id="773" name="円/楕円 772"/>
        <xdr:cNvSpPr/>
      </xdr:nvSpPr>
      <xdr:spPr>
        <a:xfrm>
          <a:off x="212725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113682</xdr:rowOff>
    </xdr:from>
    <xdr:ext cx="534377" cy="259045"/>
    <xdr:sp macro="" textlink="">
      <xdr:nvSpPr>
        <xdr:cNvPr id="774" name="テキスト ボックス 773"/>
        <xdr:cNvSpPr txBox="1"/>
      </xdr:nvSpPr>
      <xdr:spPr>
        <a:xfrm>
          <a:off x="21056111" y="56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11,225</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158547</xdr:rowOff>
    </xdr:from>
    <xdr:to>
      <xdr:col>29</xdr:col>
      <xdr:colOff>568325</xdr:colOff>
      <xdr:row>34</xdr:row>
      <xdr:rowOff>88697</xdr:rowOff>
    </xdr:to>
    <xdr:sp macro="" textlink="">
      <xdr:nvSpPr>
        <xdr:cNvPr id="775" name="円/楕円 774"/>
        <xdr:cNvSpPr/>
      </xdr:nvSpPr>
      <xdr:spPr>
        <a:xfrm>
          <a:off x="20383500" y="58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105224</xdr:rowOff>
    </xdr:from>
    <xdr:ext cx="534377" cy="259045"/>
    <xdr:sp macro="" textlink="">
      <xdr:nvSpPr>
        <xdr:cNvPr id="776" name="テキスト ボックス 775"/>
        <xdr:cNvSpPr txBox="1"/>
      </xdr:nvSpPr>
      <xdr:spPr>
        <a:xfrm>
          <a:off x="20167111" y="55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161366</xdr:rowOff>
    </xdr:from>
    <xdr:to>
      <xdr:col>28</xdr:col>
      <xdr:colOff>365125</xdr:colOff>
      <xdr:row>34</xdr:row>
      <xdr:rowOff>91516</xdr:rowOff>
    </xdr:to>
    <xdr:sp macro="" textlink="">
      <xdr:nvSpPr>
        <xdr:cNvPr id="777" name="円/楕円 776"/>
        <xdr:cNvSpPr/>
      </xdr:nvSpPr>
      <xdr:spPr>
        <a:xfrm>
          <a:off x="19494500" y="58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108043</xdr:rowOff>
    </xdr:from>
    <xdr:ext cx="534377" cy="259045"/>
    <xdr:sp macro="" textlink="">
      <xdr:nvSpPr>
        <xdr:cNvPr id="778" name="テキスト ボックス 777"/>
        <xdr:cNvSpPr txBox="1"/>
      </xdr:nvSpPr>
      <xdr:spPr>
        <a:xfrm>
          <a:off x="19278111" y="559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124104</xdr:rowOff>
    </xdr:from>
    <xdr:to>
      <xdr:col>27</xdr:col>
      <xdr:colOff>161925</xdr:colOff>
      <xdr:row>34</xdr:row>
      <xdr:rowOff>54254</xdr:rowOff>
    </xdr:to>
    <xdr:sp macro="" textlink="">
      <xdr:nvSpPr>
        <xdr:cNvPr id="779" name="円/楕円 778"/>
        <xdr:cNvSpPr/>
      </xdr:nvSpPr>
      <xdr:spPr>
        <a:xfrm>
          <a:off x="18605500" y="57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70781</xdr:rowOff>
    </xdr:from>
    <xdr:ext cx="534377" cy="259045"/>
    <xdr:sp macro="" textlink="">
      <xdr:nvSpPr>
        <xdr:cNvPr id="780" name="テキスト ボックス 779"/>
        <xdr:cNvSpPr txBox="1"/>
      </xdr:nvSpPr>
      <xdr:spPr>
        <a:xfrm>
          <a:off x="18389111" y="55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50</xdr:row>
      <xdr:rowOff>111777</xdr:rowOff>
    </xdr:from>
    <xdr:ext cx="312906" cy="259045"/>
    <xdr:sp macro="" textlink="">
      <xdr:nvSpPr>
        <xdr:cNvPr id="796" name="テキスト ボックス 795"/>
        <xdr:cNvSpPr txBox="1"/>
      </xdr:nvSpPr>
      <xdr:spPr>
        <a:xfrm>
          <a:off x="17975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25400</xdr:rowOff>
    </xdr:from>
    <xdr:to>
      <xdr:col>32</xdr:col>
      <xdr:colOff>186689</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25400</xdr:rowOff>
    </xdr:from>
    <xdr:to>
      <xdr:col>32</xdr:col>
      <xdr:colOff>187325</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807" name="フローチャート :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25400</xdr:rowOff>
    </xdr:from>
    <xdr:to>
      <xdr:col>31</xdr:col>
      <xdr:colOff>34925</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146050</xdr:rowOff>
    </xdr:from>
    <xdr:to>
      <xdr:col>31</xdr:col>
      <xdr:colOff>85725</xdr:colOff>
      <xdr:row>58</xdr:row>
      <xdr:rowOff>76200</xdr:rowOff>
    </xdr:to>
    <xdr:sp macro="" textlink="">
      <xdr:nvSpPr>
        <xdr:cNvPr id="809" name="フローチャート : 判断 80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58</xdr:row>
      <xdr:rowOff>67327</xdr:rowOff>
    </xdr:from>
    <xdr:ext cx="249299" cy="259045"/>
    <xdr:sp macro="" textlink="">
      <xdr:nvSpPr>
        <xdr:cNvPr id="810" name="テキスト ボックス 809"/>
        <xdr:cNvSpPr txBox="1"/>
      </xdr:nvSpPr>
      <xdr:spPr>
        <a:xfrm>
          <a:off x="2119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25400</xdr:rowOff>
    </xdr:from>
    <xdr:to>
      <xdr:col>29</xdr:col>
      <xdr:colOff>517525</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146050</xdr:rowOff>
    </xdr:from>
    <xdr:to>
      <xdr:col>29</xdr:col>
      <xdr:colOff>568325</xdr:colOff>
      <xdr:row>58</xdr:row>
      <xdr:rowOff>76200</xdr:rowOff>
    </xdr:to>
    <xdr:sp macro="" textlink="">
      <xdr:nvSpPr>
        <xdr:cNvPr id="812" name="フローチャート :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58</xdr:row>
      <xdr:rowOff>67327</xdr:rowOff>
    </xdr:from>
    <xdr:ext cx="249299" cy="259045"/>
    <xdr:sp macro="" textlink="">
      <xdr:nvSpPr>
        <xdr:cNvPr id="813" name="テキスト ボックス 812"/>
        <xdr:cNvSpPr txBox="1"/>
      </xdr:nvSpPr>
      <xdr:spPr>
        <a:xfrm>
          <a:off x="2030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139700</xdr:rowOff>
    </xdr:from>
    <xdr:to>
      <xdr:col>28</xdr:col>
      <xdr:colOff>314325</xdr:colOff>
      <xdr:row>58</xdr:row>
      <xdr:rowOff>25400</xdr:rowOff>
    </xdr:to>
    <xdr:cxnSp macro="">
      <xdr:nvCxnSpPr>
        <xdr:cNvPr id="814" name="直線コネクタ 813"/>
        <xdr:cNvCxnSpPr/>
      </xdr:nvCxnSpPr>
      <xdr:spPr>
        <a:xfrm>
          <a:off x="18656300" y="871220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146050</xdr:rowOff>
    </xdr:from>
    <xdr:to>
      <xdr:col>28</xdr:col>
      <xdr:colOff>365125</xdr:colOff>
      <xdr:row>58</xdr:row>
      <xdr:rowOff>76200</xdr:rowOff>
    </xdr:to>
    <xdr:sp macro="" textlink="">
      <xdr:nvSpPr>
        <xdr:cNvPr id="815" name="フローチャート :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58</xdr:row>
      <xdr:rowOff>67327</xdr:rowOff>
    </xdr:from>
    <xdr:ext cx="249299" cy="259045"/>
    <xdr:sp macro="" textlink="">
      <xdr:nvSpPr>
        <xdr:cNvPr id="816" name="テキスト ボックス 815"/>
        <xdr:cNvSpPr txBox="1"/>
      </xdr:nvSpPr>
      <xdr:spPr>
        <a:xfrm>
          <a:off x="19420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88900</xdr:rowOff>
    </xdr:from>
    <xdr:to>
      <xdr:col>27</xdr:col>
      <xdr:colOff>161925</xdr:colOff>
      <xdr:row>58</xdr:row>
      <xdr:rowOff>19050</xdr:rowOff>
    </xdr:to>
    <xdr:sp macro="" textlink="">
      <xdr:nvSpPr>
        <xdr:cNvPr id="817" name="フローチャート : 判断 816"/>
        <xdr:cNvSpPr/>
      </xdr:nvSpPr>
      <xdr:spPr>
        <a:xfrm>
          <a:off x="18605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58</xdr:row>
      <xdr:rowOff>10177</xdr:rowOff>
    </xdr:from>
    <xdr:ext cx="249299" cy="259045"/>
    <xdr:sp macro="" textlink="">
      <xdr:nvSpPr>
        <xdr:cNvPr id="818" name="テキスト ボックス 817"/>
        <xdr:cNvSpPr txBox="1"/>
      </xdr:nvSpPr>
      <xdr:spPr>
        <a:xfrm>
          <a:off x="18531649" y="9954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824" name="円/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826" name="円/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56</xdr:row>
      <xdr:rowOff>92727</xdr:rowOff>
    </xdr:from>
    <xdr:ext cx="249299" cy="259045"/>
    <xdr:sp macro="" textlink="">
      <xdr:nvSpPr>
        <xdr:cNvPr id="827" name="テキスト ボックス 826"/>
        <xdr:cNvSpPr txBox="1"/>
      </xdr:nvSpPr>
      <xdr:spPr>
        <a:xfrm>
          <a:off x="2119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146050</xdr:rowOff>
    </xdr:from>
    <xdr:to>
      <xdr:col>29</xdr:col>
      <xdr:colOff>568325</xdr:colOff>
      <xdr:row>58</xdr:row>
      <xdr:rowOff>76200</xdr:rowOff>
    </xdr:to>
    <xdr:sp macro="" textlink="">
      <xdr:nvSpPr>
        <xdr:cNvPr id="828" name="円/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56</xdr:row>
      <xdr:rowOff>92727</xdr:rowOff>
    </xdr:from>
    <xdr:ext cx="249299" cy="259045"/>
    <xdr:sp macro="" textlink="">
      <xdr:nvSpPr>
        <xdr:cNvPr id="829" name="テキスト ボックス 828"/>
        <xdr:cNvSpPr txBox="1"/>
      </xdr:nvSpPr>
      <xdr:spPr>
        <a:xfrm>
          <a:off x="2030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146050</xdr:rowOff>
    </xdr:from>
    <xdr:to>
      <xdr:col>28</xdr:col>
      <xdr:colOff>365125</xdr:colOff>
      <xdr:row>58</xdr:row>
      <xdr:rowOff>76200</xdr:rowOff>
    </xdr:to>
    <xdr:sp macro="" textlink="">
      <xdr:nvSpPr>
        <xdr:cNvPr id="830" name="円/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56</xdr:row>
      <xdr:rowOff>92727</xdr:rowOff>
    </xdr:from>
    <xdr:ext cx="249299" cy="259045"/>
    <xdr:sp macro="" textlink="">
      <xdr:nvSpPr>
        <xdr:cNvPr id="831" name="テキスト ボックス 830"/>
        <xdr:cNvSpPr txBox="1"/>
      </xdr:nvSpPr>
      <xdr:spPr>
        <a:xfrm>
          <a:off x="19420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32" name="円/楕円 831"/>
        <xdr:cNvSpPr/>
      </xdr:nvSpPr>
      <xdr:spPr>
        <a:xfrm>
          <a:off x="18605500" y="86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33" name="テキスト ボックス 832"/>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181,739</a:t>
          </a:r>
          <a:r>
            <a:rPr kumimoji="1" lang="ja-JP" altLang="en-US" sz="1300">
              <a:latin typeface="ＭＳ Ｐゴシック"/>
            </a:rPr>
            <a:t>円となっており，増加傾向にある。これは，主に社会福祉費と児童福祉費の増加によるものであり，障がい福祉サービスの利用者数の増や，保育所入所児童数の増等が要因である。</a:t>
          </a:r>
          <a:endParaRPr kumimoji="1" lang="en-US" altLang="ja-JP" sz="1300">
            <a:latin typeface="ＭＳ Ｐゴシック"/>
          </a:endParaRPr>
        </a:p>
        <a:p>
          <a:r>
            <a:rPr kumimoji="1" lang="ja-JP" altLang="en-US" sz="1300">
              <a:latin typeface="ＭＳ Ｐゴシック"/>
            </a:rPr>
            <a:t>・類似団体平均と比較して特徴的なものとして，商工費が高い水準にあるのは，</a:t>
          </a:r>
          <a:r>
            <a:rPr kumimoji="1" lang="ja-JP" altLang="ja-JP" sz="1300">
              <a:solidFill>
                <a:schemeClr val="dk1"/>
              </a:solidFill>
              <a:latin typeface="+mn-lt"/>
              <a:ea typeface="+mn-ea"/>
              <a:cs typeface="+mn-cs"/>
            </a:rPr>
            <a:t>中小企業者を対象に長期・低利・固定の事業資金を利用できる商工金融資金制度を設けていることが要因である（</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決算額：</a:t>
          </a:r>
          <a:r>
            <a:rPr kumimoji="1" lang="en-US" altLang="ja-JP" sz="1300">
              <a:solidFill>
                <a:schemeClr val="dk1"/>
              </a:solidFill>
              <a:latin typeface="+mn-lt"/>
              <a:ea typeface="+mn-ea"/>
              <a:cs typeface="+mn-cs"/>
            </a:rPr>
            <a:t>90,074,000</a:t>
          </a:r>
          <a:r>
            <a:rPr kumimoji="1" lang="ja-JP" altLang="ja-JP" sz="1300">
              <a:solidFill>
                <a:schemeClr val="dk1"/>
              </a:solidFill>
              <a:latin typeface="+mn-lt"/>
              <a:ea typeface="+mn-ea"/>
              <a:cs typeface="+mn-cs"/>
            </a:rPr>
            <a:t>千円，住民一人当たり</a:t>
          </a:r>
          <a:r>
            <a:rPr kumimoji="1" lang="en-US" altLang="ja-JP" sz="1300">
              <a:solidFill>
                <a:schemeClr val="dk1"/>
              </a:solidFill>
              <a:latin typeface="+mn-lt"/>
              <a:ea typeface="+mn-ea"/>
              <a:cs typeface="+mn-cs"/>
            </a:rPr>
            <a:t>60,011</a:t>
          </a:r>
          <a:r>
            <a:rPr kumimoji="1" lang="ja-JP" altLang="ja-JP" sz="1300">
              <a:solidFill>
                <a:schemeClr val="dk1"/>
              </a:solidFill>
              <a:latin typeface="+mn-lt"/>
              <a:ea typeface="+mn-ea"/>
              <a:cs typeface="+mn-cs"/>
            </a:rPr>
            <a:t>円）。</a:t>
          </a:r>
          <a:r>
            <a:rPr kumimoji="1" lang="ja-JP" altLang="en-US" sz="1300">
              <a:solidFill>
                <a:schemeClr val="dk1"/>
              </a:solidFill>
              <a:latin typeface="+mn-lt"/>
              <a:ea typeface="+mn-ea"/>
              <a:cs typeface="+mn-cs"/>
            </a:rPr>
            <a:t>また，教育費が高い水準にあるのは，類似団体と比較して，総人口に対する３～</a:t>
          </a:r>
          <a:r>
            <a:rPr kumimoji="1" lang="en-US" altLang="ja-JP" sz="1300">
              <a:solidFill>
                <a:schemeClr val="dk1"/>
              </a:solidFill>
              <a:latin typeface="+mn-lt"/>
              <a:ea typeface="+mn-ea"/>
              <a:cs typeface="+mn-cs"/>
            </a:rPr>
            <a:t>14</a:t>
          </a:r>
          <a:r>
            <a:rPr kumimoji="1" lang="ja-JP" altLang="en-US" sz="1300">
              <a:solidFill>
                <a:schemeClr val="dk1"/>
              </a:solidFill>
              <a:latin typeface="+mn-lt"/>
              <a:ea typeface="+mn-ea"/>
              <a:cs typeface="+mn-cs"/>
            </a:rPr>
            <a:t>歳の人口の割合が高いことが挙げられる（Ｈ</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年国勢調査　福岡市：</a:t>
          </a:r>
          <a:r>
            <a:rPr kumimoji="1" lang="en-US" altLang="ja-JP" sz="1300">
              <a:solidFill>
                <a:schemeClr val="dk1"/>
              </a:solidFill>
              <a:latin typeface="+mn-lt"/>
              <a:ea typeface="+mn-ea"/>
              <a:cs typeface="+mn-cs"/>
            </a:rPr>
            <a:t>10.30</a:t>
          </a:r>
          <a:r>
            <a:rPr kumimoji="1" lang="ja-JP" altLang="en-US" sz="1300">
              <a:solidFill>
                <a:schemeClr val="dk1"/>
              </a:solidFill>
              <a:latin typeface="+mn-lt"/>
              <a:ea typeface="+mn-ea"/>
              <a:cs typeface="+mn-cs"/>
            </a:rPr>
            <a:t>％，他政令市：</a:t>
          </a:r>
          <a:r>
            <a:rPr kumimoji="1" lang="en-US" altLang="ja-JP" sz="1300">
              <a:solidFill>
                <a:schemeClr val="dk1"/>
              </a:solidFill>
              <a:latin typeface="+mn-lt"/>
              <a:ea typeface="+mn-ea"/>
              <a:cs typeface="+mn-cs"/>
            </a:rPr>
            <a:t>9.94</a:t>
          </a:r>
          <a:r>
            <a:rPr kumimoji="1" lang="ja-JP" altLang="en-US" sz="1300">
              <a:solidFill>
                <a:schemeClr val="dk1"/>
              </a:solidFill>
              <a:latin typeface="+mn-lt"/>
              <a:ea typeface="+mn-ea"/>
              <a:cs typeface="+mn-cs"/>
            </a:rPr>
            <a:t>％）。近年は小学校や特別支援学校への空調設備の導入や給食センターの用地購入等により増加している。更に，公債費が高い水準にあるのは，バブル崩壊後の概ね</a:t>
          </a:r>
          <a:r>
            <a:rPr kumimoji="1" lang="en-US" altLang="ja-JP" sz="1300">
              <a:solidFill>
                <a:schemeClr val="dk1"/>
              </a:solidFill>
              <a:latin typeface="+mn-lt"/>
              <a:ea typeface="+mn-ea"/>
              <a:cs typeface="+mn-cs"/>
            </a:rPr>
            <a:t>10</a:t>
          </a:r>
          <a:r>
            <a:rPr kumimoji="1" lang="ja-JP" altLang="en-US" sz="1300">
              <a:solidFill>
                <a:schemeClr val="dk1"/>
              </a:solidFill>
              <a:latin typeface="+mn-lt"/>
              <a:ea typeface="+mn-ea"/>
              <a:cs typeface="+mn-cs"/>
            </a:rPr>
            <a:t>年間において，国の大型景気対策とも連動し，立ち遅れていた都市基盤・生活基盤（地下鉄・道路・下水道・文化・スポーツ施設等）の整備を，市債を活用して積極的に推進してきたことで，市民生活向上に寄与する社会資本整備が飛躍的に向上した一方で，市債発行額が増加している。市債残高も大幅に増加したものの，平成</a:t>
          </a:r>
          <a:r>
            <a:rPr kumimoji="1" lang="en-US" altLang="ja-JP" sz="1300">
              <a:solidFill>
                <a:schemeClr val="dk1"/>
              </a:solidFill>
              <a:latin typeface="+mn-lt"/>
              <a:ea typeface="+mn-ea"/>
              <a:cs typeface="+mn-cs"/>
            </a:rPr>
            <a:t>16</a:t>
          </a:r>
          <a:r>
            <a:rPr kumimoji="1" lang="ja-JP" altLang="en-US" sz="1300">
              <a:solidFill>
                <a:schemeClr val="dk1"/>
              </a:solidFill>
              <a:latin typeface="+mn-lt"/>
              <a:ea typeface="+mn-ea"/>
              <a:cs typeface="+mn-cs"/>
            </a:rPr>
            <a:t>年度をピークに毎年着実に縮減しており，今後も引き続き，市債発行額の抑制による高止まりした公債費の縮減に努める。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年度よりも増加した要因として，歳入面において，平成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年度は歳入不足（約２億円）が生じていた地方消費税交付金において，約</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億円の歳入超過が生じたことや諸収入の歳入不足額が減少したことなどが挙げられる。また，歳出面</a:t>
          </a:r>
          <a:r>
            <a:rPr kumimoji="1" lang="ja-JP" altLang="en-US" sz="1100">
              <a:solidFill>
                <a:sysClr val="windowText" lastClr="000000"/>
              </a:solidFill>
              <a:latin typeface="ＭＳ ゴシック" pitchFamily="49" charset="-128"/>
              <a:ea typeface="ＭＳ ゴシック" pitchFamily="49" charset="-128"/>
            </a:rPr>
            <a:t>においては，歳出不用額が約</a:t>
          </a:r>
          <a:r>
            <a:rPr kumimoji="1" lang="en-US" altLang="ja-JP" sz="1100">
              <a:solidFill>
                <a:sysClr val="windowText" lastClr="000000"/>
              </a:solidFill>
              <a:latin typeface="ＭＳ ゴシック" pitchFamily="49" charset="-128"/>
              <a:ea typeface="ＭＳ ゴシック" pitchFamily="49" charset="-128"/>
            </a:rPr>
            <a:t>15</a:t>
          </a:r>
          <a:r>
            <a:rPr kumimoji="1" lang="ja-JP" altLang="en-US" sz="1100">
              <a:solidFill>
                <a:sysClr val="windowText" lastClr="000000"/>
              </a:solidFill>
              <a:latin typeface="ＭＳ ゴシック" pitchFamily="49" charset="-128"/>
              <a:ea typeface="ＭＳ ゴシック" pitchFamily="49" charset="-128"/>
            </a:rPr>
            <a:t>億円増加しており，これは小・中学校建設費及び住宅整備費の不用額が増加したことが要因である。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年度は，実質単年度収支が減少したことに伴い，近年高い水準にあった実質収支も減少したものの，平成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年度は，上記のような理由から実質収支が増加し，実質単年度収支も平成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年度までの水準と概ね同じ水準となっている。</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年度も全会計で黒字となっており，平成</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年度以降，全会計黒字化が継続している。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年度の全会計ベースでの黒字額は</a:t>
          </a:r>
          <a:r>
            <a:rPr kumimoji="1" lang="en-US" altLang="ja-JP" sz="1300">
              <a:solidFill>
                <a:schemeClr val="dk1"/>
              </a:solidFill>
              <a:latin typeface="+mn-lt"/>
              <a:ea typeface="+mn-ea"/>
              <a:cs typeface="+mn-cs"/>
            </a:rPr>
            <a:t>391</a:t>
          </a:r>
          <a:r>
            <a:rPr kumimoji="1" lang="ja-JP" altLang="ja-JP" sz="1300">
              <a:solidFill>
                <a:schemeClr val="dk1"/>
              </a:solidFill>
              <a:latin typeface="+mn-lt"/>
              <a:ea typeface="+mn-ea"/>
              <a:cs typeface="+mn-cs"/>
            </a:rPr>
            <a:t>億円となっており，対前年度比では</a:t>
          </a:r>
          <a:r>
            <a:rPr kumimoji="1" lang="en-US" altLang="ja-JP" sz="1300">
              <a:solidFill>
                <a:schemeClr val="dk1"/>
              </a:solidFill>
              <a:latin typeface="+mn-lt"/>
              <a:ea typeface="+mn-ea"/>
              <a:cs typeface="+mn-cs"/>
            </a:rPr>
            <a:t>101</a:t>
          </a:r>
          <a:r>
            <a:rPr kumimoji="1" lang="ja-JP" altLang="ja-JP" sz="1300">
              <a:solidFill>
                <a:schemeClr val="dk1"/>
              </a:solidFill>
              <a:latin typeface="+mn-lt"/>
              <a:ea typeface="+mn-ea"/>
              <a:cs typeface="+mn-cs"/>
            </a:rPr>
            <a:t>億円の増となっている。これは，市営競艇事業特別会計において対前年度比</a:t>
          </a:r>
          <a:r>
            <a:rPr kumimoji="1" lang="en-US" altLang="ja-JP" sz="1300">
              <a:solidFill>
                <a:schemeClr val="dk1"/>
              </a:solidFill>
              <a:latin typeface="+mn-lt"/>
              <a:ea typeface="+mn-ea"/>
              <a:cs typeface="+mn-cs"/>
            </a:rPr>
            <a:t>60</a:t>
          </a:r>
          <a:r>
            <a:rPr kumimoji="1" lang="ja-JP" altLang="ja-JP" sz="1300">
              <a:solidFill>
                <a:schemeClr val="dk1"/>
              </a:solidFill>
              <a:latin typeface="+mn-lt"/>
              <a:ea typeface="+mn-ea"/>
              <a:cs typeface="+mn-cs"/>
            </a:rPr>
            <a:t>億円の増，一般会計において対前年度比</a:t>
          </a:r>
          <a:r>
            <a:rPr kumimoji="1" lang="en-US" altLang="ja-JP" sz="1300">
              <a:solidFill>
                <a:schemeClr val="dk1"/>
              </a:solidFill>
              <a:latin typeface="+mn-lt"/>
              <a:ea typeface="+mn-ea"/>
              <a:cs typeface="+mn-cs"/>
            </a:rPr>
            <a:t>33</a:t>
          </a:r>
          <a:r>
            <a:rPr kumimoji="1" lang="ja-JP" altLang="ja-JP" sz="1300">
              <a:solidFill>
                <a:schemeClr val="dk1"/>
              </a:solidFill>
              <a:latin typeface="+mn-lt"/>
              <a:ea typeface="+mn-ea"/>
              <a:cs typeface="+mn-cs"/>
            </a:rPr>
            <a:t>億円の増となったことが主な要因である。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また，標準財政規模比では対前年度比</a:t>
          </a:r>
          <a:r>
            <a:rPr kumimoji="1" lang="en-US" altLang="ja-JP" sz="1300">
              <a:solidFill>
                <a:schemeClr val="dk1"/>
              </a:solidFill>
              <a:latin typeface="+mn-lt"/>
              <a:ea typeface="+mn-ea"/>
              <a:cs typeface="+mn-cs"/>
            </a:rPr>
            <a:t>2.78</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10.92</a:t>
          </a:r>
          <a:r>
            <a:rPr kumimoji="1" lang="ja-JP" altLang="ja-JP" sz="1300">
              <a:solidFill>
                <a:schemeClr val="dk1"/>
              </a:solidFill>
              <a:latin typeface="+mn-lt"/>
              <a:ea typeface="+mn-ea"/>
              <a:cs typeface="+mn-cs"/>
            </a:rPr>
            <a:t>％となっている。</a:t>
          </a:r>
          <a:endParaRPr kumimoji="1" lang="en-US"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7"/>
      <c r="DK3" s="137"/>
      <c r="DL3" s="137"/>
      <c r="DM3" s="137"/>
      <c r="DN3" s="137"/>
      <c r="DO3" s="137"/>
    </row>
    <row r="4" spans="1:119" ht="18.75" customHeight="1">
      <c r="A4" s="138"/>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798701911</v>
      </c>
      <c r="BO4" s="411"/>
      <c r="BP4" s="411"/>
      <c r="BQ4" s="411"/>
      <c r="BR4" s="411"/>
      <c r="BS4" s="411"/>
      <c r="BT4" s="411"/>
      <c r="BU4" s="412"/>
      <c r="BV4" s="410">
        <v>791137922</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2.2000000000000002</v>
      </c>
      <c r="DC4" s="588"/>
      <c r="DD4" s="588"/>
      <c r="DE4" s="588"/>
      <c r="DF4" s="588"/>
      <c r="DG4" s="588"/>
      <c r="DH4" s="588"/>
      <c r="DI4" s="589"/>
      <c r="DJ4" s="137"/>
      <c r="DK4" s="137"/>
      <c r="DL4" s="137"/>
      <c r="DM4" s="137"/>
      <c r="DN4" s="137"/>
      <c r="DO4" s="137"/>
    </row>
    <row r="5" spans="1:119" ht="18.75" customHeight="1">
      <c r="A5" s="138"/>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784393260</v>
      </c>
      <c r="BO5" s="416"/>
      <c r="BP5" s="416"/>
      <c r="BQ5" s="416"/>
      <c r="BR5" s="416"/>
      <c r="BS5" s="416"/>
      <c r="BT5" s="416"/>
      <c r="BU5" s="417"/>
      <c r="BV5" s="415">
        <v>779107078</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93.3</v>
      </c>
      <c r="DC5" s="386"/>
      <c r="DD5" s="386"/>
      <c r="DE5" s="386"/>
      <c r="DF5" s="386"/>
      <c r="DG5" s="386"/>
      <c r="DH5" s="386"/>
      <c r="DI5" s="387"/>
      <c r="DJ5" s="137"/>
      <c r="DK5" s="137"/>
      <c r="DL5" s="137"/>
      <c r="DM5" s="137"/>
      <c r="DN5" s="137"/>
      <c r="DO5" s="137"/>
    </row>
    <row r="6" spans="1:119" ht="18.75" customHeight="1">
      <c r="A6" s="138"/>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14308651</v>
      </c>
      <c r="BO6" s="416"/>
      <c r="BP6" s="416"/>
      <c r="BQ6" s="416"/>
      <c r="BR6" s="416"/>
      <c r="BS6" s="416"/>
      <c r="BT6" s="416"/>
      <c r="BU6" s="417"/>
      <c r="BV6" s="415">
        <v>12030844</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102.2</v>
      </c>
      <c r="CU6" s="562"/>
      <c r="CV6" s="562"/>
      <c r="CW6" s="562"/>
      <c r="CX6" s="562"/>
      <c r="CY6" s="562"/>
      <c r="CZ6" s="562"/>
      <c r="DA6" s="563"/>
      <c r="DB6" s="561">
        <v>103.6</v>
      </c>
      <c r="DC6" s="562"/>
      <c r="DD6" s="562"/>
      <c r="DE6" s="562"/>
      <c r="DF6" s="562"/>
      <c r="DG6" s="562"/>
      <c r="DH6" s="562"/>
      <c r="DI6" s="563"/>
      <c r="DJ6" s="137"/>
      <c r="DK6" s="137"/>
      <c r="DL6" s="137"/>
      <c r="DM6" s="137"/>
      <c r="DN6" s="137"/>
      <c r="DO6" s="137"/>
    </row>
    <row r="7" spans="1:119" ht="18.75" customHeight="1">
      <c r="A7" s="138"/>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77</v>
      </c>
      <c r="AV7" s="473"/>
      <c r="AW7" s="473"/>
      <c r="AX7" s="473"/>
      <c r="AY7" s="395" t="s">
        <v>88</v>
      </c>
      <c r="AZ7" s="396"/>
      <c r="BA7" s="396"/>
      <c r="BB7" s="396"/>
      <c r="BC7" s="396"/>
      <c r="BD7" s="396"/>
      <c r="BE7" s="396"/>
      <c r="BF7" s="396"/>
      <c r="BG7" s="396"/>
      <c r="BH7" s="396"/>
      <c r="BI7" s="396"/>
      <c r="BJ7" s="396"/>
      <c r="BK7" s="396"/>
      <c r="BL7" s="396"/>
      <c r="BM7" s="397"/>
      <c r="BN7" s="415">
        <v>3616666</v>
      </c>
      <c r="BO7" s="416"/>
      <c r="BP7" s="416"/>
      <c r="BQ7" s="416"/>
      <c r="BR7" s="416"/>
      <c r="BS7" s="416"/>
      <c r="BT7" s="416"/>
      <c r="BU7" s="417"/>
      <c r="BV7" s="415">
        <v>4309556</v>
      </c>
      <c r="BW7" s="416"/>
      <c r="BX7" s="416"/>
      <c r="BY7" s="416"/>
      <c r="BZ7" s="416"/>
      <c r="CA7" s="416"/>
      <c r="CB7" s="416"/>
      <c r="CC7" s="417"/>
      <c r="CD7" s="424" t="s">
        <v>89</v>
      </c>
      <c r="CE7" s="425"/>
      <c r="CF7" s="425"/>
      <c r="CG7" s="425"/>
      <c r="CH7" s="425"/>
      <c r="CI7" s="425"/>
      <c r="CJ7" s="425"/>
      <c r="CK7" s="425"/>
      <c r="CL7" s="425"/>
      <c r="CM7" s="425"/>
      <c r="CN7" s="425"/>
      <c r="CO7" s="425"/>
      <c r="CP7" s="425"/>
      <c r="CQ7" s="425"/>
      <c r="CR7" s="425"/>
      <c r="CS7" s="426"/>
      <c r="CT7" s="415">
        <v>357652638</v>
      </c>
      <c r="CU7" s="416"/>
      <c r="CV7" s="416"/>
      <c r="CW7" s="416"/>
      <c r="CX7" s="416"/>
      <c r="CY7" s="416"/>
      <c r="CZ7" s="416"/>
      <c r="DA7" s="417"/>
      <c r="DB7" s="415">
        <v>355236154</v>
      </c>
      <c r="DC7" s="416"/>
      <c r="DD7" s="416"/>
      <c r="DE7" s="416"/>
      <c r="DF7" s="416"/>
      <c r="DG7" s="416"/>
      <c r="DH7" s="416"/>
      <c r="DI7" s="417"/>
      <c r="DJ7" s="137"/>
      <c r="DK7" s="137"/>
      <c r="DL7" s="137"/>
      <c r="DM7" s="137"/>
      <c r="DN7" s="137"/>
      <c r="DO7" s="137"/>
    </row>
    <row r="8" spans="1:119" ht="18.75" customHeight="1" thickBot="1">
      <c r="A8" s="138"/>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90</v>
      </c>
      <c r="AN8" s="389"/>
      <c r="AO8" s="389"/>
      <c r="AP8" s="389"/>
      <c r="AQ8" s="389"/>
      <c r="AR8" s="389"/>
      <c r="AS8" s="389"/>
      <c r="AT8" s="390"/>
      <c r="AU8" s="472" t="s">
        <v>77</v>
      </c>
      <c r="AV8" s="473"/>
      <c r="AW8" s="473"/>
      <c r="AX8" s="473"/>
      <c r="AY8" s="395" t="s">
        <v>91</v>
      </c>
      <c r="AZ8" s="396"/>
      <c r="BA8" s="396"/>
      <c r="BB8" s="396"/>
      <c r="BC8" s="396"/>
      <c r="BD8" s="396"/>
      <c r="BE8" s="396"/>
      <c r="BF8" s="396"/>
      <c r="BG8" s="396"/>
      <c r="BH8" s="396"/>
      <c r="BI8" s="396"/>
      <c r="BJ8" s="396"/>
      <c r="BK8" s="396"/>
      <c r="BL8" s="396"/>
      <c r="BM8" s="397"/>
      <c r="BN8" s="415">
        <v>10691985</v>
      </c>
      <c r="BO8" s="416"/>
      <c r="BP8" s="416"/>
      <c r="BQ8" s="416"/>
      <c r="BR8" s="416"/>
      <c r="BS8" s="416"/>
      <c r="BT8" s="416"/>
      <c r="BU8" s="417"/>
      <c r="BV8" s="415">
        <v>7721288</v>
      </c>
      <c r="BW8" s="416"/>
      <c r="BX8" s="416"/>
      <c r="BY8" s="416"/>
      <c r="BZ8" s="416"/>
      <c r="CA8" s="416"/>
      <c r="CB8" s="416"/>
      <c r="CC8" s="417"/>
      <c r="CD8" s="424" t="s">
        <v>92</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0.86</v>
      </c>
      <c r="DC8" s="525"/>
      <c r="DD8" s="525"/>
      <c r="DE8" s="525"/>
      <c r="DF8" s="525"/>
      <c r="DG8" s="525"/>
      <c r="DH8" s="525"/>
      <c r="DI8" s="526"/>
      <c r="DJ8" s="137"/>
      <c r="DK8" s="137"/>
      <c r="DL8" s="137"/>
      <c r="DM8" s="137"/>
      <c r="DN8" s="137"/>
      <c r="DO8" s="137"/>
    </row>
    <row r="9" spans="1:119" ht="18.75" customHeight="1" thickBot="1">
      <c r="A9" s="138"/>
      <c r="B9" s="550" t="s">
        <v>93</v>
      </c>
      <c r="C9" s="551"/>
      <c r="D9" s="551"/>
      <c r="E9" s="551"/>
      <c r="F9" s="551"/>
      <c r="G9" s="551"/>
      <c r="H9" s="551"/>
      <c r="I9" s="551"/>
      <c r="J9" s="551"/>
      <c r="K9" s="478"/>
      <c r="L9" s="552" t="s">
        <v>94</v>
      </c>
      <c r="M9" s="553"/>
      <c r="N9" s="553"/>
      <c r="O9" s="553"/>
      <c r="P9" s="553"/>
      <c r="Q9" s="554"/>
      <c r="R9" s="555">
        <v>1538681</v>
      </c>
      <c r="S9" s="556"/>
      <c r="T9" s="556"/>
      <c r="U9" s="556"/>
      <c r="V9" s="557"/>
      <c r="W9" s="494" t="s">
        <v>95</v>
      </c>
      <c r="X9" s="495"/>
      <c r="Y9" s="495"/>
      <c r="Z9" s="495"/>
      <c r="AA9" s="495"/>
      <c r="AB9" s="495"/>
      <c r="AC9" s="495"/>
      <c r="AD9" s="495"/>
      <c r="AE9" s="495"/>
      <c r="AF9" s="495"/>
      <c r="AG9" s="495"/>
      <c r="AH9" s="495"/>
      <c r="AI9" s="495"/>
      <c r="AJ9" s="495"/>
      <c r="AK9" s="495"/>
      <c r="AL9" s="558"/>
      <c r="AM9" s="484" t="s">
        <v>96</v>
      </c>
      <c r="AN9" s="389"/>
      <c r="AO9" s="389"/>
      <c r="AP9" s="389"/>
      <c r="AQ9" s="389"/>
      <c r="AR9" s="389"/>
      <c r="AS9" s="389"/>
      <c r="AT9" s="390"/>
      <c r="AU9" s="472" t="s">
        <v>77</v>
      </c>
      <c r="AV9" s="473"/>
      <c r="AW9" s="473"/>
      <c r="AX9" s="473"/>
      <c r="AY9" s="395" t="s">
        <v>97</v>
      </c>
      <c r="AZ9" s="396"/>
      <c r="BA9" s="396"/>
      <c r="BB9" s="396"/>
      <c r="BC9" s="396"/>
      <c r="BD9" s="396"/>
      <c r="BE9" s="396"/>
      <c r="BF9" s="396"/>
      <c r="BG9" s="396"/>
      <c r="BH9" s="396"/>
      <c r="BI9" s="396"/>
      <c r="BJ9" s="396"/>
      <c r="BK9" s="396"/>
      <c r="BL9" s="396"/>
      <c r="BM9" s="397"/>
      <c r="BN9" s="415">
        <v>3281581</v>
      </c>
      <c r="BO9" s="416"/>
      <c r="BP9" s="416"/>
      <c r="BQ9" s="416"/>
      <c r="BR9" s="416"/>
      <c r="BS9" s="416"/>
      <c r="BT9" s="416"/>
      <c r="BU9" s="417"/>
      <c r="BV9" s="415">
        <v>-1555573</v>
      </c>
      <c r="BW9" s="416"/>
      <c r="BX9" s="416"/>
      <c r="BY9" s="416"/>
      <c r="BZ9" s="416"/>
      <c r="CA9" s="416"/>
      <c r="CB9" s="416"/>
      <c r="CC9" s="417"/>
      <c r="CD9" s="424" t="s">
        <v>98</v>
      </c>
      <c r="CE9" s="425"/>
      <c r="CF9" s="425"/>
      <c r="CG9" s="425"/>
      <c r="CH9" s="425"/>
      <c r="CI9" s="425"/>
      <c r="CJ9" s="425"/>
      <c r="CK9" s="425"/>
      <c r="CL9" s="425"/>
      <c r="CM9" s="425"/>
      <c r="CN9" s="425"/>
      <c r="CO9" s="425"/>
      <c r="CP9" s="425"/>
      <c r="CQ9" s="425"/>
      <c r="CR9" s="425"/>
      <c r="CS9" s="426"/>
      <c r="CT9" s="385">
        <v>21.7</v>
      </c>
      <c r="CU9" s="386"/>
      <c r="CV9" s="386"/>
      <c r="CW9" s="386"/>
      <c r="CX9" s="386"/>
      <c r="CY9" s="386"/>
      <c r="CZ9" s="386"/>
      <c r="DA9" s="387"/>
      <c r="DB9" s="385">
        <v>22.8</v>
      </c>
      <c r="DC9" s="386"/>
      <c r="DD9" s="386"/>
      <c r="DE9" s="386"/>
      <c r="DF9" s="386"/>
      <c r="DG9" s="386"/>
      <c r="DH9" s="386"/>
      <c r="DI9" s="387"/>
      <c r="DJ9" s="137"/>
      <c r="DK9" s="137"/>
      <c r="DL9" s="137"/>
      <c r="DM9" s="137"/>
      <c r="DN9" s="137"/>
      <c r="DO9" s="137"/>
    </row>
    <row r="10" spans="1:119" ht="18.75" customHeight="1" thickBot="1">
      <c r="A10" s="138"/>
      <c r="B10" s="550"/>
      <c r="C10" s="551"/>
      <c r="D10" s="551"/>
      <c r="E10" s="551"/>
      <c r="F10" s="551"/>
      <c r="G10" s="551"/>
      <c r="H10" s="551"/>
      <c r="I10" s="551"/>
      <c r="J10" s="551"/>
      <c r="K10" s="478"/>
      <c r="L10" s="388" t="s">
        <v>99</v>
      </c>
      <c r="M10" s="389"/>
      <c r="N10" s="389"/>
      <c r="O10" s="389"/>
      <c r="P10" s="389"/>
      <c r="Q10" s="390"/>
      <c r="R10" s="391">
        <v>1463743</v>
      </c>
      <c r="S10" s="392"/>
      <c r="T10" s="392"/>
      <c r="U10" s="392"/>
      <c r="V10" s="394"/>
      <c r="W10" s="559"/>
      <c r="X10" s="377"/>
      <c r="Y10" s="377"/>
      <c r="Z10" s="377"/>
      <c r="AA10" s="377"/>
      <c r="AB10" s="377"/>
      <c r="AC10" s="377"/>
      <c r="AD10" s="377"/>
      <c r="AE10" s="377"/>
      <c r="AF10" s="377"/>
      <c r="AG10" s="377"/>
      <c r="AH10" s="377"/>
      <c r="AI10" s="377"/>
      <c r="AJ10" s="377"/>
      <c r="AK10" s="377"/>
      <c r="AL10" s="560"/>
      <c r="AM10" s="484" t="s">
        <v>100</v>
      </c>
      <c r="AN10" s="389"/>
      <c r="AO10" s="389"/>
      <c r="AP10" s="389"/>
      <c r="AQ10" s="389"/>
      <c r="AR10" s="389"/>
      <c r="AS10" s="389"/>
      <c r="AT10" s="390"/>
      <c r="AU10" s="472" t="s">
        <v>77</v>
      </c>
      <c r="AV10" s="473"/>
      <c r="AW10" s="473"/>
      <c r="AX10" s="473"/>
      <c r="AY10" s="395" t="s">
        <v>101</v>
      </c>
      <c r="AZ10" s="396"/>
      <c r="BA10" s="396"/>
      <c r="BB10" s="396"/>
      <c r="BC10" s="396"/>
      <c r="BD10" s="396"/>
      <c r="BE10" s="396"/>
      <c r="BF10" s="396"/>
      <c r="BG10" s="396"/>
      <c r="BH10" s="396"/>
      <c r="BI10" s="396"/>
      <c r="BJ10" s="396"/>
      <c r="BK10" s="396"/>
      <c r="BL10" s="396"/>
      <c r="BM10" s="397"/>
      <c r="BN10" s="415">
        <v>3900971</v>
      </c>
      <c r="BO10" s="416"/>
      <c r="BP10" s="416"/>
      <c r="BQ10" s="416"/>
      <c r="BR10" s="416"/>
      <c r="BS10" s="416"/>
      <c r="BT10" s="416"/>
      <c r="BU10" s="417"/>
      <c r="BV10" s="415">
        <v>4832898</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50"/>
      <c r="C11" s="551"/>
      <c r="D11" s="551"/>
      <c r="E11" s="551"/>
      <c r="F11" s="551"/>
      <c r="G11" s="551"/>
      <c r="H11" s="551"/>
      <c r="I11" s="551"/>
      <c r="J11" s="551"/>
      <c r="K11" s="478"/>
      <c r="L11" s="461" t="s">
        <v>103</v>
      </c>
      <c r="M11" s="462"/>
      <c r="N11" s="462"/>
      <c r="O11" s="462"/>
      <c r="P11" s="462"/>
      <c r="Q11" s="463"/>
      <c r="R11" s="547" t="s">
        <v>104</v>
      </c>
      <c r="S11" s="548"/>
      <c r="T11" s="548"/>
      <c r="U11" s="548"/>
      <c r="V11" s="549"/>
      <c r="W11" s="559"/>
      <c r="X11" s="377"/>
      <c r="Y11" s="377"/>
      <c r="Z11" s="377"/>
      <c r="AA11" s="377"/>
      <c r="AB11" s="377"/>
      <c r="AC11" s="377"/>
      <c r="AD11" s="377"/>
      <c r="AE11" s="377"/>
      <c r="AF11" s="377"/>
      <c r="AG11" s="377"/>
      <c r="AH11" s="377"/>
      <c r="AI11" s="377"/>
      <c r="AJ11" s="377"/>
      <c r="AK11" s="377"/>
      <c r="AL11" s="560"/>
      <c r="AM11" s="484" t="s">
        <v>105</v>
      </c>
      <c r="AN11" s="389"/>
      <c r="AO11" s="389"/>
      <c r="AP11" s="389"/>
      <c r="AQ11" s="389"/>
      <c r="AR11" s="389"/>
      <c r="AS11" s="389"/>
      <c r="AT11" s="390"/>
      <c r="AU11" s="472" t="s">
        <v>106</v>
      </c>
      <c r="AV11" s="473"/>
      <c r="AW11" s="473"/>
      <c r="AX11" s="473"/>
      <c r="AY11" s="395" t="s">
        <v>107</v>
      </c>
      <c r="AZ11" s="396"/>
      <c r="BA11" s="396"/>
      <c r="BB11" s="396"/>
      <c r="BC11" s="396"/>
      <c r="BD11" s="396"/>
      <c r="BE11" s="396"/>
      <c r="BF11" s="396"/>
      <c r="BG11" s="396"/>
      <c r="BH11" s="396"/>
      <c r="BI11" s="396"/>
      <c r="BJ11" s="396"/>
      <c r="BK11" s="396"/>
      <c r="BL11" s="396"/>
      <c r="BM11" s="397"/>
      <c r="BN11" s="415" t="s">
        <v>108</v>
      </c>
      <c r="BO11" s="416"/>
      <c r="BP11" s="416"/>
      <c r="BQ11" s="416"/>
      <c r="BR11" s="416"/>
      <c r="BS11" s="416"/>
      <c r="BT11" s="416"/>
      <c r="BU11" s="417"/>
      <c r="BV11" s="415" t="s">
        <v>108</v>
      </c>
      <c r="BW11" s="416"/>
      <c r="BX11" s="416"/>
      <c r="BY11" s="416"/>
      <c r="BZ11" s="416"/>
      <c r="CA11" s="416"/>
      <c r="CB11" s="416"/>
      <c r="CC11" s="417"/>
      <c r="CD11" s="424" t="s">
        <v>109</v>
      </c>
      <c r="CE11" s="425"/>
      <c r="CF11" s="425"/>
      <c r="CG11" s="425"/>
      <c r="CH11" s="425"/>
      <c r="CI11" s="425"/>
      <c r="CJ11" s="425"/>
      <c r="CK11" s="425"/>
      <c r="CL11" s="425"/>
      <c r="CM11" s="425"/>
      <c r="CN11" s="425"/>
      <c r="CO11" s="425"/>
      <c r="CP11" s="425"/>
      <c r="CQ11" s="425"/>
      <c r="CR11" s="425"/>
      <c r="CS11" s="426"/>
      <c r="CT11" s="524" t="s">
        <v>108</v>
      </c>
      <c r="CU11" s="525"/>
      <c r="CV11" s="525"/>
      <c r="CW11" s="525"/>
      <c r="CX11" s="525"/>
      <c r="CY11" s="525"/>
      <c r="CZ11" s="525"/>
      <c r="DA11" s="526"/>
      <c r="DB11" s="524" t="s">
        <v>108</v>
      </c>
      <c r="DC11" s="525"/>
      <c r="DD11" s="525"/>
      <c r="DE11" s="525"/>
      <c r="DF11" s="525"/>
      <c r="DG11" s="525"/>
      <c r="DH11" s="525"/>
      <c r="DI11" s="526"/>
      <c r="DJ11" s="137"/>
      <c r="DK11" s="137"/>
      <c r="DL11" s="137"/>
      <c r="DM11" s="137"/>
      <c r="DN11" s="137"/>
      <c r="DO11" s="137"/>
    </row>
    <row r="12" spans="1:119" ht="18.75" customHeight="1">
      <c r="A12" s="138"/>
      <c r="B12" s="527" t="s">
        <v>110</v>
      </c>
      <c r="C12" s="528"/>
      <c r="D12" s="528"/>
      <c r="E12" s="528"/>
      <c r="F12" s="528"/>
      <c r="G12" s="528"/>
      <c r="H12" s="528"/>
      <c r="I12" s="528"/>
      <c r="J12" s="528"/>
      <c r="K12" s="529"/>
      <c r="L12" s="536" t="s">
        <v>111</v>
      </c>
      <c r="M12" s="537"/>
      <c r="N12" s="537"/>
      <c r="O12" s="537"/>
      <c r="P12" s="537"/>
      <c r="Q12" s="538"/>
      <c r="R12" s="539">
        <v>1500955</v>
      </c>
      <c r="S12" s="540"/>
      <c r="T12" s="540"/>
      <c r="U12" s="540"/>
      <c r="V12" s="541"/>
      <c r="W12" s="542" t="s">
        <v>1</v>
      </c>
      <c r="X12" s="473"/>
      <c r="Y12" s="473"/>
      <c r="Z12" s="473"/>
      <c r="AA12" s="473"/>
      <c r="AB12" s="543"/>
      <c r="AC12" s="472" t="s">
        <v>112</v>
      </c>
      <c r="AD12" s="473"/>
      <c r="AE12" s="473"/>
      <c r="AF12" s="473"/>
      <c r="AG12" s="543"/>
      <c r="AH12" s="472" t="s">
        <v>113</v>
      </c>
      <c r="AI12" s="473"/>
      <c r="AJ12" s="473"/>
      <c r="AK12" s="473"/>
      <c r="AL12" s="544"/>
      <c r="AM12" s="484" t="s">
        <v>114</v>
      </c>
      <c r="AN12" s="389"/>
      <c r="AO12" s="389"/>
      <c r="AP12" s="389"/>
      <c r="AQ12" s="389"/>
      <c r="AR12" s="389"/>
      <c r="AS12" s="389"/>
      <c r="AT12" s="390"/>
      <c r="AU12" s="472" t="s">
        <v>115</v>
      </c>
      <c r="AV12" s="473"/>
      <c r="AW12" s="473"/>
      <c r="AX12" s="473"/>
      <c r="AY12" s="395" t="s">
        <v>116</v>
      </c>
      <c r="AZ12" s="396"/>
      <c r="BA12" s="396"/>
      <c r="BB12" s="396"/>
      <c r="BC12" s="396"/>
      <c r="BD12" s="396"/>
      <c r="BE12" s="396"/>
      <c r="BF12" s="396"/>
      <c r="BG12" s="396"/>
      <c r="BH12" s="396"/>
      <c r="BI12" s="396"/>
      <c r="BJ12" s="396"/>
      <c r="BK12" s="396"/>
      <c r="BL12" s="396"/>
      <c r="BM12" s="397"/>
      <c r="BN12" s="415">
        <v>1500000</v>
      </c>
      <c r="BO12" s="416"/>
      <c r="BP12" s="416"/>
      <c r="BQ12" s="416"/>
      <c r="BR12" s="416"/>
      <c r="BS12" s="416"/>
      <c r="BT12" s="416"/>
      <c r="BU12" s="417"/>
      <c r="BV12" s="415">
        <v>4700000</v>
      </c>
      <c r="BW12" s="416"/>
      <c r="BX12" s="416"/>
      <c r="BY12" s="416"/>
      <c r="BZ12" s="416"/>
      <c r="CA12" s="416"/>
      <c r="CB12" s="416"/>
      <c r="CC12" s="417"/>
      <c r="CD12" s="424" t="s">
        <v>117</v>
      </c>
      <c r="CE12" s="425"/>
      <c r="CF12" s="425"/>
      <c r="CG12" s="425"/>
      <c r="CH12" s="425"/>
      <c r="CI12" s="425"/>
      <c r="CJ12" s="425"/>
      <c r="CK12" s="425"/>
      <c r="CL12" s="425"/>
      <c r="CM12" s="425"/>
      <c r="CN12" s="425"/>
      <c r="CO12" s="425"/>
      <c r="CP12" s="425"/>
      <c r="CQ12" s="425"/>
      <c r="CR12" s="425"/>
      <c r="CS12" s="426"/>
      <c r="CT12" s="524" t="s">
        <v>118</v>
      </c>
      <c r="CU12" s="525"/>
      <c r="CV12" s="525"/>
      <c r="CW12" s="525"/>
      <c r="CX12" s="525"/>
      <c r="CY12" s="525"/>
      <c r="CZ12" s="525"/>
      <c r="DA12" s="526"/>
      <c r="DB12" s="524" t="s">
        <v>118</v>
      </c>
      <c r="DC12" s="525"/>
      <c r="DD12" s="525"/>
      <c r="DE12" s="525"/>
      <c r="DF12" s="525"/>
      <c r="DG12" s="525"/>
      <c r="DH12" s="525"/>
      <c r="DI12" s="526"/>
      <c r="DJ12" s="137"/>
      <c r="DK12" s="137"/>
      <c r="DL12" s="137"/>
      <c r="DM12" s="137"/>
      <c r="DN12" s="137"/>
      <c r="DO12" s="137"/>
    </row>
    <row r="13" spans="1:119" ht="18.75" customHeight="1">
      <c r="A13" s="138"/>
      <c r="B13" s="530"/>
      <c r="C13" s="531"/>
      <c r="D13" s="531"/>
      <c r="E13" s="531"/>
      <c r="F13" s="531"/>
      <c r="G13" s="531"/>
      <c r="H13" s="531"/>
      <c r="I13" s="531"/>
      <c r="J13" s="531"/>
      <c r="K13" s="532"/>
      <c r="L13" s="148"/>
      <c r="M13" s="513" t="s">
        <v>119</v>
      </c>
      <c r="N13" s="514"/>
      <c r="O13" s="514"/>
      <c r="P13" s="514"/>
      <c r="Q13" s="515"/>
      <c r="R13" s="516">
        <v>1471072</v>
      </c>
      <c r="S13" s="517"/>
      <c r="T13" s="517"/>
      <c r="U13" s="517"/>
      <c r="V13" s="518"/>
      <c r="W13" s="504" t="s">
        <v>120</v>
      </c>
      <c r="X13" s="428"/>
      <c r="Y13" s="428"/>
      <c r="Z13" s="428"/>
      <c r="AA13" s="428"/>
      <c r="AB13" s="429"/>
      <c r="AC13" s="391">
        <v>4138</v>
      </c>
      <c r="AD13" s="392"/>
      <c r="AE13" s="392"/>
      <c r="AF13" s="392"/>
      <c r="AG13" s="393"/>
      <c r="AH13" s="391">
        <v>5024</v>
      </c>
      <c r="AI13" s="392"/>
      <c r="AJ13" s="392"/>
      <c r="AK13" s="392"/>
      <c r="AL13" s="394"/>
      <c r="AM13" s="484" t="s">
        <v>121</v>
      </c>
      <c r="AN13" s="389"/>
      <c r="AO13" s="389"/>
      <c r="AP13" s="389"/>
      <c r="AQ13" s="389"/>
      <c r="AR13" s="389"/>
      <c r="AS13" s="389"/>
      <c r="AT13" s="390"/>
      <c r="AU13" s="472" t="s">
        <v>122</v>
      </c>
      <c r="AV13" s="473"/>
      <c r="AW13" s="473"/>
      <c r="AX13" s="473"/>
      <c r="AY13" s="395" t="s">
        <v>123</v>
      </c>
      <c r="AZ13" s="396"/>
      <c r="BA13" s="396"/>
      <c r="BB13" s="396"/>
      <c r="BC13" s="396"/>
      <c r="BD13" s="396"/>
      <c r="BE13" s="396"/>
      <c r="BF13" s="396"/>
      <c r="BG13" s="396"/>
      <c r="BH13" s="396"/>
      <c r="BI13" s="396"/>
      <c r="BJ13" s="396"/>
      <c r="BK13" s="396"/>
      <c r="BL13" s="396"/>
      <c r="BM13" s="397"/>
      <c r="BN13" s="415">
        <v>5682552</v>
      </c>
      <c r="BO13" s="416"/>
      <c r="BP13" s="416"/>
      <c r="BQ13" s="416"/>
      <c r="BR13" s="416"/>
      <c r="BS13" s="416"/>
      <c r="BT13" s="416"/>
      <c r="BU13" s="417"/>
      <c r="BV13" s="415">
        <v>-1422675</v>
      </c>
      <c r="BW13" s="416"/>
      <c r="BX13" s="416"/>
      <c r="BY13" s="416"/>
      <c r="BZ13" s="416"/>
      <c r="CA13" s="416"/>
      <c r="CB13" s="416"/>
      <c r="CC13" s="417"/>
      <c r="CD13" s="424" t="s">
        <v>124</v>
      </c>
      <c r="CE13" s="425"/>
      <c r="CF13" s="425"/>
      <c r="CG13" s="425"/>
      <c r="CH13" s="425"/>
      <c r="CI13" s="425"/>
      <c r="CJ13" s="425"/>
      <c r="CK13" s="425"/>
      <c r="CL13" s="425"/>
      <c r="CM13" s="425"/>
      <c r="CN13" s="425"/>
      <c r="CO13" s="425"/>
      <c r="CP13" s="425"/>
      <c r="CQ13" s="425"/>
      <c r="CR13" s="425"/>
      <c r="CS13" s="426"/>
      <c r="CT13" s="385">
        <v>12.4</v>
      </c>
      <c r="CU13" s="386"/>
      <c r="CV13" s="386"/>
      <c r="CW13" s="386"/>
      <c r="CX13" s="386"/>
      <c r="CY13" s="386"/>
      <c r="CZ13" s="386"/>
      <c r="DA13" s="387"/>
      <c r="DB13" s="385">
        <v>12.6</v>
      </c>
      <c r="DC13" s="386"/>
      <c r="DD13" s="386"/>
      <c r="DE13" s="386"/>
      <c r="DF13" s="386"/>
      <c r="DG13" s="386"/>
      <c r="DH13" s="386"/>
      <c r="DI13" s="387"/>
      <c r="DJ13" s="137"/>
      <c r="DK13" s="137"/>
      <c r="DL13" s="137"/>
      <c r="DM13" s="137"/>
      <c r="DN13" s="137"/>
      <c r="DO13" s="137"/>
    </row>
    <row r="14" spans="1:119" ht="18.75" customHeight="1" thickBot="1">
      <c r="A14" s="138"/>
      <c r="B14" s="530"/>
      <c r="C14" s="531"/>
      <c r="D14" s="531"/>
      <c r="E14" s="531"/>
      <c r="F14" s="531"/>
      <c r="G14" s="531"/>
      <c r="H14" s="531"/>
      <c r="I14" s="531"/>
      <c r="J14" s="531"/>
      <c r="K14" s="532"/>
      <c r="L14" s="506" t="s">
        <v>125</v>
      </c>
      <c r="M14" s="545"/>
      <c r="N14" s="545"/>
      <c r="O14" s="545"/>
      <c r="P14" s="545"/>
      <c r="Q14" s="546"/>
      <c r="R14" s="516">
        <v>1486314</v>
      </c>
      <c r="S14" s="517"/>
      <c r="T14" s="517"/>
      <c r="U14" s="517"/>
      <c r="V14" s="518"/>
      <c r="W14" s="519"/>
      <c r="X14" s="431"/>
      <c r="Y14" s="431"/>
      <c r="Z14" s="431"/>
      <c r="AA14" s="431"/>
      <c r="AB14" s="432"/>
      <c r="AC14" s="509">
        <v>0.7</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126</v>
      </c>
      <c r="CE14" s="422"/>
      <c r="CF14" s="422"/>
      <c r="CG14" s="422"/>
      <c r="CH14" s="422"/>
      <c r="CI14" s="422"/>
      <c r="CJ14" s="422"/>
      <c r="CK14" s="422"/>
      <c r="CL14" s="422"/>
      <c r="CM14" s="422"/>
      <c r="CN14" s="422"/>
      <c r="CO14" s="422"/>
      <c r="CP14" s="422"/>
      <c r="CQ14" s="422"/>
      <c r="CR14" s="422"/>
      <c r="CS14" s="423"/>
      <c r="CT14" s="520">
        <v>162.4</v>
      </c>
      <c r="CU14" s="488"/>
      <c r="CV14" s="488"/>
      <c r="CW14" s="488"/>
      <c r="CX14" s="488"/>
      <c r="CY14" s="488"/>
      <c r="CZ14" s="488"/>
      <c r="DA14" s="489"/>
      <c r="DB14" s="520">
        <v>168</v>
      </c>
      <c r="DC14" s="488"/>
      <c r="DD14" s="488"/>
      <c r="DE14" s="488"/>
      <c r="DF14" s="488"/>
      <c r="DG14" s="488"/>
      <c r="DH14" s="488"/>
      <c r="DI14" s="489"/>
      <c r="DJ14" s="137"/>
      <c r="DK14" s="137"/>
      <c r="DL14" s="137"/>
      <c r="DM14" s="137"/>
      <c r="DN14" s="137"/>
      <c r="DO14" s="137"/>
    </row>
    <row r="15" spans="1:119" ht="18.75" customHeight="1">
      <c r="A15" s="138"/>
      <c r="B15" s="530"/>
      <c r="C15" s="531"/>
      <c r="D15" s="531"/>
      <c r="E15" s="531"/>
      <c r="F15" s="531"/>
      <c r="G15" s="531"/>
      <c r="H15" s="531"/>
      <c r="I15" s="531"/>
      <c r="J15" s="531"/>
      <c r="K15" s="532"/>
      <c r="L15" s="148"/>
      <c r="M15" s="513" t="s">
        <v>119</v>
      </c>
      <c r="N15" s="514"/>
      <c r="O15" s="514"/>
      <c r="P15" s="514"/>
      <c r="Q15" s="515"/>
      <c r="R15" s="516">
        <v>1458125</v>
      </c>
      <c r="S15" s="517"/>
      <c r="T15" s="517"/>
      <c r="U15" s="517"/>
      <c r="V15" s="518"/>
      <c r="W15" s="504" t="s">
        <v>127</v>
      </c>
      <c r="X15" s="428"/>
      <c r="Y15" s="428"/>
      <c r="Z15" s="428"/>
      <c r="AA15" s="428"/>
      <c r="AB15" s="429"/>
      <c r="AC15" s="391">
        <v>84155</v>
      </c>
      <c r="AD15" s="392"/>
      <c r="AE15" s="392"/>
      <c r="AF15" s="392"/>
      <c r="AG15" s="393"/>
      <c r="AH15" s="391">
        <v>94167</v>
      </c>
      <c r="AI15" s="392"/>
      <c r="AJ15" s="392"/>
      <c r="AK15" s="392"/>
      <c r="AL15" s="394"/>
      <c r="AM15" s="484"/>
      <c r="AN15" s="389"/>
      <c r="AO15" s="389"/>
      <c r="AP15" s="389"/>
      <c r="AQ15" s="389"/>
      <c r="AR15" s="389"/>
      <c r="AS15" s="389"/>
      <c r="AT15" s="390"/>
      <c r="AU15" s="472"/>
      <c r="AV15" s="473"/>
      <c r="AW15" s="473"/>
      <c r="AX15" s="473"/>
      <c r="AY15" s="407" t="s">
        <v>128</v>
      </c>
      <c r="AZ15" s="408"/>
      <c r="BA15" s="408"/>
      <c r="BB15" s="408"/>
      <c r="BC15" s="408"/>
      <c r="BD15" s="408"/>
      <c r="BE15" s="408"/>
      <c r="BF15" s="408"/>
      <c r="BG15" s="408"/>
      <c r="BH15" s="408"/>
      <c r="BI15" s="408"/>
      <c r="BJ15" s="408"/>
      <c r="BK15" s="408"/>
      <c r="BL15" s="408"/>
      <c r="BM15" s="409"/>
      <c r="BN15" s="410">
        <v>226348248</v>
      </c>
      <c r="BO15" s="411"/>
      <c r="BP15" s="411"/>
      <c r="BQ15" s="411"/>
      <c r="BR15" s="411"/>
      <c r="BS15" s="411"/>
      <c r="BT15" s="411"/>
      <c r="BU15" s="412"/>
      <c r="BV15" s="410">
        <v>219122653</v>
      </c>
      <c r="BW15" s="411"/>
      <c r="BX15" s="411"/>
      <c r="BY15" s="411"/>
      <c r="BZ15" s="411"/>
      <c r="CA15" s="411"/>
      <c r="CB15" s="411"/>
      <c r="CC15" s="412"/>
      <c r="CD15" s="521" t="s">
        <v>129</v>
      </c>
      <c r="CE15" s="522"/>
      <c r="CF15" s="522"/>
      <c r="CG15" s="522"/>
      <c r="CH15" s="522"/>
      <c r="CI15" s="522"/>
      <c r="CJ15" s="522"/>
      <c r="CK15" s="522"/>
      <c r="CL15" s="522"/>
      <c r="CM15" s="522"/>
      <c r="CN15" s="522"/>
      <c r="CO15" s="522"/>
      <c r="CP15" s="522"/>
      <c r="CQ15" s="522"/>
      <c r="CR15" s="522"/>
      <c r="CS15" s="523"/>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30"/>
      <c r="C16" s="531"/>
      <c r="D16" s="531"/>
      <c r="E16" s="531"/>
      <c r="F16" s="531"/>
      <c r="G16" s="531"/>
      <c r="H16" s="531"/>
      <c r="I16" s="531"/>
      <c r="J16" s="531"/>
      <c r="K16" s="532"/>
      <c r="L16" s="506" t="s">
        <v>130</v>
      </c>
      <c r="M16" s="507"/>
      <c r="N16" s="507"/>
      <c r="O16" s="507"/>
      <c r="P16" s="507"/>
      <c r="Q16" s="508"/>
      <c r="R16" s="501" t="s">
        <v>131</v>
      </c>
      <c r="S16" s="502"/>
      <c r="T16" s="502"/>
      <c r="U16" s="502"/>
      <c r="V16" s="503"/>
      <c r="W16" s="519"/>
      <c r="X16" s="431"/>
      <c r="Y16" s="431"/>
      <c r="Z16" s="431"/>
      <c r="AA16" s="431"/>
      <c r="AB16" s="432"/>
      <c r="AC16" s="509">
        <v>13.9</v>
      </c>
      <c r="AD16" s="510"/>
      <c r="AE16" s="510"/>
      <c r="AF16" s="510"/>
      <c r="AG16" s="511"/>
      <c r="AH16" s="509">
        <v>14.5</v>
      </c>
      <c r="AI16" s="510"/>
      <c r="AJ16" s="510"/>
      <c r="AK16" s="510"/>
      <c r="AL16" s="512"/>
      <c r="AM16" s="484"/>
      <c r="AN16" s="389"/>
      <c r="AO16" s="389"/>
      <c r="AP16" s="389"/>
      <c r="AQ16" s="389"/>
      <c r="AR16" s="389"/>
      <c r="AS16" s="389"/>
      <c r="AT16" s="390"/>
      <c r="AU16" s="472"/>
      <c r="AV16" s="473"/>
      <c r="AW16" s="473"/>
      <c r="AX16" s="473"/>
      <c r="AY16" s="395" t="s">
        <v>132</v>
      </c>
      <c r="AZ16" s="396"/>
      <c r="BA16" s="396"/>
      <c r="BB16" s="396"/>
      <c r="BC16" s="396"/>
      <c r="BD16" s="396"/>
      <c r="BE16" s="396"/>
      <c r="BF16" s="396"/>
      <c r="BG16" s="396"/>
      <c r="BH16" s="396"/>
      <c r="BI16" s="396"/>
      <c r="BJ16" s="396"/>
      <c r="BK16" s="396"/>
      <c r="BL16" s="396"/>
      <c r="BM16" s="397"/>
      <c r="BN16" s="415">
        <v>254865329</v>
      </c>
      <c r="BO16" s="416"/>
      <c r="BP16" s="416"/>
      <c r="BQ16" s="416"/>
      <c r="BR16" s="416"/>
      <c r="BS16" s="416"/>
      <c r="BT16" s="416"/>
      <c r="BU16" s="417"/>
      <c r="BV16" s="415">
        <v>247525908</v>
      </c>
      <c r="BW16" s="416"/>
      <c r="BX16" s="416"/>
      <c r="BY16" s="416"/>
      <c r="BZ16" s="416"/>
      <c r="CA16" s="416"/>
      <c r="CB16" s="416"/>
      <c r="CC16" s="417"/>
      <c r="CD16" s="152"/>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7"/>
      <c r="DK16" s="137"/>
      <c r="DL16" s="137"/>
      <c r="DM16" s="137"/>
      <c r="DN16" s="137"/>
      <c r="DO16" s="137"/>
    </row>
    <row r="17" spans="1:119" ht="18.75" customHeight="1" thickBot="1">
      <c r="A17" s="138"/>
      <c r="B17" s="533"/>
      <c r="C17" s="534"/>
      <c r="D17" s="534"/>
      <c r="E17" s="534"/>
      <c r="F17" s="534"/>
      <c r="G17" s="534"/>
      <c r="H17" s="534"/>
      <c r="I17" s="534"/>
      <c r="J17" s="534"/>
      <c r="K17" s="535"/>
      <c r="L17" s="153"/>
      <c r="M17" s="498" t="s">
        <v>133</v>
      </c>
      <c r="N17" s="499"/>
      <c r="O17" s="499"/>
      <c r="P17" s="499"/>
      <c r="Q17" s="500"/>
      <c r="R17" s="501" t="s">
        <v>134</v>
      </c>
      <c r="S17" s="502"/>
      <c r="T17" s="502"/>
      <c r="U17" s="502"/>
      <c r="V17" s="503"/>
      <c r="W17" s="504" t="s">
        <v>135</v>
      </c>
      <c r="X17" s="428"/>
      <c r="Y17" s="428"/>
      <c r="Z17" s="428"/>
      <c r="AA17" s="428"/>
      <c r="AB17" s="429"/>
      <c r="AC17" s="391">
        <v>517314</v>
      </c>
      <c r="AD17" s="392"/>
      <c r="AE17" s="392"/>
      <c r="AF17" s="392"/>
      <c r="AG17" s="393"/>
      <c r="AH17" s="391">
        <v>529745</v>
      </c>
      <c r="AI17" s="392"/>
      <c r="AJ17" s="392"/>
      <c r="AK17" s="392"/>
      <c r="AL17" s="394"/>
      <c r="AM17" s="484"/>
      <c r="AN17" s="389"/>
      <c r="AO17" s="389"/>
      <c r="AP17" s="389"/>
      <c r="AQ17" s="389"/>
      <c r="AR17" s="389"/>
      <c r="AS17" s="389"/>
      <c r="AT17" s="390"/>
      <c r="AU17" s="472"/>
      <c r="AV17" s="473"/>
      <c r="AW17" s="473"/>
      <c r="AX17" s="473"/>
      <c r="AY17" s="395" t="s">
        <v>136</v>
      </c>
      <c r="AZ17" s="396"/>
      <c r="BA17" s="396"/>
      <c r="BB17" s="396"/>
      <c r="BC17" s="396"/>
      <c r="BD17" s="396"/>
      <c r="BE17" s="396"/>
      <c r="BF17" s="396"/>
      <c r="BG17" s="396"/>
      <c r="BH17" s="396"/>
      <c r="BI17" s="396"/>
      <c r="BJ17" s="396"/>
      <c r="BK17" s="396"/>
      <c r="BL17" s="396"/>
      <c r="BM17" s="397"/>
      <c r="BN17" s="415">
        <v>292951415</v>
      </c>
      <c r="BO17" s="416"/>
      <c r="BP17" s="416"/>
      <c r="BQ17" s="416"/>
      <c r="BR17" s="416"/>
      <c r="BS17" s="416"/>
      <c r="BT17" s="416"/>
      <c r="BU17" s="417"/>
      <c r="BV17" s="415">
        <v>285813785</v>
      </c>
      <c r="BW17" s="416"/>
      <c r="BX17" s="416"/>
      <c r="BY17" s="416"/>
      <c r="BZ17" s="416"/>
      <c r="CA17" s="416"/>
      <c r="CB17" s="416"/>
      <c r="CC17" s="417"/>
      <c r="CD17" s="152"/>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7"/>
      <c r="DK17" s="137"/>
      <c r="DL17" s="137"/>
      <c r="DM17" s="137"/>
      <c r="DN17" s="137"/>
      <c r="DO17" s="137"/>
    </row>
    <row r="18" spans="1:119" ht="18.75" customHeight="1" thickBot="1">
      <c r="A18" s="138"/>
      <c r="B18" s="477" t="s">
        <v>137</v>
      </c>
      <c r="C18" s="478"/>
      <c r="D18" s="478"/>
      <c r="E18" s="479"/>
      <c r="F18" s="479"/>
      <c r="G18" s="479"/>
      <c r="H18" s="479"/>
      <c r="I18" s="479"/>
      <c r="J18" s="479"/>
      <c r="K18" s="479"/>
      <c r="L18" s="480">
        <v>343.39</v>
      </c>
      <c r="M18" s="480"/>
      <c r="N18" s="480"/>
      <c r="O18" s="480"/>
      <c r="P18" s="480"/>
      <c r="Q18" s="480"/>
      <c r="R18" s="481"/>
      <c r="S18" s="481"/>
      <c r="T18" s="481"/>
      <c r="U18" s="481"/>
      <c r="V18" s="482"/>
      <c r="W18" s="496"/>
      <c r="X18" s="497"/>
      <c r="Y18" s="497"/>
      <c r="Z18" s="497"/>
      <c r="AA18" s="497"/>
      <c r="AB18" s="505"/>
      <c r="AC18" s="379">
        <v>85.4</v>
      </c>
      <c r="AD18" s="380"/>
      <c r="AE18" s="380"/>
      <c r="AF18" s="380"/>
      <c r="AG18" s="483"/>
      <c r="AH18" s="379">
        <v>81.599999999999994</v>
      </c>
      <c r="AI18" s="380"/>
      <c r="AJ18" s="380"/>
      <c r="AK18" s="380"/>
      <c r="AL18" s="381"/>
      <c r="AM18" s="484"/>
      <c r="AN18" s="389"/>
      <c r="AO18" s="389"/>
      <c r="AP18" s="389"/>
      <c r="AQ18" s="389"/>
      <c r="AR18" s="389"/>
      <c r="AS18" s="389"/>
      <c r="AT18" s="390"/>
      <c r="AU18" s="472"/>
      <c r="AV18" s="473"/>
      <c r="AW18" s="473"/>
      <c r="AX18" s="473"/>
      <c r="AY18" s="395" t="s">
        <v>138</v>
      </c>
      <c r="AZ18" s="396"/>
      <c r="BA18" s="396"/>
      <c r="BB18" s="396"/>
      <c r="BC18" s="396"/>
      <c r="BD18" s="396"/>
      <c r="BE18" s="396"/>
      <c r="BF18" s="396"/>
      <c r="BG18" s="396"/>
      <c r="BH18" s="396"/>
      <c r="BI18" s="396"/>
      <c r="BJ18" s="396"/>
      <c r="BK18" s="396"/>
      <c r="BL18" s="396"/>
      <c r="BM18" s="397"/>
      <c r="BN18" s="415">
        <v>349066167</v>
      </c>
      <c r="BO18" s="416"/>
      <c r="BP18" s="416"/>
      <c r="BQ18" s="416"/>
      <c r="BR18" s="416"/>
      <c r="BS18" s="416"/>
      <c r="BT18" s="416"/>
      <c r="BU18" s="417"/>
      <c r="BV18" s="415">
        <v>338420911</v>
      </c>
      <c r="BW18" s="416"/>
      <c r="BX18" s="416"/>
      <c r="BY18" s="416"/>
      <c r="BZ18" s="416"/>
      <c r="CA18" s="416"/>
      <c r="CB18" s="416"/>
      <c r="CC18" s="417"/>
      <c r="CD18" s="152"/>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7"/>
      <c r="DK18" s="137"/>
      <c r="DL18" s="137"/>
      <c r="DM18" s="137"/>
      <c r="DN18" s="137"/>
      <c r="DO18" s="137"/>
    </row>
    <row r="19" spans="1:119" ht="18.75" customHeight="1" thickBot="1">
      <c r="A19" s="138"/>
      <c r="B19" s="477" t="s">
        <v>139</v>
      </c>
      <c r="C19" s="478"/>
      <c r="D19" s="478"/>
      <c r="E19" s="479"/>
      <c r="F19" s="479"/>
      <c r="G19" s="479"/>
      <c r="H19" s="479"/>
      <c r="I19" s="479"/>
      <c r="J19" s="479"/>
      <c r="K19" s="479"/>
      <c r="L19" s="485">
        <v>4481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140</v>
      </c>
      <c r="AZ19" s="396"/>
      <c r="BA19" s="396"/>
      <c r="BB19" s="396"/>
      <c r="BC19" s="396"/>
      <c r="BD19" s="396"/>
      <c r="BE19" s="396"/>
      <c r="BF19" s="396"/>
      <c r="BG19" s="396"/>
      <c r="BH19" s="396"/>
      <c r="BI19" s="396"/>
      <c r="BJ19" s="396"/>
      <c r="BK19" s="396"/>
      <c r="BL19" s="396"/>
      <c r="BM19" s="397"/>
      <c r="BN19" s="415">
        <v>425696834</v>
      </c>
      <c r="BO19" s="416"/>
      <c r="BP19" s="416"/>
      <c r="BQ19" s="416"/>
      <c r="BR19" s="416"/>
      <c r="BS19" s="416"/>
      <c r="BT19" s="416"/>
      <c r="BU19" s="417"/>
      <c r="BV19" s="415">
        <v>420805643</v>
      </c>
      <c r="BW19" s="416"/>
      <c r="BX19" s="416"/>
      <c r="BY19" s="416"/>
      <c r="BZ19" s="416"/>
      <c r="CA19" s="416"/>
      <c r="CB19" s="416"/>
      <c r="CC19" s="417"/>
      <c r="CD19" s="152"/>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7"/>
      <c r="DK19" s="137"/>
      <c r="DL19" s="137"/>
      <c r="DM19" s="137"/>
      <c r="DN19" s="137"/>
      <c r="DO19" s="137"/>
    </row>
    <row r="20" spans="1:119" ht="18.75" customHeight="1" thickBot="1">
      <c r="A20" s="138"/>
      <c r="B20" s="477" t="s">
        <v>141</v>
      </c>
      <c r="C20" s="478"/>
      <c r="D20" s="478"/>
      <c r="E20" s="479"/>
      <c r="F20" s="479"/>
      <c r="G20" s="479"/>
      <c r="H20" s="479"/>
      <c r="I20" s="479"/>
      <c r="J20" s="479"/>
      <c r="K20" s="479"/>
      <c r="L20" s="485">
        <v>764820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2"/>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7"/>
      <c r="DK20" s="137"/>
      <c r="DL20" s="137"/>
      <c r="DM20" s="137"/>
      <c r="DN20" s="137"/>
      <c r="DO20" s="137"/>
    </row>
    <row r="21" spans="1:119" ht="18.75" customHeight="1">
      <c r="A21" s="138"/>
      <c r="B21" s="474" t="s">
        <v>142</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2"/>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7"/>
      <c r="DK21" s="137"/>
      <c r="DL21" s="137"/>
      <c r="DM21" s="137"/>
      <c r="DN21" s="137"/>
      <c r="DO21" s="137"/>
    </row>
    <row r="22" spans="1:119" ht="18.75" customHeight="1" thickBot="1">
      <c r="A22" s="138"/>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2"/>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7"/>
      <c r="DK22" s="137"/>
      <c r="DL22" s="137"/>
      <c r="DM22" s="137"/>
      <c r="DN22" s="137"/>
      <c r="DO22" s="137"/>
    </row>
    <row r="23" spans="1:119" ht="18.75" customHeight="1">
      <c r="A23" s="138"/>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149</v>
      </c>
      <c r="AZ23" s="408"/>
      <c r="BA23" s="408"/>
      <c r="BB23" s="408"/>
      <c r="BC23" s="408"/>
      <c r="BD23" s="408"/>
      <c r="BE23" s="408"/>
      <c r="BF23" s="408"/>
      <c r="BG23" s="408"/>
      <c r="BH23" s="408"/>
      <c r="BI23" s="408"/>
      <c r="BJ23" s="408"/>
      <c r="BK23" s="408"/>
      <c r="BL23" s="408"/>
      <c r="BM23" s="409"/>
      <c r="BN23" s="415">
        <v>1238606550</v>
      </c>
      <c r="BO23" s="416"/>
      <c r="BP23" s="416"/>
      <c r="BQ23" s="416"/>
      <c r="BR23" s="416"/>
      <c r="BS23" s="416"/>
      <c r="BT23" s="416"/>
      <c r="BU23" s="417"/>
      <c r="BV23" s="415">
        <v>1246108029</v>
      </c>
      <c r="BW23" s="416"/>
      <c r="BX23" s="416"/>
      <c r="BY23" s="416"/>
      <c r="BZ23" s="416"/>
      <c r="CA23" s="416"/>
      <c r="CB23" s="416"/>
      <c r="CC23" s="417"/>
      <c r="CD23" s="152"/>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7"/>
      <c r="DK23" s="137"/>
      <c r="DL23" s="137"/>
      <c r="DM23" s="137"/>
      <c r="DN23" s="137"/>
      <c r="DO23" s="137"/>
    </row>
    <row r="24" spans="1:119" ht="18.75" customHeight="1" thickBot="1">
      <c r="A24" s="138"/>
      <c r="B24" s="447"/>
      <c r="C24" s="448"/>
      <c r="D24" s="449"/>
      <c r="E24" s="388" t="s">
        <v>150</v>
      </c>
      <c r="F24" s="389"/>
      <c r="G24" s="389"/>
      <c r="H24" s="389"/>
      <c r="I24" s="389"/>
      <c r="J24" s="389"/>
      <c r="K24" s="390"/>
      <c r="L24" s="391">
        <v>1</v>
      </c>
      <c r="M24" s="392"/>
      <c r="N24" s="392"/>
      <c r="O24" s="392"/>
      <c r="P24" s="393"/>
      <c r="Q24" s="391">
        <v>13000</v>
      </c>
      <c r="R24" s="392"/>
      <c r="S24" s="392"/>
      <c r="T24" s="392"/>
      <c r="U24" s="392"/>
      <c r="V24" s="393"/>
      <c r="W24" s="457"/>
      <c r="X24" s="448"/>
      <c r="Y24" s="449"/>
      <c r="Z24" s="388" t="s">
        <v>151</v>
      </c>
      <c r="AA24" s="389"/>
      <c r="AB24" s="389"/>
      <c r="AC24" s="389"/>
      <c r="AD24" s="389"/>
      <c r="AE24" s="389"/>
      <c r="AF24" s="389"/>
      <c r="AG24" s="390"/>
      <c r="AH24" s="391">
        <v>7472</v>
      </c>
      <c r="AI24" s="392"/>
      <c r="AJ24" s="392"/>
      <c r="AK24" s="392"/>
      <c r="AL24" s="393"/>
      <c r="AM24" s="391">
        <v>23962704</v>
      </c>
      <c r="AN24" s="392"/>
      <c r="AO24" s="392"/>
      <c r="AP24" s="392"/>
      <c r="AQ24" s="392"/>
      <c r="AR24" s="393"/>
      <c r="AS24" s="391">
        <v>3207</v>
      </c>
      <c r="AT24" s="392"/>
      <c r="AU24" s="392"/>
      <c r="AV24" s="392"/>
      <c r="AW24" s="392"/>
      <c r="AX24" s="394"/>
      <c r="AY24" s="382" t="s">
        <v>152</v>
      </c>
      <c r="AZ24" s="383"/>
      <c r="BA24" s="383"/>
      <c r="BB24" s="383"/>
      <c r="BC24" s="383"/>
      <c r="BD24" s="383"/>
      <c r="BE24" s="383"/>
      <c r="BF24" s="383"/>
      <c r="BG24" s="383"/>
      <c r="BH24" s="383"/>
      <c r="BI24" s="383"/>
      <c r="BJ24" s="383"/>
      <c r="BK24" s="383"/>
      <c r="BL24" s="383"/>
      <c r="BM24" s="384"/>
      <c r="BN24" s="415">
        <v>304457454</v>
      </c>
      <c r="BO24" s="416"/>
      <c r="BP24" s="416"/>
      <c r="BQ24" s="416"/>
      <c r="BR24" s="416"/>
      <c r="BS24" s="416"/>
      <c r="BT24" s="416"/>
      <c r="BU24" s="417"/>
      <c r="BV24" s="415">
        <v>319748442</v>
      </c>
      <c r="BW24" s="416"/>
      <c r="BX24" s="416"/>
      <c r="BY24" s="416"/>
      <c r="BZ24" s="416"/>
      <c r="CA24" s="416"/>
      <c r="CB24" s="416"/>
      <c r="CC24" s="417"/>
      <c r="CD24" s="152"/>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7"/>
      <c r="DK24" s="137"/>
      <c r="DL24" s="137"/>
      <c r="DM24" s="137"/>
      <c r="DN24" s="137"/>
      <c r="DO24" s="137"/>
    </row>
    <row r="25" spans="1:119" s="137" customFormat="1" ht="18.75" customHeight="1">
      <c r="A25" s="138"/>
      <c r="B25" s="447"/>
      <c r="C25" s="448"/>
      <c r="D25" s="449"/>
      <c r="E25" s="388" t="s">
        <v>153</v>
      </c>
      <c r="F25" s="389"/>
      <c r="G25" s="389"/>
      <c r="H25" s="389"/>
      <c r="I25" s="389"/>
      <c r="J25" s="389"/>
      <c r="K25" s="390"/>
      <c r="L25" s="391">
        <v>3</v>
      </c>
      <c r="M25" s="392"/>
      <c r="N25" s="392"/>
      <c r="O25" s="392"/>
      <c r="P25" s="393"/>
      <c r="Q25" s="391">
        <v>10400</v>
      </c>
      <c r="R25" s="392"/>
      <c r="S25" s="392"/>
      <c r="T25" s="392"/>
      <c r="U25" s="392"/>
      <c r="V25" s="393"/>
      <c r="W25" s="457"/>
      <c r="X25" s="448"/>
      <c r="Y25" s="449"/>
      <c r="Z25" s="388" t="s">
        <v>154</v>
      </c>
      <c r="AA25" s="389"/>
      <c r="AB25" s="389"/>
      <c r="AC25" s="389"/>
      <c r="AD25" s="389"/>
      <c r="AE25" s="389"/>
      <c r="AF25" s="389"/>
      <c r="AG25" s="390"/>
      <c r="AH25" s="391">
        <v>1087</v>
      </c>
      <c r="AI25" s="392"/>
      <c r="AJ25" s="392"/>
      <c r="AK25" s="392"/>
      <c r="AL25" s="393"/>
      <c r="AM25" s="391">
        <v>3465356</v>
      </c>
      <c r="AN25" s="392"/>
      <c r="AO25" s="392"/>
      <c r="AP25" s="392"/>
      <c r="AQ25" s="392"/>
      <c r="AR25" s="393"/>
      <c r="AS25" s="391">
        <v>3188</v>
      </c>
      <c r="AT25" s="392"/>
      <c r="AU25" s="392"/>
      <c r="AV25" s="392"/>
      <c r="AW25" s="392"/>
      <c r="AX25" s="394"/>
      <c r="AY25" s="407" t="s">
        <v>155</v>
      </c>
      <c r="AZ25" s="408"/>
      <c r="BA25" s="408"/>
      <c r="BB25" s="408"/>
      <c r="BC25" s="408"/>
      <c r="BD25" s="408"/>
      <c r="BE25" s="408"/>
      <c r="BF25" s="408"/>
      <c r="BG25" s="408"/>
      <c r="BH25" s="408"/>
      <c r="BI25" s="408"/>
      <c r="BJ25" s="408"/>
      <c r="BK25" s="408"/>
      <c r="BL25" s="408"/>
      <c r="BM25" s="409"/>
      <c r="BN25" s="410">
        <v>167041524</v>
      </c>
      <c r="BO25" s="411"/>
      <c r="BP25" s="411"/>
      <c r="BQ25" s="411"/>
      <c r="BR25" s="411"/>
      <c r="BS25" s="411"/>
      <c r="BT25" s="411"/>
      <c r="BU25" s="412"/>
      <c r="BV25" s="410">
        <v>159345769</v>
      </c>
      <c r="BW25" s="411"/>
      <c r="BX25" s="411"/>
      <c r="BY25" s="411"/>
      <c r="BZ25" s="411"/>
      <c r="CA25" s="411"/>
      <c r="CB25" s="411"/>
      <c r="CC25" s="412"/>
      <c r="CD25" s="152"/>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7" customFormat="1" ht="18.75" customHeight="1">
      <c r="A26" s="138"/>
      <c r="B26" s="447"/>
      <c r="C26" s="448"/>
      <c r="D26" s="449"/>
      <c r="E26" s="388" t="s">
        <v>156</v>
      </c>
      <c r="F26" s="389"/>
      <c r="G26" s="389"/>
      <c r="H26" s="389"/>
      <c r="I26" s="389"/>
      <c r="J26" s="389"/>
      <c r="K26" s="390"/>
      <c r="L26" s="391">
        <v>1</v>
      </c>
      <c r="M26" s="392"/>
      <c r="N26" s="392"/>
      <c r="O26" s="392"/>
      <c r="P26" s="393"/>
      <c r="Q26" s="391">
        <v>8500</v>
      </c>
      <c r="R26" s="392"/>
      <c r="S26" s="392"/>
      <c r="T26" s="392"/>
      <c r="U26" s="392"/>
      <c r="V26" s="393"/>
      <c r="W26" s="457"/>
      <c r="X26" s="448"/>
      <c r="Y26" s="449"/>
      <c r="Z26" s="388" t="s">
        <v>157</v>
      </c>
      <c r="AA26" s="470"/>
      <c r="AB26" s="470"/>
      <c r="AC26" s="470"/>
      <c r="AD26" s="470"/>
      <c r="AE26" s="470"/>
      <c r="AF26" s="470"/>
      <c r="AG26" s="471"/>
      <c r="AH26" s="391">
        <v>742</v>
      </c>
      <c r="AI26" s="392"/>
      <c r="AJ26" s="392"/>
      <c r="AK26" s="392"/>
      <c r="AL26" s="393"/>
      <c r="AM26" s="391">
        <v>2292780</v>
      </c>
      <c r="AN26" s="392"/>
      <c r="AO26" s="392"/>
      <c r="AP26" s="392"/>
      <c r="AQ26" s="392"/>
      <c r="AR26" s="393"/>
      <c r="AS26" s="391">
        <v>3090</v>
      </c>
      <c r="AT26" s="392"/>
      <c r="AU26" s="392"/>
      <c r="AV26" s="392"/>
      <c r="AW26" s="392"/>
      <c r="AX26" s="394"/>
      <c r="AY26" s="424" t="s">
        <v>158</v>
      </c>
      <c r="AZ26" s="425"/>
      <c r="BA26" s="425"/>
      <c r="BB26" s="425"/>
      <c r="BC26" s="425"/>
      <c r="BD26" s="425"/>
      <c r="BE26" s="425"/>
      <c r="BF26" s="425"/>
      <c r="BG26" s="425"/>
      <c r="BH26" s="425"/>
      <c r="BI26" s="425"/>
      <c r="BJ26" s="425"/>
      <c r="BK26" s="425"/>
      <c r="BL26" s="425"/>
      <c r="BM26" s="426"/>
      <c r="BN26" s="415">
        <v>6083607</v>
      </c>
      <c r="BO26" s="416"/>
      <c r="BP26" s="416"/>
      <c r="BQ26" s="416"/>
      <c r="BR26" s="416"/>
      <c r="BS26" s="416"/>
      <c r="BT26" s="416"/>
      <c r="BU26" s="417"/>
      <c r="BV26" s="415">
        <v>6001412</v>
      </c>
      <c r="BW26" s="416"/>
      <c r="BX26" s="416"/>
      <c r="BY26" s="416"/>
      <c r="BZ26" s="416"/>
      <c r="CA26" s="416"/>
      <c r="CB26" s="416"/>
      <c r="CC26" s="417"/>
      <c r="CD26" s="152"/>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38"/>
      <c r="B27" s="447"/>
      <c r="C27" s="448"/>
      <c r="D27" s="449"/>
      <c r="E27" s="388" t="s">
        <v>159</v>
      </c>
      <c r="F27" s="389"/>
      <c r="G27" s="389"/>
      <c r="H27" s="389"/>
      <c r="I27" s="389"/>
      <c r="J27" s="389"/>
      <c r="K27" s="390"/>
      <c r="L27" s="391">
        <v>1</v>
      </c>
      <c r="M27" s="392"/>
      <c r="N27" s="392"/>
      <c r="O27" s="392"/>
      <c r="P27" s="393"/>
      <c r="Q27" s="391">
        <v>10600</v>
      </c>
      <c r="R27" s="392"/>
      <c r="S27" s="392"/>
      <c r="T27" s="392"/>
      <c r="U27" s="392"/>
      <c r="V27" s="393"/>
      <c r="W27" s="457"/>
      <c r="X27" s="448"/>
      <c r="Y27" s="449"/>
      <c r="Z27" s="388" t="s">
        <v>160</v>
      </c>
      <c r="AA27" s="389"/>
      <c r="AB27" s="389"/>
      <c r="AC27" s="389"/>
      <c r="AD27" s="389"/>
      <c r="AE27" s="389"/>
      <c r="AF27" s="389"/>
      <c r="AG27" s="390"/>
      <c r="AH27" s="391">
        <v>373</v>
      </c>
      <c r="AI27" s="392"/>
      <c r="AJ27" s="392"/>
      <c r="AK27" s="392"/>
      <c r="AL27" s="393"/>
      <c r="AM27" s="391">
        <v>1473151</v>
      </c>
      <c r="AN27" s="392"/>
      <c r="AO27" s="392"/>
      <c r="AP27" s="392"/>
      <c r="AQ27" s="392"/>
      <c r="AR27" s="393"/>
      <c r="AS27" s="391">
        <v>3949</v>
      </c>
      <c r="AT27" s="392"/>
      <c r="AU27" s="392"/>
      <c r="AV27" s="392"/>
      <c r="AW27" s="392"/>
      <c r="AX27" s="394"/>
      <c r="AY27" s="421" t="s">
        <v>161</v>
      </c>
      <c r="AZ27" s="422"/>
      <c r="BA27" s="422"/>
      <c r="BB27" s="422"/>
      <c r="BC27" s="422"/>
      <c r="BD27" s="422"/>
      <c r="BE27" s="422"/>
      <c r="BF27" s="422"/>
      <c r="BG27" s="422"/>
      <c r="BH27" s="422"/>
      <c r="BI27" s="422"/>
      <c r="BJ27" s="422"/>
      <c r="BK27" s="422"/>
      <c r="BL27" s="422"/>
      <c r="BM27" s="423"/>
      <c r="BN27" s="418">
        <v>6419340</v>
      </c>
      <c r="BO27" s="419"/>
      <c r="BP27" s="419"/>
      <c r="BQ27" s="419"/>
      <c r="BR27" s="419"/>
      <c r="BS27" s="419"/>
      <c r="BT27" s="419"/>
      <c r="BU27" s="420"/>
      <c r="BV27" s="418">
        <v>4418487</v>
      </c>
      <c r="BW27" s="419"/>
      <c r="BX27" s="419"/>
      <c r="BY27" s="419"/>
      <c r="BZ27" s="419"/>
      <c r="CA27" s="419"/>
      <c r="CB27" s="419"/>
      <c r="CC27" s="420"/>
      <c r="CD27" s="154"/>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7"/>
      <c r="DK27" s="137"/>
      <c r="DL27" s="137"/>
      <c r="DM27" s="137"/>
      <c r="DN27" s="137"/>
      <c r="DO27" s="137"/>
    </row>
    <row r="28" spans="1:119" ht="18.75" customHeight="1">
      <c r="A28" s="138"/>
      <c r="B28" s="447"/>
      <c r="C28" s="448"/>
      <c r="D28" s="449"/>
      <c r="E28" s="388" t="s">
        <v>162</v>
      </c>
      <c r="F28" s="389"/>
      <c r="G28" s="389"/>
      <c r="H28" s="389"/>
      <c r="I28" s="389"/>
      <c r="J28" s="389"/>
      <c r="K28" s="390"/>
      <c r="L28" s="391">
        <v>1</v>
      </c>
      <c r="M28" s="392"/>
      <c r="N28" s="392"/>
      <c r="O28" s="392"/>
      <c r="P28" s="393"/>
      <c r="Q28" s="391">
        <v>9700</v>
      </c>
      <c r="R28" s="392"/>
      <c r="S28" s="392"/>
      <c r="T28" s="392"/>
      <c r="U28" s="392"/>
      <c r="V28" s="393"/>
      <c r="W28" s="457"/>
      <c r="X28" s="448"/>
      <c r="Y28" s="449"/>
      <c r="Z28" s="388" t="s">
        <v>163</v>
      </c>
      <c r="AA28" s="389"/>
      <c r="AB28" s="389"/>
      <c r="AC28" s="389"/>
      <c r="AD28" s="389"/>
      <c r="AE28" s="389"/>
      <c r="AF28" s="389"/>
      <c r="AG28" s="390"/>
      <c r="AH28" s="391" t="s">
        <v>118</v>
      </c>
      <c r="AI28" s="392"/>
      <c r="AJ28" s="392"/>
      <c r="AK28" s="392"/>
      <c r="AL28" s="393"/>
      <c r="AM28" s="391" t="s">
        <v>118</v>
      </c>
      <c r="AN28" s="392"/>
      <c r="AO28" s="392"/>
      <c r="AP28" s="392"/>
      <c r="AQ28" s="392"/>
      <c r="AR28" s="393"/>
      <c r="AS28" s="391" t="s">
        <v>118</v>
      </c>
      <c r="AT28" s="392"/>
      <c r="AU28" s="392"/>
      <c r="AV28" s="392"/>
      <c r="AW28" s="392"/>
      <c r="AX28" s="394"/>
      <c r="AY28" s="398" t="s">
        <v>164</v>
      </c>
      <c r="AZ28" s="399"/>
      <c r="BA28" s="399"/>
      <c r="BB28" s="400"/>
      <c r="BC28" s="407" t="s">
        <v>165</v>
      </c>
      <c r="BD28" s="408"/>
      <c r="BE28" s="408"/>
      <c r="BF28" s="408"/>
      <c r="BG28" s="408"/>
      <c r="BH28" s="408"/>
      <c r="BI28" s="408"/>
      <c r="BJ28" s="408"/>
      <c r="BK28" s="408"/>
      <c r="BL28" s="408"/>
      <c r="BM28" s="409"/>
      <c r="BN28" s="410">
        <v>22377398</v>
      </c>
      <c r="BO28" s="411"/>
      <c r="BP28" s="411"/>
      <c r="BQ28" s="411"/>
      <c r="BR28" s="411"/>
      <c r="BS28" s="411"/>
      <c r="BT28" s="411"/>
      <c r="BU28" s="412"/>
      <c r="BV28" s="410">
        <v>19976427</v>
      </c>
      <c r="BW28" s="411"/>
      <c r="BX28" s="411"/>
      <c r="BY28" s="411"/>
      <c r="BZ28" s="411"/>
      <c r="CA28" s="411"/>
      <c r="CB28" s="411"/>
      <c r="CC28" s="412"/>
      <c r="CD28" s="152"/>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7"/>
      <c r="DK28" s="137"/>
      <c r="DL28" s="137"/>
      <c r="DM28" s="137"/>
      <c r="DN28" s="137"/>
      <c r="DO28" s="137"/>
    </row>
    <row r="29" spans="1:119" ht="18.75" customHeight="1">
      <c r="A29" s="138"/>
      <c r="B29" s="447"/>
      <c r="C29" s="448"/>
      <c r="D29" s="449"/>
      <c r="E29" s="388" t="s">
        <v>166</v>
      </c>
      <c r="F29" s="389"/>
      <c r="G29" s="389"/>
      <c r="H29" s="389"/>
      <c r="I29" s="389"/>
      <c r="J29" s="389"/>
      <c r="K29" s="390"/>
      <c r="L29" s="391">
        <v>60</v>
      </c>
      <c r="M29" s="392"/>
      <c r="N29" s="392"/>
      <c r="O29" s="392"/>
      <c r="P29" s="393"/>
      <c r="Q29" s="391">
        <v>8800</v>
      </c>
      <c r="R29" s="392"/>
      <c r="S29" s="392"/>
      <c r="T29" s="392"/>
      <c r="U29" s="392"/>
      <c r="V29" s="393"/>
      <c r="W29" s="458"/>
      <c r="X29" s="459"/>
      <c r="Y29" s="460"/>
      <c r="Z29" s="388" t="s">
        <v>167</v>
      </c>
      <c r="AA29" s="389"/>
      <c r="AB29" s="389"/>
      <c r="AC29" s="389"/>
      <c r="AD29" s="389"/>
      <c r="AE29" s="389"/>
      <c r="AF29" s="389"/>
      <c r="AG29" s="390"/>
      <c r="AH29" s="391">
        <v>7845</v>
      </c>
      <c r="AI29" s="392"/>
      <c r="AJ29" s="392"/>
      <c r="AK29" s="392"/>
      <c r="AL29" s="393"/>
      <c r="AM29" s="391">
        <v>25435855</v>
      </c>
      <c r="AN29" s="392"/>
      <c r="AO29" s="392"/>
      <c r="AP29" s="392"/>
      <c r="AQ29" s="392"/>
      <c r="AR29" s="393"/>
      <c r="AS29" s="391">
        <v>3242</v>
      </c>
      <c r="AT29" s="392"/>
      <c r="AU29" s="392"/>
      <c r="AV29" s="392"/>
      <c r="AW29" s="392"/>
      <c r="AX29" s="394"/>
      <c r="AY29" s="401"/>
      <c r="AZ29" s="402"/>
      <c r="BA29" s="402"/>
      <c r="BB29" s="403"/>
      <c r="BC29" s="395" t="s">
        <v>168</v>
      </c>
      <c r="BD29" s="396"/>
      <c r="BE29" s="396"/>
      <c r="BF29" s="396"/>
      <c r="BG29" s="396"/>
      <c r="BH29" s="396"/>
      <c r="BI29" s="396"/>
      <c r="BJ29" s="396"/>
      <c r="BK29" s="396"/>
      <c r="BL29" s="396"/>
      <c r="BM29" s="397"/>
      <c r="BN29" s="415">
        <v>5259212</v>
      </c>
      <c r="BO29" s="416"/>
      <c r="BP29" s="416"/>
      <c r="BQ29" s="416"/>
      <c r="BR29" s="416"/>
      <c r="BS29" s="416"/>
      <c r="BT29" s="416"/>
      <c r="BU29" s="417"/>
      <c r="BV29" s="415">
        <v>5208171</v>
      </c>
      <c r="BW29" s="416"/>
      <c r="BX29" s="416"/>
      <c r="BY29" s="416"/>
      <c r="BZ29" s="416"/>
      <c r="CA29" s="416"/>
      <c r="CB29" s="416"/>
      <c r="CC29" s="417"/>
      <c r="CD29" s="154"/>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7"/>
      <c r="DK29" s="137"/>
      <c r="DL29" s="137"/>
      <c r="DM29" s="137"/>
      <c r="DN29" s="137"/>
      <c r="DO29" s="137"/>
    </row>
    <row r="30" spans="1:119" ht="18.75" customHeight="1" thickBot="1">
      <c r="A30" s="138"/>
      <c r="B30" s="450"/>
      <c r="C30" s="451"/>
      <c r="D30" s="452"/>
      <c r="E30" s="461"/>
      <c r="F30" s="462"/>
      <c r="G30" s="462"/>
      <c r="H30" s="462"/>
      <c r="I30" s="462"/>
      <c r="J30" s="462"/>
      <c r="K30" s="463"/>
      <c r="L30" s="464"/>
      <c r="M30" s="465"/>
      <c r="N30" s="465"/>
      <c r="O30" s="465"/>
      <c r="P30" s="466"/>
      <c r="Q30" s="464"/>
      <c r="R30" s="465"/>
      <c r="S30" s="465"/>
      <c r="T30" s="465"/>
      <c r="U30" s="465"/>
      <c r="V30" s="466"/>
      <c r="W30" s="467" t="s">
        <v>169</v>
      </c>
      <c r="X30" s="468"/>
      <c r="Y30" s="468"/>
      <c r="Z30" s="468"/>
      <c r="AA30" s="468"/>
      <c r="AB30" s="468"/>
      <c r="AC30" s="468"/>
      <c r="AD30" s="468"/>
      <c r="AE30" s="468"/>
      <c r="AF30" s="468"/>
      <c r="AG30" s="469"/>
      <c r="AH30" s="379">
        <v>103.7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170</v>
      </c>
      <c r="BD30" s="383"/>
      <c r="BE30" s="383"/>
      <c r="BF30" s="383"/>
      <c r="BG30" s="383"/>
      <c r="BH30" s="383"/>
      <c r="BI30" s="383"/>
      <c r="BJ30" s="383"/>
      <c r="BK30" s="383"/>
      <c r="BL30" s="383"/>
      <c r="BM30" s="384"/>
      <c r="BN30" s="418">
        <v>22511642</v>
      </c>
      <c r="BO30" s="419"/>
      <c r="BP30" s="419"/>
      <c r="BQ30" s="419"/>
      <c r="BR30" s="419"/>
      <c r="BS30" s="419"/>
      <c r="BT30" s="419"/>
      <c r="BU30" s="420"/>
      <c r="BV30" s="418">
        <v>17952222</v>
      </c>
      <c r="BW30" s="419"/>
      <c r="BX30" s="419"/>
      <c r="BY30" s="419"/>
      <c r="BZ30" s="419"/>
      <c r="CA30" s="419"/>
      <c r="CB30" s="419"/>
      <c r="CC30" s="420"/>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8" t="s">
        <v>177</v>
      </c>
      <c r="D33" s="378"/>
      <c r="E33" s="377" t="s">
        <v>178</v>
      </c>
      <c r="F33" s="377"/>
      <c r="G33" s="377"/>
      <c r="H33" s="377"/>
      <c r="I33" s="377"/>
      <c r="J33" s="377"/>
      <c r="K33" s="377"/>
      <c r="L33" s="377"/>
      <c r="M33" s="377"/>
      <c r="N33" s="377"/>
      <c r="O33" s="377"/>
      <c r="P33" s="377"/>
      <c r="Q33" s="377"/>
      <c r="R33" s="377"/>
      <c r="S33" s="377"/>
      <c r="T33" s="167"/>
      <c r="U33" s="378" t="s">
        <v>177</v>
      </c>
      <c r="V33" s="378"/>
      <c r="W33" s="377" t="s">
        <v>178</v>
      </c>
      <c r="X33" s="377"/>
      <c r="Y33" s="377"/>
      <c r="Z33" s="377"/>
      <c r="AA33" s="377"/>
      <c r="AB33" s="377"/>
      <c r="AC33" s="377"/>
      <c r="AD33" s="377"/>
      <c r="AE33" s="377"/>
      <c r="AF33" s="377"/>
      <c r="AG33" s="377"/>
      <c r="AH33" s="377"/>
      <c r="AI33" s="377"/>
      <c r="AJ33" s="377"/>
      <c r="AK33" s="377"/>
      <c r="AL33" s="167"/>
      <c r="AM33" s="378" t="s">
        <v>177</v>
      </c>
      <c r="AN33" s="378"/>
      <c r="AO33" s="377" t="s">
        <v>178</v>
      </c>
      <c r="AP33" s="377"/>
      <c r="AQ33" s="377"/>
      <c r="AR33" s="377"/>
      <c r="AS33" s="377"/>
      <c r="AT33" s="377"/>
      <c r="AU33" s="377"/>
      <c r="AV33" s="377"/>
      <c r="AW33" s="377"/>
      <c r="AX33" s="377"/>
      <c r="AY33" s="377"/>
      <c r="AZ33" s="377"/>
      <c r="BA33" s="377"/>
      <c r="BB33" s="377"/>
      <c r="BC33" s="377"/>
      <c r="BD33" s="168"/>
      <c r="BE33" s="377" t="s">
        <v>179</v>
      </c>
      <c r="BF33" s="377"/>
      <c r="BG33" s="377" t="s">
        <v>180</v>
      </c>
      <c r="BH33" s="377"/>
      <c r="BI33" s="377"/>
      <c r="BJ33" s="377"/>
      <c r="BK33" s="377"/>
      <c r="BL33" s="377"/>
      <c r="BM33" s="377"/>
      <c r="BN33" s="377"/>
      <c r="BO33" s="377"/>
      <c r="BP33" s="377"/>
      <c r="BQ33" s="377"/>
      <c r="BR33" s="377"/>
      <c r="BS33" s="377"/>
      <c r="BT33" s="377"/>
      <c r="BU33" s="377"/>
      <c r="BV33" s="168"/>
      <c r="BW33" s="378" t="s">
        <v>179</v>
      </c>
      <c r="BX33" s="378"/>
      <c r="BY33" s="377" t="s">
        <v>181</v>
      </c>
      <c r="BZ33" s="377"/>
      <c r="CA33" s="377"/>
      <c r="CB33" s="377"/>
      <c r="CC33" s="377"/>
      <c r="CD33" s="377"/>
      <c r="CE33" s="377"/>
      <c r="CF33" s="377"/>
      <c r="CG33" s="377"/>
      <c r="CH33" s="377"/>
      <c r="CI33" s="377"/>
      <c r="CJ33" s="377"/>
      <c r="CK33" s="377"/>
      <c r="CL33" s="377"/>
      <c r="CM33" s="377"/>
      <c r="CN33" s="167"/>
      <c r="CO33" s="378" t="s">
        <v>177</v>
      </c>
      <c r="CP33" s="378"/>
      <c r="CQ33" s="377" t="s">
        <v>182</v>
      </c>
      <c r="CR33" s="377"/>
      <c r="CS33" s="377"/>
      <c r="CT33" s="377"/>
      <c r="CU33" s="377"/>
      <c r="CV33" s="377"/>
      <c r="CW33" s="377"/>
      <c r="CX33" s="377"/>
      <c r="CY33" s="377"/>
      <c r="CZ33" s="377"/>
      <c r="DA33" s="377"/>
      <c r="DB33" s="377"/>
      <c r="DC33" s="377"/>
      <c r="DD33" s="377"/>
      <c r="DE33" s="377"/>
      <c r="DF33" s="167"/>
      <c r="DG33" s="377" t="s">
        <v>183</v>
      </c>
      <c r="DH33" s="377"/>
      <c r="DI33" s="169"/>
      <c r="DJ33" s="137"/>
      <c r="DK33" s="137"/>
      <c r="DL33" s="137"/>
      <c r="DM33" s="137"/>
      <c r="DN33" s="137"/>
      <c r="DO33" s="137"/>
    </row>
    <row r="34" spans="1:119" ht="32.25" customHeight="1">
      <c r="A34" s="138"/>
      <c r="B34" s="164"/>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5"/>
      <c r="U34" s="375">
        <f>IF(W34="","",MAX(C34:D43)+1)</f>
        <v>9</v>
      </c>
      <c r="V34" s="375"/>
      <c r="W34" s="374" t="str">
        <f>IF('各会計、関係団体の財政状況及び健全化判断比率'!B28="","",'各会計、関係団体の財政状況及び健全化判断比率'!B28)</f>
        <v>後期高齢者医療特別会計</v>
      </c>
      <c r="X34" s="374"/>
      <c r="Y34" s="374"/>
      <c r="Z34" s="374"/>
      <c r="AA34" s="374"/>
      <c r="AB34" s="374"/>
      <c r="AC34" s="374"/>
      <c r="AD34" s="374"/>
      <c r="AE34" s="374"/>
      <c r="AF34" s="374"/>
      <c r="AG34" s="374"/>
      <c r="AH34" s="374"/>
      <c r="AI34" s="374"/>
      <c r="AJ34" s="374"/>
      <c r="AK34" s="374"/>
      <c r="AL34" s="165"/>
      <c r="AM34" s="375">
        <f>IF(AO34="","",MAX(C34:D43,U34:V43)+1)</f>
        <v>14</v>
      </c>
      <c r="AN34" s="375"/>
      <c r="AO34" s="374" t="str">
        <f>IF('各会計、関係団体の財政状況及び健全化判断比率'!B33="","",'各会計、関係団体の財政状況及び健全化判断比率'!B33)</f>
        <v>下水道事業会計</v>
      </c>
      <c r="AP34" s="374"/>
      <c r="AQ34" s="374"/>
      <c r="AR34" s="374"/>
      <c r="AS34" s="374"/>
      <c r="AT34" s="374"/>
      <c r="AU34" s="374"/>
      <c r="AV34" s="374"/>
      <c r="AW34" s="374"/>
      <c r="AX34" s="374"/>
      <c r="AY34" s="374"/>
      <c r="AZ34" s="374"/>
      <c r="BA34" s="374"/>
      <c r="BB34" s="374"/>
      <c r="BC34" s="374"/>
      <c r="BD34" s="165"/>
      <c r="BE34" s="375">
        <f>IF(BG34="","",MAX(C34:D43,U34:V43,AM34:AN43)+1)</f>
        <v>18</v>
      </c>
      <c r="BF34" s="375"/>
      <c r="BG34" s="374" t="str">
        <f>IF('各会計、関係団体の財政状況及び健全化判断比率'!B37="","",'各会計、関係団体の財政状況及び健全化判断比率'!B37)</f>
        <v>集落排水事業特別会計</v>
      </c>
      <c r="BH34" s="374"/>
      <c r="BI34" s="374"/>
      <c r="BJ34" s="374"/>
      <c r="BK34" s="374"/>
      <c r="BL34" s="374"/>
      <c r="BM34" s="374"/>
      <c r="BN34" s="374"/>
      <c r="BO34" s="374"/>
      <c r="BP34" s="374"/>
      <c r="BQ34" s="374"/>
      <c r="BR34" s="374"/>
      <c r="BS34" s="374"/>
      <c r="BT34" s="374"/>
      <c r="BU34" s="374"/>
      <c r="BV34" s="165"/>
      <c r="BW34" s="375">
        <f>IF(BY34="","",MAX(C34:D43,U34:V43,AM34:AN43,BE34:BF43)+1)</f>
        <v>22</v>
      </c>
      <c r="BX34" s="375"/>
      <c r="BY34" s="374" t="str">
        <f>IF('各会計、関係団体の財政状況及び健全化判断比率'!B68="","",'各会計、関係団体の財政状況及び健全化判断比率'!B68)</f>
        <v>福岡都市圏広域行政事業組合（一般会計）</v>
      </c>
      <c r="BZ34" s="374"/>
      <c r="CA34" s="374"/>
      <c r="CB34" s="374"/>
      <c r="CC34" s="374"/>
      <c r="CD34" s="374"/>
      <c r="CE34" s="374"/>
      <c r="CF34" s="374"/>
      <c r="CG34" s="374"/>
      <c r="CH34" s="374"/>
      <c r="CI34" s="374"/>
      <c r="CJ34" s="374"/>
      <c r="CK34" s="374"/>
      <c r="CL34" s="374"/>
      <c r="CM34" s="374"/>
      <c r="CN34" s="165"/>
      <c r="CO34" s="375">
        <f>IF(CQ34="","",MAX(C34:D43,U34:V43,AM34:AN43,BE34:BF43,BW34:BX43)+1)</f>
        <v>31</v>
      </c>
      <c r="CP34" s="375"/>
      <c r="CQ34" s="374" t="str">
        <f>IF('各会計、関係団体の財政状況及び健全化判断比率'!BS7="","",'各会計、関係団体の財政状況及び健全化判断比率'!BS7)</f>
        <v>福岡市緑のまちづくり協会</v>
      </c>
      <c r="CR34" s="374"/>
      <c r="CS34" s="374"/>
      <c r="CT34" s="374"/>
      <c r="CU34" s="374"/>
      <c r="CV34" s="374"/>
      <c r="CW34" s="374"/>
      <c r="CX34" s="374"/>
      <c r="CY34" s="374"/>
      <c r="CZ34" s="374"/>
      <c r="DA34" s="374"/>
      <c r="DB34" s="374"/>
      <c r="DC34" s="374"/>
      <c r="DD34" s="374"/>
      <c r="DE34" s="374"/>
      <c r="DF34" s="162"/>
      <c r="DG34" s="376" t="str">
        <f>IF('各会計、関係団体の財政状況及び健全化判断比率'!BR7="","",'各会計、関係団体の財政状況及び健全化判断比率'!BR7)</f>
        <v/>
      </c>
      <c r="DH34" s="376"/>
      <c r="DI34" s="169"/>
      <c r="DJ34" s="137"/>
      <c r="DK34" s="137"/>
      <c r="DL34" s="137"/>
      <c r="DM34" s="137"/>
      <c r="DN34" s="137"/>
      <c r="DO34" s="137"/>
    </row>
    <row r="35" spans="1:119" ht="32.25" customHeight="1">
      <c r="A35" s="138"/>
      <c r="B35" s="164"/>
      <c r="C35" s="375">
        <f>IF(E35="","",C34+1)</f>
        <v>2</v>
      </c>
      <c r="D35" s="375"/>
      <c r="E35" s="374" t="str">
        <f>IF('各会計、関係団体の財政状況及び健全化判断比率'!B8="","",'各会計、関係団体の財政状況及び健全化判断比率'!B8)</f>
        <v>母子父子寡婦福祉資金貸付事業特別会計</v>
      </c>
      <c r="F35" s="374"/>
      <c r="G35" s="374"/>
      <c r="H35" s="374"/>
      <c r="I35" s="374"/>
      <c r="J35" s="374"/>
      <c r="K35" s="374"/>
      <c r="L35" s="374"/>
      <c r="M35" s="374"/>
      <c r="N35" s="374"/>
      <c r="O35" s="374"/>
      <c r="P35" s="374"/>
      <c r="Q35" s="374"/>
      <c r="R35" s="374"/>
      <c r="S35" s="374"/>
      <c r="T35" s="165"/>
      <c r="U35" s="375">
        <f>IF(W35="","",U34+1)</f>
        <v>10</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5"/>
      <c r="AM35" s="375">
        <f t="shared" ref="AM35:AM43" si="0">IF(AO35="","",AM34+1)</f>
        <v>15</v>
      </c>
      <c r="AN35" s="375"/>
      <c r="AO35" s="374" t="str">
        <f>IF('各会計、関係団体の財政状況及び健全化判断比率'!B34="","",'各会計、関係団体の財政状況及び健全化判断比率'!B34)</f>
        <v>水道事業会計</v>
      </c>
      <c r="AP35" s="374"/>
      <c r="AQ35" s="374"/>
      <c r="AR35" s="374"/>
      <c r="AS35" s="374"/>
      <c r="AT35" s="374"/>
      <c r="AU35" s="374"/>
      <c r="AV35" s="374"/>
      <c r="AW35" s="374"/>
      <c r="AX35" s="374"/>
      <c r="AY35" s="374"/>
      <c r="AZ35" s="374"/>
      <c r="BA35" s="374"/>
      <c r="BB35" s="374"/>
      <c r="BC35" s="374"/>
      <c r="BD35" s="165"/>
      <c r="BE35" s="375">
        <f t="shared" ref="BE35:BE43" si="1">IF(BG35="","",BE34+1)</f>
        <v>19</v>
      </c>
      <c r="BF35" s="375"/>
      <c r="BG35" s="374" t="str">
        <f>IF('各会計、関係団体の財政状況及び健全化判断比率'!B38="","",'各会計、関係団体の財政状況及び健全化判断比率'!B38)</f>
        <v>中央卸売市場特別会計</v>
      </c>
      <c r="BH35" s="374"/>
      <c r="BI35" s="374"/>
      <c r="BJ35" s="374"/>
      <c r="BK35" s="374"/>
      <c r="BL35" s="374"/>
      <c r="BM35" s="374"/>
      <c r="BN35" s="374"/>
      <c r="BO35" s="374"/>
      <c r="BP35" s="374"/>
      <c r="BQ35" s="374"/>
      <c r="BR35" s="374"/>
      <c r="BS35" s="374"/>
      <c r="BT35" s="374"/>
      <c r="BU35" s="374"/>
      <c r="BV35" s="165"/>
      <c r="BW35" s="375">
        <f t="shared" ref="BW35:BW43" si="2">IF(BY35="","",BW34+1)</f>
        <v>23</v>
      </c>
      <c r="BX35" s="375"/>
      <c r="BY35" s="374" t="str">
        <f>IF('各会計、関係団体の財政状況及び健全化判断比率'!B69="","",'各会計、関係団体の財政状況及び健全化判断比率'!B69)</f>
        <v>福岡都市圏広域行政事業組合（特別会計）</v>
      </c>
      <c r="BZ35" s="374"/>
      <c r="CA35" s="374"/>
      <c r="CB35" s="374"/>
      <c r="CC35" s="374"/>
      <c r="CD35" s="374"/>
      <c r="CE35" s="374"/>
      <c r="CF35" s="374"/>
      <c r="CG35" s="374"/>
      <c r="CH35" s="374"/>
      <c r="CI35" s="374"/>
      <c r="CJ35" s="374"/>
      <c r="CK35" s="374"/>
      <c r="CL35" s="374"/>
      <c r="CM35" s="374"/>
      <c r="CN35" s="165"/>
      <c r="CO35" s="375">
        <f t="shared" ref="CO35:CO43" si="3">IF(CQ35="","",CO34+1)</f>
        <v>32</v>
      </c>
      <c r="CP35" s="375"/>
      <c r="CQ35" s="374" t="str">
        <f>IF('各会計、関係団体の財政状況及び健全化判断比率'!BS8="","",'各会計、関係団体の財政状況及び健全化判断比率'!BS8)</f>
        <v>福岡コンベンションセンター</v>
      </c>
      <c r="CR35" s="374"/>
      <c r="CS35" s="374"/>
      <c r="CT35" s="374"/>
      <c r="CU35" s="374"/>
      <c r="CV35" s="374"/>
      <c r="CW35" s="374"/>
      <c r="CX35" s="374"/>
      <c r="CY35" s="374"/>
      <c r="CZ35" s="374"/>
      <c r="DA35" s="374"/>
      <c r="DB35" s="374"/>
      <c r="DC35" s="374"/>
      <c r="DD35" s="374"/>
      <c r="DE35" s="374"/>
      <c r="DF35" s="162"/>
      <c r="DG35" s="376" t="str">
        <f>IF('各会計、関係団体の財政状況及び健全化判断比率'!BR8="","",'各会計、関係団体の財政状況及び健全化判断比率'!BR8)</f>
        <v>○</v>
      </c>
      <c r="DH35" s="376"/>
      <c r="DI35" s="169"/>
      <c r="DJ35" s="137"/>
      <c r="DK35" s="137"/>
      <c r="DL35" s="137"/>
      <c r="DM35" s="137"/>
      <c r="DN35" s="137"/>
      <c r="DO35" s="137"/>
    </row>
    <row r="36" spans="1:119" ht="32.25" customHeight="1">
      <c r="A36" s="138"/>
      <c r="B36" s="164"/>
      <c r="C36" s="375">
        <f>IF(E36="","",C35+1)</f>
        <v>3</v>
      </c>
      <c r="D36" s="375"/>
      <c r="E36" s="374" t="str">
        <f>IF('各会計、関係団体の財政状況及び健全化判断比率'!B9="","",'各会計、関係団体の財政状況及び健全化判断比率'!B9)</f>
        <v>筥崎土地区画整理事業特別会計</v>
      </c>
      <c r="F36" s="374"/>
      <c r="G36" s="374"/>
      <c r="H36" s="374"/>
      <c r="I36" s="374"/>
      <c r="J36" s="374"/>
      <c r="K36" s="374"/>
      <c r="L36" s="374"/>
      <c r="M36" s="374"/>
      <c r="N36" s="374"/>
      <c r="O36" s="374"/>
      <c r="P36" s="374"/>
      <c r="Q36" s="374"/>
      <c r="R36" s="374"/>
      <c r="S36" s="374"/>
      <c r="T36" s="165"/>
      <c r="U36" s="375">
        <f t="shared" ref="U36:U43" si="4">IF(W36="","",U35+1)</f>
        <v>11</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5"/>
      <c r="AM36" s="375">
        <f t="shared" si="0"/>
        <v>16</v>
      </c>
      <c r="AN36" s="375"/>
      <c r="AO36" s="374" t="str">
        <f>IF('各会計、関係団体の財政状況及び健全化判断比率'!B35="","",'各会計、関係団体の財政状況及び健全化判断比率'!B35)</f>
        <v>工業用水道事業会計</v>
      </c>
      <c r="AP36" s="374"/>
      <c r="AQ36" s="374"/>
      <c r="AR36" s="374"/>
      <c r="AS36" s="374"/>
      <c r="AT36" s="374"/>
      <c r="AU36" s="374"/>
      <c r="AV36" s="374"/>
      <c r="AW36" s="374"/>
      <c r="AX36" s="374"/>
      <c r="AY36" s="374"/>
      <c r="AZ36" s="374"/>
      <c r="BA36" s="374"/>
      <c r="BB36" s="374"/>
      <c r="BC36" s="374"/>
      <c r="BD36" s="165"/>
      <c r="BE36" s="375">
        <f t="shared" si="1"/>
        <v>20</v>
      </c>
      <c r="BF36" s="375"/>
      <c r="BG36" s="374" t="str">
        <f>IF('各会計、関係団体の財政状況及び健全化判断比率'!B39="","",'各会計、関係団体の財政状況及び健全化判断比率'!B39)</f>
        <v>市営渡船事業特別会計</v>
      </c>
      <c r="BH36" s="374"/>
      <c r="BI36" s="374"/>
      <c r="BJ36" s="374"/>
      <c r="BK36" s="374"/>
      <c r="BL36" s="374"/>
      <c r="BM36" s="374"/>
      <c r="BN36" s="374"/>
      <c r="BO36" s="374"/>
      <c r="BP36" s="374"/>
      <c r="BQ36" s="374"/>
      <c r="BR36" s="374"/>
      <c r="BS36" s="374"/>
      <c r="BT36" s="374"/>
      <c r="BU36" s="374"/>
      <c r="BV36" s="165"/>
      <c r="BW36" s="375">
        <f t="shared" si="2"/>
        <v>24</v>
      </c>
      <c r="BX36" s="375"/>
      <c r="BY36" s="374" t="str">
        <f>IF('各会計、関係団体の財政状況及び健全化判断比率'!B70="","",'各会計、関係団体の財政状況及び健全化判断比率'!B70)</f>
        <v>福岡自治振興組合</v>
      </c>
      <c r="BZ36" s="374"/>
      <c r="CA36" s="374"/>
      <c r="CB36" s="374"/>
      <c r="CC36" s="374"/>
      <c r="CD36" s="374"/>
      <c r="CE36" s="374"/>
      <c r="CF36" s="374"/>
      <c r="CG36" s="374"/>
      <c r="CH36" s="374"/>
      <c r="CI36" s="374"/>
      <c r="CJ36" s="374"/>
      <c r="CK36" s="374"/>
      <c r="CL36" s="374"/>
      <c r="CM36" s="374"/>
      <c r="CN36" s="165"/>
      <c r="CO36" s="375">
        <f t="shared" si="3"/>
        <v>33</v>
      </c>
      <c r="CP36" s="375"/>
      <c r="CQ36" s="374" t="str">
        <f>IF('各会計、関係団体の財政状況及び健全化判断比率'!BS9="","",'各会計、関係団体の財政状況及び健全化判断比率'!BS9)</f>
        <v>福岡市中小企業従業員福祉協会</v>
      </c>
      <c r="CR36" s="374"/>
      <c r="CS36" s="374"/>
      <c r="CT36" s="374"/>
      <c r="CU36" s="374"/>
      <c r="CV36" s="374"/>
      <c r="CW36" s="374"/>
      <c r="CX36" s="374"/>
      <c r="CY36" s="374"/>
      <c r="CZ36" s="374"/>
      <c r="DA36" s="374"/>
      <c r="DB36" s="374"/>
      <c r="DC36" s="374"/>
      <c r="DD36" s="374"/>
      <c r="DE36" s="374"/>
      <c r="DF36" s="162"/>
      <c r="DG36" s="376" t="str">
        <f>IF('各会計、関係団体の財政状況及び健全化判断比率'!BR9="","",'各会計、関係団体の財政状況及び健全化判断比率'!BR9)</f>
        <v/>
      </c>
      <c r="DH36" s="376"/>
      <c r="DI36" s="169"/>
      <c r="DJ36" s="137"/>
      <c r="DK36" s="137"/>
      <c r="DL36" s="137"/>
      <c r="DM36" s="137"/>
      <c r="DN36" s="137"/>
      <c r="DO36" s="137"/>
    </row>
    <row r="37" spans="1:119" ht="32.25" customHeight="1">
      <c r="A37" s="138"/>
      <c r="B37" s="164"/>
      <c r="C37" s="375">
        <f>IF(E37="","",C36+1)</f>
        <v>4</v>
      </c>
      <c r="D37" s="375"/>
      <c r="E37" s="374" t="str">
        <f>IF('各会計、関係団体の財政状況及び健全化判断比率'!B10="","",'各会計、関係団体の財政状況及び健全化判断比率'!B10)</f>
        <v>伊都土地区画整理事業特別会計</v>
      </c>
      <c r="F37" s="374"/>
      <c r="G37" s="374"/>
      <c r="H37" s="374"/>
      <c r="I37" s="374"/>
      <c r="J37" s="374"/>
      <c r="K37" s="374"/>
      <c r="L37" s="374"/>
      <c r="M37" s="374"/>
      <c r="N37" s="374"/>
      <c r="O37" s="374"/>
      <c r="P37" s="374"/>
      <c r="Q37" s="374"/>
      <c r="R37" s="374"/>
      <c r="S37" s="374"/>
      <c r="T37" s="165"/>
      <c r="U37" s="375">
        <f t="shared" si="4"/>
        <v>12</v>
      </c>
      <c r="V37" s="375"/>
      <c r="W37" s="374" t="str">
        <f>IF('各会計、関係団体の財政状況及び健全化判断比率'!B31="","",'各会計、関係団体の財政状況及び健全化判断比率'!B31)</f>
        <v>駐車場特別会計</v>
      </c>
      <c r="X37" s="374"/>
      <c r="Y37" s="374"/>
      <c r="Z37" s="374"/>
      <c r="AA37" s="374"/>
      <c r="AB37" s="374"/>
      <c r="AC37" s="374"/>
      <c r="AD37" s="374"/>
      <c r="AE37" s="374"/>
      <c r="AF37" s="374"/>
      <c r="AG37" s="374"/>
      <c r="AH37" s="374"/>
      <c r="AI37" s="374"/>
      <c r="AJ37" s="374"/>
      <c r="AK37" s="374"/>
      <c r="AL37" s="165"/>
      <c r="AM37" s="375">
        <f t="shared" si="0"/>
        <v>17</v>
      </c>
      <c r="AN37" s="375"/>
      <c r="AO37" s="374" t="str">
        <f>IF('各会計、関係団体の財政状況及び健全化判断比率'!B36="","",'各会計、関係団体の財政状況及び健全化判断比率'!B36)</f>
        <v>高速鉄道事業会計</v>
      </c>
      <c r="AP37" s="374"/>
      <c r="AQ37" s="374"/>
      <c r="AR37" s="374"/>
      <c r="AS37" s="374"/>
      <c r="AT37" s="374"/>
      <c r="AU37" s="374"/>
      <c r="AV37" s="374"/>
      <c r="AW37" s="374"/>
      <c r="AX37" s="374"/>
      <c r="AY37" s="374"/>
      <c r="AZ37" s="374"/>
      <c r="BA37" s="374"/>
      <c r="BB37" s="374"/>
      <c r="BC37" s="374"/>
      <c r="BD37" s="165"/>
      <c r="BE37" s="375">
        <f t="shared" si="1"/>
        <v>21</v>
      </c>
      <c r="BF37" s="375"/>
      <c r="BG37" s="374" t="str">
        <f>IF('各会計、関係団体の財政状況及び健全化判断比率'!B40="","",'各会計、関係団体の財政状況及び健全化判断比率'!B40)</f>
        <v>港湾整備事業特別会計</v>
      </c>
      <c r="BH37" s="374"/>
      <c r="BI37" s="374"/>
      <c r="BJ37" s="374"/>
      <c r="BK37" s="374"/>
      <c r="BL37" s="374"/>
      <c r="BM37" s="374"/>
      <c r="BN37" s="374"/>
      <c r="BO37" s="374"/>
      <c r="BP37" s="374"/>
      <c r="BQ37" s="374"/>
      <c r="BR37" s="374"/>
      <c r="BS37" s="374"/>
      <c r="BT37" s="374"/>
      <c r="BU37" s="374"/>
      <c r="BV37" s="165"/>
      <c r="BW37" s="375">
        <f t="shared" si="2"/>
        <v>25</v>
      </c>
      <c r="BX37" s="375"/>
      <c r="BY37" s="374" t="str">
        <f>IF('各会計、関係団体の財政状況及び健全化判断比率'!B71="","",'各会計、関係団体の財政状況及び健全化判断比率'!B71)</f>
        <v>糟屋郡篠栗町外一市五町財産組合</v>
      </c>
      <c r="BZ37" s="374"/>
      <c r="CA37" s="374"/>
      <c r="CB37" s="374"/>
      <c r="CC37" s="374"/>
      <c r="CD37" s="374"/>
      <c r="CE37" s="374"/>
      <c r="CF37" s="374"/>
      <c r="CG37" s="374"/>
      <c r="CH37" s="374"/>
      <c r="CI37" s="374"/>
      <c r="CJ37" s="374"/>
      <c r="CK37" s="374"/>
      <c r="CL37" s="374"/>
      <c r="CM37" s="374"/>
      <c r="CN37" s="165"/>
      <c r="CO37" s="375">
        <f t="shared" si="3"/>
        <v>34</v>
      </c>
      <c r="CP37" s="375"/>
      <c r="CQ37" s="374" t="str">
        <f>IF('各会計、関係団体の財政状況及び健全化判断比率'!BS10="","",'各会計、関係団体の財政状況及び健全化判断比率'!BS10)</f>
        <v>福岡観光コンベンションビューロー</v>
      </c>
      <c r="CR37" s="374"/>
      <c r="CS37" s="374"/>
      <c r="CT37" s="374"/>
      <c r="CU37" s="374"/>
      <c r="CV37" s="374"/>
      <c r="CW37" s="374"/>
      <c r="CX37" s="374"/>
      <c r="CY37" s="374"/>
      <c r="CZ37" s="374"/>
      <c r="DA37" s="374"/>
      <c r="DB37" s="374"/>
      <c r="DC37" s="374"/>
      <c r="DD37" s="374"/>
      <c r="DE37" s="374"/>
      <c r="DF37" s="162"/>
      <c r="DG37" s="376" t="str">
        <f>IF('各会計、関係団体の財政状況及び健全化判断比率'!BR10="","",'各会計、関係団体の財政状況及び健全化判断比率'!BR10)</f>
        <v/>
      </c>
      <c r="DH37" s="376"/>
      <c r="DI37" s="169"/>
      <c r="DJ37" s="137"/>
      <c r="DK37" s="137"/>
      <c r="DL37" s="137"/>
      <c r="DM37" s="137"/>
      <c r="DN37" s="137"/>
      <c r="DO37" s="137"/>
    </row>
    <row r="38" spans="1:119" ht="32.25" customHeight="1">
      <c r="A38" s="138"/>
      <c r="B38" s="164"/>
      <c r="C38" s="375">
        <f t="shared" ref="C38:C43" si="5">IF(E38="","",C37+1)</f>
        <v>5</v>
      </c>
      <c r="D38" s="375"/>
      <c r="E38" s="374" t="str">
        <f>IF('各会計、関係団体の財政状況及び健全化判断比率'!B11="","",'各会計、関係団体の財政状況及び健全化判断比率'!B11)</f>
        <v>香椎駅周辺土地区画整理事業特別会計</v>
      </c>
      <c r="F38" s="374"/>
      <c r="G38" s="374"/>
      <c r="H38" s="374"/>
      <c r="I38" s="374"/>
      <c r="J38" s="374"/>
      <c r="K38" s="374"/>
      <c r="L38" s="374"/>
      <c r="M38" s="374"/>
      <c r="N38" s="374"/>
      <c r="O38" s="374"/>
      <c r="P38" s="374"/>
      <c r="Q38" s="374"/>
      <c r="R38" s="374"/>
      <c r="S38" s="374"/>
      <c r="T38" s="165"/>
      <c r="U38" s="375">
        <f t="shared" si="4"/>
        <v>13</v>
      </c>
      <c r="V38" s="375"/>
      <c r="W38" s="374" t="str">
        <f>IF('各会計、関係団体の財政状況及び健全化判断比率'!B32="","",'各会計、関係団体の財政状況及び健全化判断比率'!B32)</f>
        <v>市営競艇事業特別会計</v>
      </c>
      <c r="X38" s="374"/>
      <c r="Y38" s="374"/>
      <c r="Z38" s="374"/>
      <c r="AA38" s="374"/>
      <c r="AB38" s="374"/>
      <c r="AC38" s="374"/>
      <c r="AD38" s="374"/>
      <c r="AE38" s="374"/>
      <c r="AF38" s="374"/>
      <c r="AG38" s="374"/>
      <c r="AH38" s="374"/>
      <c r="AI38" s="374"/>
      <c r="AJ38" s="374"/>
      <c r="AK38" s="374"/>
      <c r="AL38" s="165"/>
      <c r="AM38" s="375" t="str">
        <f t="shared" si="0"/>
        <v/>
      </c>
      <c r="AN38" s="375"/>
      <c r="AO38" s="374"/>
      <c r="AP38" s="374"/>
      <c r="AQ38" s="374"/>
      <c r="AR38" s="374"/>
      <c r="AS38" s="374"/>
      <c r="AT38" s="374"/>
      <c r="AU38" s="374"/>
      <c r="AV38" s="374"/>
      <c r="AW38" s="374"/>
      <c r="AX38" s="374"/>
      <c r="AY38" s="374"/>
      <c r="AZ38" s="374"/>
      <c r="BA38" s="374"/>
      <c r="BB38" s="374"/>
      <c r="BC38" s="374"/>
      <c r="BD38" s="165"/>
      <c r="BE38" s="375" t="str">
        <f t="shared" si="1"/>
        <v/>
      </c>
      <c r="BF38" s="375"/>
      <c r="BG38" s="374"/>
      <c r="BH38" s="374"/>
      <c r="BI38" s="374"/>
      <c r="BJ38" s="374"/>
      <c r="BK38" s="374"/>
      <c r="BL38" s="374"/>
      <c r="BM38" s="374"/>
      <c r="BN38" s="374"/>
      <c r="BO38" s="374"/>
      <c r="BP38" s="374"/>
      <c r="BQ38" s="374"/>
      <c r="BR38" s="374"/>
      <c r="BS38" s="374"/>
      <c r="BT38" s="374"/>
      <c r="BU38" s="374"/>
      <c r="BV38" s="165"/>
      <c r="BW38" s="375">
        <f t="shared" si="2"/>
        <v>26</v>
      </c>
      <c r="BX38" s="375"/>
      <c r="BY38" s="374" t="str">
        <f>IF('各会計、関係団体の財政状況及び健全化判断比率'!B72="","",'各会計、関係団体の財政状況及び健全化判断比率'!B72)</f>
        <v>北筑昇華苑組合</v>
      </c>
      <c r="BZ38" s="374"/>
      <c r="CA38" s="374"/>
      <c r="CB38" s="374"/>
      <c r="CC38" s="374"/>
      <c r="CD38" s="374"/>
      <c r="CE38" s="374"/>
      <c r="CF38" s="374"/>
      <c r="CG38" s="374"/>
      <c r="CH38" s="374"/>
      <c r="CI38" s="374"/>
      <c r="CJ38" s="374"/>
      <c r="CK38" s="374"/>
      <c r="CL38" s="374"/>
      <c r="CM38" s="374"/>
      <c r="CN38" s="165"/>
      <c r="CO38" s="375">
        <f t="shared" si="3"/>
        <v>35</v>
      </c>
      <c r="CP38" s="375"/>
      <c r="CQ38" s="374" t="str">
        <f>IF('各会計、関係団体の財政状況及び健全化判断比率'!BS11="","",'各会計、関係団体の財政状況及び健全化判断比率'!BS11)</f>
        <v>福岡市水道サービス公社</v>
      </c>
      <c r="CR38" s="374"/>
      <c r="CS38" s="374"/>
      <c r="CT38" s="374"/>
      <c r="CU38" s="374"/>
      <c r="CV38" s="374"/>
      <c r="CW38" s="374"/>
      <c r="CX38" s="374"/>
      <c r="CY38" s="374"/>
      <c r="CZ38" s="374"/>
      <c r="DA38" s="374"/>
      <c r="DB38" s="374"/>
      <c r="DC38" s="374"/>
      <c r="DD38" s="374"/>
      <c r="DE38" s="374"/>
      <c r="DF38" s="162"/>
      <c r="DG38" s="376" t="str">
        <f>IF('各会計、関係団体の財政状況及び健全化判断比率'!BR11="","",'各会計、関係団体の財政状況及び健全化判断比率'!BR11)</f>
        <v/>
      </c>
      <c r="DH38" s="376"/>
      <c r="DI38" s="169"/>
      <c r="DJ38" s="137"/>
      <c r="DK38" s="137"/>
      <c r="DL38" s="137"/>
      <c r="DM38" s="137"/>
      <c r="DN38" s="137"/>
      <c r="DO38" s="137"/>
    </row>
    <row r="39" spans="1:119" ht="32.25" customHeight="1">
      <c r="A39" s="138"/>
      <c r="B39" s="164"/>
      <c r="C39" s="375">
        <f t="shared" si="5"/>
        <v>6</v>
      </c>
      <c r="D39" s="375"/>
      <c r="E39" s="374" t="str">
        <f>IF('各会計、関係団体の財政状況及び健全化判断比率'!B12="","",'各会計、関係団体の財政状況及び健全化判断比率'!B12)</f>
        <v>公共用地先行取得事業特別会計</v>
      </c>
      <c r="F39" s="374"/>
      <c r="G39" s="374"/>
      <c r="H39" s="374"/>
      <c r="I39" s="374"/>
      <c r="J39" s="374"/>
      <c r="K39" s="374"/>
      <c r="L39" s="374"/>
      <c r="M39" s="374"/>
      <c r="N39" s="374"/>
      <c r="O39" s="374"/>
      <c r="P39" s="374"/>
      <c r="Q39" s="374"/>
      <c r="R39" s="374"/>
      <c r="S39" s="374"/>
      <c r="T39" s="165"/>
      <c r="U39" s="375" t="str">
        <f t="shared" si="4"/>
        <v/>
      </c>
      <c r="V39" s="375"/>
      <c r="W39" s="374"/>
      <c r="X39" s="374"/>
      <c r="Y39" s="374"/>
      <c r="Z39" s="374"/>
      <c r="AA39" s="374"/>
      <c r="AB39" s="374"/>
      <c r="AC39" s="374"/>
      <c r="AD39" s="374"/>
      <c r="AE39" s="374"/>
      <c r="AF39" s="374"/>
      <c r="AG39" s="374"/>
      <c r="AH39" s="374"/>
      <c r="AI39" s="374"/>
      <c r="AJ39" s="374"/>
      <c r="AK39" s="374"/>
      <c r="AL39" s="165"/>
      <c r="AM39" s="375" t="str">
        <f t="shared" si="0"/>
        <v/>
      </c>
      <c r="AN39" s="375"/>
      <c r="AO39" s="374"/>
      <c r="AP39" s="374"/>
      <c r="AQ39" s="374"/>
      <c r="AR39" s="374"/>
      <c r="AS39" s="374"/>
      <c r="AT39" s="374"/>
      <c r="AU39" s="374"/>
      <c r="AV39" s="374"/>
      <c r="AW39" s="374"/>
      <c r="AX39" s="374"/>
      <c r="AY39" s="374"/>
      <c r="AZ39" s="374"/>
      <c r="BA39" s="374"/>
      <c r="BB39" s="374"/>
      <c r="BC39" s="374"/>
      <c r="BD39" s="165"/>
      <c r="BE39" s="375" t="str">
        <f t="shared" si="1"/>
        <v/>
      </c>
      <c r="BF39" s="375"/>
      <c r="BG39" s="374"/>
      <c r="BH39" s="374"/>
      <c r="BI39" s="374"/>
      <c r="BJ39" s="374"/>
      <c r="BK39" s="374"/>
      <c r="BL39" s="374"/>
      <c r="BM39" s="374"/>
      <c r="BN39" s="374"/>
      <c r="BO39" s="374"/>
      <c r="BP39" s="374"/>
      <c r="BQ39" s="374"/>
      <c r="BR39" s="374"/>
      <c r="BS39" s="374"/>
      <c r="BT39" s="374"/>
      <c r="BU39" s="374"/>
      <c r="BV39" s="165"/>
      <c r="BW39" s="375">
        <f t="shared" si="2"/>
        <v>27</v>
      </c>
      <c r="BX39" s="375"/>
      <c r="BY39" s="374" t="str">
        <f>IF('各会計、関係団体の財政状況及び健全化判断比率'!B73="","",'各会計、関係団体の財政状況及び健全化判断比率'!B73)</f>
        <v>福岡都市圏南部環境事業組合</v>
      </c>
      <c r="BZ39" s="374"/>
      <c r="CA39" s="374"/>
      <c r="CB39" s="374"/>
      <c r="CC39" s="374"/>
      <c r="CD39" s="374"/>
      <c r="CE39" s="374"/>
      <c r="CF39" s="374"/>
      <c r="CG39" s="374"/>
      <c r="CH39" s="374"/>
      <c r="CI39" s="374"/>
      <c r="CJ39" s="374"/>
      <c r="CK39" s="374"/>
      <c r="CL39" s="374"/>
      <c r="CM39" s="374"/>
      <c r="CN39" s="165"/>
      <c r="CO39" s="375">
        <f t="shared" si="3"/>
        <v>36</v>
      </c>
      <c r="CP39" s="375"/>
      <c r="CQ39" s="374" t="str">
        <f>IF('各会計、関係団体の財政状況及び健全化判断比率'!BS12="","",'各会計、関係団体の財政状況及び健全化判断比率'!BS12)</f>
        <v>福岡市水産加工公社</v>
      </c>
      <c r="CR39" s="374"/>
      <c r="CS39" s="374"/>
      <c r="CT39" s="374"/>
      <c r="CU39" s="374"/>
      <c r="CV39" s="374"/>
      <c r="CW39" s="374"/>
      <c r="CX39" s="374"/>
      <c r="CY39" s="374"/>
      <c r="CZ39" s="374"/>
      <c r="DA39" s="374"/>
      <c r="DB39" s="374"/>
      <c r="DC39" s="374"/>
      <c r="DD39" s="374"/>
      <c r="DE39" s="374"/>
      <c r="DF39" s="162"/>
      <c r="DG39" s="376" t="str">
        <f>IF('各会計、関係団体の財政状況及び健全化判断比率'!BR12="","",'各会計、関係団体の財政状況及び健全化判断比率'!BR12)</f>
        <v>○</v>
      </c>
      <c r="DH39" s="376"/>
      <c r="DI39" s="169"/>
      <c r="DJ39" s="137"/>
      <c r="DK39" s="137"/>
      <c r="DL39" s="137"/>
      <c r="DM39" s="137"/>
      <c r="DN39" s="137"/>
      <c r="DO39" s="137"/>
    </row>
    <row r="40" spans="1:119" ht="32.25" customHeight="1">
      <c r="A40" s="138"/>
      <c r="B40" s="164"/>
      <c r="C40" s="375">
        <f t="shared" si="5"/>
        <v>7</v>
      </c>
      <c r="D40" s="375"/>
      <c r="E40" s="374" t="str">
        <f>IF('各会計、関係団体の財政状況及び健全化判断比率'!B13="","",'各会計、関係団体の財政状況及び健全化判断比率'!B13)</f>
        <v>市立病院機構病院事業債管理特別会計</v>
      </c>
      <c r="F40" s="374"/>
      <c r="G40" s="374"/>
      <c r="H40" s="374"/>
      <c r="I40" s="374"/>
      <c r="J40" s="374"/>
      <c r="K40" s="374"/>
      <c r="L40" s="374"/>
      <c r="M40" s="374"/>
      <c r="N40" s="374"/>
      <c r="O40" s="374"/>
      <c r="P40" s="374"/>
      <c r="Q40" s="374"/>
      <c r="R40" s="374"/>
      <c r="S40" s="374"/>
      <c r="T40" s="165"/>
      <c r="U40" s="375" t="str">
        <f t="shared" si="4"/>
        <v/>
      </c>
      <c r="V40" s="375"/>
      <c r="W40" s="374"/>
      <c r="X40" s="374"/>
      <c r="Y40" s="374"/>
      <c r="Z40" s="374"/>
      <c r="AA40" s="374"/>
      <c r="AB40" s="374"/>
      <c r="AC40" s="374"/>
      <c r="AD40" s="374"/>
      <c r="AE40" s="374"/>
      <c r="AF40" s="374"/>
      <c r="AG40" s="374"/>
      <c r="AH40" s="374"/>
      <c r="AI40" s="374"/>
      <c r="AJ40" s="374"/>
      <c r="AK40" s="374"/>
      <c r="AL40" s="165"/>
      <c r="AM40" s="375" t="str">
        <f t="shared" si="0"/>
        <v/>
      </c>
      <c r="AN40" s="375"/>
      <c r="AO40" s="374"/>
      <c r="AP40" s="374"/>
      <c r="AQ40" s="374"/>
      <c r="AR40" s="374"/>
      <c r="AS40" s="374"/>
      <c r="AT40" s="374"/>
      <c r="AU40" s="374"/>
      <c r="AV40" s="374"/>
      <c r="AW40" s="374"/>
      <c r="AX40" s="374"/>
      <c r="AY40" s="374"/>
      <c r="AZ40" s="374"/>
      <c r="BA40" s="374"/>
      <c r="BB40" s="374"/>
      <c r="BC40" s="374"/>
      <c r="BD40" s="165"/>
      <c r="BE40" s="375" t="str">
        <f t="shared" si="1"/>
        <v/>
      </c>
      <c r="BF40" s="375"/>
      <c r="BG40" s="374"/>
      <c r="BH40" s="374"/>
      <c r="BI40" s="374"/>
      <c r="BJ40" s="374"/>
      <c r="BK40" s="374"/>
      <c r="BL40" s="374"/>
      <c r="BM40" s="374"/>
      <c r="BN40" s="374"/>
      <c r="BO40" s="374"/>
      <c r="BP40" s="374"/>
      <c r="BQ40" s="374"/>
      <c r="BR40" s="374"/>
      <c r="BS40" s="374"/>
      <c r="BT40" s="374"/>
      <c r="BU40" s="374"/>
      <c r="BV40" s="165"/>
      <c r="BW40" s="375">
        <f t="shared" si="2"/>
        <v>28</v>
      </c>
      <c r="BX40" s="375"/>
      <c r="BY40" s="374" t="str">
        <f>IF('各会計、関係団体の財政状況及び健全化判断比率'!B74="","",'各会計、関係団体の財政状況及び健全化判断比率'!B74)</f>
        <v>糟屋郡粕屋町外一市水利組合</v>
      </c>
      <c r="BZ40" s="374"/>
      <c r="CA40" s="374"/>
      <c r="CB40" s="374"/>
      <c r="CC40" s="374"/>
      <c r="CD40" s="374"/>
      <c r="CE40" s="374"/>
      <c r="CF40" s="374"/>
      <c r="CG40" s="374"/>
      <c r="CH40" s="374"/>
      <c r="CI40" s="374"/>
      <c r="CJ40" s="374"/>
      <c r="CK40" s="374"/>
      <c r="CL40" s="374"/>
      <c r="CM40" s="374"/>
      <c r="CN40" s="165"/>
      <c r="CO40" s="375">
        <f t="shared" si="3"/>
        <v>37</v>
      </c>
      <c r="CP40" s="375"/>
      <c r="CQ40" s="374" t="str">
        <f>IF('各会計、関係団体の財政状況及び健全化判断比率'!BS13="","",'各会計、関係団体の財政状況及び健全化判断比率'!BS13)</f>
        <v>福岡市交通事業振興会</v>
      </c>
      <c r="CR40" s="374"/>
      <c r="CS40" s="374"/>
      <c r="CT40" s="374"/>
      <c r="CU40" s="374"/>
      <c r="CV40" s="374"/>
      <c r="CW40" s="374"/>
      <c r="CX40" s="374"/>
      <c r="CY40" s="374"/>
      <c r="CZ40" s="374"/>
      <c r="DA40" s="374"/>
      <c r="DB40" s="374"/>
      <c r="DC40" s="374"/>
      <c r="DD40" s="374"/>
      <c r="DE40" s="374"/>
      <c r="DF40" s="162"/>
      <c r="DG40" s="376" t="str">
        <f>IF('各会計、関係団体の財政状況及び健全化判断比率'!BR13="","",'各会計、関係団体の財政状況及び健全化判断比率'!BR13)</f>
        <v/>
      </c>
      <c r="DH40" s="376"/>
      <c r="DI40" s="169"/>
      <c r="DJ40" s="137"/>
      <c r="DK40" s="137"/>
      <c r="DL40" s="137"/>
      <c r="DM40" s="137"/>
      <c r="DN40" s="137"/>
      <c r="DO40" s="137"/>
    </row>
    <row r="41" spans="1:119" ht="32.25" customHeight="1">
      <c r="A41" s="138"/>
      <c r="B41" s="164"/>
      <c r="C41" s="375">
        <f t="shared" si="5"/>
        <v>8</v>
      </c>
      <c r="D41" s="375"/>
      <c r="E41" s="374" t="str">
        <f>IF('各会計、関係団体の財政状況及び健全化判断比率'!B14="","",'各会計、関係団体の財政状況及び健全化判断比率'!B14)</f>
        <v>市債管理特別会計</v>
      </c>
      <c r="F41" s="374"/>
      <c r="G41" s="374"/>
      <c r="H41" s="374"/>
      <c r="I41" s="374"/>
      <c r="J41" s="374"/>
      <c r="K41" s="374"/>
      <c r="L41" s="374"/>
      <c r="M41" s="374"/>
      <c r="N41" s="374"/>
      <c r="O41" s="374"/>
      <c r="P41" s="374"/>
      <c r="Q41" s="374"/>
      <c r="R41" s="374"/>
      <c r="S41" s="374"/>
      <c r="T41" s="165"/>
      <c r="U41" s="375" t="str">
        <f t="shared" si="4"/>
        <v/>
      </c>
      <c r="V41" s="375"/>
      <c r="W41" s="374"/>
      <c r="X41" s="374"/>
      <c r="Y41" s="374"/>
      <c r="Z41" s="374"/>
      <c r="AA41" s="374"/>
      <c r="AB41" s="374"/>
      <c r="AC41" s="374"/>
      <c r="AD41" s="374"/>
      <c r="AE41" s="374"/>
      <c r="AF41" s="374"/>
      <c r="AG41" s="374"/>
      <c r="AH41" s="374"/>
      <c r="AI41" s="374"/>
      <c r="AJ41" s="374"/>
      <c r="AK41" s="374"/>
      <c r="AL41" s="165"/>
      <c r="AM41" s="375" t="str">
        <f t="shared" si="0"/>
        <v/>
      </c>
      <c r="AN41" s="375"/>
      <c r="AO41" s="374"/>
      <c r="AP41" s="374"/>
      <c r="AQ41" s="374"/>
      <c r="AR41" s="374"/>
      <c r="AS41" s="374"/>
      <c r="AT41" s="374"/>
      <c r="AU41" s="374"/>
      <c r="AV41" s="374"/>
      <c r="AW41" s="374"/>
      <c r="AX41" s="374"/>
      <c r="AY41" s="374"/>
      <c r="AZ41" s="374"/>
      <c r="BA41" s="374"/>
      <c r="BB41" s="374"/>
      <c r="BC41" s="374"/>
      <c r="BD41" s="165"/>
      <c r="BE41" s="375" t="str">
        <f t="shared" si="1"/>
        <v/>
      </c>
      <c r="BF41" s="375"/>
      <c r="BG41" s="374"/>
      <c r="BH41" s="374"/>
      <c r="BI41" s="374"/>
      <c r="BJ41" s="374"/>
      <c r="BK41" s="374"/>
      <c r="BL41" s="374"/>
      <c r="BM41" s="374"/>
      <c r="BN41" s="374"/>
      <c r="BO41" s="374"/>
      <c r="BP41" s="374"/>
      <c r="BQ41" s="374"/>
      <c r="BR41" s="374"/>
      <c r="BS41" s="374"/>
      <c r="BT41" s="374"/>
      <c r="BU41" s="374"/>
      <c r="BV41" s="165"/>
      <c r="BW41" s="375">
        <f t="shared" si="2"/>
        <v>29</v>
      </c>
      <c r="BX41" s="375"/>
      <c r="BY41" s="374" t="str">
        <f>IF('各会計、関係団体の財政状況及び健全化判断比率'!B75="","",'各会計、関係団体の財政状況及び健全化判断比率'!B75)</f>
        <v>福岡県後期高齢者医療広域連合</v>
      </c>
      <c r="BZ41" s="374"/>
      <c r="CA41" s="374"/>
      <c r="CB41" s="374"/>
      <c r="CC41" s="374"/>
      <c r="CD41" s="374"/>
      <c r="CE41" s="374"/>
      <c r="CF41" s="374"/>
      <c r="CG41" s="374"/>
      <c r="CH41" s="374"/>
      <c r="CI41" s="374"/>
      <c r="CJ41" s="374"/>
      <c r="CK41" s="374"/>
      <c r="CL41" s="374"/>
      <c r="CM41" s="374"/>
      <c r="CN41" s="165"/>
      <c r="CO41" s="375">
        <f t="shared" si="3"/>
        <v>38</v>
      </c>
      <c r="CP41" s="375"/>
      <c r="CQ41" s="374" t="str">
        <f>IF('各会計、関係団体の財政状況及び健全化判断比率'!BS14="","",'各会計、関係団体の財政状況及び健全化判断比率'!BS14)</f>
        <v>福岡市教育振興会</v>
      </c>
      <c r="CR41" s="374"/>
      <c r="CS41" s="374"/>
      <c r="CT41" s="374"/>
      <c r="CU41" s="374"/>
      <c r="CV41" s="374"/>
      <c r="CW41" s="374"/>
      <c r="CX41" s="374"/>
      <c r="CY41" s="374"/>
      <c r="CZ41" s="374"/>
      <c r="DA41" s="374"/>
      <c r="DB41" s="374"/>
      <c r="DC41" s="374"/>
      <c r="DD41" s="374"/>
      <c r="DE41" s="374"/>
      <c r="DF41" s="162"/>
      <c r="DG41" s="376" t="str">
        <f>IF('各会計、関係団体の財政状況及び健全化判断比率'!BR14="","",'各会計、関係団体の財政状況及び健全化判断比率'!BR14)</f>
        <v/>
      </c>
      <c r="DH41" s="376"/>
      <c r="DI41" s="169"/>
      <c r="DJ41" s="137"/>
      <c r="DK41" s="137"/>
      <c r="DL41" s="137"/>
      <c r="DM41" s="137"/>
      <c r="DN41" s="137"/>
      <c r="DO41" s="137"/>
    </row>
    <row r="42" spans="1:119" ht="32.25" customHeight="1">
      <c r="A42" s="137"/>
      <c r="B42" s="164"/>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5"/>
      <c r="U42" s="375" t="str">
        <f t="shared" si="4"/>
        <v/>
      </c>
      <c r="V42" s="375"/>
      <c r="W42" s="374"/>
      <c r="X42" s="374"/>
      <c r="Y42" s="374"/>
      <c r="Z42" s="374"/>
      <c r="AA42" s="374"/>
      <c r="AB42" s="374"/>
      <c r="AC42" s="374"/>
      <c r="AD42" s="374"/>
      <c r="AE42" s="374"/>
      <c r="AF42" s="374"/>
      <c r="AG42" s="374"/>
      <c r="AH42" s="374"/>
      <c r="AI42" s="374"/>
      <c r="AJ42" s="374"/>
      <c r="AK42" s="374"/>
      <c r="AL42" s="165"/>
      <c r="AM42" s="375" t="str">
        <f t="shared" si="0"/>
        <v/>
      </c>
      <c r="AN42" s="375"/>
      <c r="AO42" s="374"/>
      <c r="AP42" s="374"/>
      <c r="AQ42" s="374"/>
      <c r="AR42" s="374"/>
      <c r="AS42" s="374"/>
      <c r="AT42" s="374"/>
      <c r="AU42" s="374"/>
      <c r="AV42" s="374"/>
      <c r="AW42" s="374"/>
      <c r="AX42" s="374"/>
      <c r="AY42" s="374"/>
      <c r="AZ42" s="374"/>
      <c r="BA42" s="374"/>
      <c r="BB42" s="374"/>
      <c r="BC42" s="374"/>
      <c r="BD42" s="165"/>
      <c r="BE42" s="375" t="str">
        <f t="shared" si="1"/>
        <v/>
      </c>
      <c r="BF42" s="375"/>
      <c r="BG42" s="374"/>
      <c r="BH42" s="374"/>
      <c r="BI42" s="374"/>
      <c r="BJ42" s="374"/>
      <c r="BK42" s="374"/>
      <c r="BL42" s="374"/>
      <c r="BM42" s="374"/>
      <c r="BN42" s="374"/>
      <c r="BO42" s="374"/>
      <c r="BP42" s="374"/>
      <c r="BQ42" s="374"/>
      <c r="BR42" s="374"/>
      <c r="BS42" s="374"/>
      <c r="BT42" s="374"/>
      <c r="BU42" s="374"/>
      <c r="BV42" s="165"/>
      <c r="BW42" s="375">
        <f t="shared" si="2"/>
        <v>30</v>
      </c>
      <c r="BX42" s="375"/>
      <c r="BY42" s="374" t="str">
        <f>IF('各会計、関係団体の財政状況及び健全化判断比率'!B76="","",'各会計、関係団体の財政状況及び健全化判断比率'!B76)</f>
        <v>福岡地区水道企業団</v>
      </c>
      <c r="BZ42" s="374"/>
      <c r="CA42" s="374"/>
      <c r="CB42" s="374"/>
      <c r="CC42" s="374"/>
      <c r="CD42" s="374"/>
      <c r="CE42" s="374"/>
      <c r="CF42" s="374"/>
      <c r="CG42" s="374"/>
      <c r="CH42" s="374"/>
      <c r="CI42" s="374"/>
      <c r="CJ42" s="374"/>
      <c r="CK42" s="374"/>
      <c r="CL42" s="374"/>
      <c r="CM42" s="374"/>
      <c r="CN42" s="165"/>
      <c r="CO42" s="375">
        <f t="shared" si="3"/>
        <v>39</v>
      </c>
      <c r="CP42" s="375"/>
      <c r="CQ42" s="374" t="str">
        <f>IF('各会計、関係団体の財政状況及び健全化判断比率'!BS15="","",'各会計、関係団体の財政状況及び健全化判断比率'!BS15)</f>
        <v>福岡市スポーツ協会</v>
      </c>
      <c r="CR42" s="374"/>
      <c r="CS42" s="374"/>
      <c r="CT42" s="374"/>
      <c r="CU42" s="374"/>
      <c r="CV42" s="374"/>
      <c r="CW42" s="374"/>
      <c r="CX42" s="374"/>
      <c r="CY42" s="374"/>
      <c r="CZ42" s="374"/>
      <c r="DA42" s="374"/>
      <c r="DB42" s="374"/>
      <c r="DC42" s="374"/>
      <c r="DD42" s="374"/>
      <c r="DE42" s="374"/>
      <c r="DF42" s="162"/>
      <c r="DG42" s="376" t="str">
        <f>IF('各会計、関係団体の財政状況及び健全化判断比率'!BR15="","",'各会計、関係団体の財政状況及び健全化判断比率'!BR15)</f>
        <v/>
      </c>
      <c r="DH42" s="376"/>
      <c r="DI42" s="169"/>
      <c r="DJ42" s="137"/>
      <c r="DK42" s="137"/>
      <c r="DL42" s="137"/>
      <c r="DM42" s="137"/>
      <c r="DN42" s="137"/>
      <c r="DO42" s="137"/>
    </row>
    <row r="43" spans="1:119" ht="32.25" customHeight="1">
      <c r="A43" s="137"/>
      <c r="B43" s="164"/>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5"/>
      <c r="U43" s="375" t="str">
        <f t="shared" si="4"/>
        <v/>
      </c>
      <c r="V43" s="375"/>
      <c r="W43" s="374"/>
      <c r="X43" s="374"/>
      <c r="Y43" s="374"/>
      <c r="Z43" s="374"/>
      <c r="AA43" s="374"/>
      <c r="AB43" s="374"/>
      <c r="AC43" s="374"/>
      <c r="AD43" s="374"/>
      <c r="AE43" s="374"/>
      <c r="AF43" s="374"/>
      <c r="AG43" s="374"/>
      <c r="AH43" s="374"/>
      <c r="AI43" s="374"/>
      <c r="AJ43" s="374"/>
      <c r="AK43" s="374"/>
      <c r="AL43" s="165"/>
      <c r="AM43" s="375" t="str">
        <f t="shared" si="0"/>
        <v/>
      </c>
      <c r="AN43" s="375"/>
      <c r="AO43" s="374"/>
      <c r="AP43" s="374"/>
      <c r="AQ43" s="374"/>
      <c r="AR43" s="374"/>
      <c r="AS43" s="374"/>
      <c r="AT43" s="374"/>
      <c r="AU43" s="374"/>
      <c r="AV43" s="374"/>
      <c r="AW43" s="374"/>
      <c r="AX43" s="374"/>
      <c r="AY43" s="374"/>
      <c r="AZ43" s="374"/>
      <c r="BA43" s="374"/>
      <c r="BB43" s="374"/>
      <c r="BC43" s="374"/>
      <c r="BD43" s="165"/>
      <c r="BE43" s="375" t="str">
        <f t="shared" si="1"/>
        <v/>
      </c>
      <c r="BF43" s="375"/>
      <c r="BG43" s="374"/>
      <c r="BH43" s="374"/>
      <c r="BI43" s="374"/>
      <c r="BJ43" s="374"/>
      <c r="BK43" s="374"/>
      <c r="BL43" s="374"/>
      <c r="BM43" s="374"/>
      <c r="BN43" s="374"/>
      <c r="BO43" s="374"/>
      <c r="BP43" s="374"/>
      <c r="BQ43" s="374"/>
      <c r="BR43" s="374"/>
      <c r="BS43" s="374"/>
      <c r="BT43" s="374"/>
      <c r="BU43" s="374"/>
      <c r="BV43" s="165"/>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5"/>
      <c r="CO43" s="375">
        <f t="shared" si="3"/>
        <v>40</v>
      </c>
      <c r="CP43" s="375"/>
      <c r="CQ43" s="374" t="str">
        <f>IF('各会計、関係団体の財政状況及び健全化判断比率'!BS16="","",'各会計、関係団体の財政状況及び健全化判断比率'!BS16)</f>
        <v>福岡市文化芸術振興財団</v>
      </c>
      <c r="CR43" s="374"/>
      <c r="CS43" s="374"/>
      <c r="CT43" s="374"/>
      <c r="CU43" s="374"/>
      <c r="CV43" s="374"/>
      <c r="CW43" s="374"/>
      <c r="CX43" s="374"/>
      <c r="CY43" s="374"/>
      <c r="CZ43" s="374"/>
      <c r="DA43" s="374"/>
      <c r="DB43" s="374"/>
      <c r="DC43" s="374"/>
      <c r="DD43" s="374"/>
      <c r="DE43" s="374"/>
      <c r="DF43" s="162"/>
      <c r="DG43" s="376" t="str">
        <f>IF('各会計、関係団体の財政状況及び健全化判断比率'!BR16="","",'各会計、関係団体の財政状況及び健全化判断比率'!BR16)</f>
        <v/>
      </c>
      <c r="DH43" s="37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242" t="s">
        <v>528</v>
      </c>
      <c r="D34" s="1242"/>
      <c r="E34" s="1243"/>
      <c r="F34" s="32">
        <v>1.83</v>
      </c>
      <c r="G34" s="33">
        <v>2.34</v>
      </c>
      <c r="H34" s="33">
        <v>2.95</v>
      </c>
      <c r="I34" s="33">
        <v>3.31</v>
      </c>
      <c r="J34" s="34">
        <v>3.42</v>
      </c>
      <c r="K34" s="22"/>
      <c r="L34" s="22"/>
      <c r="M34" s="22"/>
      <c r="N34" s="22"/>
      <c r="O34" s="22"/>
      <c r="P34" s="22"/>
    </row>
    <row r="35" spans="1:16" ht="39" customHeight="1">
      <c r="A35" s="22"/>
      <c r="B35" s="35"/>
      <c r="C35" s="1236" t="s">
        <v>529</v>
      </c>
      <c r="D35" s="1237"/>
      <c r="E35" s="1238"/>
      <c r="F35" s="36">
        <v>2.4700000000000002</v>
      </c>
      <c r="G35" s="37">
        <v>2.56</v>
      </c>
      <c r="H35" s="37">
        <v>2.61</v>
      </c>
      <c r="I35" s="37">
        <v>2.08</v>
      </c>
      <c r="J35" s="38">
        <v>2.98</v>
      </c>
      <c r="K35" s="22"/>
      <c r="L35" s="22"/>
      <c r="M35" s="22"/>
      <c r="N35" s="22"/>
      <c r="O35" s="22"/>
      <c r="P35" s="22"/>
    </row>
    <row r="36" spans="1:16" ht="39" customHeight="1">
      <c r="A36" s="22"/>
      <c r="B36" s="35"/>
      <c r="C36" s="1236" t="s">
        <v>530</v>
      </c>
      <c r="D36" s="1237"/>
      <c r="E36" s="1238"/>
      <c r="F36" s="36">
        <v>2.27</v>
      </c>
      <c r="G36" s="37">
        <v>2.31</v>
      </c>
      <c r="H36" s="37">
        <v>2.6</v>
      </c>
      <c r="I36" s="37">
        <v>2.19</v>
      </c>
      <c r="J36" s="38">
        <v>2.19</v>
      </c>
      <c r="K36" s="22"/>
      <c r="L36" s="22"/>
      <c r="M36" s="22"/>
      <c r="N36" s="22"/>
      <c r="O36" s="22"/>
      <c r="P36" s="22"/>
    </row>
    <row r="37" spans="1:16" ht="39" customHeight="1">
      <c r="A37" s="22"/>
      <c r="B37" s="35"/>
      <c r="C37" s="1236" t="s">
        <v>531</v>
      </c>
      <c r="D37" s="1237"/>
      <c r="E37" s="1238"/>
      <c r="F37" s="36">
        <v>0.16</v>
      </c>
      <c r="G37" s="37">
        <v>0.23</v>
      </c>
      <c r="H37" s="37">
        <v>0.13</v>
      </c>
      <c r="I37" s="37">
        <v>0.17</v>
      </c>
      <c r="J37" s="38">
        <v>1.85</v>
      </c>
      <c r="K37" s="22"/>
      <c r="L37" s="22"/>
      <c r="M37" s="22"/>
      <c r="N37" s="22"/>
      <c r="O37" s="22"/>
      <c r="P37" s="22"/>
    </row>
    <row r="38" spans="1:16" ht="39" customHeight="1">
      <c r="A38" s="22"/>
      <c r="B38" s="35"/>
      <c r="C38" s="1236" t="s">
        <v>532</v>
      </c>
      <c r="D38" s="1237"/>
      <c r="E38" s="1238"/>
      <c r="F38" s="36">
        <v>0.09</v>
      </c>
      <c r="G38" s="37">
        <v>0.25</v>
      </c>
      <c r="H38" s="37">
        <v>0.18</v>
      </c>
      <c r="I38" s="37">
        <v>0.24</v>
      </c>
      <c r="J38" s="38">
        <v>0.39</v>
      </c>
      <c r="K38" s="22"/>
      <c r="L38" s="22"/>
      <c r="M38" s="22"/>
      <c r="N38" s="22"/>
      <c r="O38" s="22"/>
      <c r="P38" s="22"/>
    </row>
    <row r="39" spans="1:16" ht="39" customHeight="1">
      <c r="A39" s="22"/>
      <c r="B39" s="35"/>
      <c r="C39" s="1236" t="s">
        <v>533</v>
      </c>
      <c r="D39" s="1237"/>
      <c r="E39" s="1238"/>
      <c r="F39" s="36">
        <v>0.02</v>
      </c>
      <c r="G39" s="37">
        <v>0.03</v>
      </c>
      <c r="H39" s="37">
        <v>0.03</v>
      </c>
      <c r="I39" s="37">
        <v>0.04</v>
      </c>
      <c r="J39" s="38">
        <v>0.04</v>
      </c>
      <c r="K39" s="22"/>
      <c r="L39" s="22"/>
      <c r="M39" s="22"/>
      <c r="N39" s="22"/>
      <c r="O39" s="22"/>
      <c r="P39" s="22"/>
    </row>
    <row r="40" spans="1:16" ht="39" customHeight="1">
      <c r="A40" s="22"/>
      <c r="B40" s="35"/>
      <c r="C40" s="1236" t="s">
        <v>534</v>
      </c>
      <c r="D40" s="1237"/>
      <c r="E40" s="1238"/>
      <c r="F40" s="36">
        <v>0.03</v>
      </c>
      <c r="G40" s="37">
        <v>0.02</v>
      </c>
      <c r="H40" s="37">
        <v>0.02</v>
      </c>
      <c r="I40" s="37">
        <v>0.02</v>
      </c>
      <c r="J40" s="38">
        <v>0.02</v>
      </c>
      <c r="K40" s="22"/>
      <c r="L40" s="22"/>
      <c r="M40" s="22"/>
      <c r="N40" s="22"/>
      <c r="O40" s="22"/>
      <c r="P40" s="22"/>
    </row>
    <row r="41" spans="1:16" ht="39" customHeight="1">
      <c r="A41" s="22"/>
      <c r="B41" s="35"/>
      <c r="C41" s="1236" t="s">
        <v>535</v>
      </c>
      <c r="D41" s="1237"/>
      <c r="E41" s="1238"/>
      <c r="F41" s="36">
        <v>0.48</v>
      </c>
      <c r="G41" s="37">
        <v>0.47</v>
      </c>
      <c r="H41" s="37">
        <v>0.3</v>
      </c>
      <c r="I41" s="37">
        <v>0.05</v>
      </c>
      <c r="J41" s="38">
        <v>0</v>
      </c>
      <c r="K41" s="22"/>
      <c r="L41" s="22"/>
      <c r="M41" s="22"/>
      <c r="N41" s="22"/>
      <c r="O41" s="22"/>
      <c r="P41" s="22"/>
    </row>
    <row r="42" spans="1:16" ht="39" customHeight="1">
      <c r="A42" s="22"/>
      <c r="B42" s="39"/>
      <c r="C42" s="1236" t="s">
        <v>536</v>
      </c>
      <c r="D42" s="1237"/>
      <c r="E42" s="1238"/>
      <c r="F42" s="36" t="s">
        <v>537</v>
      </c>
      <c r="G42" s="37" t="s">
        <v>537</v>
      </c>
      <c r="H42" s="37" t="s">
        <v>537</v>
      </c>
      <c r="I42" s="37" t="s">
        <v>537</v>
      </c>
      <c r="J42" s="38" t="s">
        <v>537</v>
      </c>
      <c r="K42" s="22"/>
      <c r="L42" s="22"/>
      <c r="M42" s="22"/>
      <c r="N42" s="22"/>
      <c r="O42" s="22"/>
      <c r="P42" s="22"/>
    </row>
    <row r="43" spans="1:16" ht="39" customHeight="1" thickBot="1">
      <c r="A43" s="22"/>
      <c r="B43" s="40"/>
      <c r="C43" s="1239" t="s">
        <v>538</v>
      </c>
      <c r="D43" s="1240"/>
      <c r="E43" s="1241"/>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252" t="s">
        <v>10</v>
      </c>
      <c r="C45" s="1253"/>
      <c r="D45" s="58"/>
      <c r="E45" s="1258" t="s">
        <v>11</v>
      </c>
      <c r="F45" s="1258"/>
      <c r="G45" s="1258"/>
      <c r="H45" s="1258"/>
      <c r="I45" s="1258"/>
      <c r="J45" s="1259"/>
      <c r="K45" s="59">
        <v>60397</v>
      </c>
      <c r="L45" s="60">
        <v>59255</v>
      </c>
      <c r="M45" s="60">
        <v>56634</v>
      </c>
      <c r="N45" s="60">
        <v>53964</v>
      </c>
      <c r="O45" s="61">
        <v>52784</v>
      </c>
      <c r="P45" s="48"/>
      <c r="Q45" s="48"/>
      <c r="R45" s="48"/>
      <c r="S45" s="48"/>
      <c r="T45" s="48"/>
      <c r="U45" s="48"/>
    </row>
    <row r="46" spans="1:21" ht="30.75" customHeight="1">
      <c r="A46" s="48"/>
      <c r="B46" s="1254"/>
      <c r="C46" s="1255"/>
      <c r="D46" s="62"/>
      <c r="E46" s="1246" t="s">
        <v>12</v>
      </c>
      <c r="F46" s="1246"/>
      <c r="G46" s="1246"/>
      <c r="H46" s="1246"/>
      <c r="I46" s="1246"/>
      <c r="J46" s="1247"/>
      <c r="K46" s="63">
        <v>4317</v>
      </c>
      <c r="L46" s="64">
        <v>2198</v>
      </c>
      <c r="M46" s="64">
        <v>4221</v>
      </c>
      <c r="N46" s="64">
        <v>4018</v>
      </c>
      <c r="O46" s="65">
        <v>5812</v>
      </c>
      <c r="P46" s="48"/>
      <c r="Q46" s="48"/>
      <c r="R46" s="48"/>
      <c r="S46" s="48"/>
      <c r="T46" s="48"/>
      <c r="U46" s="48"/>
    </row>
    <row r="47" spans="1:21" ht="30.75" customHeight="1">
      <c r="A47" s="48"/>
      <c r="B47" s="1254"/>
      <c r="C47" s="1255"/>
      <c r="D47" s="62"/>
      <c r="E47" s="1246" t="s">
        <v>13</v>
      </c>
      <c r="F47" s="1246"/>
      <c r="G47" s="1246"/>
      <c r="H47" s="1246"/>
      <c r="I47" s="1246"/>
      <c r="J47" s="1247"/>
      <c r="K47" s="63">
        <v>40700</v>
      </c>
      <c r="L47" s="64">
        <v>41335</v>
      </c>
      <c r="M47" s="64">
        <v>41373</v>
      </c>
      <c r="N47" s="64">
        <v>42744</v>
      </c>
      <c r="O47" s="65">
        <v>42877</v>
      </c>
      <c r="P47" s="48"/>
      <c r="Q47" s="48"/>
      <c r="R47" s="48"/>
      <c r="S47" s="48"/>
      <c r="T47" s="48"/>
      <c r="U47" s="48"/>
    </row>
    <row r="48" spans="1:21" ht="30.75" customHeight="1">
      <c r="A48" s="48"/>
      <c r="B48" s="1254"/>
      <c r="C48" s="1255"/>
      <c r="D48" s="62"/>
      <c r="E48" s="1246" t="s">
        <v>14</v>
      </c>
      <c r="F48" s="1246"/>
      <c r="G48" s="1246"/>
      <c r="H48" s="1246"/>
      <c r="I48" s="1246"/>
      <c r="J48" s="1247"/>
      <c r="K48" s="63">
        <v>24989</v>
      </c>
      <c r="L48" s="64">
        <v>23989</v>
      </c>
      <c r="M48" s="64">
        <v>23682</v>
      </c>
      <c r="N48" s="64">
        <v>23409</v>
      </c>
      <c r="O48" s="65">
        <v>25193</v>
      </c>
      <c r="P48" s="48"/>
      <c r="Q48" s="48"/>
      <c r="R48" s="48"/>
      <c r="S48" s="48"/>
      <c r="T48" s="48"/>
      <c r="U48" s="48"/>
    </row>
    <row r="49" spans="1:21" ht="30.75" customHeight="1">
      <c r="A49" s="48"/>
      <c r="B49" s="1254"/>
      <c r="C49" s="1255"/>
      <c r="D49" s="62"/>
      <c r="E49" s="1246" t="s">
        <v>15</v>
      </c>
      <c r="F49" s="1246"/>
      <c r="G49" s="1246"/>
      <c r="H49" s="1246"/>
      <c r="I49" s="1246"/>
      <c r="J49" s="1247"/>
      <c r="K49" s="63">
        <v>12</v>
      </c>
      <c r="L49" s="64">
        <v>10</v>
      </c>
      <c r="M49" s="64">
        <v>8</v>
      </c>
      <c r="N49" s="64">
        <v>6</v>
      </c>
      <c r="O49" s="65">
        <v>42</v>
      </c>
      <c r="P49" s="48"/>
      <c r="Q49" s="48"/>
      <c r="R49" s="48"/>
      <c r="S49" s="48"/>
      <c r="T49" s="48"/>
      <c r="U49" s="48"/>
    </row>
    <row r="50" spans="1:21" ht="30.75" customHeight="1">
      <c r="A50" s="48"/>
      <c r="B50" s="1254"/>
      <c r="C50" s="1255"/>
      <c r="D50" s="62"/>
      <c r="E50" s="1246" t="s">
        <v>16</v>
      </c>
      <c r="F50" s="1246"/>
      <c r="G50" s="1246"/>
      <c r="H50" s="1246"/>
      <c r="I50" s="1246"/>
      <c r="J50" s="1247"/>
      <c r="K50" s="63">
        <v>2778</v>
      </c>
      <c r="L50" s="64">
        <v>2669</v>
      </c>
      <c r="M50" s="64">
        <v>3721</v>
      </c>
      <c r="N50" s="64">
        <v>2604</v>
      </c>
      <c r="O50" s="65">
        <v>2684</v>
      </c>
      <c r="P50" s="48"/>
      <c r="Q50" s="48"/>
      <c r="R50" s="48"/>
      <c r="S50" s="48"/>
      <c r="T50" s="48"/>
      <c r="U50" s="48"/>
    </row>
    <row r="51" spans="1:21" ht="30.75" customHeight="1">
      <c r="A51" s="48"/>
      <c r="B51" s="1256"/>
      <c r="C51" s="1257"/>
      <c r="D51" s="66"/>
      <c r="E51" s="1246" t="s">
        <v>17</v>
      </c>
      <c r="F51" s="1246"/>
      <c r="G51" s="1246"/>
      <c r="H51" s="1246"/>
      <c r="I51" s="1246"/>
      <c r="J51" s="1247"/>
      <c r="K51" s="63">
        <v>370</v>
      </c>
      <c r="L51" s="64">
        <v>204</v>
      </c>
      <c r="M51" s="64">
        <v>143</v>
      </c>
      <c r="N51" s="64">
        <v>118</v>
      </c>
      <c r="O51" s="65">
        <v>91</v>
      </c>
      <c r="P51" s="48"/>
      <c r="Q51" s="48"/>
      <c r="R51" s="48"/>
      <c r="S51" s="48"/>
      <c r="T51" s="48"/>
      <c r="U51" s="48"/>
    </row>
    <row r="52" spans="1:21" ht="30.75" customHeight="1">
      <c r="A52" s="48"/>
      <c r="B52" s="1244" t="s">
        <v>18</v>
      </c>
      <c r="C52" s="1245"/>
      <c r="D52" s="66"/>
      <c r="E52" s="1246" t="s">
        <v>19</v>
      </c>
      <c r="F52" s="1246"/>
      <c r="G52" s="1246"/>
      <c r="H52" s="1246"/>
      <c r="I52" s="1246"/>
      <c r="J52" s="1247"/>
      <c r="K52" s="63">
        <v>92835</v>
      </c>
      <c r="L52" s="64">
        <v>92112</v>
      </c>
      <c r="M52" s="64">
        <v>92861</v>
      </c>
      <c r="N52" s="64">
        <v>91916</v>
      </c>
      <c r="O52" s="65">
        <v>92837</v>
      </c>
      <c r="P52" s="48"/>
      <c r="Q52" s="48"/>
      <c r="R52" s="48"/>
      <c r="S52" s="48"/>
      <c r="T52" s="48"/>
      <c r="U52" s="48"/>
    </row>
    <row r="53" spans="1:21" ht="30.75" customHeight="1" thickBot="1">
      <c r="A53" s="48"/>
      <c r="B53" s="1248" t="s">
        <v>20</v>
      </c>
      <c r="C53" s="1249"/>
      <c r="D53" s="67"/>
      <c r="E53" s="1250" t="s">
        <v>21</v>
      </c>
      <c r="F53" s="1250"/>
      <c r="G53" s="1250"/>
      <c r="H53" s="1250"/>
      <c r="I53" s="1250"/>
      <c r="J53" s="1251"/>
      <c r="K53" s="68">
        <v>40728</v>
      </c>
      <c r="L53" s="69">
        <v>37548</v>
      </c>
      <c r="M53" s="69">
        <v>36921</v>
      </c>
      <c r="N53" s="69">
        <v>34947</v>
      </c>
      <c r="O53" s="70">
        <v>36646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72" t="s">
        <v>23</v>
      </c>
      <c r="C41" s="1273"/>
      <c r="D41" s="81"/>
      <c r="E41" s="1274" t="s">
        <v>24</v>
      </c>
      <c r="F41" s="1274"/>
      <c r="G41" s="1274"/>
      <c r="H41" s="1275"/>
      <c r="I41" s="82">
        <v>1417221</v>
      </c>
      <c r="J41" s="83">
        <v>1422298</v>
      </c>
      <c r="K41" s="83">
        <v>1417600</v>
      </c>
      <c r="L41" s="83">
        <v>1428767</v>
      </c>
      <c r="M41" s="84">
        <v>1415368</v>
      </c>
    </row>
    <row r="42" spans="2:13" ht="27.75" customHeight="1">
      <c r="B42" s="1262"/>
      <c r="C42" s="1263"/>
      <c r="D42" s="85"/>
      <c r="E42" s="1266" t="s">
        <v>25</v>
      </c>
      <c r="F42" s="1266"/>
      <c r="G42" s="1266"/>
      <c r="H42" s="1267"/>
      <c r="I42" s="86">
        <v>29148</v>
      </c>
      <c r="J42" s="87">
        <v>27281</v>
      </c>
      <c r="K42" s="87">
        <v>22152</v>
      </c>
      <c r="L42" s="87">
        <v>20802</v>
      </c>
      <c r="M42" s="88">
        <v>18774</v>
      </c>
    </row>
    <row r="43" spans="2:13" ht="27.75" customHeight="1">
      <c r="B43" s="1262"/>
      <c r="C43" s="1263"/>
      <c r="D43" s="85"/>
      <c r="E43" s="1266" t="s">
        <v>26</v>
      </c>
      <c r="F43" s="1266"/>
      <c r="G43" s="1266"/>
      <c r="H43" s="1267"/>
      <c r="I43" s="86">
        <v>341604</v>
      </c>
      <c r="J43" s="87">
        <v>330000</v>
      </c>
      <c r="K43" s="87">
        <v>319282</v>
      </c>
      <c r="L43" s="87">
        <v>309507</v>
      </c>
      <c r="M43" s="88">
        <v>311300</v>
      </c>
    </row>
    <row r="44" spans="2:13" ht="27.75" customHeight="1">
      <c r="B44" s="1262"/>
      <c r="C44" s="1263"/>
      <c r="D44" s="85"/>
      <c r="E44" s="1266" t="s">
        <v>27</v>
      </c>
      <c r="F44" s="1266"/>
      <c r="G44" s="1266"/>
      <c r="H44" s="1267"/>
      <c r="I44" s="86">
        <v>377</v>
      </c>
      <c r="J44" s="87">
        <v>560</v>
      </c>
      <c r="K44" s="87">
        <v>498</v>
      </c>
      <c r="L44" s="87">
        <v>2196</v>
      </c>
      <c r="M44" s="88">
        <v>3887</v>
      </c>
    </row>
    <row r="45" spans="2:13" ht="27.75" customHeight="1">
      <c r="B45" s="1262"/>
      <c r="C45" s="1263"/>
      <c r="D45" s="85"/>
      <c r="E45" s="1266" t="s">
        <v>28</v>
      </c>
      <c r="F45" s="1266"/>
      <c r="G45" s="1266"/>
      <c r="H45" s="1267"/>
      <c r="I45" s="86">
        <v>80570</v>
      </c>
      <c r="J45" s="87">
        <v>77429</v>
      </c>
      <c r="K45" s="87">
        <v>73074</v>
      </c>
      <c r="L45" s="87">
        <v>66682</v>
      </c>
      <c r="M45" s="88">
        <v>62213</v>
      </c>
    </row>
    <row r="46" spans="2:13" ht="27.75" customHeight="1">
      <c r="B46" s="1262"/>
      <c r="C46" s="1263"/>
      <c r="D46" s="85"/>
      <c r="E46" s="1266" t="s">
        <v>29</v>
      </c>
      <c r="F46" s="1266"/>
      <c r="G46" s="1266"/>
      <c r="H46" s="1267"/>
      <c r="I46" s="86">
        <v>19641</v>
      </c>
      <c r="J46" s="87">
        <v>19687</v>
      </c>
      <c r="K46" s="87">
        <v>23298</v>
      </c>
      <c r="L46" s="87">
        <v>26942</v>
      </c>
      <c r="M46" s="88">
        <v>24051</v>
      </c>
    </row>
    <row r="47" spans="2:13" ht="27.75" customHeight="1">
      <c r="B47" s="1262"/>
      <c r="C47" s="1263"/>
      <c r="D47" s="85"/>
      <c r="E47" s="1266" t="s">
        <v>30</v>
      </c>
      <c r="F47" s="1266"/>
      <c r="G47" s="1266"/>
      <c r="H47" s="1267"/>
      <c r="I47" s="86" t="s">
        <v>537</v>
      </c>
      <c r="J47" s="87" t="s">
        <v>537</v>
      </c>
      <c r="K47" s="87" t="s">
        <v>537</v>
      </c>
      <c r="L47" s="87" t="s">
        <v>537</v>
      </c>
      <c r="M47" s="88" t="s">
        <v>537</v>
      </c>
    </row>
    <row r="48" spans="2:13" ht="27.75" customHeight="1">
      <c r="B48" s="1264"/>
      <c r="C48" s="1265"/>
      <c r="D48" s="85"/>
      <c r="E48" s="1266" t="s">
        <v>31</v>
      </c>
      <c r="F48" s="1266"/>
      <c r="G48" s="1266"/>
      <c r="H48" s="1267"/>
      <c r="I48" s="86" t="s">
        <v>537</v>
      </c>
      <c r="J48" s="87" t="s">
        <v>537</v>
      </c>
      <c r="K48" s="87" t="s">
        <v>537</v>
      </c>
      <c r="L48" s="87" t="s">
        <v>537</v>
      </c>
      <c r="M48" s="88" t="s">
        <v>537</v>
      </c>
    </row>
    <row r="49" spans="2:13" ht="27.75" customHeight="1">
      <c r="B49" s="1260" t="s">
        <v>32</v>
      </c>
      <c r="C49" s="1261"/>
      <c r="D49" s="89"/>
      <c r="E49" s="1266" t="s">
        <v>33</v>
      </c>
      <c r="F49" s="1266"/>
      <c r="G49" s="1266"/>
      <c r="H49" s="1267"/>
      <c r="I49" s="86">
        <v>158630</v>
      </c>
      <c r="J49" s="87">
        <v>178865</v>
      </c>
      <c r="K49" s="87">
        <v>192355</v>
      </c>
      <c r="L49" s="87">
        <v>200388</v>
      </c>
      <c r="M49" s="88">
        <v>204605</v>
      </c>
    </row>
    <row r="50" spans="2:13" ht="27.75" customHeight="1">
      <c r="B50" s="1262"/>
      <c r="C50" s="1263"/>
      <c r="D50" s="85"/>
      <c r="E50" s="1266" t="s">
        <v>34</v>
      </c>
      <c r="F50" s="1266"/>
      <c r="G50" s="1266"/>
      <c r="H50" s="1267"/>
      <c r="I50" s="86">
        <v>331726</v>
      </c>
      <c r="J50" s="87">
        <v>324288</v>
      </c>
      <c r="K50" s="87">
        <v>315956</v>
      </c>
      <c r="L50" s="87">
        <v>314592</v>
      </c>
      <c r="M50" s="88">
        <v>305581</v>
      </c>
    </row>
    <row r="51" spans="2:13" ht="27.75" customHeight="1">
      <c r="B51" s="1264"/>
      <c r="C51" s="1265"/>
      <c r="D51" s="85"/>
      <c r="E51" s="1266" t="s">
        <v>35</v>
      </c>
      <c r="F51" s="1266"/>
      <c r="G51" s="1266"/>
      <c r="H51" s="1267"/>
      <c r="I51" s="86">
        <v>823351</v>
      </c>
      <c r="J51" s="87">
        <v>828087</v>
      </c>
      <c r="K51" s="87">
        <v>841459</v>
      </c>
      <c r="L51" s="87">
        <v>849919</v>
      </c>
      <c r="M51" s="88">
        <v>849127</v>
      </c>
    </row>
    <row r="52" spans="2:13" ht="27.75" customHeight="1" thickBot="1">
      <c r="B52" s="1268" t="s">
        <v>36</v>
      </c>
      <c r="C52" s="1269"/>
      <c r="D52" s="90"/>
      <c r="E52" s="1270" t="s">
        <v>37</v>
      </c>
      <c r="F52" s="1270"/>
      <c r="G52" s="1270"/>
      <c r="H52" s="1271"/>
      <c r="I52" s="91">
        <v>574855</v>
      </c>
      <c r="J52" s="92">
        <v>546014</v>
      </c>
      <c r="K52" s="92">
        <v>506135</v>
      </c>
      <c r="L52" s="92">
        <v>489998</v>
      </c>
      <c r="M52" s="93">
        <v>476280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2" customWidth="1"/>
    <col min="2" max="2" width="18.109375" style="242" customWidth="1"/>
    <col min="3" max="3" width="22.6640625" style="242" customWidth="1"/>
    <col min="4" max="9" width="18.109375" style="242" customWidth="1"/>
    <col min="10" max="10" width="22.77734375" style="242" customWidth="1"/>
    <col min="11" max="15" width="18.109375" style="242" customWidth="1"/>
    <col min="16" max="16" width="6.109375" style="249" customWidth="1"/>
    <col min="17" max="17" width="5.88671875" style="247" customWidth="1"/>
    <col min="18" max="18" width="19.109375" style="242" hidden="1"/>
    <col min="19" max="23" width="12.6640625" style="242" hidden="1"/>
    <col min="24" max="257" width="8.6640625" style="242" hidden="1"/>
    <col min="258" max="263" width="14.88671875" style="242" hidden="1"/>
    <col min="264" max="265" width="15.88671875" style="242" hidden="1"/>
    <col min="266" max="271" width="16.109375" style="242" hidden="1"/>
    <col min="272" max="272" width="6.109375" style="242" hidden="1"/>
    <col min="273" max="273" width="3" style="242" hidden="1"/>
    <col min="274" max="513" width="8.6640625" style="242" hidden="1"/>
    <col min="514" max="519" width="14.88671875" style="242" hidden="1"/>
    <col min="520" max="521" width="15.88671875" style="242" hidden="1"/>
    <col min="522" max="527" width="16.109375" style="242" hidden="1"/>
    <col min="528" max="528" width="6.109375" style="242" hidden="1"/>
    <col min="529" max="529" width="3" style="242" hidden="1"/>
    <col min="530" max="769" width="8.6640625" style="242" hidden="1"/>
    <col min="770" max="775" width="14.88671875" style="242" hidden="1"/>
    <col min="776" max="777" width="15.88671875" style="242" hidden="1"/>
    <col min="778" max="783" width="16.109375" style="242" hidden="1"/>
    <col min="784" max="784" width="6.109375" style="242" hidden="1"/>
    <col min="785" max="785" width="3" style="242" hidden="1"/>
    <col min="786" max="1025" width="8.6640625" style="242" hidden="1"/>
    <col min="1026" max="1031" width="14.88671875" style="242" hidden="1"/>
    <col min="1032" max="1033" width="15.88671875" style="242" hidden="1"/>
    <col min="1034" max="1039" width="16.109375" style="242" hidden="1"/>
    <col min="1040" max="1040" width="6.109375" style="242" hidden="1"/>
    <col min="1041" max="1041" width="3" style="242" hidden="1"/>
    <col min="1042" max="1281" width="8.6640625" style="242" hidden="1"/>
    <col min="1282" max="1287" width="14.88671875" style="242" hidden="1"/>
    <col min="1288" max="1289" width="15.88671875" style="242" hidden="1"/>
    <col min="1290" max="1295" width="16.109375" style="242" hidden="1"/>
    <col min="1296" max="1296" width="6.109375" style="242" hidden="1"/>
    <col min="1297" max="1297" width="3" style="242" hidden="1"/>
    <col min="1298" max="1537" width="8.6640625" style="242" hidden="1"/>
    <col min="1538" max="1543" width="14.88671875" style="242" hidden="1"/>
    <col min="1544" max="1545" width="15.88671875" style="242" hidden="1"/>
    <col min="1546" max="1551" width="16.109375" style="242" hidden="1"/>
    <col min="1552" max="1552" width="6.109375" style="242" hidden="1"/>
    <col min="1553" max="1553" width="3" style="242" hidden="1"/>
    <col min="1554" max="1793" width="8.6640625" style="242" hidden="1"/>
    <col min="1794" max="1799" width="14.88671875" style="242" hidden="1"/>
    <col min="1800" max="1801" width="15.88671875" style="242" hidden="1"/>
    <col min="1802" max="1807" width="16.109375" style="242" hidden="1"/>
    <col min="1808" max="1808" width="6.109375" style="242" hidden="1"/>
    <col min="1809" max="1809" width="3" style="242" hidden="1"/>
    <col min="1810" max="2049" width="8.6640625" style="242" hidden="1"/>
    <col min="2050" max="2055" width="14.88671875" style="242" hidden="1"/>
    <col min="2056" max="2057" width="15.88671875" style="242" hidden="1"/>
    <col min="2058" max="2063" width="16.109375" style="242" hidden="1"/>
    <col min="2064" max="2064" width="6.109375" style="242" hidden="1"/>
    <col min="2065" max="2065" width="3" style="242" hidden="1"/>
    <col min="2066" max="2305" width="8.6640625" style="242" hidden="1"/>
    <col min="2306" max="2311" width="14.88671875" style="242" hidden="1"/>
    <col min="2312" max="2313" width="15.88671875" style="242" hidden="1"/>
    <col min="2314" max="2319" width="16.109375" style="242" hidden="1"/>
    <col min="2320" max="2320" width="6.109375" style="242" hidden="1"/>
    <col min="2321" max="2321" width="3" style="242" hidden="1"/>
    <col min="2322" max="2561" width="8.6640625" style="242" hidden="1"/>
    <col min="2562" max="2567" width="14.88671875" style="242" hidden="1"/>
    <col min="2568" max="2569" width="15.88671875" style="242" hidden="1"/>
    <col min="2570" max="2575" width="16.109375" style="242" hidden="1"/>
    <col min="2576" max="2576" width="6.109375" style="242" hidden="1"/>
    <col min="2577" max="2577" width="3" style="242" hidden="1"/>
    <col min="2578" max="2817" width="8.6640625" style="242" hidden="1"/>
    <col min="2818" max="2823" width="14.88671875" style="242" hidden="1"/>
    <col min="2824" max="2825" width="15.88671875" style="242" hidden="1"/>
    <col min="2826" max="2831" width="16.109375" style="242" hidden="1"/>
    <col min="2832" max="2832" width="6.109375" style="242" hidden="1"/>
    <col min="2833" max="2833" width="3" style="242" hidden="1"/>
    <col min="2834" max="3073" width="8.6640625" style="242" hidden="1"/>
    <col min="3074" max="3079" width="14.88671875" style="242" hidden="1"/>
    <col min="3080" max="3081" width="15.88671875" style="242" hidden="1"/>
    <col min="3082" max="3087" width="16.109375" style="242" hidden="1"/>
    <col min="3088" max="3088" width="6.109375" style="242" hidden="1"/>
    <col min="3089" max="3089" width="3" style="242" hidden="1"/>
    <col min="3090" max="3329" width="8.6640625" style="242" hidden="1"/>
    <col min="3330" max="3335" width="14.88671875" style="242" hidden="1"/>
    <col min="3336" max="3337" width="15.88671875" style="242" hidden="1"/>
    <col min="3338" max="3343" width="16.109375" style="242" hidden="1"/>
    <col min="3344" max="3344" width="6.109375" style="242" hidden="1"/>
    <col min="3345" max="3345" width="3" style="242" hidden="1"/>
    <col min="3346" max="3585" width="8.6640625" style="242" hidden="1"/>
    <col min="3586" max="3591" width="14.88671875" style="242" hidden="1"/>
    <col min="3592" max="3593" width="15.88671875" style="242" hidden="1"/>
    <col min="3594" max="3599" width="16.109375" style="242" hidden="1"/>
    <col min="3600" max="3600" width="6.109375" style="242" hidden="1"/>
    <col min="3601" max="3601" width="3" style="242" hidden="1"/>
    <col min="3602" max="3841" width="8.6640625" style="242" hidden="1"/>
    <col min="3842" max="3847" width="14.88671875" style="242" hidden="1"/>
    <col min="3848" max="3849" width="15.88671875" style="242" hidden="1"/>
    <col min="3850" max="3855" width="16.109375" style="242" hidden="1"/>
    <col min="3856" max="3856" width="6.109375" style="242" hidden="1"/>
    <col min="3857" max="3857" width="3" style="242" hidden="1"/>
    <col min="3858" max="4097" width="8.6640625" style="242" hidden="1"/>
    <col min="4098" max="4103" width="14.88671875" style="242" hidden="1"/>
    <col min="4104" max="4105" width="15.88671875" style="242" hidden="1"/>
    <col min="4106" max="4111" width="16.109375" style="242" hidden="1"/>
    <col min="4112" max="4112" width="6.109375" style="242" hidden="1"/>
    <col min="4113" max="4113" width="3" style="242" hidden="1"/>
    <col min="4114" max="4353" width="8.6640625" style="242" hidden="1"/>
    <col min="4354" max="4359" width="14.88671875" style="242" hidden="1"/>
    <col min="4360" max="4361" width="15.88671875" style="242" hidden="1"/>
    <col min="4362" max="4367" width="16.109375" style="242" hidden="1"/>
    <col min="4368" max="4368" width="6.109375" style="242" hidden="1"/>
    <col min="4369" max="4369" width="3" style="242" hidden="1"/>
    <col min="4370" max="4609" width="8.6640625" style="242" hidden="1"/>
    <col min="4610" max="4615" width="14.88671875" style="242" hidden="1"/>
    <col min="4616" max="4617" width="15.88671875" style="242" hidden="1"/>
    <col min="4618" max="4623" width="16.109375" style="242" hidden="1"/>
    <col min="4624" max="4624" width="6.109375" style="242" hidden="1"/>
    <col min="4625" max="4625" width="3" style="242" hidden="1"/>
    <col min="4626" max="4865" width="8.6640625" style="242" hidden="1"/>
    <col min="4866" max="4871" width="14.88671875" style="242" hidden="1"/>
    <col min="4872" max="4873" width="15.88671875" style="242" hidden="1"/>
    <col min="4874" max="4879" width="16.109375" style="242" hidden="1"/>
    <col min="4880" max="4880" width="6.109375" style="242" hidden="1"/>
    <col min="4881" max="4881" width="3" style="242" hidden="1"/>
    <col min="4882" max="5121" width="8.6640625" style="242" hidden="1"/>
    <col min="5122" max="5127" width="14.88671875" style="242" hidden="1"/>
    <col min="5128" max="5129" width="15.88671875" style="242" hidden="1"/>
    <col min="5130" max="5135" width="16.109375" style="242" hidden="1"/>
    <col min="5136" max="5136" width="6.109375" style="242" hidden="1"/>
    <col min="5137" max="5137" width="3" style="242" hidden="1"/>
    <col min="5138" max="5377" width="8.6640625" style="242" hidden="1"/>
    <col min="5378" max="5383" width="14.88671875" style="242" hidden="1"/>
    <col min="5384" max="5385" width="15.88671875" style="242" hidden="1"/>
    <col min="5386" max="5391" width="16.109375" style="242" hidden="1"/>
    <col min="5392" max="5392" width="6.109375" style="242" hidden="1"/>
    <col min="5393" max="5393" width="3" style="242" hidden="1"/>
    <col min="5394" max="5633" width="8.6640625" style="242" hidden="1"/>
    <col min="5634" max="5639" width="14.88671875" style="242" hidden="1"/>
    <col min="5640" max="5641" width="15.88671875" style="242" hidden="1"/>
    <col min="5642" max="5647" width="16.109375" style="242" hidden="1"/>
    <col min="5648" max="5648" width="6.109375" style="242" hidden="1"/>
    <col min="5649" max="5649" width="3" style="242" hidden="1"/>
    <col min="5650" max="5889" width="8.6640625" style="242" hidden="1"/>
    <col min="5890" max="5895" width="14.88671875" style="242" hidden="1"/>
    <col min="5896" max="5897" width="15.88671875" style="242" hidden="1"/>
    <col min="5898" max="5903" width="16.109375" style="242" hidden="1"/>
    <col min="5904" max="5904" width="6.109375" style="242" hidden="1"/>
    <col min="5905" max="5905" width="3" style="242" hidden="1"/>
    <col min="5906" max="6145" width="8.6640625" style="242" hidden="1"/>
    <col min="6146" max="6151" width="14.88671875" style="242" hidden="1"/>
    <col min="6152" max="6153" width="15.88671875" style="242" hidden="1"/>
    <col min="6154" max="6159" width="16.109375" style="242" hidden="1"/>
    <col min="6160" max="6160" width="6.109375" style="242" hidden="1"/>
    <col min="6161" max="6161" width="3" style="242" hidden="1"/>
    <col min="6162" max="6401" width="8.6640625" style="242" hidden="1"/>
    <col min="6402" max="6407" width="14.88671875" style="242" hidden="1"/>
    <col min="6408" max="6409" width="15.88671875" style="242" hidden="1"/>
    <col min="6410" max="6415" width="16.109375" style="242" hidden="1"/>
    <col min="6416" max="6416" width="6.109375" style="242" hidden="1"/>
    <col min="6417" max="6417" width="3" style="242" hidden="1"/>
    <col min="6418" max="6657" width="8.6640625" style="242" hidden="1"/>
    <col min="6658" max="6663" width="14.88671875" style="242" hidden="1"/>
    <col min="6664" max="6665" width="15.88671875" style="242" hidden="1"/>
    <col min="6666" max="6671" width="16.109375" style="242" hidden="1"/>
    <col min="6672" max="6672" width="6.109375" style="242" hidden="1"/>
    <col min="6673" max="6673" width="3" style="242" hidden="1"/>
    <col min="6674" max="6913" width="8.6640625" style="242" hidden="1"/>
    <col min="6914" max="6919" width="14.88671875" style="242" hidden="1"/>
    <col min="6920" max="6921" width="15.88671875" style="242" hidden="1"/>
    <col min="6922" max="6927" width="16.109375" style="242" hidden="1"/>
    <col min="6928" max="6928" width="6.109375" style="242" hidden="1"/>
    <col min="6929" max="6929" width="3" style="242" hidden="1"/>
    <col min="6930" max="7169" width="8.6640625" style="242" hidden="1"/>
    <col min="7170" max="7175" width="14.88671875" style="242" hidden="1"/>
    <col min="7176" max="7177" width="15.88671875" style="242" hidden="1"/>
    <col min="7178" max="7183" width="16.109375" style="242" hidden="1"/>
    <col min="7184" max="7184" width="6.109375" style="242" hidden="1"/>
    <col min="7185" max="7185" width="3" style="242" hidden="1"/>
    <col min="7186" max="7425" width="8.6640625" style="242" hidden="1"/>
    <col min="7426" max="7431" width="14.88671875" style="242" hidden="1"/>
    <col min="7432" max="7433" width="15.88671875" style="242" hidden="1"/>
    <col min="7434" max="7439" width="16.109375" style="242" hidden="1"/>
    <col min="7440" max="7440" width="6.109375" style="242" hidden="1"/>
    <col min="7441" max="7441" width="3" style="242" hidden="1"/>
    <col min="7442" max="7681" width="8.6640625" style="242" hidden="1"/>
    <col min="7682" max="7687" width="14.88671875" style="242" hidden="1"/>
    <col min="7688" max="7689" width="15.88671875" style="242" hidden="1"/>
    <col min="7690" max="7695" width="16.109375" style="242" hidden="1"/>
    <col min="7696" max="7696" width="6.109375" style="242" hidden="1"/>
    <col min="7697" max="7697" width="3" style="242" hidden="1"/>
    <col min="7698" max="7937" width="8.6640625" style="242" hidden="1"/>
    <col min="7938" max="7943" width="14.88671875" style="242" hidden="1"/>
    <col min="7944" max="7945" width="15.88671875" style="242" hidden="1"/>
    <col min="7946" max="7951" width="16.109375" style="242" hidden="1"/>
    <col min="7952" max="7952" width="6.109375" style="242" hidden="1"/>
    <col min="7953" max="7953" width="3" style="242" hidden="1"/>
    <col min="7954" max="8193" width="8.6640625" style="242" hidden="1"/>
    <col min="8194" max="8199" width="14.88671875" style="242" hidden="1"/>
    <col min="8200" max="8201" width="15.88671875" style="242" hidden="1"/>
    <col min="8202" max="8207" width="16.109375" style="242" hidden="1"/>
    <col min="8208" max="8208" width="6.109375" style="242" hidden="1"/>
    <col min="8209" max="8209" width="3" style="242" hidden="1"/>
    <col min="8210" max="8449" width="8.6640625" style="242" hidden="1"/>
    <col min="8450" max="8455" width="14.88671875" style="242" hidden="1"/>
    <col min="8456" max="8457" width="15.88671875" style="242" hidden="1"/>
    <col min="8458" max="8463" width="16.109375" style="242" hidden="1"/>
    <col min="8464" max="8464" width="6.109375" style="242" hidden="1"/>
    <col min="8465" max="8465" width="3" style="242" hidden="1"/>
    <col min="8466" max="8705" width="8.6640625" style="242" hidden="1"/>
    <col min="8706" max="8711" width="14.88671875" style="242" hidden="1"/>
    <col min="8712" max="8713" width="15.88671875" style="242" hidden="1"/>
    <col min="8714" max="8719" width="16.109375" style="242" hidden="1"/>
    <col min="8720" max="8720" width="6.109375" style="242" hidden="1"/>
    <col min="8721" max="8721" width="3" style="242" hidden="1"/>
    <col min="8722" max="8961" width="8.6640625" style="242" hidden="1"/>
    <col min="8962" max="8967" width="14.88671875" style="242" hidden="1"/>
    <col min="8968" max="8969" width="15.88671875" style="242" hidden="1"/>
    <col min="8970" max="8975" width="16.109375" style="242" hidden="1"/>
    <col min="8976" max="8976" width="6.109375" style="242" hidden="1"/>
    <col min="8977" max="8977" width="3" style="242" hidden="1"/>
    <col min="8978" max="9217" width="8.6640625" style="242" hidden="1"/>
    <col min="9218" max="9223" width="14.88671875" style="242" hidden="1"/>
    <col min="9224" max="9225" width="15.88671875" style="242" hidden="1"/>
    <col min="9226" max="9231" width="16.109375" style="242" hidden="1"/>
    <col min="9232" max="9232" width="6.109375" style="242" hidden="1"/>
    <col min="9233" max="9233" width="3" style="242" hidden="1"/>
    <col min="9234" max="9473" width="8.6640625" style="242" hidden="1"/>
    <col min="9474" max="9479" width="14.88671875" style="242" hidden="1"/>
    <col min="9480" max="9481" width="15.88671875" style="242" hidden="1"/>
    <col min="9482" max="9487" width="16.109375" style="242" hidden="1"/>
    <col min="9488" max="9488" width="6.109375" style="242" hidden="1"/>
    <col min="9489" max="9489" width="3" style="242" hidden="1"/>
    <col min="9490" max="9729" width="8.6640625" style="242" hidden="1"/>
    <col min="9730" max="9735" width="14.88671875" style="242" hidden="1"/>
    <col min="9736" max="9737" width="15.88671875" style="242" hidden="1"/>
    <col min="9738" max="9743" width="16.109375" style="242" hidden="1"/>
    <col min="9744" max="9744" width="6.109375" style="242" hidden="1"/>
    <col min="9745" max="9745" width="3" style="242" hidden="1"/>
    <col min="9746" max="9985" width="8.6640625" style="242" hidden="1"/>
    <col min="9986" max="9991" width="14.88671875" style="242" hidden="1"/>
    <col min="9992" max="9993" width="15.88671875" style="242" hidden="1"/>
    <col min="9994" max="9999" width="16.109375" style="242" hidden="1"/>
    <col min="10000" max="10000" width="6.109375" style="242" hidden="1"/>
    <col min="10001" max="10001" width="3" style="242" hidden="1"/>
    <col min="10002" max="10241" width="8.6640625" style="242" hidden="1"/>
    <col min="10242" max="10247" width="14.88671875" style="242" hidden="1"/>
    <col min="10248" max="10249" width="15.88671875" style="242" hidden="1"/>
    <col min="10250" max="10255" width="16.109375" style="242" hidden="1"/>
    <col min="10256" max="10256" width="6.109375" style="242" hidden="1"/>
    <col min="10257" max="10257" width="3" style="242" hidden="1"/>
    <col min="10258" max="10497" width="8.6640625" style="242" hidden="1"/>
    <col min="10498" max="10503" width="14.88671875" style="242" hidden="1"/>
    <col min="10504" max="10505" width="15.88671875" style="242" hidden="1"/>
    <col min="10506" max="10511" width="16.109375" style="242" hidden="1"/>
    <col min="10512" max="10512" width="6.109375" style="242" hidden="1"/>
    <col min="10513" max="10513" width="3" style="242" hidden="1"/>
    <col min="10514" max="10753" width="8.6640625" style="242" hidden="1"/>
    <col min="10754" max="10759" width="14.88671875" style="242" hidden="1"/>
    <col min="10760" max="10761" width="15.88671875" style="242" hidden="1"/>
    <col min="10762" max="10767" width="16.109375" style="242" hidden="1"/>
    <col min="10768" max="10768" width="6.109375" style="242" hidden="1"/>
    <col min="10769" max="10769" width="3" style="242" hidden="1"/>
    <col min="10770" max="11009" width="8.6640625" style="242" hidden="1"/>
    <col min="11010" max="11015" width="14.88671875" style="242" hidden="1"/>
    <col min="11016" max="11017" width="15.88671875" style="242" hidden="1"/>
    <col min="11018" max="11023" width="16.109375" style="242" hidden="1"/>
    <col min="11024" max="11024" width="6.109375" style="242" hidden="1"/>
    <col min="11025" max="11025" width="3" style="242" hidden="1"/>
    <col min="11026" max="11265" width="8.6640625" style="242" hidden="1"/>
    <col min="11266" max="11271" width="14.88671875" style="242" hidden="1"/>
    <col min="11272" max="11273" width="15.88671875" style="242" hidden="1"/>
    <col min="11274" max="11279" width="16.109375" style="242" hidden="1"/>
    <col min="11280" max="11280" width="6.109375" style="242" hidden="1"/>
    <col min="11281" max="11281" width="3" style="242" hidden="1"/>
    <col min="11282" max="11521" width="8.6640625" style="242" hidden="1"/>
    <col min="11522" max="11527" width="14.88671875" style="242" hidden="1"/>
    <col min="11528" max="11529" width="15.88671875" style="242" hidden="1"/>
    <col min="11530" max="11535" width="16.109375" style="242" hidden="1"/>
    <col min="11536" max="11536" width="6.109375" style="242" hidden="1"/>
    <col min="11537" max="11537" width="3" style="242" hidden="1"/>
    <col min="11538" max="11777" width="8.6640625" style="242" hidden="1"/>
    <col min="11778" max="11783" width="14.88671875" style="242" hidden="1"/>
    <col min="11784" max="11785" width="15.88671875" style="242" hidden="1"/>
    <col min="11786" max="11791" width="16.109375" style="242" hidden="1"/>
    <col min="11792" max="11792" width="6.109375" style="242" hidden="1"/>
    <col min="11793" max="11793" width="3" style="242" hidden="1"/>
    <col min="11794" max="12033" width="8.6640625" style="242" hidden="1"/>
    <col min="12034" max="12039" width="14.88671875" style="242" hidden="1"/>
    <col min="12040" max="12041" width="15.88671875" style="242" hidden="1"/>
    <col min="12042" max="12047" width="16.109375" style="242" hidden="1"/>
    <col min="12048" max="12048" width="6.109375" style="242" hidden="1"/>
    <col min="12049" max="12049" width="3" style="242" hidden="1"/>
    <col min="12050" max="12289" width="8.6640625" style="242" hidden="1"/>
    <col min="12290" max="12295" width="14.88671875" style="242" hidden="1"/>
    <col min="12296" max="12297" width="15.88671875" style="242" hidden="1"/>
    <col min="12298" max="12303" width="16.109375" style="242" hidden="1"/>
    <col min="12304" max="12304" width="6.109375" style="242" hidden="1"/>
    <col min="12305" max="12305" width="3" style="242" hidden="1"/>
    <col min="12306" max="12545" width="8.6640625" style="242" hidden="1"/>
    <col min="12546" max="12551" width="14.88671875" style="242" hidden="1"/>
    <col min="12552" max="12553" width="15.88671875" style="242" hidden="1"/>
    <col min="12554" max="12559" width="16.109375" style="242" hidden="1"/>
    <col min="12560" max="12560" width="6.109375" style="242" hidden="1"/>
    <col min="12561" max="12561" width="3" style="242" hidden="1"/>
    <col min="12562" max="12801" width="8.6640625" style="242" hidden="1"/>
    <col min="12802" max="12807" width="14.88671875" style="242" hidden="1"/>
    <col min="12808" max="12809" width="15.88671875" style="242" hidden="1"/>
    <col min="12810" max="12815" width="16.109375" style="242" hidden="1"/>
    <col min="12816" max="12816" width="6.109375" style="242" hidden="1"/>
    <col min="12817" max="12817" width="3" style="242" hidden="1"/>
    <col min="12818" max="13057" width="8.6640625" style="242" hidden="1"/>
    <col min="13058" max="13063" width="14.88671875" style="242" hidden="1"/>
    <col min="13064" max="13065" width="15.88671875" style="242" hidden="1"/>
    <col min="13066" max="13071" width="16.109375" style="242" hidden="1"/>
    <col min="13072" max="13072" width="6.109375" style="242" hidden="1"/>
    <col min="13073" max="13073" width="3" style="242" hidden="1"/>
    <col min="13074" max="13313" width="8.6640625" style="242" hidden="1"/>
    <col min="13314" max="13319" width="14.88671875" style="242" hidden="1"/>
    <col min="13320" max="13321" width="15.88671875" style="242" hidden="1"/>
    <col min="13322" max="13327" width="16.109375" style="242" hidden="1"/>
    <col min="13328" max="13328" width="6.109375" style="242" hidden="1"/>
    <col min="13329" max="13329" width="3" style="242" hidden="1"/>
    <col min="13330" max="13569" width="8.6640625" style="242" hidden="1"/>
    <col min="13570" max="13575" width="14.88671875" style="242" hidden="1"/>
    <col min="13576" max="13577" width="15.88671875" style="242" hidden="1"/>
    <col min="13578" max="13583" width="16.109375" style="242" hidden="1"/>
    <col min="13584" max="13584" width="6.109375" style="242" hidden="1"/>
    <col min="13585" max="13585" width="3" style="242" hidden="1"/>
    <col min="13586" max="13825" width="8.6640625" style="242" hidden="1"/>
    <col min="13826" max="13831" width="14.88671875" style="242" hidden="1"/>
    <col min="13832" max="13833" width="15.88671875" style="242" hidden="1"/>
    <col min="13834" max="13839" width="16.109375" style="242" hidden="1"/>
    <col min="13840" max="13840" width="6.109375" style="242" hidden="1"/>
    <col min="13841" max="13841" width="3" style="242" hidden="1"/>
    <col min="13842" max="14081" width="8.6640625" style="242" hidden="1"/>
    <col min="14082" max="14087" width="14.88671875" style="242" hidden="1"/>
    <col min="14088" max="14089" width="15.88671875" style="242" hidden="1"/>
    <col min="14090" max="14095" width="16.109375" style="242" hidden="1"/>
    <col min="14096" max="14096" width="6.109375" style="242" hidden="1"/>
    <col min="14097" max="14097" width="3" style="242" hidden="1"/>
    <col min="14098" max="14337" width="8.6640625" style="242" hidden="1"/>
    <col min="14338" max="14343" width="14.88671875" style="242" hidden="1"/>
    <col min="14344" max="14345" width="15.88671875" style="242" hidden="1"/>
    <col min="14346" max="14351" width="16.109375" style="242" hidden="1"/>
    <col min="14352" max="14352" width="6.109375" style="242" hidden="1"/>
    <col min="14353" max="14353" width="3" style="242" hidden="1"/>
    <col min="14354" max="14593" width="8.6640625" style="242" hidden="1"/>
    <col min="14594" max="14599" width="14.88671875" style="242" hidden="1"/>
    <col min="14600" max="14601" width="15.88671875" style="242" hidden="1"/>
    <col min="14602" max="14607" width="16.109375" style="242" hidden="1"/>
    <col min="14608" max="14608" width="6.109375" style="242" hidden="1"/>
    <col min="14609" max="14609" width="3" style="242" hidden="1"/>
    <col min="14610" max="14849" width="8.6640625" style="242" hidden="1"/>
    <col min="14850" max="14855" width="14.88671875" style="242" hidden="1"/>
    <col min="14856" max="14857" width="15.88671875" style="242" hidden="1"/>
    <col min="14858" max="14863" width="16.109375" style="242" hidden="1"/>
    <col min="14864" max="14864" width="6.109375" style="242" hidden="1"/>
    <col min="14865" max="14865" width="3" style="242" hidden="1"/>
    <col min="14866" max="15105" width="8.6640625" style="242" hidden="1"/>
    <col min="15106" max="15111" width="14.88671875" style="242" hidden="1"/>
    <col min="15112" max="15113" width="15.88671875" style="242" hidden="1"/>
    <col min="15114" max="15119" width="16.109375" style="242" hidden="1"/>
    <col min="15120" max="15120" width="6.109375" style="242" hidden="1"/>
    <col min="15121" max="15121" width="3" style="242" hidden="1"/>
    <col min="15122" max="15361" width="8.6640625" style="242" hidden="1"/>
    <col min="15362" max="15367" width="14.88671875" style="242" hidden="1"/>
    <col min="15368" max="15369" width="15.88671875" style="242" hidden="1"/>
    <col min="15370" max="15375" width="16.109375" style="242" hidden="1"/>
    <col min="15376" max="15376" width="6.109375" style="242" hidden="1"/>
    <col min="15377" max="15377" width="3" style="242" hidden="1"/>
    <col min="15378" max="15617" width="8.6640625" style="242" hidden="1"/>
    <col min="15618" max="15623" width="14.88671875" style="242" hidden="1"/>
    <col min="15624" max="15625" width="15.88671875" style="242" hidden="1"/>
    <col min="15626" max="15631" width="16.109375" style="242" hidden="1"/>
    <col min="15632" max="15632" width="6.109375" style="242" hidden="1"/>
    <col min="15633" max="15633" width="3" style="242" hidden="1"/>
    <col min="15634" max="15873" width="8.6640625" style="242" hidden="1"/>
    <col min="15874" max="15879" width="14.88671875" style="242" hidden="1"/>
    <col min="15880" max="15881" width="15.88671875" style="242" hidden="1"/>
    <col min="15882" max="15887" width="16.109375" style="242" hidden="1"/>
    <col min="15888" max="15888" width="6.109375" style="242" hidden="1"/>
    <col min="15889" max="15889" width="3" style="242" hidden="1"/>
    <col min="15890" max="16129" width="8.6640625" style="242" hidden="1"/>
    <col min="16130" max="16135" width="14.88671875" style="242" hidden="1"/>
    <col min="16136" max="16137" width="15.88671875" style="242" hidden="1"/>
    <col min="16138" max="16143" width="16.109375" style="242" hidden="1"/>
    <col min="16144" max="16144" width="6.109375" style="242" hidden="1"/>
    <col min="16145" max="16145" width="3" style="242" hidden="1"/>
    <col min="16146" max="16384" width="8.6640625" style="242" hidden="1"/>
  </cols>
  <sheetData>
    <row r="1" spans="1:51" ht="42.75" customHeight="1">
      <c r="A1" s="371"/>
      <c r="B1" s="373"/>
      <c r="P1" s="243"/>
      <c r="Q1" s="243"/>
    </row>
    <row r="2" spans="1:51" ht="25.8">
      <c r="A2" s="371"/>
      <c r="C2" s="372"/>
      <c r="P2" s="243"/>
      <c r="Q2" s="243"/>
    </row>
    <row r="3" spans="1:51" ht="25.8">
      <c r="A3" s="371"/>
      <c r="C3" s="372"/>
      <c r="P3" s="243"/>
      <c r="Q3" s="243"/>
    </row>
    <row r="4" spans="1:51" s="370"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606</v>
      </c>
    </row>
    <row r="11" spans="1:51" s="370"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606</v>
      </c>
    </row>
    <row r="13" spans="1:51" s="370"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c r="A15" s="242"/>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c r="A16" s="242"/>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c r="A17" s="242"/>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c r="A18" s="242"/>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c r="P19" s="243"/>
      <c r="Q19" s="243"/>
    </row>
    <row r="20" spans="1:259" ht="13.2">
      <c r="P20" s="243"/>
      <c r="Q20" s="243"/>
    </row>
    <row r="21" spans="1:259" ht="16.2">
      <c r="B21" s="369"/>
      <c r="C21" s="245"/>
      <c r="D21" s="245"/>
      <c r="E21" s="245"/>
      <c r="F21" s="245"/>
      <c r="G21" s="245"/>
      <c r="H21" s="245"/>
      <c r="I21" s="245"/>
      <c r="J21" s="245"/>
      <c r="K21" s="245"/>
      <c r="L21" s="245"/>
      <c r="M21" s="245"/>
      <c r="N21" s="368"/>
      <c r="O21" s="245"/>
      <c r="P21" s="246"/>
      <c r="Q21" s="243"/>
      <c r="IY21" s="367"/>
    </row>
    <row r="22" spans="1:259" ht="16.2">
      <c r="B22" s="247"/>
      <c r="IY22" s="366"/>
    </row>
    <row r="23" spans="1:259" ht="13.2">
      <c r="B23" s="247"/>
    </row>
    <row r="24" spans="1:259" ht="13.2">
      <c r="B24" s="247"/>
    </row>
    <row r="25" spans="1:259" ht="13.2">
      <c r="B25" s="247"/>
    </row>
    <row r="26" spans="1:259" ht="13.2">
      <c r="B26" s="247"/>
    </row>
    <row r="27" spans="1:259" ht="13.2">
      <c r="B27" s="247"/>
    </row>
    <row r="28" spans="1:259" ht="13.2">
      <c r="B28" s="247"/>
    </row>
    <row r="29" spans="1:259" ht="13.2">
      <c r="B29" s="247"/>
    </row>
    <row r="30" spans="1:259" ht="13.2">
      <c r="B30" s="247"/>
    </row>
    <row r="31" spans="1:259" ht="13.2">
      <c r="B31" s="247"/>
    </row>
    <row r="32" spans="1:259" ht="13.2">
      <c r="B32" s="247"/>
    </row>
    <row r="33" spans="2:17" ht="13.2">
      <c r="B33" s="247"/>
    </row>
    <row r="34" spans="2:17" ht="13.2">
      <c r="B34" s="247"/>
    </row>
    <row r="35" spans="2:17" ht="13.2">
      <c r="B35" s="247"/>
    </row>
    <row r="36" spans="2:17" ht="13.2">
      <c r="B36" s="247"/>
    </row>
    <row r="37" spans="2:17" ht="13.2">
      <c r="B37" s="247"/>
    </row>
    <row r="38" spans="2:17" ht="13.2">
      <c r="B38" s="247"/>
    </row>
    <row r="39" spans="2:17" ht="13.2">
      <c r="B39" s="339"/>
      <c r="C39" s="305"/>
      <c r="D39" s="305"/>
      <c r="E39" s="305"/>
      <c r="F39" s="305"/>
      <c r="G39" s="305"/>
      <c r="H39" s="305"/>
      <c r="I39" s="305"/>
      <c r="J39" s="305"/>
      <c r="K39" s="305"/>
      <c r="L39" s="305"/>
      <c r="M39" s="305"/>
      <c r="N39" s="305"/>
      <c r="O39" s="305"/>
      <c r="P39" s="340"/>
    </row>
    <row r="40" spans="2:17" ht="13.2">
      <c r="B40" s="356"/>
      <c r="C40" s="243"/>
      <c r="D40" s="243"/>
      <c r="E40" s="243"/>
      <c r="F40" s="243"/>
      <c r="G40" s="243"/>
      <c r="H40" s="243"/>
      <c r="I40" s="243"/>
      <c r="J40" s="243"/>
      <c r="K40" s="243"/>
      <c r="L40" s="243"/>
      <c r="M40" s="243"/>
      <c r="N40" s="243"/>
      <c r="O40" s="243"/>
      <c r="P40" s="356"/>
      <c r="Q40" s="243"/>
    </row>
    <row r="41" spans="2:17" ht="16.2">
      <c r="B41" s="244" t="s">
        <v>605</v>
      </c>
      <c r="C41" s="245"/>
      <c r="D41" s="245"/>
      <c r="E41" s="245"/>
      <c r="F41" s="245"/>
      <c r="G41" s="245"/>
      <c r="H41" s="245"/>
      <c r="I41" s="245"/>
      <c r="J41" s="245"/>
      <c r="K41" s="245"/>
      <c r="L41" s="245"/>
      <c r="M41" s="245"/>
      <c r="N41" s="245"/>
      <c r="O41" s="245"/>
      <c r="P41" s="246"/>
    </row>
    <row r="42" spans="2:17" ht="13.2">
      <c r="B42" s="247"/>
      <c r="C42" s="243"/>
      <c r="D42" s="243"/>
      <c r="E42" s="243"/>
      <c r="F42" s="243"/>
      <c r="G42" s="355" t="s">
        <v>601</v>
      </c>
      <c r="I42" s="354"/>
      <c r="J42" s="354"/>
      <c r="K42" s="354"/>
      <c r="L42" s="243"/>
      <c r="M42" s="243"/>
      <c r="N42" s="243"/>
      <c r="O42" s="243"/>
    </row>
    <row r="43" spans="2:17" ht="13.2">
      <c r="B43" s="247"/>
      <c r="C43" s="243"/>
      <c r="D43" s="243"/>
      <c r="E43" s="243"/>
      <c r="F43" s="243"/>
      <c r="G43" s="1312"/>
      <c r="H43" s="1291"/>
      <c r="I43" s="1291"/>
      <c r="J43" s="1291"/>
      <c r="K43" s="1291"/>
      <c r="L43" s="1291"/>
      <c r="M43" s="1291"/>
      <c r="N43" s="1291"/>
      <c r="O43" s="1292"/>
    </row>
    <row r="44" spans="2:17" ht="13.2">
      <c r="B44" s="247"/>
      <c r="C44" s="243"/>
      <c r="D44" s="243"/>
      <c r="E44" s="243"/>
      <c r="F44" s="243"/>
      <c r="G44" s="1293"/>
      <c r="H44" s="1294"/>
      <c r="I44" s="1294"/>
      <c r="J44" s="1294"/>
      <c r="K44" s="1294"/>
      <c r="L44" s="1294"/>
      <c r="M44" s="1294"/>
      <c r="N44" s="1294"/>
      <c r="O44" s="1295"/>
    </row>
    <row r="45" spans="2:17" ht="13.2">
      <c r="B45" s="247"/>
      <c r="C45" s="243"/>
      <c r="D45" s="243"/>
      <c r="E45" s="243"/>
      <c r="F45" s="243"/>
      <c r="G45" s="1293"/>
      <c r="H45" s="1294"/>
      <c r="I45" s="1294"/>
      <c r="J45" s="1294"/>
      <c r="K45" s="1294"/>
      <c r="L45" s="1294"/>
      <c r="M45" s="1294"/>
      <c r="N45" s="1294"/>
      <c r="O45" s="1295"/>
    </row>
    <row r="46" spans="2:17" ht="13.2">
      <c r="B46" s="247"/>
      <c r="C46" s="243"/>
      <c r="D46" s="243"/>
      <c r="E46" s="243"/>
      <c r="F46" s="243"/>
      <c r="G46" s="1293"/>
      <c r="H46" s="1294"/>
      <c r="I46" s="1294"/>
      <c r="J46" s="1294"/>
      <c r="K46" s="1294"/>
      <c r="L46" s="1294"/>
      <c r="M46" s="1294"/>
      <c r="N46" s="1294"/>
      <c r="O46" s="1295"/>
    </row>
    <row r="47" spans="2:17" ht="13.2">
      <c r="B47" s="247"/>
      <c r="C47" s="243"/>
      <c r="D47" s="243"/>
      <c r="E47" s="243"/>
      <c r="F47" s="243"/>
      <c r="G47" s="1296"/>
      <c r="H47" s="1297"/>
      <c r="I47" s="1297"/>
      <c r="J47" s="1297"/>
      <c r="K47" s="1297"/>
      <c r="L47" s="1297"/>
      <c r="M47" s="1297"/>
      <c r="N47" s="1297"/>
      <c r="O47" s="1298"/>
    </row>
    <row r="48" spans="2:17" ht="13.2">
      <c r="B48" s="247"/>
      <c r="C48" s="243"/>
      <c r="D48" s="243"/>
      <c r="E48" s="243"/>
      <c r="F48" s="243"/>
      <c r="G48" s="243"/>
      <c r="H48" s="365"/>
      <c r="I48" s="365"/>
      <c r="J48" s="365"/>
    </row>
    <row r="49" spans="1:17" ht="13.2">
      <c r="B49" s="247"/>
      <c r="C49" s="243"/>
      <c r="D49" s="243"/>
      <c r="E49" s="243"/>
      <c r="F49" s="243"/>
      <c r="G49" s="242" t="s">
        <v>604</v>
      </c>
    </row>
    <row r="50" spans="1:17" ht="13.2">
      <c r="B50" s="247"/>
      <c r="C50" s="243"/>
      <c r="D50" s="243"/>
      <c r="E50" s="243"/>
      <c r="F50" s="243"/>
      <c r="G50" s="1299"/>
      <c r="H50" s="1300"/>
      <c r="I50" s="1300"/>
      <c r="J50" s="1301"/>
      <c r="K50" s="347" t="s">
        <v>522</v>
      </c>
      <c r="L50" s="347" t="s">
        <v>523</v>
      </c>
      <c r="M50" s="347" t="s">
        <v>524</v>
      </c>
      <c r="N50" s="347" t="s">
        <v>525</v>
      </c>
      <c r="O50" s="347" t="s">
        <v>526</v>
      </c>
    </row>
    <row r="51" spans="1:17" ht="13.2">
      <c r="B51" s="247"/>
      <c r="C51" s="243"/>
      <c r="D51" s="243"/>
      <c r="E51" s="243"/>
      <c r="F51" s="243"/>
      <c r="G51" s="1302" t="s">
        <v>598</v>
      </c>
      <c r="H51" s="1303"/>
      <c r="I51" s="1308" t="s">
        <v>596</v>
      </c>
      <c r="J51" s="1308"/>
      <c r="K51" s="1310"/>
      <c r="L51" s="1310"/>
      <c r="M51" s="1310"/>
      <c r="N51" s="1310"/>
      <c r="O51" s="1310"/>
    </row>
    <row r="52" spans="1:17" ht="13.2">
      <c r="B52" s="247"/>
      <c r="C52" s="243"/>
      <c r="D52" s="243"/>
      <c r="E52" s="243"/>
      <c r="F52" s="243"/>
      <c r="G52" s="1304"/>
      <c r="H52" s="1305"/>
      <c r="I52" s="1309"/>
      <c r="J52" s="1309"/>
      <c r="K52" s="1276"/>
      <c r="L52" s="1276"/>
      <c r="M52" s="1276"/>
      <c r="N52" s="1276"/>
      <c r="O52" s="1276"/>
    </row>
    <row r="53" spans="1:17" ht="13.2">
      <c r="A53" s="357"/>
      <c r="B53" s="247"/>
      <c r="C53" s="243"/>
      <c r="D53" s="243"/>
      <c r="E53" s="243"/>
      <c r="F53" s="243"/>
      <c r="G53" s="1304"/>
      <c r="H53" s="1305"/>
      <c r="I53" s="1288" t="s">
        <v>603</v>
      </c>
      <c r="J53" s="1288"/>
      <c r="K53" s="1311"/>
      <c r="L53" s="1311"/>
      <c r="M53" s="1311"/>
      <c r="N53" s="1311"/>
      <c r="O53" s="1311"/>
    </row>
    <row r="54" spans="1:17" ht="13.2">
      <c r="A54" s="357"/>
      <c r="B54" s="247"/>
      <c r="C54" s="243"/>
      <c r="D54" s="243"/>
      <c r="E54" s="243"/>
      <c r="F54" s="243"/>
      <c r="G54" s="1306"/>
      <c r="H54" s="1307"/>
      <c r="I54" s="1288"/>
      <c r="J54" s="1288"/>
      <c r="K54" s="1281"/>
      <c r="L54" s="1281"/>
      <c r="M54" s="1281"/>
      <c r="N54" s="1281"/>
      <c r="O54" s="1281"/>
    </row>
    <row r="55" spans="1:17" ht="13.2">
      <c r="A55" s="357"/>
      <c r="B55" s="247"/>
      <c r="C55" s="243"/>
      <c r="D55" s="243"/>
      <c r="E55" s="243"/>
      <c r="F55" s="243"/>
      <c r="G55" s="1282" t="s">
        <v>597</v>
      </c>
      <c r="H55" s="1283"/>
      <c r="I55" s="1288" t="s">
        <v>596</v>
      </c>
      <c r="J55" s="1288"/>
      <c r="K55" s="1310"/>
      <c r="L55" s="1310"/>
      <c r="M55" s="1310"/>
      <c r="N55" s="1310"/>
      <c r="O55" s="1310"/>
    </row>
    <row r="56" spans="1:17" ht="13.2">
      <c r="A56" s="357"/>
      <c r="B56" s="247"/>
      <c r="C56" s="243"/>
      <c r="D56" s="243"/>
      <c r="E56" s="243"/>
      <c r="F56" s="243"/>
      <c r="G56" s="1284"/>
      <c r="H56" s="1285"/>
      <c r="I56" s="1288"/>
      <c r="J56" s="1288"/>
      <c r="K56" s="1276"/>
      <c r="L56" s="1276"/>
      <c r="M56" s="1276"/>
      <c r="N56" s="1276"/>
      <c r="O56" s="1276"/>
    </row>
    <row r="57" spans="1:17" s="357" customFormat="1" ht="13.2">
      <c r="B57" s="358"/>
      <c r="C57" s="354"/>
      <c r="D57" s="354"/>
      <c r="E57" s="354"/>
      <c r="F57" s="354"/>
      <c r="G57" s="1284"/>
      <c r="H57" s="1285"/>
      <c r="I57" s="1278" t="s">
        <v>603</v>
      </c>
      <c r="J57" s="1278"/>
      <c r="K57" s="1311"/>
      <c r="L57" s="1311"/>
      <c r="M57" s="1311"/>
      <c r="N57" s="1311"/>
      <c r="O57" s="1311"/>
      <c r="P57" s="363"/>
      <c r="Q57" s="358"/>
    </row>
    <row r="58" spans="1:17" s="357" customFormat="1" ht="13.2">
      <c r="A58" s="242"/>
      <c r="B58" s="358"/>
      <c r="C58" s="354"/>
      <c r="D58" s="354"/>
      <c r="E58" s="354"/>
      <c r="F58" s="354"/>
      <c r="G58" s="1286"/>
      <c r="H58" s="1287"/>
      <c r="I58" s="1278"/>
      <c r="J58" s="1278"/>
      <c r="K58" s="1281"/>
      <c r="L58" s="1281"/>
      <c r="M58" s="1281"/>
      <c r="N58" s="1281"/>
      <c r="O58" s="1281"/>
      <c r="P58" s="363"/>
      <c r="Q58" s="358"/>
    </row>
    <row r="59" spans="1:17" s="357" customFormat="1" ht="13.2">
      <c r="A59" s="242"/>
      <c r="B59" s="358"/>
      <c r="C59" s="354"/>
      <c r="D59" s="354"/>
      <c r="E59" s="354"/>
      <c r="F59" s="354"/>
      <c r="G59" s="354"/>
      <c r="H59" s="354"/>
      <c r="I59" s="354"/>
      <c r="J59" s="354"/>
      <c r="K59" s="364"/>
      <c r="L59" s="364"/>
      <c r="M59" s="364"/>
      <c r="N59" s="364"/>
      <c r="O59" s="364"/>
      <c r="P59" s="363"/>
      <c r="Q59" s="358"/>
    </row>
    <row r="60" spans="1:17" s="357" customFormat="1" ht="13.2">
      <c r="A60" s="242"/>
      <c r="B60" s="358"/>
      <c r="C60" s="354"/>
      <c r="D60" s="354"/>
      <c r="E60" s="354"/>
      <c r="F60" s="354"/>
      <c r="G60" s="354"/>
      <c r="H60" s="354"/>
      <c r="I60" s="354"/>
      <c r="J60" s="354"/>
      <c r="K60" s="364"/>
      <c r="L60" s="364"/>
      <c r="M60" s="364"/>
      <c r="N60" s="364"/>
      <c r="O60" s="364"/>
      <c r="P60" s="363"/>
      <c r="Q60" s="358"/>
    </row>
    <row r="61" spans="1:17" s="357" customFormat="1" ht="13.2">
      <c r="A61" s="242"/>
      <c r="B61" s="362"/>
      <c r="C61" s="361"/>
      <c r="D61" s="361"/>
      <c r="E61" s="361"/>
      <c r="F61" s="361"/>
      <c r="G61" s="361"/>
      <c r="H61" s="361"/>
      <c r="I61" s="361"/>
      <c r="J61" s="361"/>
      <c r="K61" s="361"/>
      <c r="L61" s="361"/>
      <c r="M61" s="360"/>
      <c r="N61" s="360"/>
      <c r="O61" s="360"/>
      <c r="P61" s="359"/>
      <c r="Q61" s="358"/>
    </row>
    <row r="62" spans="1:17" ht="13.2">
      <c r="B62" s="356"/>
      <c r="C62" s="356"/>
      <c r="D62" s="356"/>
      <c r="E62" s="356"/>
      <c r="F62" s="356"/>
      <c r="G62" s="356"/>
      <c r="H62" s="356"/>
      <c r="I62" s="356"/>
      <c r="J62" s="356"/>
      <c r="K62" s="356"/>
      <c r="L62" s="356"/>
      <c r="M62" s="356"/>
      <c r="N62" s="356"/>
      <c r="O62" s="356"/>
      <c r="P62" s="356"/>
      <c r="Q62" s="243"/>
    </row>
    <row r="63" spans="1:17" ht="16.2">
      <c r="B63" s="306" t="s">
        <v>602</v>
      </c>
      <c r="C63" s="243"/>
      <c r="D63" s="243"/>
      <c r="E63" s="243"/>
      <c r="F63" s="243"/>
      <c r="G63" s="243"/>
      <c r="H63" s="243"/>
      <c r="I63" s="243"/>
      <c r="J63" s="243"/>
      <c r="K63" s="243"/>
      <c r="L63" s="243"/>
      <c r="M63" s="243"/>
      <c r="N63" s="243"/>
      <c r="O63" s="243"/>
    </row>
    <row r="64" spans="1:17" ht="13.2">
      <c r="B64" s="247"/>
      <c r="C64" s="243"/>
      <c r="D64" s="243"/>
      <c r="E64" s="243"/>
      <c r="F64" s="243"/>
      <c r="G64" s="355" t="s">
        <v>601</v>
      </c>
      <c r="I64" s="354"/>
      <c r="J64" s="354"/>
      <c r="K64" s="354"/>
      <c r="L64" s="243"/>
      <c r="M64" s="243"/>
      <c r="N64" s="243"/>
      <c r="O64" s="243"/>
    </row>
    <row r="65" spans="2:30" ht="13.2">
      <c r="B65" s="247"/>
      <c r="C65" s="243"/>
      <c r="D65" s="243"/>
      <c r="E65" s="243"/>
      <c r="F65" s="243"/>
      <c r="G65" s="1290" t="s">
        <v>600</v>
      </c>
      <c r="H65" s="1291"/>
      <c r="I65" s="1291"/>
      <c r="J65" s="1291"/>
      <c r="K65" s="1291"/>
      <c r="L65" s="1291"/>
      <c r="M65" s="1291"/>
      <c r="N65" s="1291"/>
      <c r="O65" s="1292"/>
    </row>
    <row r="66" spans="2:30" ht="13.2">
      <c r="B66" s="247"/>
      <c r="C66" s="243"/>
      <c r="D66" s="243"/>
      <c r="E66" s="243"/>
      <c r="F66" s="243"/>
      <c r="G66" s="1293"/>
      <c r="H66" s="1294"/>
      <c r="I66" s="1294"/>
      <c r="J66" s="1294"/>
      <c r="K66" s="1294"/>
      <c r="L66" s="1294"/>
      <c r="M66" s="1294"/>
      <c r="N66" s="1294"/>
      <c r="O66" s="1295"/>
    </row>
    <row r="67" spans="2:30" ht="13.2">
      <c r="B67" s="247"/>
      <c r="C67" s="243"/>
      <c r="D67" s="243"/>
      <c r="E67" s="243"/>
      <c r="F67" s="243"/>
      <c r="G67" s="1293"/>
      <c r="H67" s="1294"/>
      <c r="I67" s="1294"/>
      <c r="J67" s="1294"/>
      <c r="K67" s="1294"/>
      <c r="L67" s="1294"/>
      <c r="M67" s="1294"/>
      <c r="N67" s="1294"/>
      <c r="O67" s="1295"/>
    </row>
    <row r="68" spans="2:30" ht="13.2">
      <c r="B68" s="247"/>
      <c r="C68" s="243"/>
      <c r="D68" s="243"/>
      <c r="E68" s="243"/>
      <c r="F68" s="243"/>
      <c r="G68" s="1293"/>
      <c r="H68" s="1294"/>
      <c r="I68" s="1294"/>
      <c r="J68" s="1294"/>
      <c r="K68" s="1294"/>
      <c r="L68" s="1294"/>
      <c r="M68" s="1294"/>
      <c r="N68" s="1294"/>
      <c r="O68" s="1295"/>
    </row>
    <row r="69" spans="2:30" ht="13.2">
      <c r="B69" s="247"/>
      <c r="C69" s="243"/>
      <c r="D69" s="243"/>
      <c r="E69" s="243"/>
      <c r="F69" s="243"/>
      <c r="G69" s="1296"/>
      <c r="H69" s="1297"/>
      <c r="I69" s="1297"/>
      <c r="J69" s="1297"/>
      <c r="K69" s="1297"/>
      <c r="L69" s="1297"/>
      <c r="M69" s="1297"/>
      <c r="N69" s="1297"/>
      <c r="O69" s="1298"/>
    </row>
    <row r="70" spans="2:30" ht="13.2">
      <c r="B70" s="247"/>
      <c r="C70" s="243"/>
      <c r="D70" s="243"/>
      <c r="E70" s="243"/>
      <c r="F70" s="243"/>
      <c r="G70" s="243"/>
      <c r="H70" s="353"/>
      <c r="I70" s="353"/>
      <c r="J70" s="350"/>
      <c r="K70" s="350"/>
      <c r="L70" s="349"/>
      <c r="M70" s="350"/>
      <c r="N70" s="349"/>
      <c r="O70" s="348"/>
    </row>
    <row r="71" spans="2:30" ht="13.2">
      <c r="B71" s="247"/>
      <c r="C71" s="243"/>
      <c r="D71" s="243"/>
      <c r="E71" s="243"/>
      <c r="F71" s="243"/>
      <c r="G71" s="352" t="s">
        <v>599</v>
      </c>
      <c r="I71" s="351"/>
      <c r="J71" s="350"/>
      <c r="K71" s="350"/>
      <c r="L71" s="349"/>
      <c r="M71" s="350"/>
      <c r="N71" s="349"/>
      <c r="O71" s="348"/>
    </row>
    <row r="72" spans="2:30" ht="13.2">
      <c r="B72" s="247"/>
      <c r="C72" s="243"/>
      <c r="D72" s="243"/>
      <c r="E72" s="243"/>
      <c r="F72" s="243"/>
      <c r="G72" s="1299"/>
      <c r="H72" s="1300"/>
      <c r="I72" s="1300"/>
      <c r="J72" s="1301"/>
      <c r="K72" s="347" t="s">
        <v>522</v>
      </c>
      <c r="L72" s="347" t="s">
        <v>523</v>
      </c>
      <c r="M72" s="347" t="s">
        <v>524</v>
      </c>
      <c r="N72" s="347" t="s">
        <v>525</v>
      </c>
      <c r="O72" s="347" t="s">
        <v>526</v>
      </c>
    </row>
    <row r="73" spans="2:30" ht="13.2">
      <c r="B73" s="247"/>
      <c r="C73" s="243"/>
      <c r="D73" s="243"/>
      <c r="E73" s="243"/>
      <c r="F73" s="243"/>
      <c r="G73" s="1302" t="s">
        <v>598</v>
      </c>
      <c r="H73" s="1303"/>
      <c r="I73" s="1308" t="s">
        <v>596</v>
      </c>
      <c r="J73" s="1308"/>
      <c r="K73" s="1289">
        <v>202.9</v>
      </c>
      <c r="L73" s="1289">
        <v>191.9</v>
      </c>
      <c r="M73" s="1276">
        <v>174.8</v>
      </c>
      <c r="N73" s="1276">
        <v>168</v>
      </c>
      <c r="O73" s="1276">
        <v>162.4</v>
      </c>
      <c r="S73" s="242">
        <v>9.9</v>
      </c>
    </row>
    <row r="74" spans="2:30" ht="13.2">
      <c r="B74" s="247"/>
      <c r="C74" s="243"/>
      <c r="D74" s="243"/>
      <c r="E74" s="243"/>
      <c r="F74" s="243"/>
      <c r="G74" s="1304"/>
      <c r="H74" s="1305"/>
      <c r="I74" s="1309"/>
      <c r="J74" s="1309"/>
      <c r="K74" s="1289"/>
      <c r="L74" s="1289"/>
      <c r="M74" s="1276"/>
      <c r="N74" s="1276"/>
      <c r="O74" s="1276"/>
    </row>
    <row r="75" spans="2:30" ht="13.2">
      <c r="B75" s="247"/>
      <c r="C75" s="243"/>
      <c r="D75" s="243"/>
      <c r="E75" s="243"/>
      <c r="F75" s="243"/>
      <c r="G75" s="1304"/>
      <c r="H75" s="1305"/>
      <c r="I75" s="1288" t="s">
        <v>595</v>
      </c>
      <c r="J75" s="1288"/>
      <c r="K75" s="1280">
        <v>15.7</v>
      </c>
      <c r="L75" s="1280">
        <v>14.6</v>
      </c>
      <c r="M75" s="1280">
        <v>13.4</v>
      </c>
      <c r="N75" s="1280">
        <v>12.6</v>
      </c>
      <c r="O75" s="1280">
        <v>12.4</v>
      </c>
      <c r="U75" s="242">
        <v>81.2</v>
      </c>
      <c r="W75" s="242">
        <v>87.2</v>
      </c>
      <c r="Y75" s="242">
        <v>99.8</v>
      </c>
      <c r="AA75" s="242">
        <v>109.5</v>
      </c>
      <c r="AC75" s="242">
        <v>115.2</v>
      </c>
    </row>
    <row r="76" spans="2:30" ht="13.2">
      <c r="B76" s="247"/>
      <c r="C76" s="243"/>
      <c r="D76" s="243"/>
      <c r="E76" s="243"/>
      <c r="F76" s="243"/>
      <c r="G76" s="1306"/>
      <c r="H76" s="1307"/>
      <c r="I76" s="1288"/>
      <c r="J76" s="1288"/>
      <c r="K76" s="1281"/>
      <c r="L76" s="1281"/>
      <c r="M76" s="1281"/>
      <c r="N76" s="1281"/>
      <c r="O76" s="1281"/>
    </row>
    <row r="77" spans="2:30" ht="13.2">
      <c r="B77" s="247"/>
      <c r="C77" s="243"/>
      <c r="D77" s="243"/>
      <c r="E77" s="243"/>
      <c r="F77" s="243"/>
      <c r="G77" s="1282" t="s">
        <v>597</v>
      </c>
      <c r="H77" s="1283"/>
      <c r="I77" s="1288" t="s">
        <v>596</v>
      </c>
      <c r="J77" s="1288"/>
      <c r="K77" s="1289">
        <v>163.1</v>
      </c>
      <c r="L77" s="1289">
        <v>150.5</v>
      </c>
      <c r="M77" s="1276">
        <v>139</v>
      </c>
      <c r="N77" s="1276">
        <v>132.4</v>
      </c>
      <c r="O77" s="1276">
        <v>124.2</v>
      </c>
      <c r="R77" s="242">
        <v>12.3</v>
      </c>
      <c r="T77" s="242">
        <v>11.1</v>
      </c>
    </row>
    <row r="78" spans="2:30" ht="13.2">
      <c r="B78" s="247"/>
      <c r="C78" s="243"/>
      <c r="D78" s="243"/>
      <c r="E78" s="243"/>
      <c r="F78" s="243"/>
      <c r="G78" s="1284"/>
      <c r="H78" s="1285"/>
      <c r="I78" s="1288"/>
      <c r="J78" s="1288"/>
      <c r="K78" s="1289"/>
      <c r="L78" s="1289"/>
      <c r="M78" s="1276"/>
      <c r="N78" s="1276"/>
      <c r="O78" s="1276"/>
    </row>
    <row r="79" spans="2:30" ht="13.2">
      <c r="B79" s="247"/>
      <c r="C79" s="243"/>
      <c r="D79" s="243"/>
      <c r="E79" s="243"/>
      <c r="F79" s="243"/>
      <c r="G79" s="1284"/>
      <c r="H79" s="1285"/>
      <c r="I79" s="1277" t="s">
        <v>595</v>
      </c>
      <c r="J79" s="1278"/>
      <c r="K79" s="1279">
        <v>12.1</v>
      </c>
      <c r="L79" s="1279">
        <v>11.5</v>
      </c>
      <c r="M79" s="1279">
        <v>11.2</v>
      </c>
      <c r="N79" s="1279">
        <v>11.2</v>
      </c>
      <c r="O79" s="1279">
        <v>10.9</v>
      </c>
      <c r="V79" s="242">
        <v>53.5</v>
      </c>
      <c r="X79" s="242">
        <v>48.2</v>
      </c>
      <c r="Z79" s="242">
        <v>34.200000000000003</v>
      </c>
      <c r="AB79" s="242">
        <v>30.3</v>
      </c>
      <c r="AD79" s="242">
        <v>28.9</v>
      </c>
    </row>
    <row r="80" spans="2:30" ht="13.2">
      <c r="B80" s="247"/>
      <c r="C80" s="243"/>
      <c r="D80" s="243"/>
      <c r="E80" s="243"/>
      <c r="F80" s="243"/>
      <c r="G80" s="1286"/>
      <c r="H80" s="1287"/>
      <c r="I80" s="1278"/>
      <c r="J80" s="1278"/>
      <c r="K80" s="1279"/>
      <c r="L80" s="1279"/>
      <c r="M80" s="1279"/>
      <c r="N80" s="1279"/>
      <c r="O80" s="1279"/>
    </row>
    <row r="81" spans="2:17" ht="13.2">
      <c r="B81" s="247"/>
      <c r="C81" s="243"/>
      <c r="D81" s="243"/>
      <c r="E81" s="243"/>
      <c r="F81" s="243"/>
      <c r="G81" s="243"/>
      <c r="H81" s="243"/>
      <c r="I81" s="243"/>
      <c r="J81" s="243"/>
      <c r="K81" s="346"/>
      <c r="L81" s="243"/>
      <c r="M81" s="243"/>
      <c r="N81" s="243"/>
      <c r="O81" s="243"/>
    </row>
    <row r="82" spans="2:17" ht="16.2">
      <c r="B82" s="247"/>
      <c r="C82" s="243"/>
      <c r="D82" s="243"/>
      <c r="E82" s="243"/>
      <c r="F82" s="243"/>
      <c r="G82" s="243"/>
      <c r="H82" s="243"/>
      <c r="I82" s="243"/>
      <c r="J82" s="243"/>
      <c r="K82" s="345"/>
      <c r="L82" s="345"/>
      <c r="M82" s="345"/>
      <c r="N82" s="345"/>
      <c r="O82" s="345"/>
    </row>
    <row r="83" spans="2:17" ht="13.2">
      <c r="B83" s="339"/>
      <c r="C83" s="305"/>
      <c r="D83" s="305"/>
      <c r="E83" s="305"/>
      <c r="F83" s="305"/>
      <c r="G83" s="305"/>
      <c r="H83" s="305"/>
      <c r="I83" s="305"/>
      <c r="J83" s="305"/>
      <c r="K83" s="305"/>
      <c r="L83" s="305"/>
      <c r="M83" s="305"/>
      <c r="N83" s="305"/>
      <c r="O83" s="305"/>
      <c r="P83" s="340"/>
    </row>
    <row r="84" spans="2:17" ht="13.2">
      <c r="H84" s="243"/>
      <c r="I84" s="243"/>
      <c r="J84" s="243"/>
      <c r="K84" s="243"/>
      <c r="L84" s="243"/>
      <c r="M84" s="243"/>
      <c r="N84" s="243"/>
      <c r="O84" s="243"/>
      <c r="P84" s="243"/>
      <c r="Q84" s="243"/>
    </row>
    <row r="85" spans="2:17" ht="13.2">
      <c r="B85" s="243"/>
      <c r="C85" s="243"/>
      <c r="D85" s="243"/>
      <c r="E85" s="243"/>
      <c r="F85" s="243"/>
      <c r="G85" s="243"/>
      <c r="H85" s="243"/>
      <c r="I85" s="243"/>
      <c r="J85" s="243"/>
      <c r="K85" s="243"/>
      <c r="L85" s="243"/>
      <c r="M85" s="243"/>
      <c r="N85" s="243"/>
      <c r="O85" s="243"/>
      <c r="P85" s="243"/>
      <c r="Q85" s="243"/>
    </row>
    <row r="86" spans="2:17" ht="13.2" hidden="1">
      <c r="B86" s="243"/>
      <c r="C86" s="243"/>
      <c r="D86" s="243"/>
      <c r="E86" s="243"/>
      <c r="F86" s="243"/>
      <c r="G86" s="243"/>
      <c r="H86" s="243"/>
      <c r="I86" s="243"/>
      <c r="J86" s="243"/>
      <c r="K86" s="243"/>
      <c r="L86" s="243"/>
      <c r="M86" s="243"/>
      <c r="N86" s="243"/>
      <c r="O86" s="243"/>
      <c r="P86" s="243"/>
      <c r="Q86" s="243"/>
    </row>
    <row r="87" spans="2:17" ht="13.2" hidden="1">
      <c r="B87" s="243"/>
      <c r="C87" s="243"/>
      <c r="D87" s="243"/>
      <c r="E87" s="243"/>
      <c r="F87" s="243"/>
      <c r="G87" s="243"/>
      <c r="H87" s="243"/>
      <c r="I87" s="243"/>
      <c r="J87" s="243"/>
      <c r="K87" s="344"/>
      <c r="L87" s="243"/>
      <c r="M87" s="243"/>
      <c r="N87" s="243"/>
      <c r="O87" s="243"/>
      <c r="P87" s="243"/>
      <c r="Q87" s="243"/>
    </row>
    <row r="88" spans="2:17" ht="13.2" hidden="1">
      <c r="B88" s="243"/>
      <c r="C88" s="243"/>
      <c r="D88" s="243"/>
      <c r="E88" s="243"/>
      <c r="F88" s="243"/>
      <c r="G88" s="243"/>
      <c r="H88" s="243"/>
      <c r="I88" s="243"/>
      <c r="J88" s="243"/>
      <c r="K88" s="243"/>
      <c r="L88" s="243"/>
      <c r="M88" s="243"/>
      <c r="N88" s="243"/>
      <c r="O88" s="243"/>
      <c r="P88" s="243"/>
      <c r="Q88" s="243"/>
    </row>
    <row r="89" spans="2:17" ht="13.2" hidden="1">
      <c r="B89" s="243"/>
      <c r="C89" s="243"/>
      <c r="D89" s="243"/>
      <c r="E89" s="243"/>
      <c r="F89" s="243"/>
      <c r="G89" s="243"/>
      <c r="H89" s="243"/>
      <c r="I89" s="243"/>
      <c r="J89" s="243"/>
      <c r="K89" s="243"/>
      <c r="L89" s="243"/>
      <c r="M89" s="243"/>
      <c r="N89" s="243"/>
      <c r="O89" s="243"/>
      <c r="P89" s="243"/>
      <c r="Q89" s="243"/>
    </row>
    <row r="90" spans="2:17" ht="13.2" hidden="1">
      <c r="B90" s="243"/>
      <c r="C90" s="243"/>
      <c r="D90" s="243"/>
      <c r="E90" s="243"/>
      <c r="F90" s="243"/>
      <c r="G90" s="243"/>
      <c r="H90" s="243"/>
      <c r="I90" s="243"/>
      <c r="J90" s="243"/>
      <c r="K90" s="243"/>
      <c r="L90" s="243"/>
      <c r="M90" s="243"/>
      <c r="N90" s="243"/>
      <c r="O90" s="243"/>
      <c r="P90" s="243"/>
      <c r="Q90" s="243"/>
    </row>
    <row r="91" spans="2:17" ht="13.2" hidden="1">
      <c r="B91" s="243"/>
      <c r="C91" s="243"/>
      <c r="D91" s="243"/>
      <c r="E91" s="243"/>
      <c r="F91" s="243"/>
      <c r="G91" s="243"/>
      <c r="H91" s="243"/>
      <c r="I91" s="243"/>
      <c r="J91" s="243"/>
      <c r="K91" s="243"/>
      <c r="L91" s="243"/>
      <c r="M91" s="243"/>
      <c r="N91" s="243"/>
      <c r="O91" s="243"/>
      <c r="P91" s="243"/>
      <c r="Q91" s="243"/>
    </row>
    <row r="92" spans="2:17" ht="13.5" hidden="1" customHeight="1">
      <c r="B92" s="243"/>
      <c r="C92" s="243"/>
      <c r="D92" s="243"/>
      <c r="E92" s="243"/>
      <c r="F92" s="243"/>
      <c r="G92" s="243"/>
      <c r="H92" s="243"/>
      <c r="I92" s="243"/>
      <c r="J92" s="243"/>
      <c r="K92" s="243"/>
      <c r="L92" s="243"/>
      <c r="M92" s="243"/>
      <c r="N92" s="243"/>
      <c r="O92" s="243"/>
      <c r="P92" s="243"/>
      <c r="Q92" s="243"/>
    </row>
    <row r="93" spans="2:17" ht="13.5" hidden="1" customHeight="1">
      <c r="B93" s="243"/>
      <c r="C93" s="243"/>
      <c r="D93" s="243"/>
      <c r="E93" s="243"/>
      <c r="F93" s="243"/>
      <c r="G93" s="243"/>
      <c r="H93" s="243"/>
      <c r="I93" s="243"/>
      <c r="J93" s="243"/>
      <c r="K93" s="243"/>
      <c r="L93" s="243"/>
      <c r="M93" s="243"/>
      <c r="N93" s="243"/>
      <c r="O93" s="243"/>
      <c r="P93" s="243"/>
      <c r="Q93" s="243"/>
    </row>
    <row r="94" spans="2:17" ht="13.5" hidden="1" customHeight="1">
      <c r="B94" s="243"/>
      <c r="C94" s="243"/>
      <c r="D94" s="243"/>
      <c r="E94" s="243"/>
      <c r="F94" s="243"/>
      <c r="G94" s="243"/>
      <c r="H94" s="243"/>
      <c r="I94" s="243"/>
      <c r="J94" s="243"/>
      <c r="K94" s="243"/>
      <c r="L94" s="243"/>
      <c r="M94" s="243"/>
      <c r="N94" s="243"/>
      <c r="O94" s="243"/>
      <c r="P94" s="243"/>
      <c r="Q94" s="243"/>
    </row>
    <row r="95" spans="2:17" ht="13.5" hidden="1" customHeight="1">
      <c r="B95" s="243"/>
      <c r="C95" s="243"/>
      <c r="D95" s="243"/>
      <c r="E95" s="243"/>
      <c r="F95" s="243"/>
      <c r="G95" s="243"/>
      <c r="H95" s="243"/>
      <c r="I95" s="243"/>
      <c r="J95" s="243"/>
      <c r="K95" s="243"/>
      <c r="L95" s="243"/>
      <c r="M95" s="243"/>
      <c r="N95" s="243"/>
      <c r="O95" s="243"/>
      <c r="P95" s="243"/>
      <c r="Q95" s="243"/>
    </row>
    <row r="96" spans="2:17" ht="13.5" hidden="1" customHeight="1">
      <c r="B96" s="243"/>
      <c r="C96" s="243"/>
      <c r="D96" s="243"/>
      <c r="E96" s="243"/>
      <c r="F96" s="243"/>
      <c r="G96" s="243"/>
      <c r="H96" s="243"/>
      <c r="I96" s="243"/>
      <c r="J96" s="243"/>
      <c r="K96" s="243"/>
      <c r="L96" s="243"/>
      <c r="M96" s="243"/>
      <c r="N96" s="243"/>
      <c r="O96" s="243"/>
      <c r="P96" s="243"/>
      <c r="Q96" s="243"/>
    </row>
    <row r="97" spans="2:17" ht="13.5" hidden="1" customHeight="1">
      <c r="B97" s="243"/>
      <c r="C97" s="243"/>
      <c r="D97" s="243"/>
      <c r="E97" s="243"/>
      <c r="F97" s="243"/>
      <c r="G97" s="243"/>
      <c r="H97" s="243"/>
      <c r="I97" s="243"/>
      <c r="J97" s="243"/>
      <c r="K97" s="243"/>
      <c r="L97" s="243"/>
      <c r="M97" s="243"/>
      <c r="N97" s="243"/>
      <c r="O97" s="243"/>
      <c r="P97" s="243"/>
      <c r="Q97" s="243"/>
    </row>
    <row r="98" spans="2:17" ht="13.5" hidden="1" customHeight="1">
      <c r="B98" s="243"/>
      <c r="C98" s="243"/>
      <c r="D98" s="243"/>
      <c r="E98" s="243"/>
      <c r="F98" s="243"/>
      <c r="G98" s="243"/>
      <c r="H98" s="243"/>
      <c r="I98" s="243"/>
      <c r="J98" s="243"/>
      <c r="K98" s="243"/>
      <c r="L98" s="243"/>
      <c r="M98" s="243"/>
      <c r="N98" s="243"/>
      <c r="O98" s="243"/>
      <c r="P98" s="243"/>
      <c r="Q98" s="243"/>
    </row>
    <row r="99" spans="2:17" ht="13.5" hidden="1" customHeight="1">
      <c r="B99" s="243"/>
      <c r="C99" s="243"/>
      <c r="D99" s="243"/>
      <c r="E99" s="243"/>
      <c r="F99" s="243"/>
      <c r="G99" s="243"/>
      <c r="H99" s="243"/>
      <c r="I99" s="243"/>
      <c r="J99" s="243"/>
      <c r="K99" s="243"/>
      <c r="L99" s="243"/>
      <c r="M99" s="243"/>
      <c r="N99" s="243"/>
      <c r="O99" s="243"/>
      <c r="P99" s="243"/>
      <c r="Q99" s="243"/>
    </row>
    <row r="100" spans="2:17" ht="13.5" hidden="1" customHeight="1">
      <c r="B100" s="243"/>
      <c r="C100" s="243"/>
      <c r="D100" s="243"/>
      <c r="E100" s="243"/>
      <c r="F100" s="243"/>
      <c r="G100" s="243"/>
      <c r="H100" s="243"/>
      <c r="I100" s="243"/>
      <c r="J100" s="243"/>
      <c r="K100" s="243"/>
      <c r="L100" s="243"/>
      <c r="M100" s="243"/>
      <c r="N100" s="243"/>
      <c r="O100" s="243"/>
      <c r="P100" s="243"/>
      <c r="Q100" s="243"/>
    </row>
    <row r="101" spans="2:17" ht="13.5" hidden="1" customHeight="1">
      <c r="B101" s="243"/>
      <c r="C101" s="243"/>
      <c r="D101" s="243"/>
      <c r="E101" s="243"/>
      <c r="F101" s="243"/>
      <c r="G101" s="243"/>
      <c r="H101" s="243"/>
      <c r="I101" s="243"/>
      <c r="J101" s="243"/>
      <c r="K101" s="243"/>
      <c r="L101" s="243"/>
      <c r="M101" s="243"/>
      <c r="N101" s="243"/>
      <c r="O101" s="243"/>
      <c r="P101" s="243"/>
      <c r="Q101" s="243"/>
    </row>
    <row r="102" spans="2:17" ht="13.5" hidden="1" customHeight="1">
      <c r="B102" s="243"/>
      <c r="C102" s="243"/>
      <c r="D102" s="243"/>
      <c r="E102" s="243"/>
      <c r="F102" s="243"/>
      <c r="G102" s="243"/>
      <c r="H102" s="243"/>
      <c r="I102" s="243"/>
      <c r="J102" s="243"/>
      <c r="K102" s="243"/>
      <c r="L102" s="243"/>
      <c r="M102" s="243"/>
      <c r="N102" s="243"/>
      <c r="O102" s="243"/>
      <c r="P102" s="243"/>
      <c r="Q102" s="243"/>
    </row>
    <row r="103" spans="2:17" ht="13.5" hidden="1" customHeight="1">
      <c r="B103" s="243"/>
      <c r="C103" s="243"/>
      <c r="D103" s="243"/>
      <c r="E103" s="243"/>
      <c r="F103" s="243"/>
      <c r="G103" s="243"/>
      <c r="H103" s="243"/>
      <c r="I103" s="243"/>
      <c r="J103" s="243"/>
      <c r="K103" s="243"/>
      <c r="L103" s="243"/>
      <c r="M103" s="243"/>
      <c r="N103" s="243"/>
      <c r="O103" s="243"/>
      <c r="P103" s="243"/>
      <c r="Q103" s="243"/>
    </row>
    <row r="104" spans="2:17" ht="13.5" hidden="1" customHeight="1">
      <c r="B104" s="243"/>
      <c r="C104" s="243"/>
      <c r="D104" s="243"/>
      <c r="E104" s="243"/>
      <c r="F104" s="243"/>
      <c r="G104" s="243"/>
      <c r="H104" s="243"/>
      <c r="I104" s="243"/>
      <c r="J104" s="243"/>
      <c r="K104" s="243"/>
      <c r="L104" s="243"/>
      <c r="M104" s="243"/>
      <c r="N104" s="243"/>
      <c r="O104" s="243"/>
      <c r="P104" s="243"/>
      <c r="Q104" s="243"/>
    </row>
    <row r="105" spans="2:17" ht="13.5" hidden="1" customHeight="1">
      <c r="B105" s="243"/>
      <c r="C105" s="243"/>
      <c r="D105" s="243"/>
      <c r="E105" s="243"/>
      <c r="F105" s="243"/>
      <c r="G105" s="243"/>
      <c r="H105" s="243"/>
      <c r="I105" s="243"/>
      <c r="J105" s="243"/>
      <c r="K105" s="243"/>
      <c r="L105" s="243"/>
      <c r="M105" s="243"/>
      <c r="N105" s="243"/>
      <c r="O105" s="243"/>
      <c r="P105" s="243"/>
      <c r="Q105" s="243"/>
    </row>
    <row r="106" spans="2:17" ht="13.5" hidden="1" customHeight="1">
      <c r="B106" s="243"/>
      <c r="C106" s="243"/>
      <c r="D106" s="243"/>
      <c r="E106" s="243"/>
      <c r="F106" s="243"/>
      <c r="G106" s="243"/>
      <c r="H106" s="243"/>
      <c r="I106" s="243"/>
      <c r="J106" s="243"/>
      <c r="K106" s="243"/>
      <c r="L106" s="243"/>
      <c r="M106" s="243"/>
      <c r="N106" s="243"/>
      <c r="O106" s="243"/>
      <c r="P106" s="243"/>
      <c r="Q106" s="243"/>
    </row>
    <row r="107" spans="2:17" ht="13.5" hidden="1" customHeight="1">
      <c r="B107" s="243"/>
      <c r="C107" s="243"/>
      <c r="D107" s="243"/>
      <c r="E107" s="243"/>
      <c r="F107" s="243"/>
      <c r="G107" s="243"/>
      <c r="H107" s="243"/>
      <c r="I107" s="243"/>
      <c r="J107" s="243"/>
      <c r="K107" s="243"/>
      <c r="L107" s="243"/>
      <c r="M107" s="243"/>
      <c r="N107" s="243"/>
      <c r="O107" s="243"/>
      <c r="P107" s="243"/>
      <c r="Q107" s="243"/>
    </row>
    <row r="108" spans="2:17" ht="13.5" hidden="1" customHeight="1">
      <c r="B108" s="243"/>
      <c r="C108" s="243"/>
      <c r="D108" s="243"/>
      <c r="E108" s="243"/>
      <c r="F108" s="243"/>
      <c r="G108" s="243"/>
      <c r="H108" s="243"/>
      <c r="I108" s="243"/>
      <c r="J108" s="243"/>
      <c r="K108" s="243"/>
      <c r="L108" s="243"/>
      <c r="M108" s="243"/>
      <c r="N108" s="243"/>
      <c r="O108" s="243"/>
      <c r="P108" s="243"/>
      <c r="Q108" s="243"/>
    </row>
    <row r="109" spans="2:17" ht="13.5" hidden="1" customHeight="1">
      <c r="B109" s="243"/>
      <c r="C109" s="243"/>
      <c r="D109" s="243"/>
      <c r="E109" s="243"/>
      <c r="F109" s="243"/>
      <c r="G109" s="243"/>
      <c r="H109" s="243"/>
      <c r="I109" s="243"/>
      <c r="J109" s="243"/>
      <c r="K109" s="243"/>
      <c r="L109" s="243"/>
      <c r="M109" s="243"/>
      <c r="N109" s="243"/>
      <c r="O109" s="243"/>
      <c r="P109" s="243"/>
      <c r="Q109" s="243"/>
    </row>
    <row r="110" spans="2:17" ht="13.5" hidden="1" customHeight="1">
      <c r="B110" s="243"/>
      <c r="C110" s="243"/>
      <c r="D110" s="243"/>
      <c r="E110" s="243"/>
      <c r="F110" s="243"/>
      <c r="G110" s="243"/>
      <c r="H110" s="243"/>
      <c r="I110" s="243"/>
      <c r="J110" s="243"/>
      <c r="K110" s="243"/>
      <c r="L110" s="243"/>
      <c r="M110" s="243"/>
      <c r="N110" s="243"/>
      <c r="O110" s="243"/>
      <c r="P110" s="243"/>
      <c r="Q110" s="243"/>
    </row>
    <row r="111" spans="2:17" ht="13.5" hidden="1" customHeight="1">
      <c r="B111" s="243"/>
      <c r="C111" s="243"/>
      <c r="D111" s="243"/>
      <c r="E111" s="243"/>
      <c r="F111" s="243"/>
      <c r="G111" s="243"/>
      <c r="H111" s="243"/>
      <c r="I111" s="243"/>
      <c r="J111" s="243"/>
      <c r="K111" s="243"/>
      <c r="L111" s="243"/>
      <c r="M111" s="243"/>
      <c r="N111" s="243"/>
      <c r="O111" s="243"/>
      <c r="P111" s="243"/>
      <c r="Q111" s="243"/>
    </row>
    <row r="112" spans="2:17" ht="13.5" hidden="1" customHeight="1">
      <c r="B112" s="243"/>
      <c r="C112" s="243"/>
      <c r="D112" s="243"/>
      <c r="E112" s="243"/>
      <c r="F112" s="243"/>
      <c r="G112" s="243"/>
      <c r="H112" s="243"/>
      <c r="I112" s="243"/>
      <c r="J112" s="243"/>
      <c r="K112" s="243"/>
      <c r="L112" s="243"/>
      <c r="M112" s="243"/>
      <c r="N112" s="243"/>
      <c r="O112" s="243"/>
      <c r="P112" s="243"/>
      <c r="Q112" s="243"/>
    </row>
    <row r="113" spans="2:17" ht="13.5" hidden="1" customHeight="1">
      <c r="B113" s="243"/>
      <c r="C113" s="243"/>
      <c r="D113" s="243"/>
      <c r="E113" s="243"/>
      <c r="F113" s="243"/>
      <c r="G113" s="243"/>
      <c r="H113" s="243"/>
      <c r="I113" s="243"/>
      <c r="J113" s="243"/>
      <c r="K113" s="243"/>
      <c r="L113" s="243"/>
      <c r="M113" s="243"/>
      <c r="N113" s="243"/>
      <c r="O113" s="243"/>
      <c r="P113" s="243"/>
      <c r="Q113" s="243"/>
    </row>
    <row r="114" spans="2:17" ht="13.5" hidden="1" customHeight="1">
      <c r="B114" s="243"/>
      <c r="C114" s="243"/>
      <c r="D114" s="243"/>
      <c r="E114" s="243"/>
      <c r="F114" s="243"/>
      <c r="G114" s="243"/>
      <c r="H114" s="243"/>
      <c r="I114" s="243"/>
      <c r="J114" s="243"/>
      <c r="K114" s="243"/>
      <c r="L114" s="243"/>
      <c r="M114" s="243"/>
      <c r="N114" s="243"/>
      <c r="O114" s="243"/>
      <c r="P114" s="243"/>
      <c r="Q114" s="243"/>
    </row>
    <row r="115" spans="2:17" ht="13.5" hidden="1" customHeight="1">
      <c r="B115" s="243"/>
      <c r="C115" s="243"/>
      <c r="D115" s="243"/>
      <c r="E115" s="243"/>
      <c r="F115" s="243"/>
      <c r="G115" s="243"/>
      <c r="H115" s="243"/>
      <c r="I115" s="243"/>
      <c r="J115" s="243"/>
      <c r="K115" s="243"/>
      <c r="L115" s="243"/>
      <c r="M115" s="243"/>
      <c r="N115" s="243"/>
      <c r="O115" s="243"/>
      <c r="P115" s="243"/>
      <c r="Q115" s="243"/>
    </row>
    <row r="116" spans="2:17" ht="13.5" hidden="1" customHeight="1">
      <c r="B116" s="243"/>
      <c r="C116" s="243"/>
      <c r="D116" s="243"/>
      <c r="E116" s="243"/>
      <c r="F116" s="243"/>
      <c r="G116" s="243"/>
      <c r="H116" s="243"/>
      <c r="I116" s="243"/>
      <c r="J116" s="243"/>
      <c r="K116" s="243"/>
      <c r="L116" s="243"/>
      <c r="M116" s="243"/>
      <c r="N116" s="243"/>
      <c r="O116" s="243"/>
      <c r="P116" s="243"/>
      <c r="Q116" s="243"/>
    </row>
    <row r="117" spans="2:17" ht="13.5" hidden="1" customHeight="1">
      <c r="B117" s="243"/>
      <c r="C117" s="243"/>
      <c r="D117" s="243"/>
      <c r="E117" s="243"/>
      <c r="F117" s="243"/>
      <c r="G117" s="243"/>
      <c r="H117" s="243"/>
      <c r="I117" s="243"/>
      <c r="J117" s="243"/>
      <c r="K117" s="243"/>
      <c r="L117" s="243"/>
      <c r="M117" s="243"/>
      <c r="N117" s="243"/>
      <c r="O117" s="243"/>
      <c r="P117" s="243"/>
      <c r="Q117" s="243"/>
    </row>
    <row r="118" spans="2:17" ht="13.5" hidden="1" customHeight="1">
      <c r="B118" s="243"/>
      <c r="C118" s="243"/>
      <c r="D118" s="243"/>
      <c r="E118" s="243"/>
      <c r="F118" s="243"/>
      <c r="G118" s="243"/>
      <c r="H118" s="243"/>
      <c r="I118" s="243"/>
      <c r="J118" s="243"/>
      <c r="K118" s="243"/>
      <c r="L118" s="243"/>
      <c r="M118" s="243"/>
      <c r="N118" s="243"/>
      <c r="O118" s="243"/>
      <c r="P118" s="243"/>
      <c r="Q118" s="243"/>
    </row>
    <row r="119" spans="2:17" ht="13.5" hidden="1" customHeight="1">
      <c r="B119" s="243"/>
      <c r="C119" s="243"/>
      <c r="D119" s="243"/>
      <c r="E119" s="243"/>
      <c r="F119" s="243"/>
      <c r="G119" s="243"/>
      <c r="H119" s="243"/>
      <c r="I119" s="243"/>
      <c r="J119" s="243"/>
      <c r="K119" s="243"/>
      <c r="L119" s="243"/>
      <c r="M119" s="243"/>
      <c r="N119" s="243"/>
      <c r="O119" s="243"/>
      <c r="P119" s="243"/>
      <c r="Q119" s="243"/>
    </row>
    <row r="120" spans="2:17" ht="13.5" hidden="1" customHeight="1">
      <c r="B120" s="243"/>
      <c r="C120" s="243"/>
      <c r="D120" s="243"/>
      <c r="E120" s="243"/>
      <c r="F120" s="243"/>
      <c r="G120" s="243"/>
      <c r="H120" s="243"/>
      <c r="I120" s="243"/>
      <c r="J120" s="243"/>
      <c r="K120" s="243"/>
      <c r="L120" s="243"/>
      <c r="M120" s="243"/>
      <c r="N120" s="243"/>
      <c r="O120" s="243"/>
      <c r="P120" s="243"/>
      <c r="Q120" s="243"/>
    </row>
    <row r="121" spans="2:17" ht="13.5" hidden="1" customHeight="1">
      <c r="B121" s="243"/>
      <c r="C121" s="243"/>
      <c r="D121" s="243"/>
      <c r="E121" s="243"/>
      <c r="F121" s="243"/>
      <c r="G121" s="243"/>
      <c r="H121" s="243"/>
      <c r="I121" s="243"/>
      <c r="J121" s="243"/>
      <c r="K121" s="243"/>
      <c r="L121" s="243"/>
      <c r="M121" s="243"/>
      <c r="N121" s="243"/>
      <c r="O121" s="243"/>
      <c r="P121" s="243"/>
      <c r="Q121" s="243"/>
    </row>
    <row r="122" spans="2:17" ht="13.5" hidden="1" customHeight="1">
      <c r="B122" s="243"/>
      <c r="C122" s="243"/>
      <c r="D122" s="243"/>
      <c r="E122" s="243"/>
      <c r="F122" s="243"/>
      <c r="G122" s="243"/>
      <c r="H122" s="243"/>
      <c r="I122" s="243"/>
      <c r="J122" s="243"/>
      <c r="K122" s="243"/>
      <c r="L122" s="243"/>
      <c r="M122" s="243"/>
      <c r="N122" s="243"/>
      <c r="O122" s="243"/>
      <c r="P122" s="243"/>
      <c r="Q122" s="243"/>
    </row>
    <row r="123" spans="2:17" ht="13.5" hidden="1" customHeight="1">
      <c r="B123" s="243"/>
      <c r="C123" s="243"/>
      <c r="D123" s="243"/>
      <c r="E123" s="243"/>
      <c r="F123" s="243"/>
      <c r="G123" s="243"/>
      <c r="H123" s="243"/>
      <c r="I123" s="243"/>
      <c r="J123" s="243"/>
      <c r="K123" s="243"/>
      <c r="L123" s="243"/>
      <c r="M123" s="243"/>
      <c r="N123" s="243"/>
      <c r="O123" s="243"/>
      <c r="P123" s="243"/>
      <c r="Q123" s="243"/>
    </row>
    <row r="124" spans="2:17" ht="13.5" hidden="1" customHeight="1">
      <c r="B124" s="243"/>
      <c r="C124" s="243"/>
      <c r="D124" s="243"/>
      <c r="E124" s="243"/>
      <c r="F124" s="243"/>
      <c r="G124" s="243"/>
      <c r="H124" s="243"/>
      <c r="I124" s="243"/>
      <c r="J124" s="243"/>
      <c r="K124" s="243"/>
      <c r="L124" s="243"/>
      <c r="M124" s="243"/>
      <c r="N124" s="243"/>
      <c r="O124" s="243"/>
      <c r="P124" s="243"/>
      <c r="Q124" s="243"/>
    </row>
    <row r="125" spans="2:17" ht="13.5" hidden="1" customHeight="1">
      <c r="B125" s="243"/>
      <c r="C125" s="243"/>
      <c r="D125" s="243"/>
      <c r="E125" s="243"/>
      <c r="F125" s="243"/>
      <c r="G125" s="243"/>
      <c r="H125" s="243"/>
      <c r="I125" s="243"/>
      <c r="J125" s="243"/>
      <c r="K125" s="243"/>
      <c r="L125" s="243"/>
      <c r="M125" s="243"/>
      <c r="N125" s="243"/>
      <c r="O125" s="243"/>
      <c r="P125" s="243"/>
      <c r="Q125" s="243"/>
    </row>
    <row r="126" spans="2:17" ht="13.5" hidden="1" customHeight="1">
      <c r="B126" s="243"/>
      <c r="C126" s="243"/>
      <c r="D126" s="243"/>
      <c r="E126" s="243"/>
      <c r="F126" s="243"/>
      <c r="G126" s="243"/>
      <c r="H126" s="243"/>
      <c r="I126" s="243"/>
      <c r="J126" s="243"/>
      <c r="K126" s="243"/>
      <c r="L126" s="243"/>
      <c r="M126" s="243"/>
      <c r="N126" s="243"/>
      <c r="O126" s="243"/>
      <c r="P126" s="243"/>
      <c r="Q126" s="243"/>
    </row>
    <row r="127" spans="2:17" ht="13.5" hidden="1" customHeight="1">
      <c r="B127" s="243"/>
      <c r="C127" s="243"/>
      <c r="D127" s="243"/>
      <c r="E127" s="243"/>
      <c r="F127" s="243"/>
      <c r="G127" s="243"/>
      <c r="H127" s="243"/>
      <c r="I127" s="243"/>
      <c r="J127" s="243"/>
      <c r="K127" s="243"/>
      <c r="L127" s="243"/>
      <c r="M127" s="243"/>
      <c r="N127" s="243"/>
      <c r="O127" s="243"/>
      <c r="P127" s="243"/>
      <c r="Q127" s="243"/>
    </row>
    <row r="128" spans="2:17" ht="13.5" hidden="1" customHeight="1">
      <c r="B128" s="243"/>
      <c r="C128" s="243"/>
      <c r="D128" s="243"/>
      <c r="E128" s="243"/>
      <c r="F128" s="243"/>
      <c r="G128" s="243"/>
      <c r="H128" s="243"/>
      <c r="I128" s="243"/>
      <c r="J128" s="243"/>
      <c r="K128" s="243"/>
      <c r="L128" s="243"/>
      <c r="M128" s="243"/>
      <c r="N128" s="243"/>
      <c r="O128" s="243"/>
      <c r="P128" s="243"/>
      <c r="Q128" s="243"/>
    </row>
    <row r="129" spans="2:17" ht="13.5" hidden="1" customHeight="1">
      <c r="B129" s="243"/>
      <c r="C129" s="243"/>
      <c r="D129" s="243"/>
      <c r="E129" s="243"/>
      <c r="F129" s="243"/>
      <c r="G129" s="243"/>
      <c r="H129" s="243"/>
      <c r="I129" s="243"/>
      <c r="J129" s="243"/>
      <c r="K129" s="243"/>
      <c r="L129" s="243"/>
      <c r="M129" s="243"/>
      <c r="N129" s="243"/>
      <c r="O129" s="243"/>
      <c r="P129" s="243"/>
      <c r="Q129" s="243"/>
    </row>
    <row r="130" spans="2:17" ht="13.5" hidden="1" customHeight="1">
      <c r="B130" s="243"/>
      <c r="C130" s="243"/>
      <c r="D130" s="243"/>
      <c r="E130" s="243"/>
      <c r="F130" s="243"/>
      <c r="G130" s="243"/>
      <c r="H130" s="243"/>
      <c r="I130" s="243"/>
      <c r="J130" s="243"/>
      <c r="K130" s="243"/>
      <c r="L130" s="243"/>
      <c r="M130" s="243"/>
      <c r="N130" s="243"/>
      <c r="O130" s="243"/>
      <c r="P130" s="243"/>
      <c r="Q130" s="243"/>
    </row>
    <row r="131" spans="2:17" ht="13.5" hidden="1" customHeight="1">
      <c r="B131" s="243"/>
      <c r="C131" s="243"/>
      <c r="D131" s="243"/>
      <c r="E131" s="243"/>
      <c r="F131" s="243"/>
      <c r="G131" s="243"/>
      <c r="H131" s="243"/>
      <c r="I131" s="243"/>
      <c r="J131" s="243"/>
      <c r="K131" s="243"/>
      <c r="L131" s="243"/>
      <c r="M131" s="243"/>
      <c r="N131" s="243"/>
      <c r="O131" s="243"/>
      <c r="P131" s="243"/>
      <c r="Q131" s="243"/>
    </row>
    <row r="132" spans="2:17" ht="13.5" hidden="1" customHeight="1">
      <c r="B132" s="243"/>
      <c r="C132" s="243"/>
      <c r="D132" s="243"/>
      <c r="E132" s="243"/>
      <c r="F132" s="243"/>
      <c r="G132" s="243"/>
      <c r="H132" s="243"/>
      <c r="I132" s="243"/>
      <c r="J132" s="243"/>
      <c r="K132" s="243"/>
      <c r="L132" s="243"/>
      <c r="M132" s="243"/>
      <c r="N132" s="243"/>
      <c r="O132" s="243"/>
      <c r="P132" s="243"/>
      <c r="Q132" s="243"/>
    </row>
    <row r="133" spans="2:17" ht="13.5" hidden="1" customHeight="1">
      <c r="B133" s="243"/>
      <c r="C133" s="243"/>
      <c r="D133" s="243"/>
      <c r="E133" s="243"/>
      <c r="F133" s="243"/>
      <c r="G133" s="243"/>
      <c r="H133" s="243"/>
      <c r="I133" s="243"/>
      <c r="J133" s="243"/>
      <c r="K133" s="243"/>
      <c r="L133" s="243"/>
      <c r="M133" s="243"/>
      <c r="N133" s="243"/>
      <c r="O133" s="243"/>
      <c r="P133" s="243"/>
      <c r="Q133" s="243"/>
    </row>
    <row r="134" spans="2:17" ht="13.5" hidden="1" customHeight="1">
      <c r="B134" s="243"/>
      <c r="C134" s="243"/>
      <c r="D134" s="243"/>
      <c r="E134" s="243"/>
      <c r="F134" s="243"/>
      <c r="G134" s="243"/>
      <c r="H134" s="243"/>
      <c r="I134" s="243"/>
      <c r="J134" s="243"/>
      <c r="K134" s="243"/>
      <c r="L134" s="243"/>
      <c r="M134" s="243"/>
      <c r="N134" s="243"/>
      <c r="O134" s="243"/>
      <c r="P134" s="243"/>
      <c r="Q134" s="243"/>
    </row>
    <row r="135" spans="2:17" ht="13.5" hidden="1" customHeight="1">
      <c r="B135" s="243"/>
      <c r="C135" s="243"/>
      <c r="D135" s="243"/>
      <c r="E135" s="243"/>
      <c r="F135" s="243"/>
      <c r="G135" s="243"/>
      <c r="H135" s="243"/>
      <c r="I135" s="243"/>
      <c r="J135" s="243"/>
      <c r="K135" s="243"/>
      <c r="L135" s="243"/>
      <c r="M135" s="243"/>
      <c r="N135" s="243"/>
      <c r="O135" s="243"/>
      <c r="P135" s="243"/>
      <c r="Q135" s="243"/>
    </row>
    <row r="136" spans="2:17" ht="13.5" hidden="1" customHeight="1">
      <c r="B136" s="243"/>
      <c r="C136" s="243"/>
      <c r="D136" s="243"/>
      <c r="E136" s="243"/>
      <c r="F136" s="243"/>
      <c r="G136" s="243"/>
      <c r="H136" s="243"/>
      <c r="I136" s="243"/>
      <c r="J136" s="243"/>
      <c r="K136" s="243"/>
      <c r="L136" s="243"/>
      <c r="M136" s="243"/>
      <c r="N136" s="243"/>
      <c r="O136" s="243"/>
      <c r="P136" s="243"/>
      <c r="Q136" s="243"/>
    </row>
    <row r="137" spans="2:17" ht="13.5" hidden="1" customHeight="1">
      <c r="B137" s="243"/>
      <c r="C137" s="243"/>
      <c r="D137" s="243"/>
      <c r="E137" s="243"/>
      <c r="F137" s="243"/>
      <c r="G137" s="243"/>
      <c r="H137" s="243"/>
      <c r="I137" s="243"/>
      <c r="J137" s="243"/>
      <c r="K137" s="243"/>
      <c r="L137" s="243"/>
      <c r="M137" s="243"/>
      <c r="N137" s="243"/>
      <c r="O137" s="243"/>
      <c r="P137" s="243"/>
      <c r="Q137" s="243"/>
    </row>
    <row r="138" spans="2:17" ht="13.5" hidden="1" customHeight="1">
      <c r="B138" s="243"/>
      <c r="C138" s="243"/>
      <c r="D138" s="243"/>
      <c r="E138" s="243"/>
      <c r="F138" s="243"/>
      <c r="G138" s="243"/>
      <c r="H138" s="243"/>
      <c r="I138" s="243"/>
      <c r="J138" s="243"/>
      <c r="K138" s="243"/>
      <c r="L138" s="243"/>
      <c r="M138" s="243"/>
      <c r="N138" s="243"/>
      <c r="O138" s="243"/>
      <c r="P138" s="243"/>
      <c r="Q138" s="243"/>
    </row>
    <row r="139" spans="2:17" ht="13.5" hidden="1" customHeight="1">
      <c r="B139" s="243"/>
      <c r="C139" s="243"/>
      <c r="D139" s="243"/>
      <c r="E139" s="243"/>
      <c r="F139" s="243"/>
      <c r="G139" s="243"/>
      <c r="H139" s="243"/>
      <c r="I139" s="243"/>
      <c r="J139" s="243"/>
      <c r="K139" s="243"/>
      <c r="L139" s="243"/>
      <c r="M139" s="243"/>
      <c r="N139" s="243"/>
      <c r="O139" s="243"/>
      <c r="P139" s="243"/>
      <c r="Q139" s="243"/>
    </row>
    <row r="140" spans="2:17" ht="13.5" hidden="1" customHeight="1">
      <c r="B140" s="243"/>
      <c r="C140" s="243"/>
      <c r="D140" s="243"/>
      <c r="E140" s="243"/>
      <c r="F140" s="243"/>
      <c r="G140" s="243"/>
      <c r="H140" s="243"/>
      <c r="I140" s="243"/>
      <c r="J140" s="243"/>
      <c r="K140" s="243"/>
      <c r="L140" s="243"/>
      <c r="M140" s="243"/>
      <c r="N140" s="243"/>
      <c r="O140" s="243"/>
      <c r="P140" s="243"/>
      <c r="Q140" s="243"/>
    </row>
    <row r="141" spans="2:17" ht="13.5" hidden="1" customHeight="1">
      <c r="B141" s="243"/>
      <c r="C141" s="243"/>
      <c r="D141" s="243"/>
      <c r="E141" s="243"/>
      <c r="F141" s="243"/>
      <c r="G141" s="243"/>
      <c r="H141" s="243"/>
      <c r="I141" s="243"/>
      <c r="J141" s="243"/>
      <c r="K141" s="243"/>
      <c r="L141" s="243"/>
      <c r="M141" s="243"/>
      <c r="N141" s="243"/>
      <c r="O141" s="243"/>
      <c r="P141" s="243"/>
      <c r="Q141" s="243"/>
    </row>
    <row r="142" spans="2:17" ht="13.5" hidden="1" customHeight="1">
      <c r="B142" s="243"/>
      <c r="C142" s="243"/>
      <c r="D142" s="243"/>
      <c r="E142" s="243"/>
      <c r="F142" s="243"/>
      <c r="G142" s="243"/>
      <c r="H142" s="243"/>
      <c r="I142" s="243"/>
      <c r="J142" s="243"/>
      <c r="K142" s="243"/>
      <c r="L142" s="243"/>
      <c r="M142" s="243"/>
      <c r="N142" s="243"/>
      <c r="O142" s="243"/>
      <c r="P142" s="243"/>
      <c r="Q142" s="243"/>
    </row>
    <row r="143" spans="2:17" ht="13.5" hidden="1" customHeight="1">
      <c r="B143" s="243"/>
      <c r="C143" s="243"/>
      <c r="D143" s="243"/>
      <c r="E143" s="243"/>
      <c r="F143" s="243"/>
      <c r="G143" s="243"/>
      <c r="H143" s="243"/>
      <c r="I143" s="243"/>
      <c r="J143" s="243"/>
      <c r="K143" s="243"/>
      <c r="L143" s="243"/>
      <c r="M143" s="243"/>
      <c r="N143" s="243"/>
      <c r="O143" s="243"/>
      <c r="P143" s="243"/>
      <c r="Q143" s="243"/>
    </row>
    <row r="144" spans="2:17" ht="13.5" hidden="1" customHeight="1">
      <c r="B144" s="243"/>
      <c r="C144" s="243"/>
      <c r="D144" s="243"/>
      <c r="E144" s="243"/>
      <c r="F144" s="243"/>
      <c r="G144" s="243"/>
      <c r="H144" s="243"/>
      <c r="I144" s="243"/>
      <c r="J144" s="243"/>
      <c r="K144" s="243"/>
      <c r="L144" s="243"/>
      <c r="M144" s="243"/>
      <c r="N144" s="243"/>
      <c r="O144" s="243"/>
      <c r="P144" s="243"/>
      <c r="Q144" s="243"/>
    </row>
    <row r="145" spans="2:17" ht="13.5" hidden="1" customHeight="1">
      <c r="B145" s="243"/>
      <c r="C145" s="243"/>
      <c r="D145" s="243"/>
      <c r="E145" s="243"/>
      <c r="F145" s="243"/>
      <c r="G145" s="243"/>
      <c r="H145" s="243"/>
      <c r="I145" s="243"/>
      <c r="J145" s="243"/>
      <c r="K145" s="243"/>
      <c r="L145" s="243"/>
      <c r="M145" s="243"/>
      <c r="N145" s="243"/>
      <c r="O145" s="243"/>
      <c r="P145" s="243"/>
      <c r="Q145" s="243"/>
    </row>
    <row r="146" spans="2:17" ht="13.5" hidden="1" customHeight="1">
      <c r="B146" s="243"/>
      <c r="C146" s="243"/>
      <c r="D146" s="243"/>
      <c r="E146" s="243"/>
      <c r="F146" s="243"/>
      <c r="G146" s="243"/>
      <c r="H146" s="243"/>
      <c r="I146" s="243"/>
      <c r="J146" s="243"/>
      <c r="K146" s="243"/>
      <c r="L146" s="243"/>
      <c r="M146" s="243"/>
      <c r="N146" s="243"/>
      <c r="O146" s="243"/>
      <c r="P146" s="243"/>
      <c r="Q146" s="243"/>
    </row>
    <row r="147" spans="2:17" ht="13.5" hidden="1" customHeight="1">
      <c r="B147" s="243"/>
      <c r="C147" s="243"/>
      <c r="D147" s="243"/>
      <c r="E147" s="243"/>
      <c r="F147" s="243"/>
      <c r="G147" s="243"/>
      <c r="H147" s="243"/>
      <c r="I147" s="243"/>
      <c r="J147" s="243"/>
      <c r="K147" s="243"/>
      <c r="L147" s="243"/>
      <c r="M147" s="243"/>
      <c r="N147" s="243"/>
      <c r="O147" s="243"/>
      <c r="P147" s="243"/>
      <c r="Q147" s="243"/>
    </row>
    <row r="148" spans="2:17" ht="13.5" hidden="1" customHeight="1">
      <c r="B148" s="243"/>
      <c r="C148" s="243"/>
      <c r="D148" s="243"/>
      <c r="E148" s="243"/>
      <c r="F148" s="243"/>
      <c r="G148" s="243"/>
      <c r="H148" s="243"/>
      <c r="I148" s="243"/>
      <c r="J148" s="243"/>
      <c r="K148" s="243"/>
      <c r="L148" s="243"/>
      <c r="M148" s="243"/>
      <c r="N148" s="243"/>
      <c r="O148" s="243"/>
      <c r="P148" s="243"/>
      <c r="Q148" s="243"/>
    </row>
    <row r="149" spans="2:17" ht="13.5" hidden="1" customHeight="1">
      <c r="B149" s="243"/>
      <c r="C149" s="243"/>
      <c r="D149" s="243"/>
      <c r="E149" s="243"/>
      <c r="F149" s="243"/>
      <c r="G149" s="243"/>
      <c r="H149" s="243"/>
      <c r="I149" s="243"/>
      <c r="J149" s="243"/>
      <c r="K149" s="243"/>
      <c r="L149" s="243"/>
      <c r="M149" s="243"/>
      <c r="N149" s="243"/>
      <c r="O149" s="243"/>
      <c r="P149" s="243"/>
      <c r="Q149" s="243"/>
    </row>
    <row r="150" spans="2:17" ht="13.5" hidden="1" customHeight="1">
      <c r="B150" s="243"/>
      <c r="C150" s="243"/>
      <c r="D150" s="243"/>
      <c r="E150" s="243"/>
      <c r="F150" s="243"/>
      <c r="G150" s="243"/>
      <c r="H150" s="243"/>
      <c r="I150" s="243"/>
      <c r="J150" s="243"/>
      <c r="K150" s="243"/>
      <c r="L150" s="243"/>
      <c r="M150" s="243"/>
      <c r="N150" s="243"/>
      <c r="O150" s="243"/>
      <c r="P150" s="243"/>
      <c r="Q150" s="243"/>
    </row>
    <row r="151" spans="2:17" ht="13.5" hidden="1" customHeight="1">
      <c r="B151" s="243"/>
      <c r="C151" s="243"/>
      <c r="D151" s="243"/>
      <c r="E151" s="243"/>
      <c r="F151" s="243"/>
      <c r="G151" s="243"/>
      <c r="H151" s="243"/>
      <c r="I151" s="243"/>
      <c r="J151" s="243"/>
      <c r="K151" s="243"/>
      <c r="L151" s="243"/>
      <c r="M151" s="243"/>
      <c r="N151" s="243"/>
      <c r="O151" s="243"/>
      <c r="P151" s="243"/>
      <c r="Q151" s="243"/>
    </row>
    <row r="152" spans="2:17" ht="13.5" hidden="1" customHeight="1">
      <c r="B152" s="243"/>
      <c r="C152" s="243"/>
      <c r="D152" s="243"/>
      <c r="E152" s="243"/>
      <c r="F152" s="243"/>
      <c r="G152" s="243"/>
      <c r="H152" s="243"/>
      <c r="I152" s="243"/>
      <c r="J152" s="243"/>
      <c r="K152" s="243"/>
      <c r="L152" s="243"/>
      <c r="M152" s="243"/>
      <c r="N152" s="243"/>
      <c r="O152" s="243"/>
      <c r="P152" s="243"/>
      <c r="Q152" s="243"/>
    </row>
    <row r="153" spans="2:17" ht="13.5" hidden="1" customHeight="1">
      <c r="B153" s="243"/>
      <c r="C153" s="243"/>
      <c r="D153" s="243"/>
      <c r="E153" s="243"/>
      <c r="F153" s="243"/>
      <c r="G153" s="243"/>
      <c r="H153" s="243"/>
      <c r="I153" s="243"/>
      <c r="J153" s="243"/>
      <c r="K153" s="243"/>
      <c r="L153" s="243"/>
      <c r="M153" s="243"/>
      <c r="N153" s="243"/>
      <c r="O153" s="243"/>
      <c r="P153" s="243"/>
      <c r="Q153" s="243"/>
    </row>
    <row r="154" spans="2:17" ht="13.5" hidden="1" customHeight="1">
      <c r="B154" s="243"/>
      <c r="C154" s="243"/>
      <c r="D154" s="243"/>
      <c r="E154" s="243"/>
      <c r="F154" s="243"/>
      <c r="G154" s="243"/>
      <c r="H154" s="243"/>
      <c r="I154" s="243"/>
      <c r="J154" s="243"/>
      <c r="K154" s="243"/>
      <c r="L154" s="243"/>
      <c r="M154" s="243"/>
      <c r="N154" s="243"/>
      <c r="O154" s="243"/>
      <c r="P154" s="243"/>
      <c r="Q154" s="243"/>
    </row>
    <row r="155" spans="2:17" ht="13.5" hidden="1" customHeight="1">
      <c r="B155" s="243"/>
      <c r="C155" s="243"/>
      <c r="D155" s="243"/>
      <c r="E155" s="243"/>
      <c r="F155" s="243"/>
      <c r="G155" s="243"/>
      <c r="H155" s="243"/>
      <c r="I155" s="243"/>
      <c r="J155" s="243"/>
      <c r="K155" s="243"/>
      <c r="L155" s="243"/>
      <c r="M155" s="243"/>
      <c r="N155" s="243"/>
      <c r="O155" s="243"/>
      <c r="P155" s="243"/>
      <c r="Q155" s="243"/>
    </row>
    <row r="156" spans="2:17" ht="13.5" hidden="1" customHeight="1">
      <c r="B156" s="243"/>
      <c r="C156" s="243"/>
      <c r="D156" s="243"/>
      <c r="E156" s="243"/>
      <c r="F156" s="243"/>
      <c r="G156" s="243"/>
      <c r="H156" s="243"/>
      <c r="I156" s="243"/>
      <c r="J156" s="243"/>
      <c r="K156" s="243"/>
      <c r="L156" s="243"/>
      <c r="M156" s="243"/>
      <c r="N156" s="243"/>
      <c r="O156" s="243"/>
      <c r="P156" s="243"/>
      <c r="Q156" s="243"/>
    </row>
    <row r="157" spans="2:17" ht="13.5" hidden="1" customHeight="1">
      <c r="B157" s="243"/>
      <c r="C157" s="243"/>
      <c r="D157" s="243"/>
      <c r="E157" s="243"/>
      <c r="F157" s="243"/>
      <c r="G157" s="243"/>
      <c r="H157" s="243"/>
      <c r="I157" s="243"/>
      <c r="J157" s="243"/>
      <c r="K157" s="243"/>
      <c r="L157" s="243"/>
      <c r="M157" s="243"/>
      <c r="N157" s="243"/>
      <c r="O157" s="243"/>
      <c r="P157" s="243"/>
      <c r="Q157" s="243"/>
    </row>
    <row r="158" spans="2:17" ht="13.5" hidden="1" customHeight="1">
      <c r="B158" s="243"/>
      <c r="C158" s="243"/>
      <c r="D158" s="243"/>
      <c r="E158" s="243"/>
      <c r="F158" s="243"/>
      <c r="G158" s="243"/>
      <c r="H158" s="243"/>
      <c r="I158" s="243"/>
      <c r="J158" s="243"/>
      <c r="K158" s="243"/>
      <c r="L158" s="243"/>
      <c r="M158" s="243"/>
      <c r="N158" s="243"/>
      <c r="O158" s="243"/>
      <c r="P158" s="243"/>
      <c r="Q158" s="243"/>
    </row>
    <row r="159" spans="2:17" ht="13.5" hidden="1" customHeight="1">
      <c r="B159" s="243"/>
      <c r="C159" s="243"/>
      <c r="D159" s="243"/>
      <c r="E159" s="243"/>
      <c r="F159" s="243"/>
      <c r="G159" s="243"/>
      <c r="H159" s="243"/>
      <c r="I159" s="243"/>
      <c r="J159" s="243"/>
      <c r="K159" s="243"/>
      <c r="L159" s="243"/>
      <c r="M159" s="243"/>
      <c r="N159" s="243"/>
      <c r="O159" s="243"/>
      <c r="P159" s="243"/>
      <c r="Q159" s="243"/>
    </row>
    <row r="160" spans="2:17" ht="13.5" hidden="1" customHeight="1">
      <c r="B160" s="243"/>
      <c r="C160" s="243"/>
      <c r="D160" s="243"/>
      <c r="E160" s="243"/>
      <c r="F160" s="243"/>
      <c r="G160" s="243"/>
      <c r="H160" s="243"/>
      <c r="I160" s="243"/>
      <c r="J160" s="243"/>
      <c r="K160" s="243"/>
      <c r="L160" s="243"/>
      <c r="M160" s="243"/>
      <c r="N160" s="243"/>
      <c r="O160" s="243"/>
      <c r="P160" s="243"/>
      <c r="Q160" s="24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1" customWidth="1"/>
    <col min="2" max="16" width="9" style="241" customWidth="1"/>
    <col min="17" max="17" width="9.109375" style="241" customWidth="1"/>
    <col min="18" max="18" width="9.10937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2">
      <c r="S2" s="240"/>
      <c r="AH2" s="240"/>
    </row>
    <row r="3" spans="2:34" ht="13.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ht="13.2"/>
    <row r="5" spans="2:34" ht="13.2"/>
    <row r="6" spans="2:34" ht="13.2"/>
    <row r="7" spans="2:34" ht="13.2"/>
    <row r="8" spans="2:34" ht="13.2"/>
    <row r="9" spans="2:34" ht="13.2">
      <c r="AH9" s="240"/>
    </row>
    <row r="10" spans="2:34" ht="13.2"/>
    <row r="11" spans="2:34" ht="13.2"/>
    <row r="12" spans="2:34" ht="13.2"/>
    <row r="13" spans="2:34" ht="13.2"/>
    <row r="14" spans="2:34" ht="13.2"/>
    <row r="15" spans="2:34" ht="13.2"/>
    <row r="16" spans="2:34" ht="13.2"/>
    <row r="17" spans="12:34" ht="13.2">
      <c r="AH17" s="240"/>
    </row>
    <row r="18" spans="12:34" ht="13.2"/>
    <row r="19" spans="12:34" ht="13.2"/>
    <row r="20" spans="12:34" ht="13.2">
      <c r="AH20" s="240"/>
    </row>
    <row r="21" spans="12:34" ht="13.2">
      <c r="AH21" s="240"/>
    </row>
    <row r="22" spans="12:34" ht="13.2"/>
    <row r="23" spans="12:34" ht="13.2"/>
    <row r="24" spans="12:34" ht="13.2">
      <c r="Q24" s="240"/>
    </row>
    <row r="25" spans="12:34" ht="13.2"/>
    <row r="26" spans="12:34" ht="13.2"/>
    <row r="27" spans="12:34" ht="13.2"/>
    <row r="28" spans="12:34" ht="13.2">
      <c r="O28" s="240"/>
      <c r="T28" s="240"/>
      <c r="AH28" s="240"/>
    </row>
    <row r="29" spans="12:34" ht="13.2"/>
    <row r="30" spans="12:34" ht="13.2"/>
    <row r="31" spans="12:34" ht="13.2">
      <c r="Q31" s="240"/>
    </row>
    <row r="32" spans="12:34" ht="13.2">
      <c r="L32" s="240"/>
    </row>
    <row r="33" spans="2:34" ht="13.2">
      <c r="C33" s="240"/>
      <c r="E33" s="240"/>
      <c r="G33" s="240"/>
      <c r="I33" s="240"/>
      <c r="X33" s="240"/>
    </row>
    <row r="34" spans="2:34" ht="13.2">
      <c r="B34" s="240"/>
      <c r="P34" s="240"/>
      <c r="R34" s="240"/>
      <c r="T34" s="240"/>
    </row>
    <row r="35" spans="2:34" ht="13.2">
      <c r="D35" s="240"/>
      <c r="W35" s="240"/>
      <c r="AC35" s="240"/>
      <c r="AD35" s="240"/>
      <c r="AE35" s="240"/>
      <c r="AF35" s="240"/>
      <c r="AG35" s="240"/>
      <c r="AH35" s="240"/>
    </row>
    <row r="36" spans="2:34" ht="13.2">
      <c r="H36" s="240"/>
      <c r="J36" s="240"/>
      <c r="K36" s="240"/>
      <c r="M36" s="240"/>
      <c r="Y36" s="240"/>
      <c r="Z36" s="240"/>
      <c r="AA36" s="240"/>
      <c r="AB36" s="240"/>
      <c r="AC36" s="240"/>
      <c r="AD36" s="240"/>
      <c r="AE36" s="240"/>
      <c r="AF36" s="240"/>
      <c r="AG36" s="240"/>
      <c r="AH36" s="240"/>
    </row>
    <row r="37" spans="2:34" ht="13.2">
      <c r="AH37" s="240"/>
    </row>
    <row r="38" spans="2:34" ht="13.2">
      <c r="AG38" s="240"/>
      <c r="AH38" s="240"/>
    </row>
    <row r="39" spans="2:34" ht="13.2"/>
    <row r="40" spans="2:34" ht="13.2">
      <c r="X40" s="240"/>
    </row>
    <row r="41" spans="2:34" ht="13.2">
      <c r="R41" s="240"/>
    </row>
    <row r="42" spans="2:34" ht="13.2">
      <c r="W42" s="240"/>
    </row>
    <row r="43" spans="2:34" ht="13.2">
      <c r="Y43" s="240"/>
      <c r="Z43" s="240"/>
      <c r="AA43" s="240"/>
      <c r="AB43" s="240"/>
      <c r="AC43" s="240"/>
      <c r="AD43" s="240"/>
      <c r="AE43" s="240"/>
      <c r="AF43" s="240"/>
      <c r="AG43" s="240"/>
      <c r="AH43" s="240"/>
    </row>
    <row r="44" spans="2:34" ht="13.2">
      <c r="AH44" s="240"/>
    </row>
    <row r="45" spans="2:34" ht="13.2">
      <c r="X45" s="240"/>
    </row>
    <row r="46" spans="2:34" ht="13.2"/>
    <row r="47" spans="2:34" ht="13.2"/>
    <row r="48" spans="2:34" ht="13.2">
      <c r="W48" s="240"/>
      <c r="Y48" s="240"/>
      <c r="Z48" s="240"/>
      <c r="AA48" s="240"/>
      <c r="AB48" s="240"/>
      <c r="AC48" s="240"/>
      <c r="AD48" s="240"/>
      <c r="AE48" s="240"/>
      <c r="AF48" s="240"/>
      <c r="AG48" s="240"/>
      <c r="AH48" s="240"/>
    </row>
    <row r="49" spans="28:34" ht="13.2"/>
    <row r="50" spans="28:34" ht="13.2">
      <c r="AE50" s="240"/>
      <c r="AF50" s="240"/>
      <c r="AG50" s="240"/>
      <c r="AH50" s="240"/>
    </row>
    <row r="51" spans="28:34" ht="13.2">
      <c r="AC51" s="240"/>
      <c r="AD51" s="240"/>
      <c r="AE51" s="240"/>
      <c r="AF51" s="240"/>
      <c r="AG51" s="240"/>
      <c r="AH51" s="240"/>
    </row>
    <row r="52" spans="28:34" ht="13.2"/>
    <row r="53" spans="28:34" ht="13.2">
      <c r="AF53" s="240"/>
      <c r="AG53" s="240"/>
      <c r="AH53" s="240"/>
    </row>
    <row r="54" spans="28:34" ht="13.2">
      <c r="AH54" s="240"/>
    </row>
    <row r="55" spans="28:34" ht="13.2"/>
    <row r="56" spans="28:34" ht="13.2">
      <c r="AB56" s="240"/>
      <c r="AC56" s="240"/>
      <c r="AD56" s="240"/>
      <c r="AE56" s="240"/>
      <c r="AF56" s="240"/>
      <c r="AG56" s="240"/>
      <c r="AH56" s="240"/>
    </row>
    <row r="57" spans="28:34" ht="13.2">
      <c r="AH57" s="240"/>
    </row>
    <row r="58" spans="28:34" ht="13.2">
      <c r="AH58" s="240"/>
    </row>
    <row r="59" spans="28:34" ht="13.2"/>
    <row r="60" spans="28:34" ht="13.2"/>
    <row r="61" spans="28:34" ht="13.2"/>
    <row r="62" spans="28:34" ht="13.2"/>
    <row r="63" spans="28:34" ht="13.2">
      <c r="AH63" s="240"/>
    </row>
    <row r="64" spans="28:34" ht="13.2">
      <c r="AG64" s="240"/>
      <c r="AH64" s="240"/>
    </row>
    <row r="65" spans="28:34" ht="13.2"/>
    <row r="66" spans="28:34" ht="13.2"/>
    <row r="67" spans="28:34" ht="13.2"/>
    <row r="68" spans="28:34" ht="13.2">
      <c r="AB68" s="240"/>
      <c r="AC68" s="240"/>
      <c r="AD68" s="240"/>
      <c r="AE68" s="240"/>
      <c r="AF68" s="240"/>
      <c r="AG68" s="240"/>
      <c r="AH68" s="240"/>
    </row>
    <row r="69" spans="28:34" ht="13.2">
      <c r="AF69" s="240"/>
      <c r="AG69" s="240"/>
      <c r="AH69" s="240"/>
    </row>
    <row r="70" spans="28:34" ht="13.2"/>
    <row r="71" spans="28:34" ht="13.2"/>
    <row r="72" spans="28:34" ht="13.2"/>
    <row r="73" spans="28:34" ht="13.2"/>
    <row r="74" spans="28:34" ht="13.2"/>
    <row r="75" spans="28:34" ht="13.2">
      <c r="AH75" s="240"/>
    </row>
    <row r="76" spans="28:34" ht="13.2">
      <c r="AF76" s="240"/>
      <c r="AG76" s="240"/>
      <c r="AH76" s="240"/>
    </row>
    <row r="77" spans="28:34" ht="13.2">
      <c r="AG77" s="240"/>
      <c r="AH77" s="240"/>
    </row>
    <row r="78" spans="28:34" ht="13.2"/>
    <row r="79" spans="28:34" ht="13.2"/>
    <row r="80" spans="28:34" ht="13.2"/>
    <row r="81" spans="25:34" ht="13.2"/>
    <row r="82" spans="25:34" ht="13.2">
      <c r="Y82" s="240"/>
    </row>
    <row r="83" spans="25:34" ht="13.2">
      <c r="Y83" s="240"/>
      <c r="Z83" s="240"/>
      <c r="AA83" s="240"/>
      <c r="AB83" s="240"/>
      <c r="AC83" s="240"/>
      <c r="AD83" s="240"/>
      <c r="AE83" s="240"/>
      <c r="AF83" s="240"/>
      <c r="AG83" s="240"/>
      <c r="AH83" s="240"/>
    </row>
    <row r="84" spans="25:34" ht="13.2"/>
    <row r="85" spans="25:34" ht="13.2"/>
    <row r="86" spans="25:34" ht="13.2"/>
    <row r="87" spans="25:34" ht="13.2"/>
    <row r="88" spans="25:34" ht="13.2">
      <c r="AH88" s="240"/>
    </row>
    <row r="89" spans="25:34" ht="13.2"/>
    <row r="90" spans="25:34" ht="13.2"/>
    <row r="91" spans="25:34" ht="13.2"/>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customHeight="1"/>
    <row r="118" spans="34:34" ht="13.5" customHeight="1"/>
    <row r="119" spans="34:34" ht="13.5" customHeight="1"/>
    <row r="120" spans="34:34" ht="13.5" customHeight="1">
      <c r="AH120" s="240"/>
    </row>
    <row r="121" spans="34:34" ht="13.5" customHeight="1">
      <c r="AH121" s="240"/>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1" customWidth="1"/>
    <col min="2" max="16" width="9" style="241" customWidth="1"/>
    <col min="17" max="17" width="9.109375" style="241" customWidth="1"/>
    <col min="18" max="18" width="9.10937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2">
      <c r="S2" s="240"/>
      <c r="AH2" s="240"/>
    </row>
    <row r="3" spans="2:34" ht="13.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ht="13.2"/>
    <row r="5" spans="2:34" ht="13.2"/>
    <row r="6" spans="2:34" ht="13.2"/>
    <row r="7" spans="2:34" ht="13.2"/>
    <row r="8" spans="2:34" ht="13.2"/>
    <row r="9" spans="2:34" ht="13.2">
      <c r="AH9" s="240"/>
    </row>
    <row r="10" spans="2:34" ht="13.2"/>
    <row r="11" spans="2:34" ht="13.2"/>
    <row r="12" spans="2:34" ht="13.2"/>
    <row r="13" spans="2:34" ht="13.2"/>
    <row r="14" spans="2:34" ht="13.2"/>
    <row r="15" spans="2:34" ht="13.2"/>
    <row r="16" spans="2:34" ht="13.2"/>
    <row r="17" spans="12:34" ht="13.2">
      <c r="AH17" s="240"/>
    </row>
    <row r="18" spans="12:34" ht="13.2"/>
    <row r="19" spans="12:34" ht="13.2"/>
    <row r="20" spans="12:34" ht="13.2">
      <c r="AH20" s="240"/>
    </row>
    <row r="21" spans="12:34" ht="13.2">
      <c r="AH21" s="240"/>
    </row>
    <row r="22" spans="12:34" ht="13.2"/>
    <row r="23" spans="12:34" ht="13.2"/>
    <row r="24" spans="12:34" ht="13.2">
      <c r="Q24" s="240"/>
    </row>
    <row r="25" spans="12:34" ht="13.2"/>
    <row r="26" spans="12:34" ht="13.2"/>
    <row r="27" spans="12:34" ht="13.2"/>
    <row r="28" spans="12:34" ht="13.2">
      <c r="O28" s="240"/>
      <c r="T28" s="240"/>
      <c r="AH28" s="240"/>
    </row>
    <row r="29" spans="12:34" ht="13.2"/>
    <row r="30" spans="12:34" ht="13.2"/>
    <row r="31" spans="12:34" ht="13.2">
      <c r="Q31" s="240"/>
    </row>
    <row r="32" spans="12:34" ht="13.2">
      <c r="L32" s="240"/>
    </row>
    <row r="33" spans="2:34" ht="13.2">
      <c r="C33" s="240"/>
      <c r="E33" s="240"/>
      <c r="G33" s="240"/>
      <c r="I33" s="240"/>
      <c r="X33" s="240"/>
    </row>
    <row r="34" spans="2:34" ht="13.2">
      <c r="B34" s="240"/>
      <c r="P34" s="240"/>
      <c r="R34" s="240"/>
      <c r="T34" s="240"/>
    </row>
    <row r="35" spans="2:34" ht="13.2">
      <c r="D35" s="240"/>
      <c r="W35" s="240"/>
      <c r="AC35" s="240"/>
      <c r="AD35" s="240"/>
      <c r="AE35" s="240"/>
      <c r="AF35" s="240"/>
      <c r="AG35" s="240"/>
      <c r="AH35" s="240"/>
    </row>
    <row r="36" spans="2:34" ht="13.2">
      <c r="H36" s="240"/>
      <c r="J36" s="240"/>
      <c r="K36" s="240"/>
      <c r="M36" s="240"/>
      <c r="Y36" s="240"/>
      <c r="Z36" s="240"/>
      <c r="AA36" s="240"/>
      <c r="AB36" s="240"/>
      <c r="AC36" s="240"/>
      <c r="AD36" s="240"/>
      <c r="AE36" s="240"/>
      <c r="AF36" s="240"/>
      <c r="AG36" s="240"/>
      <c r="AH36" s="240"/>
    </row>
    <row r="37" spans="2:34" ht="13.2">
      <c r="AH37" s="240"/>
    </row>
    <row r="38" spans="2:34" ht="13.2">
      <c r="AG38" s="240"/>
      <c r="AH38" s="240"/>
    </row>
    <row r="39" spans="2:34" ht="13.2"/>
    <row r="40" spans="2:34" ht="13.2">
      <c r="X40" s="240"/>
    </row>
    <row r="41" spans="2:34" ht="13.2">
      <c r="R41" s="240"/>
    </row>
    <row r="42" spans="2:34" ht="13.2">
      <c r="W42" s="240"/>
    </row>
    <row r="43" spans="2:34" ht="13.2">
      <c r="Y43" s="240"/>
      <c r="Z43" s="240"/>
      <c r="AA43" s="240"/>
      <c r="AB43" s="240"/>
      <c r="AC43" s="240"/>
      <c r="AD43" s="240"/>
      <c r="AE43" s="240"/>
      <c r="AF43" s="240"/>
      <c r="AG43" s="240"/>
      <c r="AH43" s="240"/>
    </row>
    <row r="44" spans="2:34" ht="13.2">
      <c r="AH44" s="240"/>
    </row>
    <row r="45" spans="2:34" ht="13.2">
      <c r="X45" s="240"/>
    </row>
    <row r="46" spans="2:34" ht="13.2"/>
    <row r="47" spans="2:34" ht="13.2"/>
    <row r="48" spans="2:34" ht="13.2">
      <c r="W48" s="240"/>
      <c r="Y48" s="240"/>
      <c r="Z48" s="240"/>
      <c r="AA48" s="240"/>
      <c r="AB48" s="240"/>
      <c r="AC48" s="240"/>
      <c r="AD48" s="240"/>
      <c r="AE48" s="240"/>
      <c r="AF48" s="240"/>
      <c r="AG48" s="240"/>
      <c r="AH48" s="240"/>
    </row>
    <row r="49" spans="28:34" ht="13.2"/>
    <row r="50" spans="28:34" ht="13.2">
      <c r="AE50" s="240"/>
      <c r="AF50" s="240"/>
      <c r="AG50" s="240"/>
      <c r="AH50" s="240"/>
    </row>
    <row r="51" spans="28:34" ht="13.2">
      <c r="AC51" s="240"/>
      <c r="AD51" s="240"/>
      <c r="AE51" s="240"/>
      <c r="AF51" s="240"/>
      <c r="AG51" s="240"/>
      <c r="AH51" s="240"/>
    </row>
    <row r="52" spans="28:34" ht="13.2"/>
    <row r="53" spans="28:34" ht="13.2">
      <c r="AF53" s="240"/>
      <c r="AG53" s="240"/>
      <c r="AH53" s="240"/>
    </row>
    <row r="54" spans="28:34" ht="13.2">
      <c r="AH54" s="240"/>
    </row>
    <row r="55" spans="28:34" ht="13.2"/>
    <row r="56" spans="28:34" ht="13.2">
      <c r="AB56" s="240"/>
      <c r="AC56" s="240"/>
      <c r="AD56" s="240"/>
      <c r="AE56" s="240"/>
      <c r="AF56" s="240"/>
      <c r="AG56" s="240"/>
      <c r="AH56" s="240"/>
    </row>
    <row r="57" spans="28:34" ht="13.2">
      <c r="AH57" s="240"/>
    </row>
    <row r="58" spans="28:34" ht="13.2">
      <c r="AH58" s="240"/>
    </row>
    <row r="59" spans="28:34" ht="13.2">
      <c r="AG59" s="240"/>
      <c r="AH59" s="240"/>
    </row>
    <row r="60" spans="28:34" ht="13.2"/>
    <row r="61" spans="28:34" ht="13.2"/>
    <row r="62" spans="28:34" ht="13.2"/>
    <row r="63" spans="28:34" ht="13.2">
      <c r="AH63" s="240"/>
    </row>
    <row r="64" spans="28:34" ht="13.2">
      <c r="AG64" s="240"/>
      <c r="AH64" s="240"/>
    </row>
    <row r="65" spans="28:34" ht="13.2"/>
    <row r="66" spans="28:34" ht="13.2"/>
    <row r="67" spans="28:34" ht="13.2"/>
    <row r="68" spans="28:34" ht="13.2">
      <c r="AB68" s="240"/>
      <c r="AC68" s="240"/>
      <c r="AD68" s="240"/>
      <c r="AE68" s="240"/>
      <c r="AF68" s="240"/>
      <c r="AG68" s="240"/>
      <c r="AH68" s="240"/>
    </row>
    <row r="69" spans="28:34" ht="13.2">
      <c r="AF69" s="240"/>
      <c r="AG69" s="240"/>
      <c r="AH69" s="240"/>
    </row>
    <row r="70" spans="28:34" ht="13.2"/>
    <row r="71" spans="28:34" ht="13.2"/>
    <row r="72" spans="28:34" ht="13.2"/>
    <row r="73" spans="28:34" ht="13.2"/>
    <row r="74" spans="28:34" ht="13.2"/>
    <row r="75" spans="28:34" ht="13.2">
      <c r="AH75" s="240"/>
    </row>
    <row r="76" spans="28:34" ht="13.2">
      <c r="AF76" s="240"/>
      <c r="AG76" s="240"/>
      <c r="AH76" s="240"/>
    </row>
    <row r="77" spans="28:34" ht="13.2">
      <c r="AG77" s="240"/>
      <c r="AH77" s="240"/>
    </row>
    <row r="78" spans="28:34" ht="13.2"/>
    <row r="79" spans="28:34" ht="13.2"/>
    <row r="80" spans="28:34" ht="13.2"/>
    <row r="81" spans="25:34" ht="13.2"/>
    <row r="82" spans="25:34" ht="13.2">
      <c r="Y82" s="240"/>
    </row>
    <row r="83" spans="25:34" ht="13.2">
      <c r="Y83" s="240"/>
      <c r="Z83" s="240"/>
      <c r="AA83" s="240"/>
      <c r="AB83" s="240"/>
      <c r="AC83" s="240"/>
      <c r="AD83" s="240"/>
      <c r="AE83" s="240"/>
      <c r="AF83" s="240"/>
      <c r="AG83" s="240"/>
      <c r="AH83" s="240"/>
    </row>
    <row r="84" spans="25:34" ht="13.2"/>
    <row r="85" spans="25:34" ht="13.2"/>
    <row r="86" spans="25:34" ht="13.2"/>
    <row r="87" spans="25:34" ht="13.2"/>
    <row r="88" spans="25:34" ht="13.2">
      <c r="AH88" s="240"/>
    </row>
    <row r="89" spans="25:34" ht="13.2"/>
    <row r="90" spans="25:34" ht="13.2"/>
    <row r="91" spans="25:34" ht="13.2"/>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customHeight="1"/>
    <row r="118" spans="34:34" ht="13.5" customHeight="1"/>
    <row r="119" spans="34:34" ht="13.5" customHeight="1"/>
    <row r="120" spans="34:34" ht="13.5" customHeight="1">
      <c r="AH120" s="240"/>
    </row>
    <row r="121" spans="34:34" ht="13.5" customHeight="1">
      <c r="AH121" s="240"/>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57722</v>
      </c>
      <c r="E3" s="116"/>
      <c r="F3" s="117">
        <v>48794</v>
      </c>
      <c r="G3" s="118"/>
      <c r="H3" s="119"/>
    </row>
    <row r="4" spans="1:8">
      <c r="A4" s="120"/>
      <c r="B4" s="121"/>
      <c r="C4" s="122"/>
      <c r="D4" s="123">
        <v>23048</v>
      </c>
      <c r="E4" s="124"/>
      <c r="F4" s="125">
        <v>25698</v>
      </c>
      <c r="G4" s="126"/>
      <c r="H4" s="127"/>
    </row>
    <row r="5" spans="1:8">
      <c r="A5" s="108" t="s">
        <v>516</v>
      </c>
      <c r="B5" s="113"/>
      <c r="C5" s="114"/>
      <c r="D5" s="115">
        <v>49738</v>
      </c>
      <c r="E5" s="116"/>
      <c r="F5" s="117">
        <v>47129</v>
      </c>
      <c r="G5" s="118"/>
      <c r="H5" s="119"/>
    </row>
    <row r="6" spans="1:8">
      <c r="A6" s="120"/>
      <c r="B6" s="121"/>
      <c r="C6" s="122"/>
      <c r="D6" s="123">
        <v>19330</v>
      </c>
      <c r="E6" s="124"/>
      <c r="F6" s="125">
        <v>23069</v>
      </c>
      <c r="G6" s="126"/>
      <c r="H6" s="127"/>
    </row>
    <row r="7" spans="1:8">
      <c r="A7" s="108" t="s">
        <v>517</v>
      </c>
      <c r="B7" s="113"/>
      <c r="C7" s="114"/>
      <c r="D7" s="115">
        <v>58840</v>
      </c>
      <c r="E7" s="116"/>
      <c r="F7" s="117">
        <v>50848</v>
      </c>
      <c r="G7" s="118"/>
      <c r="H7" s="119"/>
    </row>
    <row r="8" spans="1:8">
      <c r="A8" s="120"/>
      <c r="B8" s="121"/>
      <c r="C8" s="122"/>
      <c r="D8" s="123">
        <v>19525</v>
      </c>
      <c r="E8" s="124"/>
      <c r="F8" s="125">
        <v>22583</v>
      </c>
      <c r="G8" s="126"/>
      <c r="H8" s="127"/>
    </row>
    <row r="9" spans="1:8">
      <c r="A9" s="108" t="s">
        <v>518</v>
      </c>
      <c r="B9" s="113"/>
      <c r="C9" s="114"/>
      <c r="D9" s="115">
        <v>56334</v>
      </c>
      <c r="E9" s="116"/>
      <c r="F9" s="117">
        <v>53572</v>
      </c>
      <c r="G9" s="118"/>
      <c r="H9" s="119"/>
    </row>
    <row r="10" spans="1:8">
      <c r="A10" s="120"/>
      <c r="B10" s="121"/>
      <c r="C10" s="122"/>
      <c r="D10" s="123">
        <v>23036</v>
      </c>
      <c r="E10" s="124"/>
      <c r="F10" s="125">
        <v>25259</v>
      </c>
      <c r="G10" s="126"/>
      <c r="H10" s="127"/>
    </row>
    <row r="11" spans="1:8">
      <c r="A11" s="108" t="s">
        <v>519</v>
      </c>
      <c r="B11" s="113"/>
      <c r="C11" s="114"/>
      <c r="D11" s="115">
        <v>56261</v>
      </c>
      <c r="E11" s="116"/>
      <c r="F11" s="117">
        <v>51898</v>
      </c>
      <c r="G11" s="118"/>
      <c r="H11" s="119"/>
    </row>
    <row r="12" spans="1:8">
      <c r="A12" s="120"/>
      <c r="B12" s="121"/>
      <c r="C12" s="128"/>
      <c r="D12" s="123">
        <v>23095</v>
      </c>
      <c r="E12" s="124"/>
      <c r="F12" s="125">
        <v>25986</v>
      </c>
      <c r="G12" s="126"/>
      <c r="H12" s="127"/>
    </row>
    <row r="13" spans="1:8">
      <c r="A13" s="108"/>
      <c r="B13" s="113"/>
      <c r="C13" s="129"/>
      <c r="D13" s="130">
        <v>55779</v>
      </c>
      <c r="E13" s="131"/>
      <c r="F13" s="132">
        <v>50448</v>
      </c>
      <c r="G13" s="133"/>
      <c r="H13" s="119"/>
    </row>
    <row r="14" spans="1:8">
      <c r="A14" s="120"/>
      <c r="B14" s="121"/>
      <c r="C14" s="122"/>
      <c r="D14" s="123">
        <v>21607</v>
      </c>
      <c r="E14" s="124"/>
      <c r="F14" s="125">
        <v>24519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2.46</v>
      </c>
      <c r="C19" s="134">
        <f>ROUND(VALUE(SUBSTITUTE(実質収支比率等に係る経年分析!G$48,"▲","-")),2)</f>
        <v>2.56</v>
      </c>
      <c r="D19" s="134">
        <f>ROUND(VALUE(SUBSTITUTE(実質収支比率等に係る経年分析!H$48,"▲","-")),2)</f>
        <v>2.62</v>
      </c>
      <c r="E19" s="134">
        <f>ROUND(VALUE(SUBSTITUTE(実質収支比率等に係る経年分析!I$48,"▲","-")),2)</f>
        <v>2.17</v>
      </c>
      <c r="F19" s="134">
        <f>ROUND(VALUE(SUBSTITUTE(実質収支比率等に係る経年分析!J$48,"▲","-")),2)</f>
        <v>2.99</v>
      </c>
    </row>
    <row r="20" spans="1:11">
      <c r="A20" s="134" t="s">
        <v>42</v>
      </c>
      <c r="B20" s="134">
        <f>ROUND(VALUE(SUBSTITUTE(実質収支比率等に係る経年分析!F$47,"▲","-")),2)</f>
        <v>2.83</v>
      </c>
      <c r="C20" s="134">
        <f>ROUND(VALUE(SUBSTITUTE(実質収支比率等に係る経年分析!G$47,"▲","-")),2)</f>
        <v>4.1399999999999997</v>
      </c>
      <c r="D20" s="134">
        <f>ROUND(VALUE(SUBSTITUTE(実質収支比率等に係る経年分析!H$47,"▲","-")),2)</f>
        <v>5.6</v>
      </c>
      <c r="E20" s="134">
        <f>ROUND(VALUE(SUBSTITUTE(実質収支比率等に係る経年分析!I$47,"▲","-")),2)</f>
        <v>5.62</v>
      </c>
      <c r="F20" s="134">
        <f>ROUND(VALUE(SUBSTITUTE(実質収支比率等に係る経年分析!J$47,"▲","-")),2)</f>
        <v>6.26</v>
      </c>
    </row>
    <row r="21" spans="1:11">
      <c r="A21" s="134" t="s">
        <v>43</v>
      </c>
      <c r="B21" s="134">
        <f>IF(ISNUMBER(VALUE(SUBSTITUTE(実質収支比率等に係る経年分析!F$49,"▲","-"))),ROUND(VALUE(SUBSTITUTE(実質収支比率等に係る経年分析!F$49,"▲","-")),2),NA())</f>
        <v>1.3</v>
      </c>
      <c r="C21" s="134">
        <f>IF(ISNUMBER(VALUE(SUBSTITUTE(実質収支比率等に係る経年分析!G$49,"▲","-"))),ROUND(VALUE(SUBSTITUTE(実質収支比率等に係る経年分析!G$49,"▲","-")),2),NA())</f>
        <v>1.41</v>
      </c>
      <c r="D21" s="134">
        <f>IF(ISNUMBER(VALUE(SUBSTITUTE(実質収支比率等に係る経年分析!H$49,"▲","-"))),ROUND(VALUE(SUBSTITUTE(実質収支比率等に係る経年分析!H$49,"▲","-")),2),NA())</f>
        <v>1.62</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1.59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市営競艇事業特別会計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2.4700000000000002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2.98</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92835</v>
      </c>
      <c r="E42" s="136"/>
      <c r="F42" s="136"/>
      <c r="G42" s="136">
        <f>'実質公債費比率（分子）の構造'!L$52</f>
        <v>92112</v>
      </c>
      <c r="H42" s="136"/>
      <c r="I42" s="136"/>
      <c r="J42" s="136">
        <f>'実質公債費比率（分子）の構造'!M$52</f>
        <v>92861</v>
      </c>
      <c r="K42" s="136"/>
      <c r="L42" s="136"/>
      <c r="M42" s="136">
        <f>'実質公債費比率（分子）の構造'!N$52</f>
        <v>91916</v>
      </c>
      <c r="N42" s="136"/>
      <c r="O42" s="136"/>
      <c r="P42" s="136">
        <f>'実質公債費比率（分子）の構造'!O$52</f>
        <v>92837</v>
      </c>
    </row>
    <row r="43" spans="1:16">
      <c r="A43" s="136" t="s">
        <v>51</v>
      </c>
      <c r="B43" s="136">
        <f>'実質公債費比率（分子）の構造'!K$51</f>
        <v>370</v>
      </c>
      <c r="C43" s="136"/>
      <c r="D43" s="136"/>
      <c r="E43" s="136">
        <f>'実質公債費比率（分子）の構造'!L$51</f>
        <v>204</v>
      </c>
      <c r="F43" s="136"/>
      <c r="G43" s="136"/>
      <c r="H43" s="136">
        <f>'実質公債費比率（分子）の構造'!M$51</f>
        <v>143</v>
      </c>
      <c r="I43" s="136"/>
      <c r="J43" s="136"/>
      <c r="K43" s="136">
        <f>'実質公債費比率（分子）の構造'!N$51</f>
        <v>118</v>
      </c>
      <c r="L43" s="136"/>
      <c r="M43" s="136"/>
      <c r="N43" s="136">
        <f>'実質公債費比率（分子）の構造'!O$51</f>
        <v>91</v>
      </c>
      <c r="O43" s="136"/>
      <c r="P43" s="136"/>
    </row>
    <row r="44" spans="1:16">
      <c r="A44" s="136" t="s">
        <v>52</v>
      </c>
      <c r="B44" s="136">
        <f>'実質公債費比率（分子）の構造'!K$50</f>
        <v>2778</v>
      </c>
      <c r="C44" s="136"/>
      <c r="D44" s="136"/>
      <c r="E44" s="136">
        <f>'実質公債費比率（分子）の構造'!L$50</f>
        <v>2669</v>
      </c>
      <c r="F44" s="136"/>
      <c r="G44" s="136"/>
      <c r="H44" s="136">
        <f>'実質公債費比率（分子）の構造'!M$50</f>
        <v>3721</v>
      </c>
      <c r="I44" s="136"/>
      <c r="J44" s="136"/>
      <c r="K44" s="136">
        <f>'実質公債費比率（分子）の構造'!N$50</f>
        <v>2604</v>
      </c>
      <c r="L44" s="136"/>
      <c r="M44" s="136"/>
      <c r="N44" s="136">
        <f>'実質公債費比率（分子）の構造'!O$50</f>
        <v>2684</v>
      </c>
      <c r="O44" s="136"/>
      <c r="P44" s="136"/>
    </row>
    <row r="45" spans="1:16">
      <c r="A45" s="136" t="s">
        <v>53</v>
      </c>
      <c r="B45" s="136">
        <f>'実質公債費比率（分子）の構造'!K$49</f>
        <v>12</v>
      </c>
      <c r="C45" s="136"/>
      <c r="D45" s="136"/>
      <c r="E45" s="136">
        <f>'実質公債費比率（分子）の構造'!L$49</f>
        <v>10</v>
      </c>
      <c r="F45" s="136"/>
      <c r="G45" s="136"/>
      <c r="H45" s="136">
        <f>'実質公債費比率（分子）の構造'!M$49</f>
        <v>8</v>
      </c>
      <c r="I45" s="136"/>
      <c r="J45" s="136"/>
      <c r="K45" s="136">
        <f>'実質公債費比率（分子）の構造'!N$49</f>
        <v>6</v>
      </c>
      <c r="L45" s="136"/>
      <c r="M45" s="136"/>
      <c r="N45" s="136">
        <f>'実質公債費比率（分子）の構造'!O$49</f>
        <v>42</v>
      </c>
      <c r="O45" s="136"/>
      <c r="P45" s="136"/>
    </row>
    <row r="46" spans="1:16">
      <c r="A46" s="136" t="s">
        <v>54</v>
      </c>
      <c r="B46" s="136">
        <f>'実質公債費比率（分子）の構造'!K$48</f>
        <v>24989</v>
      </c>
      <c r="C46" s="136"/>
      <c r="D46" s="136"/>
      <c r="E46" s="136">
        <f>'実質公債費比率（分子）の構造'!L$48</f>
        <v>23989</v>
      </c>
      <c r="F46" s="136"/>
      <c r="G46" s="136"/>
      <c r="H46" s="136">
        <f>'実質公債費比率（分子）の構造'!M$48</f>
        <v>23682</v>
      </c>
      <c r="I46" s="136"/>
      <c r="J46" s="136"/>
      <c r="K46" s="136">
        <f>'実質公債費比率（分子）の構造'!N$48</f>
        <v>23409</v>
      </c>
      <c r="L46" s="136"/>
      <c r="M46" s="136"/>
      <c r="N46" s="136">
        <f>'実質公債費比率（分子）の構造'!O$48</f>
        <v>25193</v>
      </c>
      <c r="O46" s="136"/>
      <c r="P46" s="136"/>
    </row>
    <row r="47" spans="1:16">
      <c r="A47" s="136" t="s">
        <v>55</v>
      </c>
      <c r="B47" s="136">
        <f>'実質公債費比率（分子）の構造'!K$47</f>
        <v>40700</v>
      </c>
      <c r="C47" s="136"/>
      <c r="D47" s="136"/>
      <c r="E47" s="136">
        <f>'実質公債費比率（分子）の構造'!L$47</f>
        <v>41335</v>
      </c>
      <c r="F47" s="136"/>
      <c r="G47" s="136"/>
      <c r="H47" s="136">
        <f>'実質公債費比率（分子）の構造'!M$47</f>
        <v>41373</v>
      </c>
      <c r="I47" s="136"/>
      <c r="J47" s="136"/>
      <c r="K47" s="136">
        <f>'実質公債費比率（分子）の構造'!N$47</f>
        <v>42744</v>
      </c>
      <c r="L47" s="136"/>
      <c r="M47" s="136"/>
      <c r="N47" s="136">
        <f>'実質公債費比率（分子）の構造'!O$47</f>
        <v>42877</v>
      </c>
      <c r="O47" s="136"/>
      <c r="P47" s="136"/>
    </row>
    <row r="48" spans="1:16">
      <c r="A48" s="136" t="s">
        <v>56</v>
      </c>
      <c r="B48" s="136">
        <f>'実質公債費比率（分子）の構造'!K$46</f>
        <v>4317</v>
      </c>
      <c r="C48" s="136"/>
      <c r="D48" s="136"/>
      <c r="E48" s="136">
        <f>'実質公債費比率（分子）の構造'!L$46</f>
        <v>2198</v>
      </c>
      <c r="F48" s="136"/>
      <c r="G48" s="136"/>
      <c r="H48" s="136">
        <f>'実質公債費比率（分子）の構造'!M$46</f>
        <v>4221</v>
      </c>
      <c r="I48" s="136"/>
      <c r="J48" s="136"/>
      <c r="K48" s="136">
        <f>'実質公債費比率（分子）の構造'!N$46</f>
        <v>4018</v>
      </c>
      <c r="L48" s="136"/>
      <c r="M48" s="136"/>
      <c r="N48" s="136">
        <f>'実質公債費比率（分子）の構造'!O$46</f>
        <v>5812</v>
      </c>
      <c r="O48" s="136"/>
      <c r="P48" s="136"/>
    </row>
    <row r="49" spans="1:16">
      <c r="A49" s="136" t="s">
        <v>57</v>
      </c>
      <c r="B49" s="136">
        <f>'実質公債費比率（分子）の構造'!K$45</f>
        <v>60397</v>
      </c>
      <c r="C49" s="136"/>
      <c r="D49" s="136"/>
      <c r="E49" s="136">
        <f>'実質公債費比率（分子）の構造'!L$45</f>
        <v>59255</v>
      </c>
      <c r="F49" s="136"/>
      <c r="G49" s="136"/>
      <c r="H49" s="136">
        <f>'実質公債費比率（分子）の構造'!M$45</f>
        <v>56634</v>
      </c>
      <c r="I49" s="136"/>
      <c r="J49" s="136"/>
      <c r="K49" s="136">
        <f>'実質公債費比率（分子）の構造'!N$45</f>
        <v>53964</v>
      </c>
      <c r="L49" s="136"/>
      <c r="M49" s="136"/>
      <c r="N49" s="136">
        <f>'実質公債費比率（分子）の構造'!O$45</f>
        <v>52784</v>
      </c>
      <c r="O49" s="136"/>
      <c r="P49" s="136"/>
    </row>
    <row r="50" spans="1:16">
      <c r="A50" s="136" t="s">
        <v>58</v>
      </c>
      <c r="B50" s="136" t="e">
        <f>NA()</f>
        <v>#N/A</v>
      </c>
      <c r="C50" s="136">
        <f>IF(ISNUMBER('実質公債費比率（分子）の構造'!K$53),'実質公債費比率（分子）の構造'!K$53,NA())</f>
        <v>40728</v>
      </c>
      <c r="D50" s="136" t="e">
        <f>NA()</f>
        <v>#N/A</v>
      </c>
      <c r="E50" s="136" t="e">
        <f>NA()</f>
        <v>#N/A</v>
      </c>
      <c r="F50" s="136">
        <f>IF(ISNUMBER('実質公債費比率（分子）の構造'!L$53),'実質公債費比率（分子）の構造'!L$53,NA())</f>
        <v>37548</v>
      </c>
      <c r="G50" s="136" t="e">
        <f>NA()</f>
        <v>#N/A</v>
      </c>
      <c r="H50" s="136" t="e">
        <f>NA()</f>
        <v>#N/A</v>
      </c>
      <c r="I50" s="136">
        <f>IF(ISNUMBER('実質公債費比率（分子）の構造'!M$53),'実質公債費比率（分子）の構造'!M$53,NA())</f>
        <v>36921</v>
      </c>
      <c r="J50" s="136" t="e">
        <f>NA()</f>
        <v>#N/A</v>
      </c>
      <c r="K50" s="136" t="e">
        <f>NA()</f>
        <v>#N/A</v>
      </c>
      <c r="L50" s="136">
        <f>IF(ISNUMBER('実質公債費比率（分子）の構造'!N$53),'実質公債費比率（分子）の構造'!N$53,NA())</f>
        <v>34947</v>
      </c>
      <c r="M50" s="136" t="e">
        <f>NA()</f>
        <v>#N/A</v>
      </c>
      <c r="N50" s="136" t="e">
        <f>NA()</f>
        <v>#N/A</v>
      </c>
      <c r="O50" s="136">
        <f>IF(ISNUMBER('実質公債費比率（分子）の構造'!O$53),'実質公債費比率（分子）の構造'!O$53,NA())</f>
        <v>36646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823351</v>
      </c>
      <c r="E56" s="135"/>
      <c r="F56" s="135"/>
      <c r="G56" s="135">
        <f>'将来負担比率（分子）の構造'!J$51</f>
        <v>828087</v>
      </c>
      <c r="H56" s="135"/>
      <c r="I56" s="135"/>
      <c r="J56" s="135">
        <f>'将来負担比率（分子）の構造'!K$51</f>
        <v>841459</v>
      </c>
      <c r="K56" s="135"/>
      <c r="L56" s="135"/>
      <c r="M56" s="135">
        <f>'将来負担比率（分子）の構造'!L$51</f>
        <v>849919</v>
      </c>
      <c r="N56" s="135"/>
      <c r="O56" s="135"/>
      <c r="P56" s="135">
        <f>'将来負担比率（分子）の構造'!M$51</f>
        <v>849127</v>
      </c>
    </row>
    <row r="57" spans="1:16">
      <c r="A57" s="135" t="s">
        <v>34</v>
      </c>
      <c r="B57" s="135"/>
      <c r="C57" s="135"/>
      <c r="D57" s="135">
        <f>'将来負担比率（分子）の構造'!I$50</f>
        <v>331726</v>
      </c>
      <c r="E57" s="135"/>
      <c r="F57" s="135"/>
      <c r="G57" s="135">
        <f>'将来負担比率（分子）の構造'!J$50</f>
        <v>324288</v>
      </c>
      <c r="H57" s="135"/>
      <c r="I57" s="135"/>
      <c r="J57" s="135">
        <f>'将来負担比率（分子）の構造'!K$50</f>
        <v>315956</v>
      </c>
      <c r="K57" s="135"/>
      <c r="L57" s="135"/>
      <c r="M57" s="135">
        <f>'将来負担比率（分子）の構造'!L$50</f>
        <v>314592</v>
      </c>
      <c r="N57" s="135"/>
      <c r="O57" s="135"/>
      <c r="P57" s="135">
        <f>'将来負担比率（分子）の構造'!M$50</f>
        <v>305581</v>
      </c>
    </row>
    <row r="58" spans="1:16">
      <c r="A58" s="135" t="s">
        <v>33</v>
      </c>
      <c r="B58" s="135"/>
      <c r="C58" s="135"/>
      <c r="D58" s="135">
        <f>'将来負担比率（分子）の構造'!I$49</f>
        <v>158630</v>
      </c>
      <c r="E58" s="135"/>
      <c r="F58" s="135"/>
      <c r="G58" s="135">
        <f>'将来負担比率（分子）の構造'!J$49</f>
        <v>178865</v>
      </c>
      <c r="H58" s="135"/>
      <c r="I58" s="135"/>
      <c r="J58" s="135">
        <f>'将来負担比率（分子）の構造'!K$49</f>
        <v>192355</v>
      </c>
      <c r="K58" s="135"/>
      <c r="L58" s="135"/>
      <c r="M58" s="135">
        <f>'将来負担比率（分子）の構造'!L$49</f>
        <v>200388</v>
      </c>
      <c r="N58" s="135"/>
      <c r="O58" s="135"/>
      <c r="P58" s="135">
        <f>'将来負担比率（分子）の構造'!M$49</f>
        <v>204605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19641</v>
      </c>
      <c r="C61" s="135"/>
      <c r="D61" s="135"/>
      <c r="E61" s="135">
        <f>'将来負担比率（分子）の構造'!J$46</f>
        <v>19687</v>
      </c>
      <c r="F61" s="135"/>
      <c r="G61" s="135"/>
      <c r="H61" s="135">
        <f>'将来負担比率（分子）の構造'!K$46</f>
        <v>23298</v>
      </c>
      <c r="I61" s="135"/>
      <c r="J61" s="135"/>
      <c r="K61" s="135">
        <f>'将来負担比率（分子）の構造'!L$46</f>
        <v>26942</v>
      </c>
      <c r="L61" s="135"/>
      <c r="M61" s="135"/>
      <c r="N61" s="135">
        <f>'将来負担比率（分子）の構造'!M$46</f>
        <v>24051</v>
      </c>
      <c r="O61" s="135"/>
      <c r="P61" s="135"/>
    </row>
    <row r="62" spans="1:16">
      <c r="A62" s="135" t="s">
        <v>28</v>
      </c>
      <c r="B62" s="135">
        <f>'将来負担比率（分子）の構造'!I$45</f>
        <v>80570</v>
      </c>
      <c r="C62" s="135"/>
      <c r="D62" s="135"/>
      <c r="E62" s="135">
        <f>'将来負担比率（分子）の構造'!J$45</f>
        <v>77429</v>
      </c>
      <c r="F62" s="135"/>
      <c r="G62" s="135"/>
      <c r="H62" s="135">
        <f>'将来負担比率（分子）の構造'!K$45</f>
        <v>73074</v>
      </c>
      <c r="I62" s="135"/>
      <c r="J62" s="135"/>
      <c r="K62" s="135">
        <f>'将来負担比率（分子）の構造'!L$45</f>
        <v>66682</v>
      </c>
      <c r="L62" s="135"/>
      <c r="M62" s="135"/>
      <c r="N62" s="135">
        <f>'将来負担比率（分子）の構造'!M$45</f>
        <v>62213</v>
      </c>
      <c r="O62" s="135"/>
      <c r="P62" s="135"/>
    </row>
    <row r="63" spans="1:16">
      <c r="A63" s="135" t="s">
        <v>27</v>
      </c>
      <c r="B63" s="135">
        <f>'将来負担比率（分子）の構造'!I$44</f>
        <v>377</v>
      </c>
      <c r="C63" s="135"/>
      <c r="D63" s="135"/>
      <c r="E63" s="135">
        <f>'将来負担比率（分子）の構造'!J$44</f>
        <v>560</v>
      </c>
      <c r="F63" s="135"/>
      <c r="G63" s="135"/>
      <c r="H63" s="135">
        <f>'将来負担比率（分子）の構造'!K$44</f>
        <v>498</v>
      </c>
      <c r="I63" s="135"/>
      <c r="J63" s="135"/>
      <c r="K63" s="135">
        <f>'将来負担比率（分子）の構造'!L$44</f>
        <v>2196</v>
      </c>
      <c r="L63" s="135"/>
      <c r="M63" s="135"/>
      <c r="N63" s="135">
        <f>'将来負担比率（分子）の構造'!M$44</f>
        <v>3887</v>
      </c>
      <c r="O63" s="135"/>
      <c r="P63" s="135"/>
    </row>
    <row r="64" spans="1:16">
      <c r="A64" s="135" t="s">
        <v>26</v>
      </c>
      <c r="B64" s="135">
        <f>'将来負担比率（分子）の構造'!I$43</f>
        <v>341604</v>
      </c>
      <c r="C64" s="135"/>
      <c r="D64" s="135"/>
      <c r="E64" s="135">
        <f>'将来負担比率（分子）の構造'!J$43</f>
        <v>330000</v>
      </c>
      <c r="F64" s="135"/>
      <c r="G64" s="135"/>
      <c r="H64" s="135">
        <f>'将来負担比率（分子）の構造'!K$43</f>
        <v>319282</v>
      </c>
      <c r="I64" s="135"/>
      <c r="J64" s="135"/>
      <c r="K64" s="135">
        <f>'将来負担比率（分子）の構造'!L$43</f>
        <v>309507</v>
      </c>
      <c r="L64" s="135"/>
      <c r="M64" s="135"/>
      <c r="N64" s="135">
        <f>'将来負担比率（分子）の構造'!M$43</f>
        <v>311300</v>
      </c>
      <c r="O64" s="135"/>
      <c r="P64" s="135"/>
    </row>
    <row r="65" spans="1:16">
      <c r="A65" s="135" t="s">
        <v>25</v>
      </c>
      <c r="B65" s="135">
        <f>'将来負担比率（分子）の構造'!I$42</f>
        <v>29148</v>
      </c>
      <c r="C65" s="135"/>
      <c r="D65" s="135"/>
      <c r="E65" s="135">
        <f>'将来負担比率（分子）の構造'!J$42</f>
        <v>27281</v>
      </c>
      <c r="F65" s="135"/>
      <c r="G65" s="135"/>
      <c r="H65" s="135">
        <f>'将来負担比率（分子）の構造'!K$42</f>
        <v>22152</v>
      </c>
      <c r="I65" s="135"/>
      <c r="J65" s="135"/>
      <c r="K65" s="135">
        <f>'将来負担比率（分子）の構造'!L$42</f>
        <v>20802</v>
      </c>
      <c r="L65" s="135"/>
      <c r="M65" s="135"/>
      <c r="N65" s="135">
        <f>'将来負担比率（分子）の構造'!M$42</f>
        <v>18774</v>
      </c>
      <c r="O65" s="135"/>
      <c r="P65" s="135"/>
    </row>
    <row r="66" spans="1:16">
      <c r="A66" s="135" t="s">
        <v>24</v>
      </c>
      <c r="B66" s="135">
        <f>'将来負担比率（分子）の構造'!I$41</f>
        <v>1417221</v>
      </c>
      <c r="C66" s="135"/>
      <c r="D66" s="135"/>
      <c r="E66" s="135">
        <f>'将来負担比率（分子）の構造'!J$41</f>
        <v>1422298</v>
      </c>
      <c r="F66" s="135"/>
      <c r="G66" s="135"/>
      <c r="H66" s="135">
        <f>'将来負担比率（分子）の構造'!K$41</f>
        <v>1417600</v>
      </c>
      <c r="I66" s="135"/>
      <c r="J66" s="135"/>
      <c r="K66" s="135">
        <f>'将来負担比率（分子）の構造'!L$41</f>
        <v>1428767</v>
      </c>
      <c r="L66" s="135"/>
      <c r="M66" s="135"/>
      <c r="N66" s="135">
        <f>'将来負担比率（分子）の構造'!M$41</f>
        <v>1415368</v>
      </c>
      <c r="O66" s="135"/>
      <c r="P66" s="135"/>
    </row>
    <row r="67" spans="1:16">
      <c r="A67" s="135" t="s">
        <v>62</v>
      </c>
      <c r="B67" s="135" t="e">
        <f>NA()</f>
        <v>#N/A</v>
      </c>
      <c r="C67" s="135">
        <f>IF(ISNUMBER('将来負担比率（分子）の構造'!I$52), IF('将来負担比率（分子）の構造'!I$52 &lt; 0, 0, '将来負担比率（分子）の構造'!I$52), NA())</f>
        <v>574855</v>
      </c>
      <c r="D67" s="135" t="e">
        <f>NA()</f>
        <v>#N/A</v>
      </c>
      <c r="E67" s="135" t="e">
        <f>NA()</f>
        <v>#N/A</v>
      </c>
      <c r="F67" s="135">
        <f>IF(ISNUMBER('将来負担比率（分子）の構造'!J$52), IF('将来負担比率（分子）の構造'!J$52 &lt; 0, 0, '将来負担比率（分子）の構造'!J$52), NA())</f>
        <v>546014</v>
      </c>
      <c r="G67" s="135" t="e">
        <f>NA()</f>
        <v>#N/A</v>
      </c>
      <c r="H67" s="135" t="e">
        <f>NA()</f>
        <v>#N/A</v>
      </c>
      <c r="I67" s="135">
        <f>IF(ISNUMBER('将来負担比率（分子）の構造'!K$52), IF('将来負担比率（分子）の構造'!K$52 &lt; 0, 0, '将来負担比率（分子）の構造'!K$52), NA())</f>
        <v>506135</v>
      </c>
      <c r="J67" s="135" t="e">
        <f>NA()</f>
        <v>#N/A</v>
      </c>
      <c r="K67" s="135" t="e">
        <f>NA()</f>
        <v>#N/A</v>
      </c>
      <c r="L67" s="135">
        <f>IF(ISNUMBER('将来負担比率（分子）の構造'!L$52), IF('将来負担比率（分子）の構造'!L$52 &lt; 0, 0, '将来負担比率（分子）の構造'!L$52), NA())</f>
        <v>489998</v>
      </c>
      <c r="M67" s="135" t="e">
        <f>NA()</f>
        <v>#N/A</v>
      </c>
      <c r="N67" s="135" t="e">
        <f>NA()</f>
        <v>#N/A</v>
      </c>
      <c r="O67" s="135">
        <f>IF(ISNUMBER('将来負担比率（分子）の構造'!M$52), IF('将来負担比率（分子）の構造'!M$52 &lt; 0, 0, '将来負担比率（分子）の構造'!M$52), NA())</f>
        <v>476280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3" t="s">
        <v>192</v>
      </c>
      <c r="DI1" s="734"/>
      <c r="DJ1" s="734"/>
      <c r="DK1" s="734"/>
      <c r="DL1" s="734"/>
      <c r="DM1" s="734"/>
      <c r="DN1" s="735"/>
      <c r="DP1" s="733" t="s">
        <v>193</v>
      </c>
      <c r="DQ1" s="734"/>
      <c r="DR1" s="734"/>
      <c r="DS1" s="734"/>
      <c r="DT1" s="734"/>
      <c r="DU1" s="734"/>
      <c r="DV1" s="734"/>
      <c r="DW1" s="734"/>
      <c r="DX1" s="734"/>
      <c r="DY1" s="734"/>
      <c r="DZ1" s="734"/>
      <c r="EA1" s="734"/>
      <c r="EB1" s="734"/>
      <c r="EC1" s="735"/>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80" t="s">
        <v>195</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196</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197</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198</v>
      </c>
      <c r="S4" s="681"/>
      <c r="T4" s="681"/>
      <c r="U4" s="681"/>
      <c r="V4" s="681"/>
      <c r="W4" s="681"/>
      <c r="X4" s="681"/>
      <c r="Y4" s="682"/>
      <c r="Z4" s="680" t="s">
        <v>199</v>
      </c>
      <c r="AA4" s="681"/>
      <c r="AB4" s="681"/>
      <c r="AC4" s="682"/>
      <c r="AD4" s="680" t="s">
        <v>200</v>
      </c>
      <c r="AE4" s="681"/>
      <c r="AF4" s="681"/>
      <c r="AG4" s="681"/>
      <c r="AH4" s="681"/>
      <c r="AI4" s="681"/>
      <c r="AJ4" s="681"/>
      <c r="AK4" s="682"/>
      <c r="AL4" s="680" t="s">
        <v>199</v>
      </c>
      <c r="AM4" s="681"/>
      <c r="AN4" s="681"/>
      <c r="AO4" s="682"/>
      <c r="AP4" s="736" t="s">
        <v>201</v>
      </c>
      <c r="AQ4" s="736"/>
      <c r="AR4" s="736"/>
      <c r="AS4" s="736"/>
      <c r="AT4" s="736"/>
      <c r="AU4" s="736"/>
      <c r="AV4" s="736"/>
      <c r="AW4" s="736"/>
      <c r="AX4" s="736"/>
      <c r="AY4" s="736"/>
      <c r="AZ4" s="736"/>
      <c r="BA4" s="736"/>
      <c r="BB4" s="736"/>
      <c r="BC4" s="736"/>
      <c r="BD4" s="736"/>
      <c r="BE4" s="736"/>
      <c r="BF4" s="736"/>
      <c r="BG4" s="736" t="s">
        <v>202</v>
      </c>
      <c r="BH4" s="736"/>
      <c r="BI4" s="736"/>
      <c r="BJ4" s="736"/>
      <c r="BK4" s="736"/>
      <c r="BL4" s="736"/>
      <c r="BM4" s="736"/>
      <c r="BN4" s="736"/>
      <c r="BO4" s="736" t="s">
        <v>199</v>
      </c>
      <c r="BP4" s="736"/>
      <c r="BQ4" s="736"/>
      <c r="BR4" s="736"/>
      <c r="BS4" s="736" t="s">
        <v>203</v>
      </c>
      <c r="BT4" s="736"/>
      <c r="BU4" s="736"/>
      <c r="BV4" s="736"/>
      <c r="BW4" s="736"/>
      <c r="BX4" s="736"/>
      <c r="BY4" s="736"/>
      <c r="BZ4" s="736"/>
      <c r="CA4" s="736"/>
      <c r="CB4" s="736"/>
      <c r="CD4" s="725" t="s">
        <v>204</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1" customFormat="1" ht="11.25" customHeight="1">
      <c r="B5" s="707" t="s">
        <v>205</v>
      </c>
      <c r="C5" s="708"/>
      <c r="D5" s="708"/>
      <c r="E5" s="708"/>
      <c r="F5" s="708"/>
      <c r="G5" s="708"/>
      <c r="H5" s="708"/>
      <c r="I5" s="708"/>
      <c r="J5" s="708"/>
      <c r="K5" s="708"/>
      <c r="L5" s="708"/>
      <c r="M5" s="708"/>
      <c r="N5" s="708"/>
      <c r="O5" s="708"/>
      <c r="P5" s="708"/>
      <c r="Q5" s="709"/>
      <c r="R5" s="670">
        <v>284138163</v>
      </c>
      <c r="S5" s="671"/>
      <c r="T5" s="671"/>
      <c r="U5" s="671"/>
      <c r="V5" s="671"/>
      <c r="W5" s="671"/>
      <c r="X5" s="671"/>
      <c r="Y5" s="718"/>
      <c r="Z5" s="731">
        <v>35.6</v>
      </c>
      <c r="AA5" s="731"/>
      <c r="AB5" s="731"/>
      <c r="AC5" s="731"/>
      <c r="AD5" s="732">
        <v>261494126</v>
      </c>
      <c r="AE5" s="732"/>
      <c r="AF5" s="732"/>
      <c r="AG5" s="732"/>
      <c r="AH5" s="732"/>
      <c r="AI5" s="732"/>
      <c r="AJ5" s="732"/>
      <c r="AK5" s="732"/>
      <c r="AL5" s="719">
        <v>76.5</v>
      </c>
      <c r="AM5" s="688"/>
      <c r="AN5" s="688"/>
      <c r="AO5" s="720"/>
      <c r="AP5" s="707" t="s">
        <v>206</v>
      </c>
      <c r="AQ5" s="708"/>
      <c r="AR5" s="708"/>
      <c r="AS5" s="708"/>
      <c r="AT5" s="708"/>
      <c r="AU5" s="708"/>
      <c r="AV5" s="708"/>
      <c r="AW5" s="708"/>
      <c r="AX5" s="708"/>
      <c r="AY5" s="708"/>
      <c r="AZ5" s="708"/>
      <c r="BA5" s="708"/>
      <c r="BB5" s="708"/>
      <c r="BC5" s="708"/>
      <c r="BD5" s="708"/>
      <c r="BE5" s="708"/>
      <c r="BF5" s="709"/>
      <c r="BG5" s="620">
        <v>253896126</v>
      </c>
      <c r="BH5" s="621"/>
      <c r="BI5" s="621"/>
      <c r="BJ5" s="621"/>
      <c r="BK5" s="621"/>
      <c r="BL5" s="621"/>
      <c r="BM5" s="621"/>
      <c r="BN5" s="622"/>
      <c r="BO5" s="673">
        <v>89.4</v>
      </c>
      <c r="BP5" s="673"/>
      <c r="BQ5" s="673"/>
      <c r="BR5" s="673"/>
      <c r="BS5" s="674">
        <v>6704972</v>
      </c>
      <c r="BT5" s="674"/>
      <c r="BU5" s="674"/>
      <c r="BV5" s="674"/>
      <c r="BW5" s="674"/>
      <c r="BX5" s="674"/>
      <c r="BY5" s="674"/>
      <c r="BZ5" s="674"/>
      <c r="CA5" s="674"/>
      <c r="CB5" s="710"/>
      <c r="CD5" s="725" t="s">
        <v>201</v>
      </c>
      <c r="CE5" s="726"/>
      <c r="CF5" s="726"/>
      <c r="CG5" s="726"/>
      <c r="CH5" s="726"/>
      <c r="CI5" s="726"/>
      <c r="CJ5" s="726"/>
      <c r="CK5" s="726"/>
      <c r="CL5" s="726"/>
      <c r="CM5" s="726"/>
      <c r="CN5" s="726"/>
      <c r="CO5" s="726"/>
      <c r="CP5" s="726"/>
      <c r="CQ5" s="727"/>
      <c r="CR5" s="725" t="s">
        <v>207</v>
      </c>
      <c r="CS5" s="726"/>
      <c r="CT5" s="726"/>
      <c r="CU5" s="726"/>
      <c r="CV5" s="726"/>
      <c r="CW5" s="726"/>
      <c r="CX5" s="726"/>
      <c r="CY5" s="727"/>
      <c r="CZ5" s="725" t="s">
        <v>199</v>
      </c>
      <c r="DA5" s="726"/>
      <c r="DB5" s="726"/>
      <c r="DC5" s="727"/>
      <c r="DD5" s="725" t="s">
        <v>208</v>
      </c>
      <c r="DE5" s="726"/>
      <c r="DF5" s="726"/>
      <c r="DG5" s="726"/>
      <c r="DH5" s="726"/>
      <c r="DI5" s="726"/>
      <c r="DJ5" s="726"/>
      <c r="DK5" s="726"/>
      <c r="DL5" s="726"/>
      <c r="DM5" s="726"/>
      <c r="DN5" s="726"/>
      <c r="DO5" s="726"/>
      <c r="DP5" s="727"/>
      <c r="DQ5" s="725" t="s">
        <v>209</v>
      </c>
      <c r="DR5" s="726"/>
      <c r="DS5" s="726"/>
      <c r="DT5" s="726"/>
      <c r="DU5" s="726"/>
      <c r="DV5" s="726"/>
      <c r="DW5" s="726"/>
      <c r="DX5" s="726"/>
      <c r="DY5" s="726"/>
      <c r="DZ5" s="726"/>
      <c r="EA5" s="726"/>
      <c r="EB5" s="726"/>
      <c r="EC5" s="727"/>
    </row>
    <row r="6" spans="2:143" ht="11.25" customHeight="1">
      <c r="B6" s="617" t="s">
        <v>210</v>
      </c>
      <c r="C6" s="618"/>
      <c r="D6" s="618"/>
      <c r="E6" s="618"/>
      <c r="F6" s="618"/>
      <c r="G6" s="618"/>
      <c r="H6" s="618"/>
      <c r="I6" s="618"/>
      <c r="J6" s="618"/>
      <c r="K6" s="618"/>
      <c r="L6" s="618"/>
      <c r="M6" s="618"/>
      <c r="N6" s="618"/>
      <c r="O6" s="618"/>
      <c r="P6" s="618"/>
      <c r="Q6" s="619"/>
      <c r="R6" s="620">
        <v>6379002</v>
      </c>
      <c r="S6" s="621"/>
      <c r="T6" s="621"/>
      <c r="U6" s="621"/>
      <c r="V6" s="621"/>
      <c r="W6" s="621"/>
      <c r="X6" s="621"/>
      <c r="Y6" s="622"/>
      <c r="Z6" s="673">
        <v>0.8</v>
      </c>
      <c r="AA6" s="673"/>
      <c r="AB6" s="673"/>
      <c r="AC6" s="673"/>
      <c r="AD6" s="674">
        <v>6379002</v>
      </c>
      <c r="AE6" s="674"/>
      <c r="AF6" s="674"/>
      <c r="AG6" s="674"/>
      <c r="AH6" s="674"/>
      <c r="AI6" s="674"/>
      <c r="AJ6" s="674"/>
      <c r="AK6" s="674"/>
      <c r="AL6" s="643">
        <v>1.9</v>
      </c>
      <c r="AM6" s="675"/>
      <c r="AN6" s="675"/>
      <c r="AO6" s="676"/>
      <c r="AP6" s="617" t="s">
        <v>211</v>
      </c>
      <c r="AQ6" s="618"/>
      <c r="AR6" s="618"/>
      <c r="AS6" s="618"/>
      <c r="AT6" s="618"/>
      <c r="AU6" s="618"/>
      <c r="AV6" s="618"/>
      <c r="AW6" s="618"/>
      <c r="AX6" s="618"/>
      <c r="AY6" s="618"/>
      <c r="AZ6" s="618"/>
      <c r="BA6" s="618"/>
      <c r="BB6" s="618"/>
      <c r="BC6" s="618"/>
      <c r="BD6" s="618"/>
      <c r="BE6" s="618"/>
      <c r="BF6" s="619"/>
      <c r="BG6" s="620">
        <v>253896126</v>
      </c>
      <c r="BH6" s="621"/>
      <c r="BI6" s="621"/>
      <c r="BJ6" s="621"/>
      <c r="BK6" s="621"/>
      <c r="BL6" s="621"/>
      <c r="BM6" s="621"/>
      <c r="BN6" s="622"/>
      <c r="BO6" s="673">
        <v>89.4</v>
      </c>
      <c r="BP6" s="673"/>
      <c r="BQ6" s="673"/>
      <c r="BR6" s="673"/>
      <c r="BS6" s="674">
        <v>6704972</v>
      </c>
      <c r="BT6" s="674"/>
      <c r="BU6" s="674"/>
      <c r="BV6" s="674"/>
      <c r="BW6" s="674"/>
      <c r="BX6" s="674"/>
      <c r="BY6" s="674"/>
      <c r="BZ6" s="674"/>
      <c r="CA6" s="674"/>
      <c r="CB6" s="710"/>
      <c r="CD6" s="677" t="s">
        <v>212</v>
      </c>
      <c r="CE6" s="678"/>
      <c r="CF6" s="678"/>
      <c r="CG6" s="678"/>
      <c r="CH6" s="678"/>
      <c r="CI6" s="678"/>
      <c r="CJ6" s="678"/>
      <c r="CK6" s="678"/>
      <c r="CL6" s="678"/>
      <c r="CM6" s="678"/>
      <c r="CN6" s="678"/>
      <c r="CO6" s="678"/>
      <c r="CP6" s="678"/>
      <c r="CQ6" s="679"/>
      <c r="CR6" s="620">
        <v>1874633</v>
      </c>
      <c r="CS6" s="621"/>
      <c r="CT6" s="621"/>
      <c r="CU6" s="621"/>
      <c r="CV6" s="621"/>
      <c r="CW6" s="621"/>
      <c r="CX6" s="621"/>
      <c r="CY6" s="622"/>
      <c r="CZ6" s="673">
        <v>0.2</v>
      </c>
      <c r="DA6" s="673"/>
      <c r="DB6" s="673"/>
      <c r="DC6" s="673"/>
      <c r="DD6" s="626" t="s">
        <v>213</v>
      </c>
      <c r="DE6" s="621"/>
      <c r="DF6" s="621"/>
      <c r="DG6" s="621"/>
      <c r="DH6" s="621"/>
      <c r="DI6" s="621"/>
      <c r="DJ6" s="621"/>
      <c r="DK6" s="621"/>
      <c r="DL6" s="621"/>
      <c r="DM6" s="621"/>
      <c r="DN6" s="621"/>
      <c r="DO6" s="621"/>
      <c r="DP6" s="622"/>
      <c r="DQ6" s="626">
        <v>1874633</v>
      </c>
      <c r="DR6" s="621"/>
      <c r="DS6" s="621"/>
      <c r="DT6" s="621"/>
      <c r="DU6" s="621"/>
      <c r="DV6" s="621"/>
      <c r="DW6" s="621"/>
      <c r="DX6" s="621"/>
      <c r="DY6" s="621"/>
      <c r="DZ6" s="621"/>
      <c r="EA6" s="621"/>
      <c r="EB6" s="621"/>
      <c r="EC6" s="656"/>
    </row>
    <row r="7" spans="2:143" ht="11.25" customHeight="1">
      <c r="B7" s="617" t="s">
        <v>214</v>
      </c>
      <c r="C7" s="618"/>
      <c r="D7" s="618"/>
      <c r="E7" s="618"/>
      <c r="F7" s="618"/>
      <c r="G7" s="618"/>
      <c r="H7" s="618"/>
      <c r="I7" s="618"/>
      <c r="J7" s="618"/>
      <c r="K7" s="618"/>
      <c r="L7" s="618"/>
      <c r="M7" s="618"/>
      <c r="N7" s="618"/>
      <c r="O7" s="618"/>
      <c r="P7" s="618"/>
      <c r="Q7" s="619"/>
      <c r="R7" s="620">
        <v>414936</v>
      </c>
      <c r="S7" s="621"/>
      <c r="T7" s="621"/>
      <c r="U7" s="621"/>
      <c r="V7" s="621"/>
      <c r="W7" s="621"/>
      <c r="X7" s="621"/>
      <c r="Y7" s="622"/>
      <c r="Z7" s="673">
        <v>0.1</v>
      </c>
      <c r="AA7" s="673"/>
      <c r="AB7" s="673"/>
      <c r="AC7" s="673"/>
      <c r="AD7" s="674">
        <v>414936</v>
      </c>
      <c r="AE7" s="674"/>
      <c r="AF7" s="674"/>
      <c r="AG7" s="674"/>
      <c r="AH7" s="674"/>
      <c r="AI7" s="674"/>
      <c r="AJ7" s="674"/>
      <c r="AK7" s="674"/>
      <c r="AL7" s="643">
        <v>0.1</v>
      </c>
      <c r="AM7" s="675"/>
      <c r="AN7" s="675"/>
      <c r="AO7" s="676"/>
      <c r="AP7" s="617" t="s">
        <v>215</v>
      </c>
      <c r="AQ7" s="618"/>
      <c r="AR7" s="618"/>
      <c r="AS7" s="618"/>
      <c r="AT7" s="618"/>
      <c r="AU7" s="618"/>
      <c r="AV7" s="618"/>
      <c r="AW7" s="618"/>
      <c r="AX7" s="618"/>
      <c r="AY7" s="618"/>
      <c r="AZ7" s="618"/>
      <c r="BA7" s="618"/>
      <c r="BB7" s="618"/>
      <c r="BC7" s="618"/>
      <c r="BD7" s="618"/>
      <c r="BE7" s="618"/>
      <c r="BF7" s="619"/>
      <c r="BG7" s="620">
        <v>129864573</v>
      </c>
      <c r="BH7" s="621"/>
      <c r="BI7" s="621"/>
      <c r="BJ7" s="621"/>
      <c r="BK7" s="621"/>
      <c r="BL7" s="621"/>
      <c r="BM7" s="621"/>
      <c r="BN7" s="622"/>
      <c r="BO7" s="673">
        <v>45.7</v>
      </c>
      <c r="BP7" s="673"/>
      <c r="BQ7" s="673"/>
      <c r="BR7" s="673"/>
      <c r="BS7" s="674">
        <v>6704972</v>
      </c>
      <c r="BT7" s="674"/>
      <c r="BU7" s="674"/>
      <c r="BV7" s="674"/>
      <c r="BW7" s="674"/>
      <c r="BX7" s="674"/>
      <c r="BY7" s="674"/>
      <c r="BZ7" s="674"/>
      <c r="CA7" s="674"/>
      <c r="CB7" s="710"/>
      <c r="CD7" s="657" t="s">
        <v>216</v>
      </c>
      <c r="CE7" s="654"/>
      <c r="CF7" s="654"/>
      <c r="CG7" s="654"/>
      <c r="CH7" s="654"/>
      <c r="CI7" s="654"/>
      <c r="CJ7" s="654"/>
      <c r="CK7" s="654"/>
      <c r="CL7" s="654"/>
      <c r="CM7" s="654"/>
      <c r="CN7" s="654"/>
      <c r="CO7" s="654"/>
      <c r="CP7" s="654"/>
      <c r="CQ7" s="655"/>
      <c r="CR7" s="620">
        <v>48059383</v>
      </c>
      <c r="CS7" s="621"/>
      <c r="CT7" s="621"/>
      <c r="CU7" s="621"/>
      <c r="CV7" s="621"/>
      <c r="CW7" s="621"/>
      <c r="CX7" s="621"/>
      <c r="CY7" s="622"/>
      <c r="CZ7" s="673">
        <v>6.1</v>
      </c>
      <c r="DA7" s="673"/>
      <c r="DB7" s="673"/>
      <c r="DC7" s="673"/>
      <c r="DD7" s="626">
        <v>3912167</v>
      </c>
      <c r="DE7" s="621"/>
      <c r="DF7" s="621"/>
      <c r="DG7" s="621"/>
      <c r="DH7" s="621"/>
      <c r="DI7" s="621"/>
      <c r="DJ7" s="621"/>
      <c r="DK7" s="621"/>
      <c r="DL7" s="621"/>
      <c r="DM7" s="621"/>
      <c r="DN7" s="621"/>
      <c r="DO7" s="621"/>
      <c r="DP7" s="622"/>
      <c r="DQ7" s="626">
        <v>36403411</v>
      </c>
      <c r="DR7" s="621"/>
      <c r="DS7" s="621"/>
      <c r="DT7" s="621"/>
      <c r="DU7" s="621"/>
      <c r="DV7" s="621"/>
      <c r="DW7" s="621"/>
      <c r="DX7" s="621"/>
      <c r="DY7" s="621"/>
      <c r="DZ7" s="621"/>
      <c r="EA7" s="621"/>
      <c r="EB7" s="621"/>
      <c r="EC7" s="656"/>
    </row>
    <row r="8" spans="2:143" ht="11.25" customHeight="1">
      <c r="B8" s="617" t="s">
        <v>217</v>
      </c>
      <c r="C8" s="618"/>
      <c r="D8" s="618"/>
      <c r="E8" s="618"/>
      <c r="F8" s="618"/>
      <c r="G8" s="618"/>
      <c r="H8" s="618"/>
      <c r="I8" s="618"/>
      <c r="J8" s="618"/>
      <c r="K8" s="618"/>
      <c r="L8" s="618"/>
      <c r="M8" s="618"/>
      <c r="N8" s="618"/>
      <c r="O8" s="618"/>
      <c r="P8" s="618"/>
      <c r="Q8" s="619"/>
      <c r="R8" s="620">
        <v>1180881</v>
      </c>
      <c r="S8" s="621"/>
      <c r="T8" s="621"/>
      <c r="U8" s="621"/>
      <c r="V8" s="621"/>
      <c r="W8" s="621"/>
      <c r="X8" s="621"/>
      <c r="Y8" s="622"/>
      <c r="Z8" s="673">
        <v>0.1</v>
      </c>
      <c r="AA8" s="673"/>
      <c r="AB8" s="673"/>
      <c r="AC8" s="673"/>
      <c r="AD8" s="674">
        <v>1180881</v>
      </c>
      <c r="AE8" s="674"/>
      <c r="AF8" s="674"/>
      <c r="AG8" s="674"/>
      <c r="AH8" s="674"/>
      <c r="AI8" s="674"/>
      <c r="AJ8" s="674"/>
      <c r="AK8" s="674"/>
      <c r="AL8" s="643">
        <v>0.3</v>
      </c>
      <c r="AM8" s="675"/>
      <c r="AN8" s="675"/>
      <c r="AO8" s="676"/>
      <c r="AP8" s="617" t="s">
        <v>218</v>
      </c>
      <c r="AQ8" s="618"/>
      <c r="AR8" s="618"/>
      <c r="AS8" s="618"/>
      <c r="AT8" s="618"/>
      <c r="AU8" s="618"/>
      <c r="AV8" s="618"/>
      <c r="AW8" s="618"/>
      <c r="AX8" s="618"/>
      <c r="AY8" s="618"/>
      <c r="AZ8" s="618"/>
      <c r="BA8" s="618"/>
      <c r="BB8" s="618"/>
      <c r="BC8" s="618"/>
      <c r="BD8" s="618"/>
      <c r="BE8" s="618"/>
      <c r="BF8" s="619"/>
      <c r="BG8" s="620">
        <v>2394849</v>
      </c>
      <c r="BH8" s="621"/>
      <c r="BI8" s="621"/>
      <c r="BJ8" s="621"/>
      <c r="BK8" s="621"/>
      <c r="BL8" s="621"/>
      <c r="BM8" s="621"/>
      <c r="BN8" s="622"/>
      <c r="BO8" s="673">
        <v>0.8</v>
      </c>
      <c r="BP8" s="673"/>
      <c r="BQ8" s="673"/>
      <c r="BR8" s="673"/>
      <c r="BS8" s="626" t="s">
        <v>108</v>
      </c>
      <c r="BT8" s="621"/>
      <c r="BU8" s="621"/>
      <c r="BV8" s="621"/>
      <c r="BW8" s="621"/>
      <c r="BX8" s="621"/>
      <c r="BY8" s="621"/>
      <c r="BZ8" s="621"/>
      <c r="CA8" s="621"/>
      <c r="CB8" s="656"/>
      <c r="CD8" s="657" t="s">
        <v>219</v>
      </c>
      <c r="CE8" s="654"/>
      <c r="CF8" s="654"/>
      <c r="CG8" s="654"/>
      <c r="CH8" s="654"/>
      <c r="CI8" s="654"/>
      <c r="CJ8" s="654"/>
      <c r="CK8" s="654"/>
      <c r="CL8" s="654"/>
      <c r="CM8" s="654"/>
      <c r="CN8" s="654"/>
      <c r="CO8" s="654"/>
      <c r="CP8" s="654"/>
      <c r="CQ8" s="655"/>
      <c r="CR8" s="620">
        <v>272782317</v>
      </c>
      <c r="CS8" s="621"/>
      <c r="CT8" s="621"/>
      <c r="CU8" s="621"/>
      <c r="CV8" s="621"/>
      <c r="CW8" s="621"/>
      <c r="CX8" s="621"/>
      <c r="CY8" s="622"/>
      <c r="CZ8" s="673">
        <v>34.799999999999997</v>
      </c>
      <c r="DA8" s="673"/>
      <c r="DB8" s="673"/>
      <c r="DC8" s="673"/>
      <c r="DD8" s="626">
        <v>5204505</v>
      </c>
      <c r="DE8" s="621"/>
      <c r="DF8" s="621"/>
      <c r="DG8" s="621"/>
      <c r="DH8" s="621"/>
      <c r="DI8" s="621"/>
      <c r="DJ8" s="621"/>
      <c r="DK8" s="621"/>
      <c r="DL8" s="621"/>
      <c r="DM8" s="621"/>
      <c r="DN8" s="621"/>
      <c r="DO8" s="621"/>
      <c r="DP8" s="622"/>
      <c r="DQ8" s="626">
        <v>116473815</v>
      </c>
      <c r="DR8" s="621"/>
      <c r="DS8" s="621"/>
      <c r="DT8" s="621"/>
      <c r="DU8" s="621"/>
      <c r="DV8" s="621"/>
      <c r="DW8" s="621"/>
      <c r="DX8" s="621"/>
      <c r="DY8" s="621"/>
      <c r="DZ8" s="621"/>
      <c r="EA8" s="621"/>
      <c r="EB8" s="621"/>
      <c r="EC8" s="656"/>
    </row>
    <row r="9" spans="2:143" ht="11.25" customHeight="1">
      <c r="B9" s="617" t="s">
        <v>220</v>
      </c>
      <c r="C9" s="618"/>
      <c r="D9" s="618"/>
      <c r="E9" s="618"/>
      <c r="F9" s="618"/>
      <c r="G9" s="618"/>
      <c r="H9" s="618"/>
      <c r="I9" s="618"/>
      <c r="J9" s="618"/>
      <c r="K9" s="618"/>
      <c r="L9" s="618"/>
      <c r="M9" s="618"/>
      <c r="N9" s="618"/>
      <c r="O9" s="618"/>
      <c r="P9" s="618"/>
      <c r="Q9" s="619"/>
      <c r="R9" s="620">
        <v>1102472</v>
      </c>
      <c r="S9" s="621"/>
      <c r="T9" s="621"/>
      <c r="U9" s="621"/>
      <c r="V9" s="621"/>
      <c r="W9" s="621"/>
      <c r="X9" s="621"/>
      <c r="Y9" s="622"/>
      <c r="Z9" s="673">
        <v>0.1</v>
      </c>
      <c r="AA9" s="673"/>
      <c r="AB9" s="673"/>
      <c r="AC9" s="673"/>
      <c r="AD9" s="674">
        <v>1102472</v>
      </c>
      <c r="AE9" s="674"/>
      <c r="AF9" s="674"/>
      <c r="AG9" s="674"/>
      <c r="AH9" s="674"/>
      <c r="AI9" s="674"/>
      <c r="AJ9" s="674"/>
      <c r="AK9" s="674"/>
      <c r="AL9" s="643">
        <v>0.3</v>
      </c>
      <c r="AM9" s="675"/>
      <c r="AN9" s="675"/>
      <c r="AO9" s="676"/>
      <c r="AP9" s="617" t="s">
        <v>221</v>
      </c>
      <c r="AQ9" s="618"/>
      <c r="AR9" s="618"/>
      <c r="AS9" s="618"/>
      <c r="AT9" s="618"/>
      <c r="AU9" s="618"/>
      <c r="AV9" s="618"/>
      <c r="AW9" s="618"/>
      <c r="AX9" s="618"/>
      <c r="AY9" s="618"/>
      <c r="AZ9" s="618"/>
      <c r="BA9" s="618"/>
      <c r="BB9" s="618"/>
      <c r="BC9" s="618"/>
      <c r="BD9" s="618"/>
      <c r="BE9" s="618"/>
      <c r="BF9" s="619"/>
      <c r="BG9" s="620">
        <v>86516544</v>
      </c>
      <c r="BH9" s="621"/>
      <c r="BI9" s="621"/>
      <c r="BJ9" s="621"/>
      <c r="BK9" s="621"/>
      <c r="BL9" s="621"/>
      <c r="BM9" s="621"/>
      <c r="BN9" s="622"/>
      <c r="BO9" s="673">
        <v>30.4</v>
      </c>
      <c r="BP9" s="673"/>
      <c r="BQ9" s="673"/>
      <c r="BR9" s="673"/>
      <c r="BS9" s="626" t="s">
        <v>108</v>
      </c>
      <c r="BT9" s="621"/>
      <c r="BU9" s="621"/>
      <c r="BV9" s="621"/>
      <c r="BW9" s="621"/>
      <c r="BX9" s="621"/>
      <c r="BY9" s="621"/>
      <c r="BZ9" s="621"/>
      <c r="CA9" s="621"/>
      <c r="CB9" s="656"/>
      <c r="CD9" s="657" t="s">
        <v>222</v>
      </c>
      <c r="CE9" s="654"/>
      <c r="CF9" s="654"/>
      <c r="CG9" s="654"/>
      <c r="CH9" s="654"/>
      <c r="CI9" s="654"/>
      <c r="CJ9" s="654"/>
      <c r="CK9" s="654"/>
      <c r="CL9" s="654"/>
      <c r="CM9" s="654"/>
      <c r="CN9" s="654"/>
      <c r="CO9" s="654"/>
      <c r="CP9" s="654"/>
      <c r="CQ9" s="655"/>
      <c r="CR9" s="620">
        <v>49250551</v>
      </c>
      <c r="CS9" s="621"/>
      <c r="CT9" s="621"/>
      <c r="CU9" s="621"/>
      <c r="CV9" s="621"/>
      <c r="CW9" s="621"/>
      <c r="CX9" s="621"/>
      <c r="CY9" s="622"/>
      <c r="CZ9" s="673">
        <v>6.3</v>
      </c>
      <c r="DA9" s="673"/>
      <c r="DB9" s="673"/>
      <c r="DC9" s="673"/>
      <c r="DD9" s="626">
        <v>2971065</v>
      </c>
      <c r="DE9" s="621"/>
      <c r="DF9" s="621"/>
      <c r="DG9" s="621"/>
      <c r="DH9" s="621"/>
      <c r="DI9" s="621"/>
      <c r="DJ9" s="621"/>
      <c r="DK9" s="621"/>
      <c r="DL9" s="621"/>
      <c r="DM9" s="621"/>
      <c r="DN9" s="621"/>
      <c r="DO9" s="621"/>
      <c r="DP9" s="622"/>
      <c r="DQ9" s="626">
        <v>34955047</v>
      </c>
      <c r="DR9" s="621"/>
      <c r="DS9" s="621"/>
      <c r="DT9" s="621"/>
      <c r="DU9" s="621"/>
      <c r="DV9" s="621"/>
      <c r="DW9" s="621"/>
      <c r="DX9" s="621"/>
      <c r="DY9" s="621"/>
      <c r="DZ9" s="621"/>
      <c r="EA9" s="621"/>
      <c r="EB9" s="621"/>
      <c r="EC9" s="656"/>
    </row>
    <row r="10" spans="2:143" ht="11.25" customHeight="1">
      <c r="B10" s="617" t="s">
        <v>223</v>
      </c>
      <c r="C10" s="618"/>
      <c r="D10" s="618"/>
      <c r="E10" s="618"/>
      <c r="F10" s="618"/>
      <c r="G10" s="618"/>
      <c r="H10" s="618"/>
      <c r="I10" s="618"/>
      <c r="J10" s="618"/>
      <c r="K10" s="618"/>
      <c r="L10" s="618"/>
      <c r="M10" s="618"/>
      <c r="N10" s="618"/>
      <c r="O10" s="618"/>
      <c r="P10" s="618"/>
      <c r="Q10" s="619"/>
      <c r="R10" s="620">
        <v>31491395</v>
      </c>
      <c r="S10" s="621"/>
      <c r="T10" s="621"/>
      <c r="U10" s="621"/>
      <c r="V10" s="621"/>
      <c r="W10" s="621"/>
      <c r="X10" s="621"/>
      <c r="Y10" s="622"/>
      <c r="Z10" s="673">
        <v>3.9</v>
      </c>
      <c r="AA10" s="673"/>
      <c r="AB10" s="673"/>
      <c r="AC10" s="673"/>
      <c r="AD10" s="674">
        <v>31491395</v>
      </c>
      <c r="AE10" s="674"/>
      <c r="AF10" s="674"/>
      <c r="AG10" s="674"/>
      <c r="AH10" s="674"/>
      <c r="AI10" s="674"/>
      <c r="AJ10" s="674"/>
      <c r="AK10" s="674"/>
      <c r="AL10" s="643">
        <v>9.1999999999999993</v>
      </c>
      <c r="AM10" s="675"/>
      <c r="AN10" s="675"/>
      <c r="AO10" s="676"/>
      <c r="AP10" s="617" t="s">
        <v>224</v>
      </c>
      <c r="AQ10" s="618"/>
      <c r="AR10" s="618"/>
      <c r="AS10" s="618"/>
      <c r="AT10" s="618"/>
      <c r="AU10" s="618"/>
      <c r="AV10" s="618"/>
      <c r="AW10" s="618"/>
      <c r="AX10" s="618"/>
      <c r="AY10" s="618"/>
      <c r="AZ10" s="618"/>
      <c r="BA10" s="618"/>
      <c r="BB10" s="618"/>
      <c r="BC10" s="618"/>
      <c r="BD10" s="618"/>
      <c r="BE10" s="618"/>
      <c r="BF10" s="619"/>
      <c r="BG10" s="620">
        <v>8091972</v>
      </c>
      <c r="BH10" s="621"/>
      <c r="BI10" s="621"/>
      <c r="BJ10" s="621"/>
      <c r="BK10" s="621"/>
      <c r="BL10" s="621"/>
      <c r="BM10" s="621"/>
      <c r="BN10" s="622"/>
      <c r="BO10" s="673">
        <v>2.8</v>
      </c>
      <c r="BP10" s="673"/>
      <c r="BQ10" s="673"/>
      <c r="BR10" s="673"/>
      <c r="BS10" s="626">
        <v>1031735</v>
      </c>
      <c r="BT10" s="621"/>
      <c r="BU10" s="621"/>
      <c r="BV10" s="621"/>
      <c r="BW10" s="621"/>
      <c r="BX10" s="621"/>
      <c r="BY10" s="621"/>
      <c r="BZ10" s="621"/>
      <c r="CA10" s="621"/>
      <c r="CB10" s="656"/>
      <c r="CD10" s="657" t="s">
        <v>225</v>
      </c>
      <c r="CE10" s="654"/>
      <c r="CF10" s="654"/>
      <c r="CG10" s="654"/>
      <c r="CH10" s="654"/>
      <c r="CI10" s="654"/>
      <c r="CJ10" s="654"/>
      <c r="CK10" s="654"/>
      <c r="CL10" s="654"/>
      <c r="CM10" s="654"/>
      <c r="CN10" s="654"/>
      <c r="CO10" s="654"/>
      <c r="CP10" s="654"/>
      <c r="CQ10" s="655"/>
      <c r="CR10" s="620">
        <v>524322</v>
      </c>
      <c r="CS10" s="621"/>
      <c r="CT10" s="621"/>
      <c r="CU10" s="621"/>
      <c r="CV10" s="621"/>
      <c r="CW10" s="621"/>
      <c r="CX10" s="621"/>
      <c r="CY10" s="622"/>
      <c r="CZ10" s="673">
        <v>0.1</v>
      </c>
      <c r="DA10" s="673"/>
      <c r="DB10" s="673"/>
      <c r="DC10" s="673"/>
      <c r="DD10" s="626" t="s">
        <v>108</v>
      </c>
      <c r="DE10" s="621"/>
      <c r="DF10" s="621"/>
      <c r="DG10" s="621"/>
      <c r="DH10" s="621"/>
      <c r="DI10" s="621"/>
      <c r="DJ10" s="621"/>
      <c r="DK10" s="621"/>
      <c r="DL10" s="621"/>
      <c r="DM10" s="621"/>
      <c r="DN10" s="621"/>
      <c r="DO10" s="621"/>
      <c r="DP10" s="622"/>
      <c r="DQ10" s="626">
        <v>132857</v>
      </c>
      <c r="DR10" s="621"/>
      <c r="DS10" s="621"/>
      <c r="DT10" s="621"/>
      <c r="DU10" s="621"/>
      <c r="DV10" s="621"/>
      <c r="DW10" s="621"/>
      <c r="DX10" s="621"/>
      <c r="DY10" s="621"/>
      <c r="DZ10" s="621"/>
      <c r="EA10" s="621"/>
      <c r="EB10" s="621"/>
      <c r="EC10" s="656"/>
    </row>
    <row r="11" spans="2:143" ht="11.25" customHeight="1">
      <c r="B11" s="617" t="s">
        <v>226</v>
      </c>
      <c r="C11" s="618"/>
      <c r="D11" s="618"/>
      <c r="E11" s="618"/>
      <c r="F11" s="618"/>
      <c r="G11" s="618"/>
      <c r="H11" s="618"/>
      <c r="I11" s="618"/>
      <c r="J11" s="618"/>
      <c r="K11" s="618"/>
      <c r="L11" s="618"/>
      <c r="M11" s="618"/>
      <c r="N11" s="618"/>
      <c r="O11" s="618"/>
      <c r="P11" s="618"/>
      <c r="Q11" s="619"/>
      <c r="R11" s="620">
        <v>41249</v>
      </c>
      <c r="S11" s="621"/>
      <c r="T11" s="621"/>
      <c r="U11" s="621"/>
      <c r="V11" s="621"/>
      <c r="W11" s="621"/>
      <c r="X11" s="621"/>
      <c r="Y11" s="622"/>
      <c r="Z11" s="673">
        <v>0</v>
      </c>
      <c r="AA11" s="673"/>
      <c r="AB11" s="673"/>
      <c r="AC11" s="673"/>
      <c r="AD11" s="674">
        <v>41249</v>
      </c>
      <c r="AE11" s="674"/>
      <c r="AF11" s="674"/>
      <c r="AG11" s="674"/>
      <c r="AH11" s="674"/>
      <c r="AI11" s="674"/>
      <c r="AJ11" s="674"/>
      <c r="AK11" s="674"/>
      <c r="AL11" s="643">
        <v>0</v>
      </c>
      <c r="AM11" s="675"/>
      <c r="AN11" s="675"/>
      <c r="AO11" s="676"/>
      <c r="AP11" s="617" t="s">
        <v>227</v>
      </c>
      <c r="AQ11" s="618"/>
      <c r="AR11" s="618"/>
      <c r="AS11" s="618"/>
      <c r="AT11" s="618"/>
      <c r="AU11" s="618"/>
      <c r="AV11" s="618"/>
      <c r="AW11" s="618"/>
      <c r="AX11" s="618"/>
      <c r="AY11" s="618"/>
      <c r="AZ11" s="618"/>
      <c r="BA11" s="618"/>
      <c r="BB11" s="618"/>
      <c r="BC11" s="618"/>
      <c r="BD11" s="618"/>
      <c r="BE11" s="618"/>
      <c r="BF11" s="619"/>
      <c r="BG11" s="620">
        <v>32861208</v>
      </c>
      <c r="BH11" s="621"/>
      <c r="BI11" s="621"/>
      <c r="BJ11" s="621"/>
      <c r="BK11" s="621"/>
      <c r="BL11" s="621"/>
      <c r="BM11" s="621"/>
      <c r="BN11" s="622"/>
      <c r="BO11" s="673">
        <v>11.6</v>
      </c>
      <c r="BP11" s="673"/>
      <c r="BQ11" s="673"/>
      <c r="BR11" s="673"/>
      <c r="BS11" s="626">
        <v>5673237</v>
      </c>
      <c r="BT11" s="621"/>
      <c r="BU11" s="621"/>
      <c r="BV11" s="621"/>
      <c r="BW11" s="621"/>
      <c r="BX11" s="621"/>
      <c r="BY11" s="621"/>
      <c r="BZ11" s="621"/>
      <c r="CA11" s="621"/>
      <c r="CB11" s="656"/>
      <c r="CD11" s="657" t="s">
        <v>228</v>
      </c>
      <c r="CE11" s="654"/>
      <c r="CF11" s="654"/>
      <c r="CG11" s="654"/>
      <c r="CH11" s="654"/>
      <c r="CI11" s="654"/>
      <c r="CJ11" s="654"/>
      <c r="CK11" s="654"/>
      <c r="CL11" s="654"/>
      <c r="CM11" s="654"/>
      <c r="CN11" s="654"/>
      <c r="CO11" s="654"/>
      <c r="CP11" s="654"/>
      <c r="CQ11" s="655"/>
      <c r="CR11" s="620">
        <v>3874809</v>
      </c>
      <c r="CS11" s="621"/>
      <c r="CT11" s="621"/>
      <c r="CU11" s="621"/>
      <c r="CV11" s="621"/>
      <c r="CW11" s="621"/>
      <c r="CX11" s="621"/>
      <c r="CY11" s="622"/>
      <c r="CZ11" s="673">
        <v>0.5</v>
      </c>
      <c r="DA11" s="673"/>
      <c r="DB11" s="673"/>
      <c r="DC11" s="673"/>
      <c r="DD11" s="626">
        <v>962315</v>
      </c>
      <c r="DE11" s="621"/>
      <c r="DF11" s="621"/>
      <c r="DG11" s="621"/>
      <c r="DH11" s="621"/>
      <c r="DI11" s="621"/>
      <c r="DJ11" s="621"/>
      <c r="DK11" s="621"/>
      <c r="DL11" s="621"/>
      <c r="DM11" s="621"/>
      <c r="DN11" s="621"/>
      <c r="DO11" s="621"/>
      <c r="DP11" s="622"/>
      <c r="DQ11" s="626">
        <v>2184429</v>
      </c>
      <c r="DR11" s="621"/>
      <c r="DS11" s="621"/>
      <c r="DT11" s="621"/>
      <c r="DU11" s="621"/>
      <c r="DV11" s="621"/>
      <c r="DW11" s="621"/>
      <c r="DX11" s="621"/>
      <c r="DY11" s="621"/>
      <c r="DZ11" s="621"/>
      <c r="EA11" s="621"/>
      <c r="EB11" s="621"/>
      <c r="EC11" s="656"/>
    </row>
    <row r="12" spans="2:143" ht="11.25" customHeight="1">
      <c r="B12" s="617" t="s">
        <v>229</v>
      </c>
      <c r="C12" s="618"/>
      <c r="D12" s="618"/>
      <c r="E12" s="618"/>
      <c r="F12" s="618"/>
      <c r="G12" s="618"/>
      <c r="H12" s="618"/>
      <c r="I12" s="618"/>
      <c r="J12" s="618"/>
      <c r="K12" s="618"/>
      <c r="L12" s="618"/>
      <c r="M12" s="618"/>
      <c r="N12" s="618"/>
      <c r="O12" s="618"/>
      <c r="P12" s="618"/>
      <c r="Q12" s="619"/>
      <c r="R12" s="620" t="s">
        <v>108</v>
      </c>
      <c r="S12" s="621"/>
      <c r="T12" s="621"/>
      <c r="U12" s="621"/>
      <c r="V12" s="621"/>
      <c r="W12" s="621"/>
      <c r="X12" s="621"/>
      <c r="Y12" s="622"/>
      <c r="Z12" s="673" t="s">
        <v>108</v>
      </c>
      <c r="AA12" s="673"/>
      <c r="AB12" s="673"/>
      <c r="AC12" s="673"/>
      <c r="AD12" s="674" t="s">
        <v>108</v>
      </c>
      <c r="AE12" s="674"/>
      <c r="AF12" s="674"/>
      <c r="AG12" s="674"/>
      <c r="AH12" s="674"/>
      <c r="AI12" s="674"/>
      <c r="AJ12" s="674"/>
      <c r="AK12" s="674"/>
      <c r="AL12" s="643" t="s">
        <v>108</v>
      </c>
      <c r="AM12" s="675"/>
      <c r="AN12" s="675"/>
      <c r="AO12" s="676"/>
      <c r="AP12" s="617" t="s">
        <v>230</v>
      </c>
      <c r="AQ12" s="618"/>
      <c r="AR12" s="618"/>
      <c r="AS12" s="618"/>
      <c r="AT12" s="618"/>
      <c r="AU12" s="618"/>
      <c r="AV12" s="618"/>
      <c r="AW12" s="618"/>
      <c r="AX12" s="618"/>
      <c r="AY12" s="618"/>
      <c r="AZ12" s="618"/>
      <c r="BA12" s="618"/>
      <c r="BB12" s="618"/>
      <c r="BC12" s="618"/>
      <c r="BD12" s="618"/>
      <c r="BE12" s="618"/>
      <c r="BF12" s="619"/>
      <c r="BG12" s="620">
        <v>109968408</v>
      </c>
      <c r="BH12" s="621"/>
      <c r="BI12" s="621"/>
      <c r="BJ12" s="621"/>
      <c r="BK12" s="621"/>
      <c r="BL12" s="621"/>
      <c r="BM12" s="621"/>
      <c r="BN12" s="622"/>
      <c r="BO12" s="673">
        <v>38.700000000000003</v>
      </c>
      <c r="BP12" s="673"/>
      <c r="BQ12" s="673"/>
      <c r="BR12" s="673"/>
      <c r="BS12" s="626" t="s">
        <v>108</v>
      </c>
      <c r="BT12" s="621"/>
      <c r="BU12" s="621"/>
      <c r="BV12" s="621"/>
      <c r="BW12" s="621"/>
      <c r="BX12" s="621"/>
      <c r="BY12" s="621"/>
      <c r="BZ12" s="621"/>
      <c r="CA12" s="621"/>
      <c r="CB12" s="656"/>
      <c r="CD12" s="657" t="s">
        <v>231</v>
      </c>
      <c r="CE12" s="654"/>
      <c r="CF12" s="654"/>
      <c r="CG12" s="654"/>
      <c r="CH12" s="654"/>
      <c r="CI12" s="654"/>
      <c r="CJ12" s="654"/>
      <c r="CK12" s="654"/>
      <c r="CL12" s="654"/>
      <c r="CM12" s="654"/>
      <c r="CN12" s="654"/>
      <c r="CO12" s="654"/>
      <c r="CP12" s="654"/>
      <c r="CQ12" s="655"/>
      <c r="CR12" s="620">
        <v>102593904</v>
      </c>
      <c r="CS12" s="621"/>
      <c r="CT12" s="621"/>
      <c r="CU12" s="621"/>
      <c r="CV12" s="621"/>
      <c r="CW12" s="621"/>
      <c r="CX12" s="621"/>
      <c r="CY12" s="622"/>
      <c r="CZ12" s="673">
        <v>13.1</v>
      </c>
      <c r="DA12" s="673"/>
      <c r="DB12" s="673"/>
      <c r="DC12" s="673"/>
      <c r="DD12" s="626">
        <v>734151</v>
      </c>
      <c r="DE12" s="621"/>
      <c r="DF12" s="621"/>
      <c r="DG12" s="621"/>
      <c r="DH12" s="621"/>
      <c r="DI12" s="621"/>
      <c r="DJ12" s="621"/>
      <c r="DK12" s="621"/>
      <c r="DL12" s="621"/>
      <c r="DM12" s="621"/>
      <c r="DN12" s="621"/>
      <c r="DO12" s="621"/>
      <c r="DP12" s="622"/>
      <c r="DQ12" s="626">
        <v>9566261</v>
      </c>
      <c r="DR12" s="621"/>
      <c r="DS12" s="621"/>
      <c r="DT12" s="621"/>
      <c r="DU12" s="621"/>
      <c r="DV12" s="621"/>
      <c r="DW12" s="621"/>
      <c r="DX12" s="621"/>
      <c r="DY12" s="621"/>
      <c r="DZ12" s="621"/>
      <c r="EA12" s="621"/>
      <c r="EB12" s="621"/>
      <c r="EC12" s="656"/>
    </row>
    <row r="13" spans="2:143" ht="11.25" customHeight="1">
      <c r="B13" s="617" t="s">
        <v>232</v>
      </c>
      <c r="C13" s="618"/>
      <c r="D13" s="618"/>
      <c r="E13" s="618"/>
      <c r="F13" s="618"/>
      <c r="G13" s="618"/>
      <c r="H13" s="618"/>
      <c r="I13" s="618"/>
      <c r="J13" s="618"/>
      <c r="K13" s="618"/>
      <c r="L13" s="618"/>
      <c r="M13" s="618"/>
      <c r="N13" s="618"/>
      <c r="O13" s="618"/>
      <c r="P13" s="618"/>
      <c r="Q13" s="619"/>
      <c r="R13" s="620">
        <v>805553</v>
      </c>
      <c r="S13" s="621"/>
      <c r="T13" s="621"/>
      <c r="U13" s="621"/>
      <c r="V13" s="621"/>
      <c r="W13" s="621"/>
      <c r="X13" s="621"/>
      <c r="Y13" s="622"/>
      <c r="Z13" s="673">
        <v>0.1</v>
      </c>
      <c r="AA13" s="673"/>
      <c r="AB13" s="673"/>
      <c r="AC13" s="673"/>
      <c r="AD13" s="674">
        <v>805553</v>
      </c>
      <c r="AE13" s="674"/>
      <c r="AF13" s="674"/>
      <c r="AG13" s="674"/>
      <c r="AH13" s="674"/>
      <c r="AI13" s="674"/>
      <c r="AJ13" s="674"/>
      <c r="AK13" s="674"/>
      <c r="AL13" s="643">
        <v>0.2</v>
      </c>
      <c r="AM13" s="675"/>
      <c r="AN13" s="675"/>
      <c r="AO13" s="676"/>
      <c r="AP13" s="617" t="s">
        <v>233</v>
      </c>
      <c r="AQ13" s="618"/>
      <c r="AR13" s="618"/>
      <c r="AS13" s="618"/>
      <c r="AT13" s="618"/>
      <c r="AU13" s="618"/>
      <c r="AV13" s="618"/>
      <c r="AW13" s="618"/>
      <c r="AX13" s="618"/>
      <c r="AY13" s="618"/>
      <c r="AZ13" s="618"/>
      <c r="BA13" s="618"/>
      <c r="BB13" s="618"/>
      <c r="BC13" s="618"/>
      <c r="BD13" s="618"/>
      <c r="BE13" s="618"/>
      <c r="BF13" s="619"/>
      <c r="BG13" s="620">
        <v>109181104</v>
      </c>
      <c r="BH13" s="621"/>
      <c r="BI13" s="621"/>
      <c r="BJ13" s="621"/>
      <c r="BK13" s="621"/>
      <c r="BL13" s="621"/>
      <c r="BM13" s="621"/>
      <c r="BN13" s="622"/>
      <c r="BO13" s="673">
        <v>38.4</v>
      </c>
      <c r="BP13" s="673"/>
      <c r="BQ13" s="673"/>
      <c r="BR13" s="673"/>
      <c r="BS13" s="626" t="s">
        <v>108</v>
      </c>
      <c r="BT13" s="621"/>
      <c r="BU13" s="621"/>
      <c r="BV13" s="621"/>
      <c r="BW13" s="621"/>
      <c r="BX13" s="621"/>
      <c r="BY13" s="621"/>
      <c r="BZ13" s="621"/>
      <c r="CA13" s="621"/>
      <c r="CB13" s="656"/>
      <c r="CD13" s="657" t="s">
        <v>234</v>
      </c>
      <c r="CE13" s="654"/>
      <c r="CF13" s="654"/>
      <c r="CG13" s="654"/>
      <c r="CH13" s="654"/>
      <c r="CI13" s="654"/>
      <c r="CJ13" s="654"/>
      <c r="CK13" s="654"/>
      <c r="CL13" s="654"/>
      <c r="CM13" s="654"/>
      <c r="CN13" s="654"/>
      <c r="CO13" s="654"/>
      <c r="CP13" s="654"/>
      <c r="CQ13" s="655"/>
      <c r="CR13" s="620">
        <v>96435741</v>
      </c>
      <c r="CS13" s="621"/>
      <c r="CT13" s="621"/>
      <c r="CU13" s="621"/>
      <c r="CV13" s="621"/>
      <c r="CW13" s="621"/>
      <c r="CX13" s="621"/>
      <c r="CY13" s="622"/>
      <c r="CZ13" s="673">
        <v>12.3</v>
      </c>
      <c r="DA13" s="673"/>
      <c r="DB13" s="673"/>
      <c r="DC13" s="673"/>
      <c r="DD13" s="626">
        <v>48723717</v>
      </c>
      <c r="DE13" s="621"/>
      <c r="DF13" s="621"/>
      <c r="DG13" s="621"/>
      <c r="DH13" s="621"/>
      <c r="DI13" s="621"/>
      <c r="DJ13" s="621"/>
      <c r="DK13" s="621"/>
      <c r="DL13" s="621"/>
      <c r="DM13" s="621"/>
      <c r="DN13" s="621"/>
      <c r="DO13" s="621"/>
      <c r="DP13" s="622"/>
      <c r="DQ13" s="626">
        <v>53146348</v>
      </c>
      <c r="DR13" s="621"/>
      <c r="DS13" s="621"/>
      <c r="DT13" s="621"/>
      <c r="DU13" s="621"/>
      <c r="DV13" s="621"/>
      <c r="DW13" s="621"/>
      <c r="DX13" s="621"/>
      <c r="DY13" s="621"/>
      <c r="DZ13" s="621"/>
      <c r="EA13" s="621"/>
      <c r="EB13" s="621"/>
      <c r="EC13" s="656"/>
    </row>
    <row r="14" spans="2:143" ht="11.25" customHeight="1">
      <c r="B14" s="617" t="s">
        <v>235</v>
      </c>
      <c r="C14" s="618"/>
      <c r="D14" s="618"/>
      <c r="E14" s="618"/>
      <c r="F14" s="618"/>
      <c r="G14" s="618"/>
      <c r="H14" s="618"/>
      <c r="I14" s="618"/>
      <c r="J14" s="618"/>
      <c r="K14" s="618"/>
      <c r="L14" s="618"/>
      <c r="M14" s="618"/>
      <c r="N14" s="618"/>
      <c r="O14" s="618"/>
      <c r="P14" s="618"/>
      <c r="Q14" s="619"/>
      <c r="R14" s="620">
        <v>5583993</v>
      </c>
      <c r="S14" s="621"/>
      <c r="T14" s="621"/>
      <c r="U14" s="621"/>
      <c r="V14" s="621"/>
      <c r="W14" s="621"/>
      <c r="X14" s="621"/>
      <c r="Y14" s="622"/>
      <c r="Z14" s="673">
        <v>0.7</v>
      </c>
      <c r="AA14" s="673"/>
      <c r="AB14" s="673"/>
      <c r="AC14" s="673"/>
      <c r="AD14" s="674">
        <v>5583993</v>
      </c>
      <c r="AE14" s="674"/>
      <c r="AF14" s="674"/>
      <c r="AG14" s="674"/>
      <c r="AH14" s="674"/>
      <c r="AI14" s="674"/>
      <c r="AJ14" s="674"/>
      <c r="AK14" s="674"/>
      <c r="AL14" s="643">
        <v>1.6</v>
      </c>
      <c r="AM14" s="675"/>
      <c r="AN14" s="675"/>
      <c r="AO14" s="676"/>
      <c r="AP14" s="617" t="s">
        <v>236</v>
      </c>
      <c r="AQ14" s="618"/>
      <c r="AR14" s="618"/>
      <c r="AS14" s="618"/>
      <c r="AT14" s="618"/>
      <c r="AU14" s="618"/>
      <c r="AV14" s="618"/>
      <c r="AW14" s="618"/>
      <c r="AX14" s="618"/>
      <c r="AY14" s="618"/>
      <c r="AZ14" s="618"/>
      <c r="BA14" s="618"/>
      <c r="BB14" s="618"/>
      <c r="BC14" s="618"/>
      <c r="BD14" s="618"/>
      <c r="BE14" s="618"/>
      <c r="BF14" s="619"/>
      <c r="BG14" s="620">
        <v>1386032</v>
      </c>
      <c r="BH14" s="621"/>
      <c r="BI14" s="621"/>
      <c r="BJ14" s="621"/>
      <c r="BK14" s="621"/>
      <c r="BL14" s="621"/>
      <c r="BM14" s="621"/>
      <c r="BN14" s="622"/>
      <c r="BO14" s="673">
        <v>0.5</v>
      </c>
      <c r="BP14" s="673"/>
      <c r="BQ14" s="673"/>
      <c r="BR14" s="673"/>
      <c r="BS14" s="626" t="s">
        <v>108</v>
      </c>
      <c r="BT14" s="621"/>
      <c r="BU14" s="621"/>
      <c r="BV14" s="621"/>
      <c r="BW14" s="621"/>
      <c r="BX14" s="621"/>
      <c r="BY14" s="621"/>
      <c r="BZ14" s="621"/>
      <c r="CA14" s="621"/>
      <c r="CB14" s="656"/>
      <c r="CD14" s="657" t="s">
        <v>237</v>
      </c>
      <c r="CE14" s="654"/>
      <c r="CF14" s="654"/>
      <c r="CG14" s="654"/>
      <c r="CH14" s="654"/>
      <c r="CI14" s="654"/>
      <c r="CJ14" s="654"/>
      <c r="CK14" s="654"/>
      <c r="CL14" s="654"/>
      <c r="CM14" s="654"/>
      <c r="CN14" s="654"/>
      <c r="CO14" s="654"/>
      <c r="CP14" s="654"/>
      <c r="CQ14" s="655"/>
      <c r="CR14" s="620">
        <v>13225129</v>
      </c>
      <c r="CS14" s="621"/>
      <c r="CT14" s="621"/>
      <c r="CU14" s="621"/>
      <c r="CV14" s="621"/>
      <c r="CW14" s="621"/>
      <c r="CX14" s="621"/>
      <c r="CY14" s="622"/>
      <c r="CZ14" s="673">
        <v>1.7</v>
      </c>
      <c r="DA14" s="673"/>
      <c r="DB14" s="673"/>
      <c r="DC14" s="673"/>
      <c r="DD14" s="626">
        <v>1458738</v>
      </c>
      <c r="DE14" s="621"/>
      <c r="DF14" s="621"/>
      <c r="DG14" s="621"/>
      <c r="DH14" s="621"/>
      <c r="DI14" s="621"/>
      <c r="DJ14" s="621"/>
      <c r="DK14" s="621"/>
      <c r="DL14" s="621"/>
      <c r="DM14" s="621"/>
      <c r="DN14" s="621"/>
      <c r="DO14" s="621"/>
      <c r="DP14" s="622"/>
      <c r="DQ14" s="626">
        <v>11891837</v>
      </c>
      <c r="DR14" s="621"/>
      <c r="DS14" s="621"/>
      <c r="DT14" s="621"/>
      <c r="DU14" s="621"/>
      <c r="DV14" s="621"/>
      <c r="DW14" s="621"/>
      <c r="DX14" s="621"/>
      <c r="DY14" s="621"/>
      <c r="DZ14" s="621"/>
      <c r="EA14" s="621"/>
      <c r="EB14" s="621"/>
      <c r="EC14" s="656"/>
    </row>
    <row r="15" spans="2:143" ht="11.25" customHeight="1">
      <c r="B15" s="617" t="s">
        <v>238</v>
      </c>
      <c r="C15" s="618"/>
      <c r="D15" s="618"/>
      <c r="E15" s="618"/>
      <c r="F15" s="618"/>
      <c r="G15" s="618"/>
      <c r="H15" s="618"/>
      <c r="I15" s="618"/>
      <c r="J15" s="618"/>
      <c r="K15" s="618"/>
      <c r="L15" s="618"/>
      <c r="M15" s="618"/>
      <c r="N15" s="618"/>
      <c r="O15" s="618"/>
      <c r="P15" s="618"/>
      <c r="Q15" s="619"/>
      <c r="R15" s="620">
        <v>648584</v>
      </c>
      <c r="S15" s="621"/>
      <c r="T15" s="621"/>
      <c r="U15" s="621"/>
      <c r="V15" s="621"/>
      <c r="W15" s="621"/>
      <c r="X15" s="621"/>
      <c r="Y15" s="622"/>
      <c r="Z15" s="673">
        <v>0.1</v>
      </c>
      <c r="AA15" s="673"/>
      <c r="AB15" s="673"/>
      <c r="AC15" s="673"/>
      <c r="AD15" s="674">
        <v>648584</v>
      </c>
      <c r="AE15" s="674"/>
      <c r="AF15" s="674"/>
      <c r="AG15" s="674"/>
      <c r="AH15" s="674"/>
      <c r="AI15" s="674"/>
      <c r="AJ15" s="674"/>
      <c r="AK15" s="674"/>
      <c r="AL15" s="643">
        <v>0.2</v>
      </c>
      <c r="AM15" s="675"/>
      <c r="AN15" s="675"/>
      <c r="AO15" s="676"/>
      <c r="AP15" s="617" t="s">
        <v>239</v>
      </c>
      <c r="AQ15" s="618"/>
      <c r="AR15" s="618"/>
      <c r="AS15" s="618"/>
      <c r="AT15" s="618"/>
      <c r="AU15" s="618"/>
      <c r="AV15" s="618"/>
      <c r="AW15" s="618"/>
      <c r="AX15" s="618"/>
      <c r="AY15" s="618"/>
      <c r="AZ15" s="618"/>
      <c r="BA15" s="618"/>
      <c r="BB15" s="618"/>
      <c r="BC15" s="618"/>
      <c r="BD15" s="618"/>
      <c r="BE15" s="618"/>
      <c r="BF15" s="619"/>
      <c r="BG15" s="620">
        <v>12656986</v>
      </c>
      <c r="BH15" s="621"/>
      <c r="BI15" s="621"/>
      <c r="BJ15" s="621"/>
      <c r="BK15" s="621"/>
      <c r="BL15" s="621"/>
      <c r="BM15" s="621"/>
      <c r="BN15" s="622"/>
      <c r="BO15" s="673">
        <v>4.5</v>
      </c>
      <c r="BP15" s="673"/>
      <c r="BQ15" s="673"/>
      <c r="BR15" s="673"/>
      <c r="BS15" s="626" t="s">
        <v>108</v>
      </c>
      <c r="BT15" s="621"/>
      <c r="BU15" s="621"/>
      <c r="BV15" s="621"/>
      <c r="BW15" s="621"/>
      <c r="BX15" s="621"/>
      <c r="BY15" s="621"/>
      <c r="BZ15" s="621"/>
      <c r="CA15" s="621"/>
      <c r="CB15" s="656"/>
      <c r="CD15" s="657" t="s">
        <v>240</v>
      </c>
      <c r="CE15" s="654"/>
      <c r="CF15" s="654"/>
      <c r="CG15" s="654"/>
      <c r="CH15" s="654"/>
      <c r="CI15" s="654"/>
      <c r="CJ15" s="654"/>
      <c r="CK15" s="654"/>
      <c r="CL15" s="654"/>
      <c r="CM15" s="654"/>
      <c r="CN15" s="654"/>
      <c r="CO15" s="654"/>
      <c r="CP15" s="654"/>
      <c r="CQ15" s="655"/>
      <c r="CR15" s="620">
        <v>74985146</v>
      </c>
      <c r="CS15" s="621"/>
      <c r="CT15" s="621"/>
      <c r="CU15" s="621"/>
      <c r="CV15" s="621"/>
      <c r="CW15" s="621"/>
      <c r="CX15" s="621"/>
      <c r="CY15" s="622"/>
      <c r="CZ15" s="673">
        <v>9.6</v>
      </c>
      <c r="DA15" s="673"/>
      <c r="DB15" s="673"/>
      <c r="DC15" s="673"/>
      <c r="DD15" s="626">
        <v>20478571</v>
      </c>
      <c r="DE15" s="621"/>
      <c r="DF15" s="621"/>
      <c r="DG15" s="621"/>
      <c r="DH15" s="621"/>
      <c r="DI15" s="621"/>
      <c r="DJ15" s="621"/>
      <c r="DK15" s="621"/>
      <c r="DL15" s="621"/>
      <c r="DM15" s="621"/>
      <c r="DN15" s="621"/>
      <c r="DO15" s="621"/>
      <c r="DP15" s="622"/>
      <c r="DQ15" s="626">
        <v>45335637</v>
      </c>
      <c r="DR15" s="621"/>
      <c r="DS15" s="621"/>
      <c r="DT15" s="621"/>
      <c r="DU15" s="621"/>
      <c r="DV15" s="621"/>
      <c r="DW15" s="621"/>
      <c r="DX15" s="621"/>
      <c r="DY15" s="621"/>
      <c r="DZ15" s="621"/>
      <c r="EA15" s="621"/>
      <c r="EB15" s="621"/>
      <c r="EC15" s="656"/>
    </row>
    <row r="16" spans="2:143" ht="11.25" customHeight="1">
      <c r="B16" s="617" t="s">
        <v>241</v>
      </c>
      <c r="C16" s="618"/>
      <c r="D16" s="618"/>
      <c r="E16" s="618"/>
      <c r="F16" s="618"/>
      <c r="G16" s="618"/>
      <c r="H16" s="618"/>
      <c r="I16" s="618"/>
      <c r="J16" s="618"/>
      <c r="K16" s="618"/>
      <c r="L16" s="618"/>
      <c r="M16" s="618"/>
      <c r="N16" s="618"/>
      <c r="O16" s="618"/>
      <c r="P16" s="618"/>
      <c r="Q16" s="619"/>
      <c r="R16" s="620">
        <v>30410450</v>
      </c>
      <c r="S16" s="621"/>
      <c r="T16" s="621"/>
      <c r="U16" s="621"/>
      <c r="V16" s="621"/>
      <c r="W16" s="621"/>
      <c r="X16" s="621"/>
      <c r="Y16" s="622"/>
      <c r="Z16" s="673">
        <v>3.8</v>
      </c>
      <c r="AA16" s="673"/>
      <c r="AB16" s="673"/>
      <c r="AC16" s="673"/>
      <c r="AD16" s="674">
        <v>28904494</v>
      </c>
      <c r="AE16" s="674"/>
      <c r="AF16" s="674"/>
      <c r="AG16" s="674"/>
      <c r="AH16" s="674"/>
      <c r="AI16" s="674"/>
      <c r="AJ16" s="674"/>
      <c r="AK16" s="674"/>
      <c r="AL16" s="643">
        <v>8.5</v>
      </c>
      <c r="AM16" s="675"/>
      <c r="AN16" s="675"/>
      <c r="AO16" s="676"/>
      <c r="AP16" s="617" t="s">
        <v>242</v>
      </c>
      <c r="AQ16" s="618"/>
      <c r="AR16" s="618"/>
      <c r="AS16" s="618"/>
      <c r="AT16" s="618"/>
      <c r="AU16" s="618"/>
      <c r="AV16" s="618"/>
      <c r="AW16" s="618"/>
      <c r="AX16" s="618"/>
      <c r="AY16" s="618"/>
      <c r="AZ16" s="618"/>
      <c r="BA16" s="618"/>
      <c r="BB16" s="618"/>
      <c r="BC16" s="618"/>
      <c r="BD16" s="618"/>
      <c r="BE16" s="618"/>
      <c r="BF16" s="619"/>
      <c r="BG16" s="620" t="s">
        <v>108</v>
      </c>
      <c r="BH16" s="621"/>
      <c r="BI16" s="621"/>
      <c r="BJ16" s="621"/>
      <c r="BK16" s="621"/>
      <c r="BL16" s="621"/>
      <c r="BM16" s="621"/>
      <c r="BN16" s="622"/>
      <c r="BO16" s="673" t="s">
        <v>108</v>
      </c>
      <c r="BP16" s="673"/>
      <c r="BQ16" s="673"/>
      <c r="BR16" s="673"/>
      <c r="BS16" s="626" t="s">
        <v>108</v>
      </c>
      <c r="BT16" s="621"/>
      <c r="BU16" s="621"/>
      <c r="BV16" s="621"/>
      <c r="BW16" s="621"/>
      <c r="BX16" s="621"/>
      <c r="BY16" s="621"/>
      <c r="BZ16" s="621"/>
      <c r="CA16" s="621"/>
      <c r="CB16" s="656"/>
      <c r="CD16" s="657" t="s">
        <v>243</v>
      </c>
      <c r="CE16" s="654"/>
      <c r="CF16" s="654"/>
      <c r="CG16" s="654"/>
      <c r="CH16" s="654"/>
      <c r="CI16" s="654"/>
      <c r="CJ16" s="654"/>
      <c r="CK16" s="654"/>
      <c r="CL16" s="654"/>
      <c r="CM16" s="654"/>
      <c r="CN16" s="654"/>
      <c r="CO16" s="654"/>
      <c r="CP16" s="654"/>
      <c r="CQ16" s="655"/>
      <c r="CR16" s="620">
        <v>3896</v>
      </c>
      <c r="CS16" s="621"/>
      <c r="CT16" s="621"/>
      <c r="CU16" s="621"/>
      <c r="CV16" s="621"/>
      <c r="CW16" s="621"/>
      <c r="CX16" s="621"/>
      <c r="CY16" s="622"/>
      <c r="CZ16" s="673">
        <v>0</v>
      </c>
      <c r="DA16" s="673"/>
      <c r="DB16" s="673"/>
      <c r="DC16" s="673"/>
      <c r="DD16" s="626" t="s">
        <v>108</v>
      </c>
      <c r="DE16" s="621"/>
      <c r="DF16" s="621"/>
      <c r="DG16" s="621"/>
      <c r="DH16" s="621"/>
      <c r="DI16" s="621"/>
      <c r="DJ16" s="621"/>
      <c r="DK16" s="621"/>
      <c r="DL16" s="621"/>
      <c r="DM16" s="621"/>
      <c r="DN16" s="621"/>
      <c r="DO16" s="621"/>
      <c r="DP16" s="622"/>
      <c r="DQ16" s="626">
        <v>3896</v>
      </c>
      <c r="DR16" s="621"/>
      <c r="DS16" s="621"/>
      <c r="DT16" s="621"/>
      <c r="DU16" s="621"/>
      <c r="DV16" s="621"/>
      <c r="DW16" s="621"/>
      <c r="DX16" s="621"/>
      <c r="DY16" s="621"/>
      <c r="DZ16" s="621"/>
      <c r="EA16" s="621"/>
      <c r="EB16" s="621"/>
      <c r="EC16" s="656"/>
    </row>
    <row r="17" spans="2:133" ht="11.25" customHeight="1">
      <c r="B17" s="617" t="s">
        <v>244</v>
      </c>
      <c r="C17" s="618"/>
      <c r="D17" s="618"/>
      <c r="E17" s="618"/>
      <c r="F17" s="618"/>
      <c r="G17" s="618"/>
      <c r="H17" s="618"/>
      <c r="I17" s="618"/>
      <c r="J17" s="618"/>
      <c r="K17" s="618"/>
      <c r="L17" s="618"/>
      <c r="M17" s="618"/>
      <c r="N17" s="618"/>
      <c r="O17" s="618"/>
      <c r="P17" s="618"/>
      <c r="Q17" s="619"/>
      <c r="R17" s="620">
        <v>28904494</v>
      </c>
      <c r="S17" s="621"/>
      <c r="T17" s="621"/>
      <c r="U17" s="621"/>
      <c r="V17" s="621"/>
      <c r="W17" s="621"/>
      <c r="X17" s="621"/>
      <c r="Y17" s="622"/>
      <c r="Z17" s="673">
        <v>3.6</v>
      </c>
      <c r="AA17" s="673"/>
      <c r="AB17" s="673"/>
      <c r="AC17" s="673"/>
      <c r="AD17" s="674">
        <v>28904494</v>
      </c>
      <c r="AE17" s="674"/>
      <c r="AF17" s="674"/>
      <c r="AG17" s="674"/>
      <c r="AH17" s="674"/>
      <c r="AI17" s="674"/>
      <c r="AJ17" s="674"/>
      <c r="AK17" s="674"/>
      <c r="AL17" s="643">
        <v>8.5</v>
      </c>
      <c r="AM17" s="675"/>
      <c r="AN17" s="675"/>
      <c r="AO17" s="676"/>
      <c r="AP17" s="617" t="s">
        <v>245</v>
      </c>
      <c r="AQ17" s="618"/>
      <c r="AR17" s="618"/>
      <c r="AS17" s="618"/>
      <c r="AT17" s="618"/>
      <c r="AU17" s="618"/>
      <c r="AV17" s="618"/>
      <c r="AW17" s="618"/>
      <c r="AX17" s="618"/>
      <c r="AY17" s="618"/>
      <c r="AZ17" s="618"/>
      <c r="BA17" s="618"/>
      <c r="BB17" s="618"/>
      <c r="BC17" s="618"/>
      <c r="BD17" s="618"/>
      <c r="BE17" s="618"/>
      <c r="BF17" s="619"/>
      <c r="BG17" s="620">
        <v>20127</v>
      </c>
      <c r="BH17" s="621"/>
      <c r="BI17" s="621"/>
      <c r="BJ17" s="621"/>
      <c r="BK17" s="621"/>
      <c r="BL17" s="621"/>
      <c r="BM17" s="621"/>
      <c r="BN17" s="622"/>
      <c r="BO17" s="673">
        <v>0</v>
      </c>
      <c r="BP17" s="673"/>
      <c r="BQ17" s="673"/>
      <c r="BR17" s="673"/>
      <c r="BS17" s="626" t="s">
        <v>108</v>
      </c>
      <c r="BT17" s="621"/>
      <c r="BU17" s="621"/>
      <c r="BV17" s="621"/>
      <c r="BW17" s="621"/>
      <c r="BX17" s="621"/>
      <c r="BY17" s="621"/>
      <c r="BZ17" s="621"/>
      <c r="CA17" s="621"/>
      <c r="CB17" s="656"/>
      <c r="CD17" s="657" t="s">
        <v>246</v>
      </c>
      <c r="CE17" s="654"/>
      <c r="CF17" s="654"/>
      <c r="CG17" s="654"/>
      <c r="CH17" s="654"/>
      <c r="CI17" s="654"/>
      <c r="CJ17" s="654"/>
      <c r="CK17" s="654"/>
      <c r="CL17" s="654"/>
      <c r="CM17" s="654"/>
      <c r="CN17" s="654"/>
      <c r="CO17" s="654"/>
      <c r="CP17" s="654"/>
      <c r="CQ17" s="655"/>
      <c r="CR17" s="620">
        <v>102279500</v>
      </c>
      <c r="CS17" s="621"/>
      <c r="CT17" s="621"/>
      <c r="CU17" s="621"/>
      <c r="CV17" s="621"/>
      <c r="CW17" s="621"/>
      <c r="CX17" s="621"/>
      <c r="CY17" s="622"/>
      <c r="CZ17" s="673">
        <v>13</v>
      </c>
      <c r="DA17" s="673"/>
      <c r="DB17" s="673"/>
      <c r="DC17" s="673"/>
      <c r="DD17" s="626" t="s">
        <v>108</v>
      </c>
      <c r="DE17" s="621"/>
      <c r="DF17" s="621"/>
      <c r="DG17" s="621"/>
      <c r="DH17" s="621"/>
      <c r="DI17" s="621"/>
      <c r="DJ17" s="621"/>
      <c r="DK17" s="621"/>
      <c r="DL17" s="621"/>
      <c r="DM17" s="621"/>
      <c r="DN17" s="621"/>
      <c r="DO17" s="621"/>
      <c r="DP17" s="622"/>
      <c r="DQ17" s="626">
        <v>92630083</v>
      </c>
      <c r="DR17" s="621"/>
      <c r="DS17" s="621"/>
      <c r="DT17" s="621"/>
      <c r="DU17" s="621"/>
      <c r="DV17" s="621"/>
      <c r="DW17" s="621"/>
      <c r="DX17" s="621"/>
      <c r="DY17" s="621"/>
      <c r="DZ17" s="621"/>
      <c r="EA17" s="621"/>
      <c r="EB17" s="621"/>
      <c r="EC17" s="656"/>
    </row>
    <row r="18" spans="2:133" ht="11.25" customHeight="1">
      <c r="B18" s="617" t="s">
        <v>247</v>
      </c>
      <c r="C18" s="618"/>
      <c r="D18" s="618"/>
      <c r="E18" s="618"/>
      <c r="F18" s="618"/>
      <c r="G18" s="618"/>
      <c r="H18" s="618"/>
      <c r="I18" s="618"/>
      <c r="J18" s="618"/>
      <c r="K18" s="618"/>
      <c r="L18" s="618"/>
      <c r="M18" s="618"/>
      <c r="N18" s="618"/>
      <c r="O18" s="618"/>
      <c r="P18" s="618"/>
      <c r="Q18" s="619"/>
      <c r="R18" s="620">
        <v>1505886</v>
      </c>
      <c r="S18" s="621"/>
      <c r="T18" s="621"/>
      <c r="U18" s="621"/>
      <c r="V18" s="621"/>
      <c r="W18" s="621"/>
      <c r="X18" s="621"/>
      <c r="Y18" s="622"/>
      <c r="Z18" s="673">
        <v>0.2</v>
      </c>
      <c r="AA18" s="673"/>
      <c r="AB18" s="673"/>
      <c r="AC18" s="673"/>
      <c r="AD18" s="674" t="s">
        <v>108</v>
      </c>
      <c r="AE18" s="674"/>
      <c r="AF18" s="674"/>
      <c r="AG18" s="674"/>
      <c r="AH18" s="674"/>
      <c r="AI18" s="674"/>
      <c r="AJ18" s="674"/>
      <c r="AK18" s="674"/>
      <c r="AL18" s="643" t="s">
        <v>108</v>
      </c>
      <c r="AM18" s="675"/>
      <c r="AN18" s="675"/>
      <c r="AO18" s="676"/>
      <c r="AP18" s="617" t="s">
        <v>248</v>
      </c>
      <c r="AQ18" s="618"/>
      <c r="AR18" s="618"/>
      <c r="AS18" s="618"/>
      <c r="AT18" s="618"/>
      <c r="AU18" s="618"/>
      <c r="AV18" s="618"/>
      <c r="AW18" s="618"/>
      <c r="AX18" s="618"/>
      <c r="AY18" s="618"/>
      <c r="AZ18" s="618"/>
      <c r="BA18" s="618"/>
      <c r="BB18" s="618"/>
      <c r="BC18" s="618"/>
      <c r="BD18" s="618"/>
      <c r="BE18" s="618"/>
      <c r="BF18" s="619"/>
      <c r="BG18" s="620" t="s">
        <v>108</v>
      </c>
      <c r="BH18" s="621"/>
      <c r="BI18" s="621"/>
      <c r="BJ18" s="621"/>
      <c r="BK18" s="621"/>
      <c r="BL18" s="621"/>
      <c r="BM18" s="621"/>
      <c r="BN18" s="622"/>
      <c r="BO18" s="673" t="s">
        <v>108</v>
      </c>
      <c r="BP18" s="673"/>
      <c r="BQ18" s="673"/>
      <c r="BR18" s="673"/>
      <c r="BS18" s="626" t="s">
        <v>108</v>
      </c>
      <c r="BT18" s="621"/>
      <c r="BU18" s="621"/>
      <c r="BV18" s="621"/>
      <c r="BW18" s="621"/>
      <c r="BX18" s="621"/>
      <c r="BY18" s="621"/>
      <c r="BZ18" s="621"/>
      <c r="CA18" s="621"/>
      <c r="CB18" s="656"/>
      <c r="CD18" s="657" t="s">
        <v>249</v>
      </c>
      <c r="CE18" s="654"/>
      <c r="CF18" s="654"/>
      <c r="CG18" s="654"/>
      <c r="CH18" s="654"/>
      <c r="CI18" s="654"/>
      <c r="CJ18" s="654"/>
      <c r="CK18" s="654"/>
      <c r="CL18" s="654"/>
      <c r="CM18" s="654"/>
      <c r="CN18" s="654"/>
      <c r="CO18" s="654"/>
      <c r="CP18" s="654"/>
      <c r="CQ18" s="655"/>
      <c r="CR18" s="620">
        <v>18503929</v>
      </c>
      <c r="CS18" s="621"/>
      <c r="CT18" s="621"/>
      <c r="CU18" s="621"/>
      <c r="CV18" s="621"/>
      <c r="CW18" s="621"/>
      <c r="CX18" s="621"/>
      <c r="CY18" s="622"/>
      <c r="CZ18" s="673">
        <v>2.4</v>
      </c>
      <c r="DA18" s="673"/>
      <c r="DB18" s="673"/>
      <c r="DC18" s="673"/>
      <c r="DD18" s="626" t="s">
        <v>108</v>
      </c>
      <c r="DE18" s="621"/>
      <c r="DF18" s="621"/>
      <c r="DG18" s="621"/>
      <c r="DH18" s="621"/>
      <c r="DI18" s="621"/>
      <c r="DJ18" s="621"/>
      <c r="DK18" s="621"/>
      <c r="DL18" s="621"/>
      <c r="DM18" s="621"/>
      <c r="DN18" s="621"/>
      <c r="DO18" s="621"/>
      <c r="DP18" s="622"/>
      <c r="DQ18" s="626">
        <v>6789929</v>
      </c>
      <c r="DR18" s="621"/>
      <c r="DS18" s="621"/>
      <c r="DT18" s="621"/>
      <c r="DU18" s="621"/>
      <c r="DV18" s="621"/>
      <c r="DW18" s="621"/>
      <c r="DX18" s="621"/>
      <c r="DY18" s="621"/>
      <c r="DZ18" s="621"/>
      <c r="EA18" s="621"/>
      <c r="EB18" s="621"/>
      <c r="EC18" s="656"/>
    </row>
    <row r="19" spans="2:133" ht="11.25" customHeight="1">
      <c r="B19" s="617" t="s">
        <v>250</v>
      </c>
      <c r="C19" s="618"/>
      <c r="D19" s="618"/>
      <c r="E19" s="618"/>
      <c r="F19" s="618"/>
      <c r="G19" s="618"/>
      <c r="H19" s="618"/>
      <c r="I19" s="618"/>
      <c r="J19" s="618"/>
      <c r="K19" s="618"/>
      <c r="L19" s="618"/>
      <c r="M19" s="618"/>
      <c r="N19" s="618"/>
      <c r="O19" s="618"/>
      <c r="P19" s="618"/>
      <c r="Q19" s="619"/>
      <c r="R19" s="620">
        <v>70</v>
      </c>
      <c r="S19" s="621"/>
      <c r="T19" s="621"/>
      <c r="U19" s="621"/>
      <c r="V19" s="621"/>
      <c r="W19" s="621"/>
      <c r="X19" s="621"/>
      <c r="Y19" s="622"/>
      <c r="Z19" s="673">
        <v>0</v>
      </c>
      <c r="AA19" s="673"/>
      <c r="AB19" s="673"/>
      <c r="AC19" s="673"/>
      <c r="AD19" s="674" t="s">
        <v>108</v>
      </c>
      <c r="AE19" s="674"/>
      <c r="AF19" s="674"/>
      <c r="AG19" s="674"/>
      <c r="AH19" s="674"/>
      <c r="AI19" s="674"/>
      <c r="AJ19" s="674"/>
      <c r="AK19" s="674"/>
      <c r="AL19" s="643" t="s">
        <v>108</v>
      </c>
      <c r="AM19" s="675"/>
      <c r="AN19" s="675"/>
      <c r="AO19" s="676"/>
      <c r="AP19" s="617" t="s">
        <v>251</v>
      </c>
      <c r="AQ19" s="618"/>
      <c r="AR19" s="618"/>
      <c r="AS19" s="618"/>
      <c r="AT19" s="618"/>
      <c r="AU19" s="618"/>
      <c r="AV19" s="618"/>
      <c r="AW19" s="618"/>
      <c r="AX19" s="618"/>
      <c r="AY19" s="618"/>
      <c r="AZ19" s="618"/>
      <c r="BA19" s="618"/>
      <c r="BB19" s="618"/>
      <c r="BC19" s="618"/>
      <c r="BD19" s="618"/>
      <c r="BE19" s="618"/>
      <c r="BF19" s="619"/>
      <c r="BG19" s="620">
        <v>30242037</v>
      </c>
      <c r="BH19" s="621"/>
      <c r="BI19" s="621"/>
      <c r="BJ19" s="621"/>
      <c r="BK19" s="621"/>
      <c r="BL19" s="621"/>
      <c r="BM19" s="621"/>
      <c r="BN19" s="622"/>
      <c r="BO19" s="673">
        <v>10.6</v>
      </c>
      <c r="BP19" s="673"/>
      <c r="BQ19" s="673"/>
      <c r="BR19" s="673"/>
      <c r="BS19" s="626" t="s">
        <v>108</v>
      </c>
      <c r="BT19" s="621"/>
      <c r="BU19" s="621"/>
      <c r="BV19" s="621"/>
      <c r="BW19" s="621"/>
      <c r="BX19" s="621"/>
      <c r="BY19" s="621"/>
      <c r="BZ19" s="621"/>
      <c r="CA19" s="621"/>
      <c r="CB19" s="656"/>
      <c r="CD19" s="657" t="s">
        <v>252</v>
      </c>
      <c r="CE19" s="654"/>
      <c r="CF19" s="654"/>
      <c r="CG19" s="654"/>
      <c r="CH19" s="654"/>
      <c r="CI19" s="654"/>
      <c r="CJ19" s="654"/>
      <c r="CK19" s="654"/>
      <c r="CL19" s="654"/>
      <c r="CM19" s="654"/>
      <c r="CN19" s="654"/>
      <c r="CO19" s="654"/>
      <c r="CP19" s="654"/>
      <c r="CQ19" s="655"/>
      <c r="CR19" s="620" t="s">
        <v>108</v>
      </c>
      <c r="CS19" s="621"/>
      <c r="CT19" s="621"/>
      <c r="CU19" s="621"/>
      <c r="CV19" s="621"/>
      <c r="CW19" s="621"/>
      <c r="CX19" s="621"/>
      <c r="CY19" s="622"/>
      <c r="CZ19" s="673" t="s">
        <v>108</v>
      </c>
      <c r="DA19" s="673"/>
      <c r="DB19" s="673"/>
      <c r="DC19" s="673"/>
      <c r="DD19" s="626" t="s">
        <v>108</v>
      </c>
      <c r="DE19" s="621"/>
      <c r="DF19" s="621"/>
      <c r="DG19" s="621"/>
      <c r="DH19" s="621"/>
      <c r="DI19" s="621"/>
      <c r="DJ19" s="621"/>
      <c r="DK19" s="621"/>
      <c r="DL19" s="621"/>
      <c r="DM19" s="621"/>
      <c r="DN19" s="621"/>
      <c r="DO19" s="621"/>
      <c r="DP19" s="622"/>
      <c r="DQ19" s="626" t="s">
        <v>108</v>
      </c>
      <c r="DR19" s="621"/>
      <c r="DS19" s="621"/>
      <c r="DT19" s="621"/>
      <c r="DU19" s="621"/>
      <c r="DV19" s="621"/>
      <c r="DW19" s="621"/>
      <c r="DX19" s="621"/>
      <c r="DY19" s="621"/>
      <c r="DZ19" s="621"/>
      <c r="EA19" s="621"/>
      <c r="EB19" s="621"/>
      <c r="EC19" s="656"/>
    </row>
    <row r="20" spans="2:133" ht="11.25" customHeight="1">
      <c r="B20" s="617" t="s">
        <v>253</v>
      </c>
      <c r="C20" s="618"/>
      <c r="D20" s="618"/>
      <c r="E20" s="618"/>
      <c r="F20" s="618"/>
      <c r="G20" s="618"/>
      <c r="H20" s="618"/>
      <c r="I20" s="618"/>
      <c r="J20" s="618"/>
      <c r="K20" s="618"/>
      <c r="L20" s="618"/>
      <c r="M20" s="618"/>
      <c r="N20" s="618"/>
      <c r="O20" s="618"/>
      <c r="P20" s="618"/>
      <c r="Q20" s="619"/>
      <c r="R20" s="620">
        <v>362196678</v>
      </c>
      <c r="S20" s="621"/>
      <c r="T20" s="621"/>
      <c r="U20" s="621"/>
      <c r="V20" s="621"/>
      <c r="W20" s="621"/>
      <c r="X20" s="621"/>
      <c r="Y20" s="622"/>
      <c r="Z20" s="673">
        <v>45.3</v>
      </c>
      <c r="AA20" s="673"/>
      <c r="AB20" s="673"/>
      <c r="AC20" s="673"/>
      <c r="AD20" s="674">
        <v>338046685</v>
      </c>
      <c r="AE20" s="674"/>
      <c r="AF20" s="674"/>
      <c r="AG20" s="674"/>
      <c r="AH20" s="674"/>
      <c r="AI20" s="674"/>
      <c r="AJ20" s="674"/>
      <c r="AK20" s="674"/>
      <c r="AL20" s="643">
        <v>98.9</v>
      </c>
      <c r="AM20" s="675"/>
      <c r="AN20" s="675"/>
      <c r="AO20" s="676"/>
      <c r="AP20" s="617" t="s">
        <v>254</v>
      </c>
      <c r="AQ20" s="618"/>
      <c r="AR20" s="618"/>
      <c r="AS20" s="618"/>
      <c r="AT20" s="618"/>
      <c r="AU20" s="618"/>
      <c r="AV20" s="618"/>
      <c r="AW20" s="618"/>
      <c r="AX20" s="618"/>
      <c r="AY20" s="618"/>
      <c r="AZ20" s="618"/>
      <c r="BA20" s="618"/>
      <c r="BB20" s="618"/>
      <c r="BC20" s="618"/>
      <c r="BD20" s="618"/>
      <c r="BE20" s="618"/>
      <c r="BF20" s="619"/>
      <c r="BG20" s="620">
        <v>30242037</v>
      </c>
      <c r="BH20" s="621"/>
      <c r="BI20" s="621"/>
      <c r="BJ20" s="621"/>
      <c r="BK20" s="621"/>
      <c r="BL20" s="621"/>
      <c r="BM20" s="621"/>
      <c r="BN20" s="622"/>
      <c r="BO20" s="673">
        <v>10.6</v>
      </c>
      <c r="BP20" s="673"/>
      <c r="BQ20" s="673"/>
      <c r="BR20" s="673"/>
      <c r="BS20" s="626" t="s">
        <v>108</v>
      </c>
      <c r="BT20" s="621"/>
      <c r="BU20" s="621"/>
      <c r="BV20" s="621"/>
      <c r="BW20" s="621"/>
      <c r="BX20" s="621"/>
      <c r="BY20" s="621"/>
      <c r="BZ20" s="621"/>
      <c r="CA20" s="621"/>
      <c r="CB20" s="656"/>
      <c r="CD20" s="657" t="s">
        <v>255</v>
      </c>
      <c r="CE20" s="654"/>
      <c r="CF20" s="654"/>
      <c r="CG20" s="654"/>
      <c r="CH20" s="654"/>
      <c r="CI20" s="654"/>
      <c r="CJ20" s="654"/>
      <c r="CK20" s="654"/>
      <c r="CL20" s="654"/>
      <c r="CM20" s="654"/>
      <c r="CN20" s="654"/>
      <c r="CO20" s="654"/>
      <c r="CP20" s="654"/>
      <c r="CQ20" s="655"/>
      <c r="CR20" s="620">
        <v>784393260</v>
      </c>
      <c r="CS20" s="621"/>
      <c r="CT20" s="621"/>
      <c r="CU20" s="621"/>
      <c r="CV20" s="621"/>
      <c r="CW20" s="621"/>
      <c r="CX20" s="621"/>
      <c r="CY20" s="622"/>
      <c r="CZ20" s="673">
        <v>100</v>
      </c>
      <c r="DA20" s="673"/>
      <c r="DB20" s="673"/>
      <c r="DC20" s="673"/>
      <c r="DD20" s="626">
        <v>84445229</v>
      </c>
      <c r="DE20" s="621"/>
      <c r="DF20" s="621"/>
      <c r="DG20" s="621"/>
      <c r="DH20" s="621"/>
      <c r="DI20" s="621"/>
      <c r="DJ20" s="621"/>
      <c r="DK20" s="621"/>
      <c r="DL20" s="621"/>
      <c r="DM20" s="621"/>
      <c r="DN20" s="621"/>
      <c r="DO20" s="621"/>
      <c r="DP20" s="622"/>
      <c r="DQ20" s="626">
        <v>411388183</v>
      </c>
      <c r="DR20" s="621"/>
      <c r="DS20" s="621"/>
      <c r="DT20" s="621"/>
      <c r="DU20" s="621"/>
      <c r="DV20" s="621"/>
      <c r="DW20" s="621"/>
      <c r="DX20" s="621"/>
      <c r="DY20" s="621"/>
      <c r="DZ20" s="621"/>
      <c r="EA20" s="621"/>
      <c r="EB20" s="621"/>
      <c r="EC20" s="656"/>
    </row>
    <row r="21" spans="2:133" ht="11.25" customHeight="1">
      <c r="B21" s="617" t="s">
        <v>256</v>
      </c>
      <c r="C21" s="618"/>
      <c r="D21" s="618"/>
      <c r="E21" s="618"/>
      <c r="F21" s="618"/>
      <c r="G21" s="618"/>
      <c r="H21" s="618"/>
      <c r="I21" s="618"/>
      <c r="J21" s="618"/>
      <c r="K21" s="618"/>
      <c r="L21" s="618"/>
      <c r="M21" s="618"/>
      <c r="N21" s="618"/>
      <c r="O21" s="618"/>
      <c r="P21" s="618"/>
      <c r="Q21" s="619"/>
      <c r="R21" s="620">
        <v>678315</v>
      </c>
      <c r="S21" s="621"/>
      <c r="T21" s="621"/>
      <c r="U21" s="621"/>
      <c r="V21" s="621"/>
      <c r="W21" s="621"/>
      <c r="X21" s="621"/>
      <c r="Y21" s="622"/>
      <c r="Z21" s="673">
        <v>0.1</v>
      </c>
      <c r="AA21" s="673"/>
      <c r="AB21" s="673"/>
      <c r="AC21" s="673"/>
      <c r="AD21" s="674">
        <v>678315</v>
      </c>
      <c r="AE21" s="674"/>
      <c r="AF21" s="674"/>
      <c r="AG21" s="674"/>
      <c r="AH21" s="674"/>
      <c r="AI21" s="674"/>
      <c r="AJ21" s="674"/>
      <c r="AK21" s="674"/>
      <c r="AL21" s="643">
        <v>0.2</v>
      </c>
      <c r="AM21" s="675"/>
      <c r="AN21" s="675"/>
      <c r="AO21" s="676"/>
      <c r="AP21" s="711" t="s">
        <v>257</v>
      </c>
      <c r="AQ21" s="721"/>
      <c r="AR21" s="721"/>
      <c r="AS21" s="721"/>
      <c r="AT21" s="721"/>
      <c r="AU21" s="721"/>
      <c r="AV21" s="721"/>
      <c r="AW21" s="721"/>
      <c r="AX21" s="721"/>
      <c r="AY21" s="721"/>
      <c r="AZ21" s="721"/>
      <c r="BA21" s="721"/>
      <c r="BB21" s="721"/>
      <c r="BC21" s="721"/>
      <c r="BD21" s="721"/>
      <c r="BE21" s="721"/>
      <c r="BF21" s="713"/>
      <c r="BG21" s="620">
        <v>26113</v>
      </c>
      <c r="BH21" s="621"/>
      <c r="BI21" s="621"/>
      <c r="BJ21" s="621"/>
      <c r="BK21" s="621"/>
      <c r="BL21" s="621"/>
      <c r="BM21" s="621"/>
      <c r="BN21" s="622"/>
      <c r="BO21" s="673">
        <v>0</v>
      </c>
      <c r="BP21" s="673"/>
      <c r="BQ21" s="673"/>
      <c r="BR21" s="673"/>
      <c r="BS21" s="626" t="s">
        <v>108</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258</v>
      </c>
      <c r="C22" s="618"/>
      <c r="D22" s="618"/>
      <c r="E22" s="618"/>
      <c r="F22" s="618"/>
      <c r="G22" s="618"/>
      <c r="H22" s="618"/>
      <c r="I22" s="618"/>
      <c r="J22" s="618"/>
      <c r="K22" s="618"/>
      <c r="L22" s="618"/>
      <c r="M22" s="618"/>
      <c r="N22" s="618"/>
      <c r="O22" s="618"/>
      <c r="P22" s="618"/>
      <c r="Q22" s="619"/>
      <c r="R22" s="620">
        <v>14224532</v>
      </c>
      <c r="S22" s="621"/>
      <c r="T22" s="621"/>
      <c r="U22" s="621"/>
      <c r="V22" s="621"/>
      <c r="W22" s="621"/>
      <c r="X22" s="621"/>
      <c r="Y22" s="622"/>
      <c r="Z22" s="673">
        <v>1.8</v>
      </c>
      <c r="AA22" s="673"/>
      <c r="AB22" s="673"/>
      <c r="AC22" s="673"/>
      <c r="AD22" s="674" t="s">
        <v>108</v>
      </c>
      <c r="AE22" s="674"/>
      <c r="AF22" s="674"/>
      <c r="AG22" s="674"/>
      <c r="AH22" s="674"/>
      <c r="AI22" s="674"/>
      <c r="AJ22" s="674"/>
      <c r="AK22" s="674"/>
      <c r="AL22" s="643" t="s">
        <v>108</v>
      </c>
      <c r="AM22" s="675"/>
      <c r="AN22" s="675"/>
      <c r="AO22" s="676"/>
      <c r="AP22" s="711" t="s">
        <v>259</v>
      </c>
      <c r="AQ22" s="721"/>
      <c r="AR22" s="721"/>
      <c r="AS22" s="721"/>
      <c r="AT22" s="721"/>
      <c r="AU22" s="721"/>
      <c r="AV22" s="721"/>
      <c r="AW22" s="721"/>
      <c r="AX22" s="721"/>
      <c r="AY22" s="721"/>
      <c r="AZ22" s="721"/>
      <c r="BA22" s="721"/>
      <c r="BB22" s="721"/>
      <c r="BC22" s="721"/>
      <c r="BD22" s="721"/>
      <c r="BE22" s="721"/>
      <c r="BF22" s="713"/>
      <c r="BG22" s="620">
        <v>7571887</v>
      </c>
      <c r="BH22" s="621"/>
      <c r="BI22" s="621"/>
      <c r="BJ22" s="621"/>
      <c r="BK22" s="621"/>
      <c r="BL22" s="621"/>
      <c r="BM22" s="621"/>
      <c r="BN22" s="622"/>
      <c r="BO22" s="673">
        <v>2.7</v>
      </c>
      <c r="BP22" s="673"/>
      <c r="BQ22" s="673"/>
      <c r="BR22" s="673"/>
      <c r="BS22" s="626" t="s">
        <v>108</v>
      </c>
      <c r="BT22" s="621"/>
      <c r="BU22" s="621"/>
      <c r="BV22" s="621"/>
      <c r="BW22" s="621"/>
      <c r="BX22" s="621"/>
      <c r="BY22" s="621"/>
      <c r="BZ22" s="621"/>
      <c r="CA22" s="621"/>
      <c r="CB22" s="656"/>
      <c r="CD22" s="725" t="s">
        <v>260</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261</v>
      </c>
      <c r="C23" s="618"/>
      <c r="D23" s="618"/>
      <c r="E23" s="618"/>
      <c r="F23" s="618"/>
      <c r="G23" s="618"/>
      <c r="H23" s="618"/>
      <c r="I23" s="618"/>
      <c r="J23" s="618"/>
      <c r="K23" s="618"/>
      <c r="L23" s="618"/>
      <c r="M23" s="618"/>
      <c r="N23" s="618"/>
      <c r="O23" s="618"/>
      <c r="P23" s="618"/>
      <c r="Q23" s="619"/>
      <c r="R23" s="620">
        <v>15964904</v>
      </c>
      <c r="S23" s="621"/>
      <c r="T23" s="621"/>
      <c r="U23" s="621"/>
      <c r="V23" s="621"/>
      <c r="W23" s="621"/>
      <c r="X23" s="621"/>
      <c r="Y23" s="622"/>
      <c r="Z23" s="673">
        <v>2</v>
      </c>
      <c r="AA23" s="673"/>
      <c r="AB23" s="673"/>
      <c r="AC23" s="673"/>
      <c r="AD23" s="674">
        <v>2301595</v>
      </c>
      <c r="AE23" s="674"/>
      <c r="AF23" s="674"/>
      <c r="AG23" s="674"/>
      <c r="AH23" s="674"/>
      <c r="AI23" s="674"/>
      <c r="AJ23" s="674"/>
      <c r="AK23" s="674"/>
      <c r="AL23" s="643">
        <v>0.7</v>
      </c>
      <c r="AM23" s="675"/>
      <c r="AN23" s="675"/>
      <c r="AO23" s="676"/>
      <c r="AP23" s="711" t="s">
        <v>262</v>
      </c>
      <c r="AQ23" s="721"/>
      <c r="AR23" s="721"/>
      <c r="AS23" s="721"/>
      <c r="AT23" s="721"/>
      <c r="AU23" s="721"/>
      <c r="AV23" s="721"/>
      <c r="AW23" s="721"/>
      <c r="AX23" s="721"/>
      <c r="AY23" s="721"/>
      <c r="AZ23" s="721"/>
      <c r="BA23" s="721"/>
      <c r="BB23" s="721"/>
      <c r="BC23" s="721"/>
      <c r="BD23" s="721"/>
      <c r="BE23" s="721"/>
      <c r="BF23" s="713"/>
      <c r="BG23" s="620">
        <v>22644037</v>
      </c>
      <c r="BH23" s="621"/>
      <c r="BI23" s="621"/>
      <c r="BJ23" s="621"/>
      <c r="BK23" s="621"/>
      <c r="BL23" s="621"/>
      <c r="BM23" s="621"/>
      <c r="BN23" s="622"/>
      <c r="BO23" s="673">
        <v>8</v>
      </c>
      <c r="BP23" s="673"/>
      <c r="BQ23" s="673"/>
      <c r="BR23" s="673"/>
      <c r="BS23" s="626" t="s">
        <v>108</v>
      </c>
      <c r="BT23" s="621"/>
      <c r="BU23" s="621"/>
      <c r="BV23" s="621"/>
      <c r="BW23" s="621"/>
      <c r="BX23" s="621"/>
      <c r="BY23" s="621"/>
      <c r="BZ23" s="621"/>
      <c r="CA23" s="621"/>
      <c r="CB23" s="656"/>
      <c r="CD23" s="725" t="s">
        <v>201</v>
      </c>
      <c r="CE23" s="726"/>
      <c r="CF23" s="726"/>
      <c r="CG23" s="726"/>
      <c r="CH23" s="726"/>
      <c r="CI23" s="726"/>
      <c r="CJ23" s="726"/>
      <c r="CK23" s="726"/>
      <c r="CL23" s="726"/>
      <c r="CM23" s="726"/>
      <c r="CN23" s="726"/>
      <c r="CO23" s="726"/>
      <c r="CP23" s="726"/>
      <c r="CQ23" s="727"/>
      <c r="CR23" s="725" t="s">
        <v>263</v>
      </c>
      <c r="CS23" s="726"/>
      <c r="CT23" s="726"/>
      <c r="CU23" s="726"/>
      <c r="CV23" s="726"/>
      <c r="CW23" s="726"/>
      <c r="CX23" s="726"/>
      <c r="CY23" s="727"/>
      <c r="CZ23" s="725" t="s">
        <v>264</v>
      </c>
      <c r="DA23" s="726"/>
      <c r="DB23" s="726"/>
      <c r="DC23" s="727"/>
      <c r="DD23" s="725" t="s">
        <v>265</v>
      </c>
      <c r="DE23" s="726"/>
      <c r="DF23" s="726"/>
      <c r="DG23" s="726"/>
      <c r="DH23" s="726"/>
      <c r="DI23" s="726"/>
      <c r="DJ23" s="726"/>
      <c r="DK23" s="727"/>
      <c r="DL23" s="728" t="s">
        <v>266</v>
      </c>
      <c r="DM23" s="729"/>
      <c r="DN23" s="729"/>
      <c r="DO23" s="729"/>
      <c r="DP23" s="729"/>
      <c r="DQ23" s="729"/>
      <c r="DR23" s="729"/>
      <c r="DS23" s="729"/>
      <c r="DT23" s="729"/>
      <c r="DU23" s="729"/>
      <c r="DV23" s="730"/>
      <c r="DW23" s="725" t="s">
        <v>267</v>
      </c>
      <c r="DX23" s="726"/>
      <c r="DY23" s="726"/>
      <c r="DZ23" s="726"/>
      <c r="EA23" s="726"/>
      <c r="EB23" s="726"/>
      <c r="EC23" s="727"/>
    </row>
    <row r="24" spans="2:133" ht="11.25" customHeight="1">
      <c r="B24" s="617" t="s">
        <v>268</v>
      </c>
      <c r="C24" s="618"/>
      <c r="D24" s="618"/>
      <c r="E24" s="618"/>
      <c r="F24" s="618"/>
      <c r="G24" s="618"/>
      <c r="H24" s="618"/>
      <c r="I24" s="618"/>
      <c r="J24" s="618"/>
      <c r="K24" s="618"/>
      <c r="L24" s="618"/>
      <c r="M24" s="618"/>
      <c r="N24" s="618"/>
      <c r="O24" s="618"/>
      <c r="P24" s="618"/>
      <c r="Q24" s="619"/>
      <c r="R24" s="620">
        <v>8290042</v>
      </c>
      <c r="S24" s="621"/>
      <c r="T24" s="621"/>
      <c r="U24" s="621"/>
      <c r="V24" s="621"/>
      <c r="W24" s="621"/>
      <c r="X24" s="621"/>
      <c r="Y24" s="622"/>
      <c r="Z24" s="673">
        <v>1</v>
      </c>
      <c r="AA24" s="673"/>
      <c r="AB24" s="673"/>
      <c r="AC24" s="673"/>
      <c r="AD24" s="674">
        <v>22309</v>
      </c>
      <c r="AE24" s="674"/>
      <c r="AF24" s="674"/>
      <c r="AG24" s="674"/>
      <c r="AH24" s="674"/>
      <c r="AI24" s="674"/>
      <c r="AJ24" s="674"/>
      <c r="AK24" s="674"/>
      <c r="AL24" s="643">
        <v>0</v>
      </c>
      <c r="AM24" s="675"/>
      <c r="AN24" s="675"/>
      <c r="AO24" s="676"/>
      <c r="AP24" s="711" t="s">
        <v>269</v>
      </c>
      <c r="AQ24" s="721"/>
      <c r="AR24" s="721"/>
      <c r="AS24" s="721"/>
      <c r="AT24" s="721"/>
      <c r="AU24" s="721"/>
      <c r="AV24" s="721"/>
      <c r="AW24" s="721"/>
      <c r="AX24" s="721"/>
      <c r="AY24" s="721"/>
      <c r="AZ24" s="721"/>
      <c r="BA24" s="721"/>
      <c r="BB24" s="721"/>
      <c r="BC24" s="721"/>
      <c r="BD24" s="721"/>
      <c r="BE24" s="721"/>
      <c r="BF24" s="713"/>
      <c r="BG24" s="620" t="s">
        <v>108</v>
      </c>
      <c r="BH24" s="621"/>
      <c r="BI24" s="621"/>
      <c r="BJ24" s="621"/>
      <c r="BK24" s="621"/>
      <c r="BL24" s="621"/>
      <c r="BM24" s="621"/>
      <c r="BN24" s="622"/>
      <c r="BO24" s="673" t="s">
        <v>108</v>
      </c>
      <c r="BP24" s="673"/>
      <c r="BQ24" s="673"/>
      <c r="BR24" s="673"/>
      <c r="BS24" s="626" t="s">
        <v>108</v>
      </c>
      <c r="BT24" s="621"/>
      <c r="BU24" s="621"/>
      <c r="BV24" s="621"/>
      <c r="BW24" s="621"/>
      <c r="BX24" s="621"/>
      <c r="BY24" s="621"/>
      <c r="BZ24" s="621"/>
      <c r="CA24" s="621"/>
      <c r="CB24" s="656"/>
      <c r="CD24" s="677" t="s">
        <v>270</v>
      </c>
      <c r="CE24" s="678"/>
      <c r="CF24" s="678"/>
      <c r="CG24" s="678"/>
      <c r="CH24" s="678"/>
      <c r="CI24" s="678"/>
      <c r="CJ24" s="678"/>
      <c r="CK24" s="678"/>
      <c r="CL24" s="678"/>
      <c r="CM24" s="678"/>
      <c r="CN24" s="678"/>
      <c r="CO24" s="678"/>
      <c r="CP24" s="678"/>
      <c r="CQ24" s="679"/>
      <c r="CR24" s="670">
        <v>377441367</v>
      </c>
      <c r="CS24" s="671"/>
      <c r="CT24" s="671"/>
      <c r="CU24" s="671"/>
      <c r="CV24" s="671"/>
      <c r="CW24" s="671"/>
      <c r="CX24" s="671"/>
      <c r="CY24" s="718"/>
      <c r="CZ24" s="722">
        <v>48.1</v>
      </c>
      <c r="DA24" s="723"/>
      <c r="DB24" s="723"/>
      <c r="DC24" s="724"/>
      <c r="DD24" s="717">
        <v>224410707</v>
      </c>
      <c r="DE24" s="671"/>
      <c r="DF24" s="671"/>
      <c r="DG24" s="671"/>
      <c r="DH24" s="671"/>
      <c r="DI24" s="671"/>
      <c r="DJ24" s="671"/>
      <c r="DK24" s="718"/>
      <c r="DL24" s="717">
        <v>222694802</v>
      </c>
      <c r="DM24" s="671"/>
      <c r="DN24" s="671"/>
      <c r="DO24" s="671"/>
      <c r="DP24" s="671"/>
      <c r="DQ24" s="671"/>
      <c r="DR24" s="671"/>
      <c r="DS24" s="671"/>
      <c r="DT24" s="671"/>
      <c r="DU24" s="671"/>
      <c r="DV24" s="718"/>
      <c r="DW24" s="719">
        <v>59</v>
      </c>
      <c r="DX24" s="688"/>
      <c r="DY24" s="688"/>
      <c r="DZ24" s="688"/>
      <c r="EA24" s="688"/>
      <c r="EB24" s="688"/>
      <c r="EC24" s="720"/>
    </row>
    <row r="25" spans="2:133" ht="11.25" customHeight="1">
      <c r="B25" s="617" t="s">
        <v>271</v>
      </c>
      <c r="C25" s="618"/>
      <c r="D25" s="618"/>
      <c r="E25" s="618"/>
      <c r="F25" s="618"/>
      <c r="G25" s="618"/>
      <c r="H25" s="618"/>
      <c r="I25" s="618"/>
      <c r="J25" s="618"/>
      <c r="K25" s="618"/>
      <c r="L25" s="618"/>
      <c r="M25" s="618"/>
      <c r="N25" s="618"/>
      <c r="O25" s="618"/>
      <c r="P25" s="618"/>
      <c r="Q25" s="619"/>
      <c r="R25" s="620">
        <v>138082253</v>
      </c>
      <c r="S25" s="621"/>
      <c r="T25" s="621"/>
      <c r="U25" s="621"/>
      <c r="V25" s="621"/>
      <c r="W25" s="621"/>
      <c r="X25" s="621"/>
      <c r="Y25" s="622"/>
      <c r="Z25" s="673">
        <v>17.3</v>
      </c>
      <c r="AA25" s="673"/>
      <c r="AB25" s="673"/>
      <c r="AC25" s="673"/>
      <c r="AD25" s="674" t="s">
        <v>108</v>
      </c>
      <c r="AE25" s="674"/>
      <c r="AF25" s="674"/>
      <c r="AG25" s="674"/>
      <c r="AH25" s="674"/>
      <c r="AI25" s="674"/>
      <c r="AJ25" s="674"/>
      <c r="AK25" s="674"/>
      <c r="AL25" s="643" t="s">
        <v>108</v>
      </c>
      <c r="AM25" s="675"/>
      <c r="AN25" s="675"/>
      <c r="AO25" s="676"/>
      <c r="AP25" s="711" t="s">
        <v>272</v>
      </c>
      <c r="AQ25" s="721"/>
      <c r="AR25" s="721"/>
      <c r="AS25" s="721"/>
      <c r="AT25" s="721"/>
      <c r="AU25" s="721"/>
      <c r="AV25" s="721"/>
      <c r="AW25" s="721"/>
      <c r="AX25" s="721"/>
      <c r="AY25" s="721"/>
      <c r="AZ25" s="721"/>
      <c r="BA25" s="721"/>
      <c r="BB25" s="721"/>
      <c r="BC25" s="721"/>
      <c r="BD25" s="721"/>
      <c r="BE25" s="721"/>
      <c r="BF25" s="713"/>
      <c r="BG25" s="620" t="s">
        <v>108</v>
      </c>
      <c r="BH25" s="621"/>
      <c r="BI25" s="621"/>
      <c r="BJ25" s="621"/>
      <c r="BK25" s="621"/>
      <c r="BL25" s="621"/>
      <c r="BM25" s="621"/>
      <c r="BN25" s="622"/>
      <c r="BO25" s="673" t="s">
        <v>108</v>
      </c>
      <c r="BP25" s="673"/>
      <c r="BQ25" s="673"/>
      <c r="BR25" s="673"/>
      <c r="BS25" s="626" t="s">
        <v>108</v>
      </c>
      <c r="BT25" s="621"/>
      <c r="BU25" s="621"/>
      <c r="BV25" s="621"/>
      <c r="BW25" s="621"/>
      <c r="BX25" s="621"/>
      <c r="BY25" s="621"/>
      <c r="BZ25" s="621"/>
      <c r="CA25" s="621"/>
      <c r="CB25" s="656"/>
      <c r="CD25" s="657" t="s">
        <v>273</v>
      </c>
      <c r="CE25" s="654"/>
      <c r="CF25" s="654"/>
      <c r="CG25" s="654"/>
      <c r="CH25" s="654"/>
      <c r="CI25" s="654"/>
      <c r="CJ25" s="654"/>
      <c r="CK25" s="654"/>
      <c r="CL25" s="654"/>
      <c r="CM25" s="654"/>
      <c r="CN25" s="654"/>
      <c r="CO25" s="654"/>
      <c r="CP25" s="654"/>
      <c r="CQ25" s="655"/>
      <c r="CR25" s="620">
        <v>75641945</v>
      </c>
      <c r="CS25" s="639"/>
      <c r="CT25" s="639"/>
      <c r="CU25" s="639"/>
      <c r="CV25" s="639"/>
      <c r="CW25" s="639"/>
      <c r="CX25" s="639"/>
      <c r="CY25" s="640"/>
      <c r="CZ25" s="623">
        <v>9.6</v>
      </c>
      <c r="DA25" s="641"/>
      <c r="DB25" s="641"/>
      <c r="DC25" s="642"/>
      <c r="DD25" s="626">
        <v>71894454</v>
      </c>
      <c r="DE25" s="639"/>
      <c r="DF25" s="639"/>
      <c r="DG25" s="639"/>
      <c r="DH25" s="639"/>
      <c r="DI25" s="639"/>
      <c r="DJ25" s="639"/>
      <c r="DK25" s="640"/>
      <c r="DL25" s="626">
        <v>70292932</v>
      </c>
      <c r="DM25" s="639"/>
      <c r="DN25" s="639"/>
      <c r="DO25" s="639"/>
      <c r="DP25" s="639"/>
      <c r="DQ25" s="639"/>
      <c r="DR25" s="639"/>
      <c r="DS25" s="639"/>
      <c r="DT25" s="639"/>
      <c r="DU25" s="639"/>
      <c r="DV25" s="640"/>
      <c r="DW25" s="643">
        <v>18.600000000000001</v>
      </c>
      <c r="DX25" s="644"/>
      <c r="DY25" s="644"/>
      <c r="DZ25" s="644"/>
      <c r="EA25" s="644"/>
      <c r="EB25" s="644"/>
      <c r="EC25" s="645"/>
    </row>
    <row r="26" spans="2:133" ht="11.25" customHeight="1">
      <c r="B26" s="714" t="s">
        <v>274</v>
      </c>
      <c r="C26" s="715"/>
      <c r="D26" s="715"/>
      <c r="E26" s="715"/>
      <c r="F26" s="715"/>
      <c r="G26" s="715"/>
      <c r="H26" s="715"/>
      <c r="I26" s="715"/>
      <c r="J26" s="715"/>
      <c r="K26" s="715"/>
      <c r="L26" s="715"/>
      <c r="M26" s="715"/>
      <c r="N26" s="715"/>
      <c r="O26" s="715"/>
      <c r="P26" s="715"/>
      <c r="Q26" s="716"/>
      <c r="R26" s="620">
        <v>28707</v>
      </c>
      <c r="S26" s="621"/>
      <c r="T26" s="621"/>
      <c r="U26" s="621"/>
      <c r="V26" s="621"/>
      <c r="W26" s="621"/>
      <c r="X26" s="621"/>
      <c r="Y26" s="622"/>
      <c r="Z26" s="673">
        <v>0</v>
      </c>
      <c r="AA26" s="673"/>
      <c r="AB26" s="673"/>
      <c r="AC26" s="673"/>
      <c r="AD26" s="674">
        <v>28707</v>
      </c>
      <c r="AE26" s="674"/>
      <c r="AF26" s="674"/>
      <c r="AG26" s="674"/>
      <c r="AH26" s="674"/>
      <c r="AI26" s="674"/>
      <c r="AJ26" s="674"/>
      <c r="AK26" s="674"/>
      <c r="AL26" s="643">
        <v>0</v>
      </c>
      <c r="AM26" s="675"/>
      <c r="AN26" s="675"/>
      <c r="AO26" s="676"/>
      <c r="AP26" s="711" t="s">
        <v>275</v>
      </c>
      <c r="AQ26" s="712"/>
      <c r="AR26" s="712"/>
      <c r="AS26" s="712"/>
      <c r="AT26" s="712"/>
      <c r="AU26" s="712"/>
      <c r="AV26" s="712"/>
      <c r="AW26" s="712"/>
      <c r="AX26" s="712"/>
      <c r="AY26" s="712"/>
      <c r="AZ26" s="712"/>
      <c r="BA26" s="712"/>
      <c r="BB26" s="712"/>
      <c r="BC26" s="712"/>
      <c r="BD26" s="712"/>
      <c r="BE26" s="712"/>
      <c r="BF26" s="713"/>
      <c r="BG26" s="620" t="s">
        <v>108</v>
      </c>
      <c r="BH26" s="621"/>
      <c r="BI26" s="621"/>
      <c r="BJ26" s="621"/>
      <c r="BK26" s="621"/>
      <c r="BL26" s="621"/>
      <c r="BM26" s="621"/>
      <c r="BN26" s="622"/>
      <c r="BO26" s="673" t="s">
        <v>108</v>
      </c>
      <c r="BP26" s="673"/>
      <c r="BQ26" s="673"/>
      <c r="BR26" s="673"/>
      <c r="BS26" s="626" t="s">
        <v>108</v>
      </c>
      <c r="BT26" s="621"/>
      <c r="BU26" s="621"/>
      <c r="BV26" s="621"/>
      <c r="BW26" s="621"/>
      <c r="BX26" s="621"/>
      <c r="BY26" s="621"/>
      <c r="BZ26" s="621"/>
      <c r="CA26" s="621"/>
      <c r="CB26" s="656"/>
      <c r="CD26" s="657" t="s">
        <v>276</v>
      </c>
      <c r="CE26" s="654"/>
      <c r="CF26" s="654"/>
      <c r="CG26" s="654"/>
      <c r="CH26" s="654"/>
      <c r="CI26" s="654"/>
      <c r="CJ26" s="654"/>
      <c r="CK26" s="654"/>
      <c r="CL26" s="654"/>
      <c r="CM26" s="654"/>
      <c r="CN26" s="654"/>
      <c r="CO26" s="654"/>
      <c r="CP26" s="654"/>
      <c r="CQ26" s="655"/>
      <c r="CR26" s="620">
        <v>49784455</v>
      </c>
      <c r="CS26" s="621"/>
      <c r="CT26" s="621"/>
      <c r="CU26" s="621"/>
      <c r="CV26" s="621"/>
      <c r="CW26" s="621"/>
      <c r="CX26" s="621"/>
      <c r="CY26" s="622"/>
      <c r="CZ26" s="623">
        <v>6.3</v>
      </c>
      <c r="DA26" s="641"/>
      <c r="DB26" s="641"/>
      <c r="DC26" s="642"/>
      <c r="DD26" s="626">
        <v>46681019</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c r="B27" s="617" t="s">
        <v>277</v>
      </c>
      <c r="C27" s="618"/>
      <c r="D27" s="618"/>
      <c r="E27" s="618"/>
      <c r="F27" s="618"/>
      <c r="G27" s="618"/>
      <c r="H27" s="618"/>
      <c r="I27" s="618"/>
      <c r="J27" s="618"/>
      <c r="K27" s="618"/>
      <c r="L27" s="618"/>
      <c r="M27" s="618"/>
      <c r="N27" s="618"/>
      <c r="O27" s="618"/>
      <c r="P27" s="618"/>
      <c r="Q27" s="619"/>
      <c r="R27" s="620">
        <v>33243515</v>
      </c>
      <c r="S27" s="621"/>
      <c r="T27" s="621"/>
      <c r="U27" s="621"/>
      <c r="V27" s="621"/>
      <c r="W27" s="621"/>
      <c r="X27" s="621"/>
      <c r="Y27" s="622"/>
      <c r="Z27" s="673">
        <v>4.2</v>
      </c>
      <c r="AA27" s="673"/>
      <c r="AB27" s="673"/>
      <c r="AC27" s="673"/>
      <c r="AD27" s="674" t="s">
        <v>108</v>
      </c>
      <c r="AE27" s="674"/>
      <c r="AF27" s="674"/>
      <c r="AG27" s="674"/>
      <c r="AH27" s="674"/>
      <c r="AI27" s="674"/>
      <c r="AJ27" s="674"/>
      <c r="AK27" s="674"/>
      <c r="AL27" s="643" t="s">
        <v>108</v>
      </c>
      <c r="AM27" s="675"/>
      <c r="AN27" s="675"/>
      <c r="AO27" s="676"/>
      <c r="AP27" s="617" t="s">
        <v>278</v>
      </c>
      <c r="AQ27" s="618"/>
      <c r="AR27" s="618"/>
      <c r="AS27" s="618"/>
      <c r="AT27" s="618"/>
      <c r="AU27" s="618"/>
      <c r="AV27" s="618"/>
      <c r="AW27" s="618"/>
      <c r="AX27" s="618"/>
      <c r="AY27" s="618"/>
      <c r="AZ27" s="618"/>
      <c r="BA27" s="618"/>
      <c r="BB27" s="618"/>
      <c r="BC27" s="618"/>
      <c r="BD27" s="618"/>
      <c r="BE27" s="618"/>
      <c r="BF27" s="619"/>
      <c r="BG27" s="620">
        <v>284138163</v>
      </c>
      <c r="BH27" s="621"/>
      <c r="BI27" s="621"/>
      <c r="BJ27" s="621"/>
      <c r="BK27" s="621"/>
      <c r="BL27" s="621"/>
      <c r="BM27" s="621"/>
      <c r="BN27" s="622"/>
      <c r="BO27" s="673">
        <v>100</v>
      </c>
      <c r="BP27" s="673"/>
      <c r="BQ27" s="673"/>
      <c r="BR27" s="673"/>
      <c r="BS27" s="626">
        <v>6704972</v>
      </c>
      <c r="BT27" s="621"/>
      <c r="BU27" s="621"/>
      <c r="BV27" s="621"/>
      <c r="BW27" s="621"/>
      <c r="BX27" s="621"/>
      <c r="BY27" s="621"/>
      <c r="BZ27" s="621"/>
      <c r="CA27" s="621"/>
      <c r="CB27" s="656"/>
      <c r="CD27" s="657" t="s">
        <v>279</v>
      </c>
      <c r="CE27" s="654"/>
      <c r="CF27" s="654"/>
      <c r="CG27" s="654"/>
      <c r="CH27" s="654"/>
      <c r="CI27" s="654"/>
      <c r="CJ27" s="654"/>
      <c r="CK27" s="654"/>
      <c r="CL27" s="654"/>
      <c r="CM27" s="654"/>
      <c r="CN27" s="654"/>
      <c r="CO27" s="654"/>
      <c r="CP27" s="654"/>
      <c r="CQ27" s="655"/>
      <c r="CR27" s="620">
        <v>199970081</v>
      </c>
      <c r="CS27" s="639"/>
      <c r="CT27" s="639"/>
      <c r="CU27" s="639"/>
      <c r="CV27" s="639"/>
      <c r="CW27" s="639"/>
      <c r="CX27" s="639"/>
      <c r="CY27" s="640"/>
      <c r="CZ27" s="623">
        <v>25.5</v>
      </c>
      <c r="DA27" s="641"/>
      <c r="DB27" s="641"/>
      <c r="DC27" s="642"/>
      <c r="DD27" s="626">
        <v>60329839</v>
      </c>
      <c r="DE27" s="639"/>
      <c r="DF27" s="639"/>
      <c r="DG27" s="639"/>
      <c r="DH27" s="639"/>
      <c r="DI27" s="639"/>
      <c r="DJ27" s="639"/>
      <c r="DK27" s="640"/>
      <c r="DL27" s="626">
        <v>60225136</v>
      </c>
      <c r="DM27" s="639"/>
      <c r="DN27" s="639"/>
      <c r="DO27" s="639"/>
      <c r="DP27" s="639"/>
      <c r="DQ27" s="639"/>
      <c r="DR27" s="639"/>
      <c r="DS27" s="639"/>
      <c r="DT27" s="639"/>
      <c r="DU27" s="639"/>
      <c r="DV27" s="640"/>
      <c r="DW27" s="643">
        <v>16</v>
      </c>
      <c r="DX27" s="644"/>
      <c r="DY27" s="644"/>
      <c r="DZ27" s="644"/>
      <c r="EA27" s="644"/>
      <c r="EB27" s="644"/>
      <c r="EC27" s="645"/>
    </row>
    <row r="28" spans="2:133" ht="11.25" customHeight="1">
      <c r="B28" s="617" t="s">
        <v>280</v>
      </c>
      <c r="C28" s="618"/>
      <c r="D28" s="618"/>
      <c r="E28" s="618"/>
      <c r="F28" s="618"/>
      <c r="G28" s="618"/>
      <c r="H28" s="618"/>
      <c r="I28" s="618"/>
      <c r="J28" s="618"/>
      <c r="K28" s="618"/>
      <c r="L28" s="618"/>
      <c r="M28" s="618"/>
      <c r="N28" s="618"/>
      <c r="O28" s="618"/>
      <c r="P28" s="618"/>
      <c r="Q28" s="619"/>
      <c r="R28" s="620">
        <v>5224580</v>
      </c>
      <c r="S28" s="621"/>
      <c r="T28" s="621"/>
      <c r="U28" s="621"/>
      <c r="V28" s="621"/>
      <c r="W28" s="621"/>
      <c r="X28" s="621"/>
      <c r="Y28" s="622"/>
      <c r="Z28" s="673">
        <v>0.7</v>
      </c>
      <c r="AA28" s="673"/>
      <c r="AB28" s="673"/>
      <c r="AC28" s="673"/>
      <c r="AD28" s="674">
        <v>613650</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281</v>
      </c>
      <c r="CE28" s="654"/>
      <c r="CF28" s="654"/>
      <c r="CG28" s="654"/>
      <c r="CH28" s="654"/>
      <c r="CI28" s="654"/>
      <c r="CJ28" s="654"/>
      <c r="CK28" s="654"/>
      <c r="CL28" s="654"/>
      <c r="CM28" s="654"/>
      <c r="CN28" s="654"/>
      <c r="CO28" s="654"/>
      <c r="CP28" s="654"/>
      <c r="CQ28" s="655"/>
      <c r="CR28" s="620">
        <v>101829341</v>
      </c>
      <c r="CS28" s="621"/>
      <c r="CT28" s="621"/>
      <c r="CU28" s="621"/>
      <c r="CV28" s="621"/>
      <c r="CW28" s="621"/>
      <c r="CX28" s="621"/>
      <c r="CY28" s="622"/>
      <c r="CZ28" s="623">
        <v>13</v>
      </c>
      <c r="DA28" s="641"/>
      <c r="DB28" s="641"/>
      <c r="DC28" s="642"/>
      <c r="DD28" s="626">
        <v>92186414</v>
      </c>
      <c r="DE28" s="621"/>
      <c r="DF28" s="621"/>
      <c r="DG28" s="621"/>
      <c r="DH28" s="621"/>
      <c r="DI28" s="621"/>
      <c r="DJ28" s="621"/>
      <c r="DK28" s="622"/>
      <c r="DL28" s="626">
        <v>92176734</v>
      </c>
      <c r="DM28" s="621"/>
      <c r="DN28" s="621"/>
      <c r="DO28" s="621"/>
      <c r="DP28" s="621"/>
      <c r="DQ28" s="621"/>
      <c r="DR28" s="621"/>
      <c r="DS28" s="621"/>
      <c r="DT28" s="621"/>
      <c r="DU28" s="621"/>
      <c r="DV28" s="622"/>
      <c r="DW28" s="643">
        <v>24.4</v>
      </c>
      <c r="DX28" s="644"/>
      <c r="DY28" s="644"/>
      <c r="DZ28" s="644"/>
      <c r="EA28" s="644"/>
      <c r="EB28" s="644"/>
      <c r="EC28" s="645"/>
    </row>
    <row r="29" spans="2:133" ht="11.25" customHeight="1">
      <c r="B29" s="617" t="s">
        <v>282</v>
      </c>
      <c r="C29" s="618"/>
      <c r="D29" s="618"/>
      <c r="E29" s="618"/>
      <c r="F29" s="618"/>
      <c r="G29" s="618"/>
      <c r="H29" s="618"/>
      <c r="I29" s="618"/>
      <c r="J29" s="618"/>
      <c r="K29" s="618"/>
      <c r="L29" s="618"/>
      <c r="M29" s="618"/>
      <c r="N29" s="618"/>
      <c r="O29" s="618"/>
      <c r="P29" s="618"/>
      <c r="Q29" s="619"/>
      <c r="R29" s="620">
        <v>354101</v>
      </c>
      <c r="S29" s="621"/>
      <c r="T29" s="621"/>
      <c r="U29" s="621"/>
      <c r="V29" s="621"/>
      <c r="W29" s="621"/>
      <c r="X29" s="621"/>
      <c r="Y29" s="622"/>
      <c r="Z29" s="673">
        <v>0</v>
      </c>
      <c r="AA29" s="673"/>
      <c r="AB29" s="673"/>
      <c r="AC29" s="673"/>
      <c r="AD29" s="674" t="s">
        <v>108</v>
      </c>
      <c r="AE29" s="674"/>
      <c r="AF29" s="674"/>
      <c r="AG29" s="674"/>
      <c r="AH29" s="674"/>
      <c r="AI29" s="674"/>
      <c r="AJ29" s="674"/>
      <c r="AK29" s="674"/>
      <c r="AL29" s="643" t="s">
        <v>108</v>
      </c>
      <c r="AM29" s="675"/>
      <c r="AN29" s="675"/>
      <c r="AO29" s="676"/>
      <c r="AP29" s="680" t="s">
        <v>201</v>
      </c>
      <c r="AQ29" s="681"/>
      <c r="AR29" s="681"/>
      <c r="AS29" s="681"/>
      <c r="AT29" s="681"/>
      <c r="AU29" s="681"/>
      <c r="AV29" s="681"/>
      <c r="AW29" s="681"/>
      <c r="AX29" s="681"/>
      <c r="AY29" s="681"/>
      <c r="AZ29" s="681"/>
      <c r="BA29" s="681"/>
      <c r="BB29" s="681"/>
      <c r="BC29" s="681"/>
      <c r="BD29" s="681"/>
      <c r="BE29" s="681"/>
      <c r="BF29" s="682"/>
      <c r="BG29" s="680" t="s">
        <v>283</v>
      </c>
      <c r="BH29" s="696"/>
      <c r="BI29" s="696"/>
      <c r="BJ29" s="696"/>
      <c r="BK29" s="696"/>
      <c r="BL29" s="696"/>
      <c r="BM29" s="696"/>
      <c r="BN29" s="696"/>
      <c r="BO29" s="696"/>
      <c r="BP29" s="696"/>
      <c r="BQ29" s="697"/>
      <c r="BR29" s="680" t="s">
        <v>284</v>
      </c>
      <c r="BS29" s="696"/>
      <c r="BT29" s="696"/>
      <c r="BU29" s="696"/>
      <c r="BV29" s="696"/>
      <c r="BW29" s="696"/>
      <c r="BX29" s="696"/>
      <c r="BY29" s="696"/>
      <c r="BZ29" s="696"/>
      <c r="CA29" s="696"/>
      <c r="CB29" s="697"/>
      <c r="CD29" s="690" t="s">
        <v>285</v>
      </c>
      <c r="CE29" s="691"/>
      <c r="CF29" s="657" t="s">
        <v>286</v>
      </c>
      <c r="CG29" s="654"/>
      <c r="CH29" s="654"/>
      <c r="CI29" s="654"/>
      <c r="CJ29" s="654"/>
      <c r="CK29" s="654"/>
      <c r="CL29" s="654"/>
      <c r="CM29" s="654"/>
      <c r="CN29" s="654"/>
      <c r="CO29" s="654"/>
      <c r="CP29" s="654"/>
      <c r="CQ29" s="655"/>
      <c r="CR29" s="620">
        <v>101694298</v>
      </c>
      <c r="CS29" s="639"/>
      <c r="CT29" s="639"/>
      <c r="CU29" s="639"/>
      <c r="CV29" s="639"/>
      <c r="CW29" s="639"/>
      <c r="CX29" s="639"/>
      <c r="CY29" s="640"/>
      <c r="CZ29" s="623">
        <v>13</v>
      </c>
      <c r="DA29" s="641"/>
      <c r="DB29" s="641"/>
      <c r="DC29" s="642"/>
      <c r="DD29" s="626">
        <v>92051371</v>
      </c>
      <c r="DE29" s="639"/>
      <c r="DF29" s="639"/>
      <c r="DG29" s="639"/>
      <c r="DH29" s="639"/>
      <c r="DI29" s="639"/>
      <c r="DJ29" s="639"/>
      <c r="DK29" s="640"/>
      <c r="DL29" s="626">
        <v>92041691</v>
      </c>
      <c r="DM29" s="639"/>
      <c r="DN29" s="639"/>
      <c r="DO29" s="639"/>
      <c r="DP29" s="639"/>
      <c r="DQ29" s="639"/>
      <c r="DR29" s="639"/>
      <c r="DS29" s="639"/>
      <c r="DT29" s="639"/>
      <c r="DU29" s="639"/>
      <c r="DV29" s="640"/>
      <c r="DW29" s="643">
        <v>24.4</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7142746</v>
      </c>
      <c r="S30" s="621"/>
      <c r="T30" s="621"/>
      <c r="U30" s="621"/>
      <c r="V30" s="621"/>
      <c r="W30" s="621"/>
      <c r="X30" s="621"/>
      <c r="Y30" s="622"/>
      <c r="Z30" s="673">
        <v>0.9</v>
      </c>
      <c r="AA30" s="673"/>
      <c r="AB30" s="673"/>
      <c r="AC30" s="673"/>
      <c r="AD30" s="674" t="s">
        <v>108</v>
      </c>
      <c r="AE30" s="674"/>
      <c r="AF30" s="674"/>
      <c r="AG30" s="674"/>
      <c r="AH30" s="674"/>
      <c r="AI30" s="674"/>
      <c r="AJ30" s="674"/>
      <c r="AK30" s="674"/>
      <c r="AL30" s="643" t="s">
        <v>108</v>
      </c>
      <c r="AM30" s="675"/>
      <c r="AN30" s="675"/>
      <c r="AO30" s="676"/>
      <c r="AP30" s="698" t="s">
        <v>288</v>
      </c>
      <c r="AQ30" s="699"/>
      <c r="AR30" s="699"/>
      <c r="AS30" s="699"/>
      <c r="AT30" s="704" t="s">
        <v>289</v>
      </c>
      <c r="AU30" s="182"/>
      <c r="AV30" s="182"/>
      <c r="AW30" s="182"/>
      <c r="AX30" s="707" t="s">
        <v>167</v>
      </c>
      <c r="AY30" s="708"/>
      <c r="AZ30" s="708"/>
      <c r="BA30" s="708"/>
      <c r="BB30" s="708"/>
      <c r="BC30" s="708"/>
      <c r="BD30" s="708"/>
      <c r="BE30" s="708"/>
      <c r="BF30" s="709"/>
      <c r="BG30" s="686">
        <v>99.2</v>
      </c>
      <c r="BH30" s="687"/>
      <c r="BI30" s="687"/>
      <c r="BJ30" s="687"/>
      <c r="BK30" s="687"/>
      <c r="BL30" s="687"/>
      <c r="BM30" s="688">
        <v>97.9</v>
      </c>
      <c r="BN30" s="687"/>
      <c r="BO30" s="687"/>
      <c r="BP30" s="687"/>
      <c r="BQ30" s="689"/>
      <c r="BR30" s="686">
        <v>99.3</v>
      </c>
      <c r="BS30" s="687"/>
      <c r="BT30" s="687"/>
      <c r="BU30" s="687"/>
      <c r="BV30" s="687"/>
      <c r="BW30" s="687"/>
      <c r="BX30" s="688">
        <v>97.6</v>
      </c>
      <c r="BY30" s="687"/>
      <c r="BZ30" s="687"/>
      <c r="CA30" s="687"/>
      <c r="CB30" s="689"/>
      <c r="CD30" s="692"/>
      <c r="CE30" s="693"/>
      <c r="CF30" s="657" t="s">
        <v>290</v>
      </c>
      <c r="CG30" s="654"/>
      <c r="CH30" s="654"/>
      <c r="CI30" s="654"/>
      <c r="CJ30" s="654"/>
      <c r="CK30" s="654"/>
      <c r="CL30" s="654"/>
      <c r="CM30" s="654"/>
      <c r="CN30" s="654"/>
      <c r="CO30" s="654"/>
      <c r="CP30" s="654"/>
      <c r="CQ30" s="655"/>
      <c r="CR30" s="620">
        <v>84098379</v>
      </c>
      <c r="CS30" s="621"/>
      <c r="CT30" s="621"/>
      <c r="CU30" s="621"/>
      <c r="CV30" s="621"/>
      <c r="CW30" s="621"/>
      <c r="CX30" s="621"/>
      <c r="CY30" s="622"/>
      <c r="CZ30" s="623">
        <v>10.7</v>
      </c>
      <c r="DA30" s="641"/>
      <c r="DB30" s="641"/>
      <c r="DC30" s="642"/>
      <c r="DD30" s="626">
        <v>75035009</v>
      </c>
      <c r="DE30" s="621"/>
      <c r="DF30" s="621"/>
      <c r="DG30" s="621"/>
      <c r="DH30" s="621"/>
      <c r="DI30" s="621"/>
      <c r="DJ30" s="621"/>
      <c r="DK30" s="622"/>
      <c r="DL30" s="626">
        <v>75035009</v>
      </c>
      <c r="DM30" s="621"/>
      <c r="DN30" s="621"/>
      <c r="DO30" s="621"/>
      <c r="DP30" s="621"/>
      <c r="DQ30" s="621"/>
      <c r="DR30" s="621"/>
      <c r="DS30" s="621"/>
      <c r="DT30" s="621"/>
      <c r="DU30" s="621"/>
      <c r="DV30" s="622"/>
      <c r="DW30" s="643">
        <v>19.899999999999999</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12030844</v>
      </c>
      <c r="S31" s="621"/>
      <c r="T31" s="621"/>
      <c r="U31" s="621"/>
      <c r="V31" s="621"/>
      <c r="W31" s="621"/>
      <c r="X31" s="621"/>
      <c r="Y31" s="622"/>
      <c r="Z31" s="673">
        <v>1.5</v>
      </c>
      <c r="AA31" s="673"/>
      <c r="AB31" s="673"/>
      <c r="AC31" s="673"/>
      <c r="AD31" s="674" t="s">
        <v>108</v>
      </c>
      <c r="AE31" s="674"/>
      <c r="AF31" s="674"/>
      <c r="AG31" s="674"/>
      <c r="AH31" s="674"/>
      <c r="AI31" s="674"/>
      <c r="AJ31" s="674"/>
      <c r="AK31" s="674"/>
      <c r="AL31" s="643" t="s">
        <v>108</v>
      </c>
      <c r="AM31" s="675"/>
      <c r="AN31" s="675"/>
      <c r="AO31" s="676"/>
      <c r="AP31" s="700"/>
      <c r="AQ31" s="701"/>
      <c r="AR31" s="701"/>
      <c r="AS31" s="701"/>
      <c r="AT31" s="705"/>
      <c r="AU31" s="181" t="s">
        <v>292</v>
      </c>
      <c r="AV31" s="181"/>
      <c r="AW31" s="181"/>
      <c r="AX31" s="617" t="s">
        <v>293</v>
      </c>
      <c r="AY31" s="618"/>
      <c r="AZ31" s="618"/>
      <c r="BA31" s="618"/>
      <c r="BB31" s="618"/>
      <c r="BC31" s="618"/>
      <c r="BD31" s="618"/>
      <c r="BE31" s="618"/>
      <c r="BF31" s="619"/>
      <c r="BG31" s="684">
        <v>99.1</v>
      </c>
      <c r="BH31" s="639"/>
      <c r="BI31" s="639"/>
      <c r="BJ31" s="639"/>
      <c r="BK31" s="639"/>
      <c r="BL31" s="639"/>
      <c r="BM31" s="675">
        <v>97.4</v>
      </c>
      <c r="BN31" s="685"/>
      <c r="BO31" s="685"/>
      <c r="BP31" s="685"/>
      <c r="BQ31" s="649"/>
      <c r="BR31" s="684">
        <v>99.1</v>
      </c>
      <c r="BS31" s="639"/>
      <c r="BT31" s="639"/>
      <c r="BU31" s="639"/>
      <c r="BV31" s="639"/>
      <c r="BW31" s="639"/>
      <c r="BX31" s="675">
        <v>97</v>
      </c>
      <c r="BY31" s="685"/>
      <c r="BZ31" s="685"/>
      <c r="CA31" s="685"/>
      <c r="CB31" s="649"/>
      <c r="CD31" s="692"/>
      <c r="CE31" s="693"/>
      <c r="CF31" s="657" t="s">
        <v>294</v>
      </c>
      <c r="CG31" s="654"/>
      <c r="CH31" s="654"/>
      <c r="CI31" s="654"/>
      <c r="CJ31" s="654"/>
      <c r="CK31" s="654"/>
      <c r="CL31" s="654"/>
      <c r="CM31" s="654"/>
      <c r="CN31" s="654"/>
      <c r="CO31" s="654"/>
      <c r="CP31" s="654"/>
      <c r="CQ31" s="655"/>
      <c r="CR31" s="620">
        <v>17595919</v>
      </c>
      <c r="CS31" s="639"/>
      <c r="CT31" s="639"/>
      <c r="CU31" s="639"/>
      <c r="CV31" s="639"/>
      <c r="CW31" s="639"/>
      <c r="CX31" s="639"/>
      <c r="CY31" s="640"/>
      <c r="CZ31" s="623">
        <v>2.2000000000000002</v>
      </c>
      <c r="DA31" s="641"/>
      <c r="DB31" s="641"/>
      <c r="DC31" s="642"/>
      <c r="DD31" s="626">
        <v>17016362</v>
      </c>
      <c r="DE31" s="639"/>
      <c r="DF31" s="639"/>
      <c r="DG31" s="639"/>
      <c r="DH31" s="639"/>
      <c r="DI31" s="639"/>
      <c r="DJ31" s="639"/>
      <c r="DK31" s="640"/>
      <c r="DL31" s="626">
        <v>17006682</v>
      </c>
      <c r="DM31" s="639"/>
      <c r="DN31" s="639"/>
      <c r="DO31" s="639"/>
      <c r="DP31" s="639"/>
      <c r="DQ31" s="639"/>
      <c r="DR31" s="639"/>
      <c r="DS31" s="639"/>
      <c r="DT31" s="639"/>
      <c r="DU31" s="639"/>
      <c r="DV31" s="640"/>
      <c r="DW31" s="643">
        <v>4.5</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124643794</v>
      </c>
      <c r="S32" s="621"/>
      <c r="T32" s="621"/>
      <c r="U32" s="621"/>
      <c r="V32" s="621"/>
      <c r="W32" s="621"/>
      <c r="X32" s="621"/>
      <c r="Y32" s="622"/>
      <c r="Z32" s="673">
        <v>15.6</v>
      </c>
      <c r="AA32" s="673"/>
      <c r="AB32" s="673"/>
      <c r="AC32" s="673"/>
      <c r="AD32" s="674">
        <v>1154</v>
      </c>
      <c r="AE32" s="674"/>
      <c r="AF32" s="674"/>
      <c r="AG32" s="674"/>
      <c r="AH32" s="674"/>
      <c r="AI32" s="674"/>
      <c r="AJ32" s="674"/>
      <c r="AK32" s="674"/>
      <c r="AL32" s="643">
        <v>0</v>
      </c>
      <c r="AM32" s="675"/>
      <c r="AN32" s="675"/>
      <c r="AO32" s="676"/>
      <c r="AP32" s="702"/>
      <c r="AQ32" s="703"/>
      <c r="AR32" s="703"/>
      <c r="AS32" s="703"/>
      <c r="AT32" s="706"/>
      <c r="AU32" s="183"/>
      <c r="AV32" s="183"/>
      <c r="AW32" s="183"/>
      <c r="AX32" s="601" t="s">
        <v>296</v>
      </c>
      <c r="AY32" s="602"/>
      <c r="AZ32" s="602"/>
      <c r="BA32" s="602"/>
      <c r="BB32" s="602"/>
      <c r="BC32" s="602"/>
      <c r="BD32" s="602"/>
      <c r="BE32" s="602"/>
      <c r="BF32" s="603"/>
      <c r="BG32" s="683">
        <v>99.3</v>
      </c>
      <c r="BH32" s="605"/>
      <c r="BI32" s="605"/>
      <c r="BJ32" s="605"/>
      <c r="BK32" s="605"/>
      <c r="BL32" s="605"/>
      <c r="BM32" s="668">
        <v>98.2</v>
      </c>
      <c r="BN32" s="605"/>
      <c r="BO32" s="605"/>
      <c r="BP32" s="605"/>
      <c r="BQ32" s="662"/>
      <c r="BR32" s="683">
        <v>99.4</v>
      </c>
      <c r="BS32" s="605"/>
      <c r="BT32" s="605"/>
      <c r="BU32" s="605"/>
      <c r="BV32" s="605"/>
      <c r="BW32" s="605"/>
      <c r="BX32" s="668">
        <v>98</v>
      </c>
      <c r="BY32" s="605"/>
      <c r="BZ32" s="605"/>
      <c r="CA32" s="605"/>
      <c r="CB32" s="662"/>
      <c r="CD32" s="694"/>
      <c r="CE32" s="695"/>
      <c r="CF32" s="657" t="s">
        <v>297</v>
      </c>
      <c r="CG32" s="654"/>
      <c r="CH32" s="654"/>
      <c r="CI32" s="654"/>
      <c r="CJ32" s="654"/>
      <c r="CK32" s="654"/>
      <c r="CL32" s="654"/>
      <c r="CM32" s="654"/>
      <c r="CN32" s="654"/>
      <c r="CO32" s="654"/>
      <c r="CP32" s="654"/>
      <c r="CQ32" s="655"/>
      <c r="CR32" s="620">
        <v>135043</v>
      </c>
      <c r="CS32" s="621"/>
      <c r="CT32" s="621"/>
      <c r="CU32" s="621"/>
      <c r="CV32" s="621"/>
      <c r="CW32" s="621"/>
      <c r="CX32" s="621"/>
      <c r="CY32" s="622"/>
      <c r="CZ32" s="623">
        <v>0</v>
      </c>
      <c r="DA32" s="641"/>
      <c r="DB32" s="641"/>
      <c r="DC32" s="642"/>
      <c r="DD32" s="626">
        <v>135043</v>
      </c>
      <c r="DE32" s="621"/>
      <c r="DF32" s="621"/>
      <c r="DG32" s="621"/>
      <c r="DH32" s="621"/>
      <c r="DI32" s="621"/>
      <c r="DJ32" s="621"/>
      <c r="DK32" s="622"/>
      <c r="DL32" s="626">
        <v>135043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76596900</v>
      </c>
      <c r="S33" s="621"/>
      <c r="T33" s="621"/>
      <c r="U33" s="621"/>
      <c r="V33" s="621"/>
      <c r="W33" s="621"/>
      <c r="X33" s="621"/>
      <c r="Y33" s="622"/>
      <c r="Z33" s="673">
        <v>9.6</v>
      </c>
      <c r="AA33" s="673"/>
      <c r="AB33" s="673"/>
      <c r="AC33" s="673"/>
      <c r="AD33" s="674" t="s">
        <v>108</v>
      </c>
      <c r="AE33" s="674"/>
      <c r="AF33" s="674"/>
      <c r="AG33" s="674"/>
      <c r="AH33" s="674"/>
      <c r="AI33" s="674"/>
      <c r="AJ33" s="674"/>
      <c r="AK33" s="674"/>
      <c r="AL33" s="643" t="s">
        <v>108</v>
      </c>
      <c r="AM33" s="675"/>
      <c r="AN33" s="675"/>
      <c r="AO33" s="676"/>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7" t="s">
        <v>299</v>
      </c>
      <c r="CE33" s="654"/>
      <c r="CF33" s="654"/>
      <c r="CG33" s="654"/>
      <c r="CH33" s="654"/>
      <c r="CI33" s="654"/>
      <c r="CJ33" s="654"/>
      <c r="CK33" s="654"/>
      <c r="CL33" s="654"/>
      <c r="CM33" s="654"/>
      <c r="CN33" s="654"/>
      <c r="CO33" s="654"/>
      <c r="CP33" s="654"/>
      <c r="CQ33" s="655"/>
      <c r="CR33" s="620">
        <v>322502768</v>
      </c>
      <c r="CS33" s="639"/>
      <c r="CT33" s="639"/>
      <c r="CU33" s="639"/>
      <c r="CV33" s="639"/>
      <c r="CW33" s="639"/>
      <c r="CX33" s="639"/>
      <c r="CY33" s="640"/>
      <c r="CZ33" s="623">
        <v>41.1</v>
      </c>
      <c r="DA33" s="641"/>
      <c r="DB33" s="641"/>
      <c r="DC33" s="642"/>
      <c r="DD33" s="626">
        <v>162737124</v>
      </c>
      <c r="DE33" s="639"/>
      <c r="DF33" s="639"/>
      <c r="DG33" s="639"/>
      <c r="DH33" s="639"/>
      <c r="DI33" s="639"/>
      <c r="DJ33" s="639"/>
      <c r="DK33" s="640"/>
      <c r="DL33" s="626">
        <v>126371365</v>
      </c>
      <c r="DM33" s="639"/>
      <c r="DN33" s="639"/>
      <c r="DO33" s="639"/>
      <c r="DP33" s="639"/>
      <c r="DQ33" s="639"/>
      <c r="DR33" s="639"/>
      <c r="DS33" s="639"/>
      <c r="DT33" s="639"/>
      <c r="DU33" s="639"/>
      <c r="DV33" s="640"/>
      <c r="DW33" s="643">
        <v>33.5</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108</v>
      </c>
      <c r="S34" s="621"/>
      <c r="T34" s="621"/>
      <c r="U34" s="621"/>
      <c r="V34" s="621"/>
      <c r="W34" s="621"/>
      <c r="X34" s="621"/>
      <c r="Y34" s="622"/>
      <c r="Z34" s="673" t="s">
        <v>108</v>
      </c>
      <c r="AA34" s="673"/>
      <c r="AB34" s="673"/>
      <c r="AC34" s="673"/>
      <c r="AD34" s="674" t="s">
        <v>108</v>
      </c>
      <c r="AE34" s="674"/>
      <c r="AF34" s="674"/>
      <c r="AG34" s="674"/>
      <c r="AH34" s="674"/>
      <c r="AI34" s="674"/>
      <c r="AJ34" s="674"/>
      <c r="AK34" s="674"/>
      <c r="AL34" s="643" t="s">
        <v>108</v>
      </c>
      <c r="AM34" s="675"/>
      <c r="AN34" s="675"/>
      <c r="AO34" s="676"/>
      <c r="AP34" s="186"/>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81587312</v>
      </c>
      <c r="CS34" s="621"/>
      <c r="CT34" s="621"/>
      <c r="CU34" s="621"/>
      <c r="CV34" s="621"/>
      <c r="CW34" s="621"/>
      <c r="CX34" s="621"/>
      <c r="CY34" s="622"/>
      <c r="CZ34" s="623">
        <v>10.4</v>
      </c>
      <c r="DA34" s="641"/>
      <c r="DB34" s="641"/>
      <c r="DC34" s="642"/>
      <c r="DD34" s="626">
        <v>55529553</v>
      </c>
      <c r="DE34" s="621"/>
      <c r="DF34" s="621"/>
      <c r="DG34" s="621"/>
      <c r="DH34" s="621"/>
      <c r="DI34" s="621"/>
      <c r="DJ34" s="621"/>
      <c r="DK34" s="622"/>
      <c r="DL34" s="626">
        <v>51289088</v>
      </c>
      <c r="DM34" s="621"/>
      <c r="DN34" s="621"/>
      <c r="DO34" s="621"/>
      <c r="DP34" s="621"/>
      <c r="DQ34" s="621"/>
      <c r="DR34" s="621"/>
      <c r="DS34" s="621"/>
      <c r="DT34" s="621"/>
      <c r="DU34" s="621"/>
      <c r="DV34" s="622"/>
      <c r="DW34" s="643">
        <v>13.6</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35700000</v>
      </c>
      <c r="S35" s="621"/>
      <c r="T35" s="621"/>
      <c r="U35" s="621"/>
      <c r="V35" s="621"/>
      <c r="W35" s="621"/>
      <c r="X35" s="621"/>
      <c r="Y35" s="622"/>
      <c r="Z35" s="673">
        <v>4.5</v>
      </c>
      <c r="AA35" s="673"/>
      <c r="AB35" s="673"/>
      <c r="AC35" s="673"/>
      <c r="AD35" s="674" t="s">
        <v>108</v>
      </c>
      <c r="AE35" s="674"/>
      <c r="AF35" s="674"/>
      <c r="AG35" s="674"/>
      <c r="AH35" s="674"/>
      <c r="AI35" s="674"/>
      <c r="AJ35" s="674"/>
      <c r="AK35" s="674"/>
      <c r="AL35" s="643" t="s">
        <v>108</v>
      </c>
      <c r="AM35" s="675"/>
      <c r="AN35" s="675"/>
      <c r="AO35" s="676"/>
      <c r="AP35" s="186"/>
      <c r="AQ35" s="677" t="s">
        <v>305</v>
      </c>
      <c r="AR35" s="678"/>
      <c r="AS35" s="678"/>
      <c r="AT35" s="678"/>
      <c r="AU35" s="678"/>
      <c r="AV35" s="678"/>
      <c r="AW35" s="678"/>
      <c r="AX35" s="678"/>
      <c r="AY35" s="679"/>
      <c r="AZ35" s="670">
        <v>95010390</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6078</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9412092</v>
      </c>
      <c r="CS35" s="639"/>
      <c r="CT35" s="639"/>
      <c r="CU35" s="639"/>
      <c r="CV35" s="639"/>
      <c r="CW35" s="639"/>
      <c r="CX35" s="639"/>
      <c r="CY35" s="640"/>
      <c r="CZ35" s="623">
        <v>1.2</v>
      </c>
      <c r="DA35" s="641"/>
      <c r="DB35" s="641"/>
      <c r="DC35" s="642"/>
      <c r="DD35" s="626">
        <v>6832455</v>
      </c>
      <c r="DE35" s="639"/>
      <c r="DF35" s="639"/>
      <c r="DG35" s="639"/>
      <c r="DH35" s="639"/>
      <c r="DI35" s="639"/>
      <c r="DJ35" s="639"/>
      <c r="DK35" s="640"/>
      <c r="DL35" s="626">
        <v>6832285</v>
      </c>
      <c r="DM35" s="639"/>
      <c r="DN35" s="639"/>
      <c r="DO35" s="639"/>
      <c r="DP35" s="639"/>
      <c r="DQ35" s="639"/>
      <c r="DR35" s="639"/>
      <c r="DS35" s="639"/>
      <c r="DT35" s="639"/>
      <c r="DU35" s="639"/>
      <c r="DV35" s="640"/>
      <c r="DW35" s="643">
        <v>1.8</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798701911</v>
      </c>
      <c r="S36" s="661"/>
      <c r="T36" s="661"/>
      <c r="U36" s="661"/>
      <c r="V36" s="661"/>
      <c r="W36" s="661"/>
      <c r="X36" s="661"/>
      <c r="Y36" s="664"/>
      <c r="Z36" s="665">
        <v>100</v>
      </c>
      <c r="AA36" s="665"/>
      <c r="AB36" s="665"/>
      <c r="AC36" s="665"/>
      <c r="AD36" s="666">
        <v>341692415</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21063086</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-10107181</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54264917</v>
      </c>
      <c r="CS36" s="621"/>
      <c r="CT36" s="621"/>
      <c r="CU36" s="621"/>
      <c r="CV36" s="621"/>
      <c r="CW36" s="621"/>
      <c r="CX36" s="621"/>
      <c r="CY36" s="622"/>
      <c r="CZ36" s="623">
        <v>6.9</v>
      </c>
      <c r="DA36" s="641"/>
      <c r="DB36" s="641"/>
      <c r="DC36" s="642"/>
      <c r="DD36" s="626">
        <v>47927802</v>
      </c>
      <c r="DE36" s="621"/>
      <c r="DF36" s="621"/>
      <c r="DG36" s="621"/>
      <c r="DH36" s="621"/>
      <c r="DI36" s="621"/>
      <c r="DJ36" s="621"/>
      <c r="DK36" s="622"/>
      <c r="DL36" s="626">
        <v>33198253</v>
      </c>
      <c r="DM36" s="621"/>
      <c r="DN36" s="621"/>
      <c r="DO36" s="621"/>
      <c r="DP36" s="621"/>
      <c r="DQ36" s="621"/>
      <c r="DR36" s="621"/>
      <c r="DS36" s="621"/>
      <c r="DT36" s="621"/>
      <c r="DU36" s="621"/>
      <c r="DV36" s="622"/>
      <c r="DW36" s="643">
        <v>8.8000000000000007</v>
      </c>
      <c r="DX36" s="644"/>
      <c r="DY36" s="644"/>
      <c r="DZ36" s="644"/>
      <c r="EA36" s="644"/>
      <c r="EB36" s="644"/>
      <c r="EC36" s="645"/>
    </row>
    <row r="37" spans="2:133" ht="11.25" customHeight="1">
      <c r="AQ37" s="646" t="s">
        <v>312</v>
      </c>
      <c r="AR37" s="647"/>
      <c r="AS37" s="647"/>
      <c r="AT37" s="647"/>
      <c r="AU37" s="647"/>
      <c r="AV37" s="647"/>
      <c r="AW37" s="647"/>
      <c r="AX37" s="647"/>
      <c r="AY37" s="648"/>
      <c r="AZ37" s="620">
        <v>18503929</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222450</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91527</v>
      </c>
      <c r="CS37" s="639"/>
      <c r="CT37" s="639"/>
      <c r="CU37" s="639"/>
      <c r="CV37" s="639"/>
      <c r="CW37" s="639"/>
      <c r="CX37" s="639"/>
      <c r="CY37" s="640"/>
      <c r="CZ37" s="623">
        <v>0</v>
      </c>
      <c r="DA37" s="641"/>
      <c r="DB37" s="641"/>
      <c r="DC37" s="642"/>
      <c r="DD37" s="626">
        <v>91527</v>
      </c>
      <c r="DE37" s="639"/>
      <c r="DF37" s="639"/>
      <c r="DG37" s="639"/>
      <c r="DH37" s="639"/>
      <c r="DI37" s="639"/>
      <c r="DJ37" s="639"/>
      <c r="DK37" s="640"/>
      <c r="DL37" s="626">
        <v>88955</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315</v>
      </c>
      <c r="AR38" s="647"/>
      <c r="AS38" s="647"/>
      <c r="AT38" s="647"/>
      <c r="AU38" s="647"/>
      <c r="AV38" s="647"/>
      <c r="AW38" s="647"/>
      <c r="AX38" s="647"/>
      <c r="AY38" s="648"/>
      <c r="AZ38" s="620">
        <v>2956394</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344879</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53323357</v>
      </c>
      <c r="CS38" s="621"/>
      <c r="CT38" s="621"/>
      <c r="CU38" s="621"/>
      <c r="CV38" s="621"/>
      <c r="CW38" s="621"/>
      <c r="CX38" s="621"/>
      <c r="CY38" s="622"/>
      <c r="CZ38" s="623">
        <v>6.8</v>
      </c>
      <c r="DA38" s="641"/>
      <c r="DB38" s="641"/>
      <c r="DC38" s="642"/>
      <c r="DD38" s="626">
        <v>43804487</v>
      </c>
      <c r="DE38" s="621"/>
      <c r="DF38" s="621"/>
      <c r="DG38" s="621"/>
      <c r="DH38" s="621"/>
      <c r="DI38" s="621"/>
      <c r="DJ38" s="621"/>
      <c r="DK38" s="622"/>
      <c r="DL38" s="626">
        <v>35051739</v>
      </c>
      <c r="DM38" s="621"/>
      <c r="DN38" s="621"/>
      <c r="DO38" s="621"/>
      <c r="DP38" s="621"/>
      <c r="DQ38" s="621"/>
      <c r="DR38" s="621"/>
      <c r="DS38" s="621"/>
      <c r="DT38" s="621"/>
      <c r="DU38" s="621"/>
      <c r="DV38" s="622"/>
      <c r="DW38" s="643">
        <v>9.3000000000000007</v>
      </c>
      <c r="DX38" s="644"/>
      <c r="DY38" s="644"/>
      <c r="DZ38" s="644"/>
      <c r="EA38" s="644"/>
      <c r="EB38" s="644"/>
      <c r="EC38" s="645"/>
    </row>
    <row r="39" spans="2:133" ht="11.25" customHeight="1">
      <c r="AQ39" s="646" t="s">
        <v>318</v>
      </c>
      <c r="AR39" s="647"/>
      <c r="AS39" s="647"/>
      <c r="AT39" s="647"/>
      <c r="AU39" s="647"/>
      <c r="AV39" s="647"/>
      <c r="AW39" s="647"/>
      <c r="AX39" s="647"/>
      <c r="AY39" s="648"/>
      <c r="AZ39" s="620">
        <v>2548143</v>
      </c>
      <c r="BA39" s="621"/>
      <c r="BB39" s="621"/>
      <c r="BC39" s="621"/>
      <c r="BD39" s="639"/>
      <c r="BE39" s="639"/>
      <c r="BF39" s="649"/>
      <c r="BG39" s="650" t="s">
        <v>319</v>
      </c>
      <c r="BH39" s="651"/>
      <c r="BI39" s="651"/>
      <c r="BJ39" s="651"/>
      <c r="BK39" s="651"/>
      <c r="BL39" s="187"/>
      <c r="BM39" s="654" t="s">
        <v>320</v>
      </c>
      <c r="BN39" s="654"/>
      <c r="BO39" s="654"/>
      <c r="BP39" s="654"/>
      <c r="BQ39" s="654"/>
      <c r="BR39" s="654"/>
      <c r="BS39" s="654"/>
      <c r="BT39" s="654"/>
      <c r="BU39" s="655"/>
      <c r="BV39" s="620">
        <v>86</v>
      </c>
      <c r="BW39" s="621"/>
      <c r="BX39" s="621"/>
      <c r="BY39" s="621"/>
      <c r="BZ39" s="621"/>
      <c r="CA39" s="621"/>
      <c r="CB39" s="656"/>
      <c r="CD39" s="657" t="s">
        <v>321</v>
      </c>
      <c r="CE39" s="654"/>
      <c r="CF39" s="654"/>
      <c r="CG39" s="654"/>
      <c r="CH39" s="654"/>
      <c r="CI39" s="654"/>
      <c r="CJ39" s="654"/>
      <c r="CK39" s="654"/>
      <c r="CL39" s="654"/>
      <c r="CM39" s="654"/>
      <c r="CN39" s="654"/>
      <c r="CO39" s="654"/>
      <c r="CP39" s="654"/>
      <c r="CQ39" s="655"/>
      <c r="CR39" s="620">
        <v>12566308</v>
      </c>
      <c r="CS39" s="639"/>
      <c r="CT39" s="639"/>
      <c r="CU39" s="639"/>
      <c r="CV39" s="639"/>
      <c r="CW39" s="639"/>
      <c r="CX39" s="639"/>
      <c r="CY39" s="640"/>
      <c r="CZ39" s="623">
        <v>1.6</v>
      </c>
      <c r="DA39" s="641"/>
      <c r="DB39" s="641"/>
      <c r="DC39" s="642"/>
      <c r="DD39" s="626">
        <v>8102414</v>
      </c>
      <c r="DE39" s="639"/>
      <c r="DF39" s="639"/>
      <c r="DG39" s="639"/>
      <c r="DH39" s="639"/>
      <c r="DI39" s="639"/>
      <c r="DJ39" s="639"/>
      <c r="DK39" s="640"/>
      <c r="DL39" s="626" t="s">
        <v>108</v>
      </c>
      <c r="DM39" s="639"/>
      <c r="DN39" s="639"/>
      <c r="DO39" s="639"/>
      <c r="DP39" s="639"/>
      <c r="DQ39" s="639"/>
      <c r="DR39" s="639"/>
      <c r="DS39" s="639"/>
      <c r="DT39" s="639"/>
      <c r="DU39" s="639"/>
      <c r="DV39" s="640"/>
      <c r="DW39" s="643" t="s">
        <v>108</v>
      </c>
      <c r="DX39" s="644"/>
      <c r="DY39" s="644"/>
      <c r="DZ39" s="644"/>
      <c r="EA39" s="644"/>
      <c r="EB39" s="644"/>
      <c r="EC39" s="645"/>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6" t="s">
        <v>322</v>
      </c>
      <c r="AR40" s="647"/>
      <c r="AS40" s="647"/>
      <c r="AT40" s="647"/>
      <c r="AU40" s="647"/>
      <c r="AV40" s="647"/>
      <c r="AW40" s="647"/>
      <c r="AX40" s="647"/>
      <c r="AY40" s="648"/>
      <c r="AZ40" s="620">
        <v>18220064</v>
      </c>
      <c r="BA40" s="621"/>
      <c r="BB40" s="621"/>
      <c r="BC40" s="621"/>
      <c r="BD40" s="639"/>
      <c r="BE40" s="639"/>
      <c r="BF40" s="649"/>
      <c r="BG40" s="650"/>
      <c r="BH40" s="651"/>
      <c r="BI40" s="651"/>
      <c r="BJ40" s="651"/>
      <c r="BK40" s="651"/>
      <c r="BL40" s="187"/>
      <c r="BM40" s="654" t="s">
        <v>323</v>
      </c>
      <c r="BN40" s="654"/>
      <c r="BO40" s="654"/>
      <c r="BP40" s="654"/>
      <c r="BQ40" s="654"/>
      <c r="BR40" s="654"/>
      <c r="BS40" s="654"/>
      <c r="BT40" s="654"/>
      <c r="BU40" s="655"/>
      <c r="BV40" s="620">
        <v>113</v>
      </c>
      <c r="BW40" s="621"/>
      <c r="BX40" s="621"/>
      <c r="BY40" s="621"/>
      <c r="BZ40" s="621"/>
      <c r="CA40" s="621"/>
      <c r="CB40" s="656"/>
      <c r="CD40" s="657" t="s">
        <v>324</v>
      </c>
      <c r="CE40" s="654"/>
      <c r="CF40" s="654"/>
      <c r="CG40" s="654"/>
      <c r="CH40" s="654"/>
      <c r="CI40" s="654"/>
      <c r="CJ40" s="654"/>
      <c r="CK40" s="654"/>
      <c r="CL40" s="654"/>
      <c r="CM40" s="654"/>
      <c r="CN40" s="654"/>
      <c r="CO40" s="654"/>
      <c r="CP40" s="654"/>
      <c r="CQ40" s="655"/>
      <c r="CR40" s="620">
        <v>111348782</v>
      </c>
      <c r="CS40" s="621"/>
      <c r="CT40" s="621"/>
      <c r="CU40" s="621"/>
      <c r="CV40" s="621"/>
      <c r="CW40" s="621"/>
      <c r="CX40" s="621"/>
      <c r="CY40" s="622"/>
      <c r="CZ40" s="623">
        <v>14.2</v>
      </c>
      <c r="DA40" s="641"/>
      <c r="DB40" s="641"/>
      <c r="DC40" s="642"/>
      <c r="DD40" s="626">
        <v>540413</v>
      </c>
      <c r="DE40" s="621"/>
      <c r="DF40" s="621"/>
      <c r="DG40" s="621"/>
      <c r="DH40" s="621"/>
      <c r="DI40" s="621"/>
      <c r="DJ40" s="621"/>
      <c r="DK40" s="622"/>
      <c r="DL40" s="626" t="s">
        <v>108</v>
      </c>
      <c r="DM40" s="621"/>
      <c r="DN40" s="621"/>
      <c r="DO40" s="621"/>
      <c r="DP40" s="621"/>
      <c r="DQ40" s="621"/>
      <c r="DR40" s="621"/>
      <c r="DS40" s="621"/>
      <c r="DT40" s="621"/>
      <c r="DU40" s="621"/>
      <c r="DV40" s="622"/>
      <c r="DW40" s="643" t="s">
        <v>108</v>
      </c>
      <c r="DX40" s="644"/>
      <c r="DY40" s="644"/>
      <c r="DZ40" s="644"/>
      <c r="EA40" s="644"/>
      <c r="EB40" s="644"/>
      <c r="EC40" s="645"/>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8" t="s">
        <v>325</v>
      </c>
      <c r="AR41" s="659"/>
      <c r="AS41" s="659"/>
      <c r="AT41" s="659"/>
      <c r="AU41" s="659"/>
      <c r="AV41" s="659"/>
      <c r="AW41" s="659"/>
      <c r="AX41" s="659"/>
      <c r="AY41" s="660"/>
      <c r="AZ41" s="604">
        <v>31718774</v>
      </c>
      <c r="BA41" s="661"/>
      <c r="BB41" s="661"/>
      <c r="BC41" s="661"/>
      <c r="BD41" s="605"/>
      <c r="BE41" s="605"/>
      <c r="BF41" s="662"/>
      <c r="BG41" s="652"/>
      <c r="BH41" s="653"/>
      <c r="BI41" s="653"/>
      <c r="BJ41" s="653"/>
      <c r="BK41" s="653"/>
      <c r="BL41" s="189"/>
      <c r="BM41" s="659" t="s">
        <v>326</v>
      </c>
      <c r="BN41" s="659"/>
      <c r="BO41" s="659"/>
      <c r="BP41" s="659"/>
      <c r="BQ41" s="659"/>
      <c r="BR41" s="659"/>
      <c r="BS41" s="659"/>
      <c r="BT41" s="659"/>
      <c r="BU41" s="660"/>
      <c r="BV41" s="604">
        <v>280</v>
      </c>
      <c r="BW41" s="661"/>
      <c r="BX41" s="661"/>
      <c r="BY41" s="661"/>
      <c r="BZ41" s="661"/>
      <c r="CA41" s="661"/>
      <c r="CB41" s="663"/>
      <c r="CD41" s="657" t="s">
        <v>327</v>
      </c>
      <c r="CE41" s="654"/>
      <c r="CF41" s="654"/>
      <c r="CG41" s="654"/>
      <c r="CH41" s="654"/>
      <c r="CI41" s="654"/>
      <c r="CJ41" s="654"/>
      <c r="CK41" s="654"/>
      <c r="CL41" s="654"/>
      <c r="CM41" s="654"/>
      <c r="CN41" s="654"/>
      <c r="CO41" s="654"/>
      <c r="CP41" s="654"/>
      <c r="CQ41" s="655"/>
      <c r="CR41" s="620" t="s">
        <v>213</v>
      </c>
      <c r="CS41" s="639"/>
      <c r="CT41" s="639"/>
      <c r="CU41" s="639"/>
      <c r="CV41" s="639"/>
      <c r="CW41" s="639"/>
      <c r="CX41" s="639"/>
      <c r="CY41" s="640"/>
      <c r="CZ41" s="623" t="s">
        <v>213</v>
      </c>
      <c r="DA41" s="641"/>
      <c r="DB41" s="641"/>
      <c r="DC41" s="642"/>
      <c r="DD41" s="626" t="s">
        <v>213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7" t="s">
        <v>329</v>
      </c>
      <c r="CE42" s="618"/>
      <c r="CF42" s="618"/>
      <c r="CG42" s="618"/>
      <c r="CH42" s="618"/>
      <c r="CI42" s="618"/>
      <c r="CJ42" s="618"/>
      <c r="CK42" s="618"/>
      <c r="CL42" s="618"/>
      <c r="CM42" s="618"/>
      <c r="CN42" s="618"/>
      <c r="CO42" s="618"/>
      <c r="CP42" s="618"/>
      <c r="CQ42" s="619"/>
      <c r="CR42" s="620">
        <v>84449125</v>
      </c>
      <c r="CS42" s="621"/>
      <c r="CT42" s="621"/>
      <c r="CU42" s="621"/>
      <c r="CV42" s="621"/>
      <c r="CW42" s="621"/>
      <c r="CX42" s="621"/>
      <c r="CY42" s="622"/>
      <c r="CZ42" s="623">
        <v>10.8</v>
      </c>
      <c r="DA42" s="624"/>
      <c r="DB42" s="624"/>
      <c r="DC42" s="625"/>
      <c r="DD42" s="626">
        <v>24240352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7" t="s">
        <v>331</v>
      </c>
      <c r="CE43" s="618"/>
      <c r="CF43" s="618"/>
      <c r="CG43" s="618"/>
      <c r="CH43" s="618"/>
      <c r="CI43" s="618"/>
      <c r="CJ43" s="618"/>
      <c r="CK43" s="618"/>
      <c r="CL43" s="618"/>
      <c r="CM43" s="618"/>
      <c r="CN43" s="618"/>
      <c r="CO43" s="618"/>
      <c r="CP43" s="618"/>
      <c r="CQ43" s="619"/>
      <c r="CR43" s="620">
        <v>3825259</v>
      </c>
      <c r="CS43" s="639"/>
      <c r="CT43" s="639"/>
      <c r="CU43" s="639"/>
      <c r="CV43" s="639"/>
      <c r="CW43" s="639"/>
      <c r="CX43" s="639"/>
      <c r="CY43" s="640"/>
      <c r="CZ43" s="623">
        <v>0.5</v>
      </c>
      <c r="DA43" s="641"/>
      <c r="DB43" s="641"/>
      <c r="DC43" s="642"/>
      <c r="DD43" s="626">
        <v>3608685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2" t="s">
        <v>332</v>
      </c>
      <c r="CD44" s="633" t="s">
        <v>285</v>
      </c>
      <c r="CE44" s="634"/>
      <c r="CF44" s="617" t="s">
        <v>333</v>
      </c>
      <c r="CG44" s="618"/>
      <c r="CH44" s="618"/>
      <c r="CI44" s="618"/>
      <c r="CJ44" s="618"/>
      <c r="CK44" s="618"/>
      <c r="CL44" s="618"/>
      <c r="CM44" s="618"/>
      <c r="CN44" s="618"/>
      <c r="CO44" s="618"/>
      <c r="CP44" s="618"/>
      <c r="CQ44" s="619"/>
      <c r="CR44" s="620">
        <v>84445229</v>
      </c>
      <c r="CS44" s="621"/>
      <c r="CT44" s="621"/>
      <c r="CU44" s="621"/>
      <c r="CV44" s="621"/>
      <c r="CW44" s="621"/>
      <c r="CX44" s="621"/>
      <c r="CY44" s="622"/>
      <c r="CZ44" s="623">
        <v>10.8</v>
      </c>
      <c r="DA44" s="624"/>
      <c r="DB44" s="624"/>
      <c r="DC44" s="625"/>
      <c r="DD44" s="626">
        <v>24236456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334</v>
      </c>
      <c r="CG45" s="618"/>
      <c r="CH45" s="618"/>
      <c r="CI45" s="618"/>
      <c r="CJ45" s="618"/>
      <c r="CK45" s="618"/>
      <c r="CL45" s="618"/>
      <c r="CM45" s="618"/>
      <c r="CN45" s="618"/>
      <c r="CO45" s="618"/>
      <c r="CP45" s="618"/>
      <c r="CQ45" s="619"/>
      <c r="CR45" s="620">
        <v>46117719</v>
      </c>
      <c r="CS45" s="639"/>
      <c r="CT45" s="639"/>
      <c r="CU45" s="639"/>
      <c r="CV45" s="639"/>
      <c r="CW45" s="639"/>
      <c r="CX45" s="639"/>
      <c r="CY45" s="640"/>
      <c r="CZ45" s="623">
        <v>5.9</v>
      </c>
      <c r="DA45" s="641"/>
      <c r="DB45" s="641"/>
      <c r="DC45" s="642"/>
      <c r="DD45" s="626">
        <v>3460638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335</v>
      </c>
      <c r="CG46" s="618"/>
      <c r="CH46" s="618"/>
      <c r="CI46" s="618"/>
      <c r="CJ46" s="618"/>
      <c r="CK46" s="618"/>
      <c r="CL46" s="618"/>
      <c r="CM46" s="618"/>
      <c r="CN46" s="618"/>
      <c r="CO46" s="618"/>
      <c r="CP46" s="618"/>
      <c r="CQ46" s="619"/>
      <c r="CR46" s="620">
        <v>34665245</v>
      </c>
      <c r="CS46" s="621"/>
      <c r="CT46" s="621"/>
      <c r="CU46" s="621"/>
      <c r="CV46" s="621"/>
      <c r="CW46" s="621"/>
      <c r="CX46" s="621"/>
      <c r="CY46" s="622"/>
      <c r="CZ46" s="623">
        <v>4.4000000000000004</v>
      </c>
      <c r="DA46" s="624"/>
      <c r="DB46" s="624"/>
      <c r="DC46" s="625"/>
      <c r="DD46" s="626">
        <v>20437553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336</v>
      </c>
      <c r="CG47" s="618"/>
      <c r="CH47" s="618"/>
      <c r="CI47" s="618"/>
      <c r="CJ47" s="618"/>
      <c r="CK47" s="618"/>
      <c r="CL47" s="618"/>
      <c r="CM47" s="618"/>
      <c r="CN47" s="618"/>
      <c r="CO47" s="618"/>
      <c r="CP47" s="618"/>
      <c r="CQ47" s="619"/>
      <c r="CR47" s="620">
        <v>3896</v>
      </c>
      <c r="CS47" s="639"/>
      <c r="CT47" s="639"/>
      <c r="CU47" s="639"/>
      <c r="CV47" s="639"/>
      <c r="CW47" s="639"/>
      <c r="CX47" s="639"/>
      <c r="CY47" s="640"/>
      <c r="CZ47" s="623">
        <v>0</v>
      </c>
      <c r="DA47" s="641"/>
      <c r="DB47" s="641"/>
      <c r="DC47" s="642"/>
      <c r="DD47" s="626">
        <v>3896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337</v>
      </c>
      <c r="CG48" s="618"/>
      <c r="CH48" s="618"/>
      <c r="CI48" s="618"/>
      <c r="CJ48" s="618"/>
      <c r="CK48" s="618"/>
      <c r="CL48" s="618"/>
      <c r="CM48" s="618"/>
      <c r="CN48" s="618"/>
      <c r="CO48" s="618"/>
      <c r="CP48" s="618"/>
      <c r="CQ48" s="619"/>
      <c r="CR48" s="620" t="s">
        <v>118</v>
      </c>
      <c r="CS48" s="621"/>
      <c r="CT48" s="621"/>
      <c r="CU48" s="621"/>
      <c r="CV48" s="621"/>
      <c r="CW48" s="621"/>
      <c r="CX48" s="621"/>
      <c r="CY48" s="622"/>
      <c r="CZ48" s="623" t="s">
        <v>118</v>
      </c>
      <c r="DA48" s="624"/>
      <c r="DB48" s="624"/>
      <c r="DC48" s="625"/>
      <c r="DD48" s="626" t="s">
        <v>118</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338</v>
      </c>
      <c r="CE49" s="602"/>
      <c r="CF49" s="602"/>
      <c r="CG49" s="602"/>
      <c r="CH49" s="602"/>
      <c r="CI49" s="602"/>
      <c r="CJ49" s="602"/>
      <c r="CK49" s="602"/>
      <c r="CL49" s="602"/>
      <c r="CM49" s="602"/>
      <c r="CN49" s="602"/>
      <c r="CO49" s="602"/>
      <c r="CP49" s="602"/>
      <c r="CQ49" s="603"/>
      <c r="CR49" s="604">
        <v>784393260</v>
      </c>
      <c r="CS49" s="605"/>
      <c r="CT49" s="605"/>
      <c r="CU49" s="605"/>
      <c r="CV49" s="605"/>
      <c r="CW49" s="605"/>
      <c r="CX49" s="605"/>
      <c r="CY49" s="606"/>
      <c r="CZ49" s="607">
        <v>100</v>
      </c>
      <c r="DA49" s="608"/>
      <c r="DB49" s="608"/>
      <c r="DC49" s="609"/>
      <c r="DD49" s="610">
        <v>411388183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9" customWidth="1"/>
    <col min="131" max="131" width="1.6640625" style="239" customWidth="1"/>
    <col min="132" max="16384" width="9" style="239"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97" t="s">
        <v>340</v>
      </c>
      <c r="DK2" s="1198"/>
      <c r="DL2" s="1198"/>
      <c r="DM2" s="1198"/>
      <c r="DN2" s="1198"/>
      <c r="DO2" s="1199"/>
      <c r="DP2" s="200"/>
      <c r="DQ2" s="1197" t="s">
        <v>341</v>
      </c>
      <c r="DR2" s="1198"/>
      <c r="DS2" s="1198"/>
      <c r="DT2" s="1198"/>
      <c r="DU2" s="1198"/>
      <c r="DV2" s="1198"/>
      <c r="DW2" s="1198"/>
      <c r="DX2" s="1198"/>
      <c r="DY2" s="1198"/>
      <c r="DZ2" s="119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147" t="s">
        <v>342</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60" t="s">
        <v>344</v>
      </c>
      <c r="B5" s="1061"/>
      <c r="C5" s="1061"/>
      <c r="D5" s="1061"/>
      <c r="E5" s="1061"/>
      <c r="F5" s="1061"/>
      <c r="G5" s="1061"/>
      <c r="H5" s="1061"/>
      <c r="I5" s="1061"/>
      <c r="J5" s="1061"/>
      <c r="K5" s="1061"/>
      <c r="L5" s="1061"/>
      <c r="M5" s="1061"/>
      <c r="N5" s="1061"/>
      <c r="O5" s="1061"/>
      <c r="P5" s="1062"/>
      <c r="Q5" s="1066" t="s">
        <v>345</v>
      </c>
      <c r="R5" s="1067"/>
      <c r="S5" s="1067"/>
      <c r="T5" s="1067"/>
      <c r="U5" s="1068"/>
      <c r="V5" s="1066" t="s">
        <v>346</v>
      </c>
      <c r="W5" s="1067"/>
      <c r="X5" s="1067"/>
      <c r="Y5" s="1067"/>
      <c r="Z5" s="1068"/>
      <c r="AA5" s="1066" t="s">
        <v>347</v>
      </c>
      <c r="AB5" s="1067"/>
      <c r="AC5" s="1067"/>
      <c r="AD5" s="1067"/>
      <c r="AE5" s="1067"/>
      <c r="AF5" s="1200" t="s">
        <v>348</v>
      </c>
      <c r="AG5" s="1067"/>
      <c r="AH5" s="1067"/>
      <c r="AI5" s="1067"/>
      <c r="AJ5" s="1082"/>
      <c r="AK5" s="1067" t="s">
        <v>349</v>
      </c>
      <c r="AL5" s="1067"/>
      <c r="AM5" s="1067"/>
      <c r="AN5" s="1067"/>
      <c r="AO5" s="1068"/>
      <c r="AP5" s="1066" t="s">
        <v>350</v>
      </c>
      <c r="AQ5" s="1067"/>
      <c r="AR5" s="1067"/>
      <c r="AS5" s="1067"/>
      <c r="AT5" s="1068"/>
      <c r="AU5" s="1066" t="s">
        <v>351</v>
      </c>
      <c r="AV5" s="1067"/>
      <c r="AW5" s="1067"/>
      <c r="AX5" s="1067"/>
      <c r="AY5" s="1082"/>
      <c r="AZ5" s="207"/>
      <c r="BA5" s="207"/>
      <c r="BB5" s="207"/>
      <c r="BC5" s="207"/>
      <c r="BD5" s="207"/>
      <c r="BE5" s="208"/>
      <c r="BF5" s="208"/>
      <c r="BG5" s="208"/>
      <c r="BH5" s="208"/>
      <c r="BI5" s="208"/>
      <c r="BJ5" s="208"/>
      <c r="BK5" s="208"/>
      <c r="BL5" s="208"/>
      <c r="BM5" s="208"/>
      <c r="BN5" s="208"/>
      <c r="BO5" s="208"/>
      <c r="BP5" s="208"/>
      <c r="BQ5" s="1060" t="s">
        <v>352</v>
      </c>
      <c r="BR5" s="1061"/>
      <c r="BS5" s="1061"/>
      <c r="BT5" s="1061"/>
      <c r="BU5" s="1061"/>
      <c r="BV5" s="1061"/>
      <c r="BW5" s="1061"/>
      <c r="BX5" s="1061"/>
      <c r="BY5" s="1061"/>
      <c r="BZ5" s="1061"/>
      <c r="CA5" s="1061"/>
      <c r="CB5" s="1061"/>
      <c r="CC5" s="1061"/>
      <c r="CD5" s="1061"/>
      <c r="CE5" s="1061"/>
      <c r="CF5" s="1061"/>
      <c r="CG5" s="1062"/>
      <c r="CH5" s="1066" t="s">
        <v>353</v>
      </c>
      <c r="CI5" s="1067"/>
      <c r="CJ5" s="1067"/>
      <c r="CK5" s="1067"/>
      <c r="CL5" s="1068"/>
      <c r="CM5" s="1066" t="s">
        <v>354</v>
      </c>
      <c r="CN5" s="1067"/>
      <c r="CO5" s="1067"/>
      <c r="CP5" s="1067"/>
      <c r="CQ5" s="1068"/>
      <c r="CR5" s="1066" t="s">
        <v>355</v>
      </c>
      <c r="CS5" s="1067"/>
      <c r="CT5" s="1067"/>
      <c r="CU5" s="1067"/>
      <c r="CV5" s="1068"/>
      <c r="CW5" s="1066" t="s">
        <v>356</v>
      </c>
      <c r="CX5" s="1067"/>
      <c r="CY5" s="1067"/>
      <c r="CZ5" s="1067"/>
      <c r="DA5" s="1068"/>
      <c r="DB5" s="1066" t="s">
        <v>357</v>
      </c>
      <c r="DC5" s="1067"/>
      <c r="DD5" s="1067"/>
      <c r="DE5" s="1067"/>
      <c r="DF5" s="1068"/>
      <c r="DG5" s="1185" t="s">
        <v>358</v>
      </c>
      <c r="DH5" s="1186"/>
      <c r="DI5" s="1186"/>
      <c r="DJ5" s="1186"/>
      <c r="DK5" s="1187"/>
      <c r="DL5" s="1185" t="s">
        <v>359</v>
      </c>
      <c r="DM5" s="1186"/>
      <c r="DN5" s="1186"/>
      <c r="DO5" s="1186"/>
      <c r="DP5" s="1187"/>
      <c r="DQ5" s="1066" t="s">
        <v>360</v>
      </c>
      <c r="DR5" s="1067"/>
      <c r="DS5" s="1067"/>
      <c r="DT5" s="1067"/>
      <c r="DU5" s="1068"/>
      <c r="DV5" s="1066" t="s">
        <v>351</v>
      </c>
      <c r="DW5" s="1067"/>
      <c r="DX5" s="1067"/>
      <c r="DY5" s="1067"/>
      <c r="DZ5" s="1082"/>
      <c r="EA5" s="205"/>
    </row>
    <row r="6" spans="1:131" s="206"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201"/>
      <c r="AG6" s="1070"/>
      <c r="AH6" s="1070"/>
      <c r="AI6" s="1070"/>
      <c r="AJ6" s="1083"/>
      <c r="AK6" s="1070"/>
      <c r="AL6" s="1070"/>
      <c r="AM6" s="1070"/>
      <c r="AN6" s="1070"/>
      <c r="AO6" s="1071"/>
      <c r="AP6" s="1069"/>
      <c r="AQ6" s="1070"/>
      <c r="AR6" s="1070"/>
      <c r="AS6" s="1070"/>
      <c r="AT6" s="1071"/>
      <c r="AU6" s="1069"/>
      <c r="AV6" s="1070"/>
      <c r="AW6" s="1070"/>
      <c r="AX6" s="1070"/>
      <c r="AY6" s="1083"/>
      <c r="AZ6" s="203"/>
      <c r="BA6" s="203"/>
      <c r="BB6" s="203"/>
      <c r="BC6" s="203"/>
      <c r="BD6" s="203"/>
      <c r="BE6" s="204"/>
      <c r="BF6" s="204"/>
      <c r="BG6" s="204"/>
      <c r="BH6" s="204"/>
      <c r="BI6" s="204"/>
      <c r="BJ6" s="204"/>
      <c r="BK6" s="204"/>
      <c r="BL6" s="204"/>
      <c r="BM6" s="204"/>
      <c r="BN6" s="204"/>
      <c r="BO6" s="204"/>
      <c r="BP6" s="204"/>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88"/>
      <c r="DH6" s="1189"/>
      <c r="DI6" s="1189"/>
      <c r="DJ6" s="1189"/>
      <c r="DK6" s="1190"/>
      <c r="DL6" s="1188"/>
      <c r="DM6" s="1189"/>
      <c r="DN6" s="1189"/>
      <c r="DO6" s="1189"/>
      <c r="DP6" s="1190"/>
      <c r="DQ6" s="1069"/>
      <c r="DR6" s="1070"/>
      <c r="DS6" s="1070"/>
      <c r="DT6" s="1070"/>
      <c r="DU6" s="1071"/>
      <c r="DV6" s="1069"/>
      <c r="DW6" s="1070"/>
      <c r="DX6" s="1070"/>
      <c r="DY6" s="1070"/>
      <c r="DZ6" s="1083"/>
      <c r="EA6" s="205"/>
    </row>
    <row r="7" spans="1:131" s="206" customFormat="1" ht="26.25" customHeight="1" thickTop="1">
      <c r="A7" s="209">
        <v>1</v>
      </c>
      <c r="B7" s="1137" t="s">
        <v>361</v>
      </c>
      <c r="C7" s="1138"/>
      <c r="D7" s="1138"/>
      <c r="E7" s="1138"/>
      <c r="F7" s="1138"/>
      <c r="G7" s="1138"/>
      <c r="H7" s="1138"/>
      <c r="I7" s="1138"/>
      <c r="J7" s="1138"/>
      <c r="K7" s="1138"/>
      <c r="L7" s="1138"/>
      <c r="M7" s="1138"/>
      <c r="N7" s="1138"/>
      <c r="O7" s="1138"/>
      <c r="P7" s="1139"/>
      <c r="Q7" s="1191">
        <v>790015</v>
      </c>
      <c r="R7" s="1192"/>
      <c r="S7" s="1192"/>
      <c r="T7" s="1192"/>
      <c r="U7" s="1192"/>
      <c r="V7" s="1192">
        <v>776670</v>
      </c>
      <c r="W7" s="1192"/>
      <c r="X7" s="1192"/>
      <c r="Y7" s="1192"/>
      <c r="Z7" s="1192"/>
      <c r="AA7" s="1192">
        <f>+Q7-V7</f>
        <v>13345</v>
      </c>
      <c r="AB7" s="1192"/>
      <c r="AC7" s="1192"/>
      <c r="AD7" s="1192"/>
      <c r="AE7" s="1193"/>
      <c r="AF7" s="1194">
        <v>10688</v>
      </c>
      <c r="AG7" s="1195"/>
      <c r="AH7" s="1195"/>
      <c r="AI7" s="1195"/>
      <c r="AJ7" s="1196"/>
      <c r="AK7" s="1181">
        <v>4162</v>
      </c>
      <c r="AL7" s="1182"/>
      <c r="AM7" s="1182"/>
      <c r="AN7" s="1182"/>
      <c r="AO7" s="1182"/>
      <c r="AP7" s="1182">
        <v>1351252</v>
      </c>
      <c r="AQ7" s="1182"/>
      <c r="AR7" s="1182"/>
      <c r="AS7" s="1182"/>
      <c r="AT7" s="1182"/>
      <c r="AU7" s="1183"/>
      <c r="AV7" s="1183"/>
      <c r="AW7" s="1183"/>
      <c r="AX7" s="1183"/>
      <c r="AY7" s="1184"/>
      <c r="AZ7" s="203"/>
      <c r="BA7" s="203"/>
      <c r="BB7" s="203"/>
      <c r="BC7" s="203"/>
      <c r="BD7" s="203"/>
      <c r="BE7" s="204"/>
      <c r="BF7" s="204"/>
      <c r="BG7" s="204"/>
      <c r="BH7" s="204"/>
      <c r="BI7" s="204"/>
      <c r="BJ7" s="204"/>
      <c r="BK7" s="204"/>
      <c r="BL7" s="204"/>
      <c r="BM7" s="204"/>
      <c r="BN7" s="204"/>
      <c r="BO7" s="204"/>
      <c r="BP7" s="204"/>
      <c r="BQ7" s="210">
        <v>1</v>
      </c>
      <c r="BR7" s="341"/>
      <c r="BS7" s="1127" t="s">
        <v>544</v>
      </c>
      <c r="BT7" s="1128" t="s">
        <v>544</v>
      </c>
      <c r="BU7" s="1128" t="s">
        <v>544</v>
      </c>
      <c r="BV7" s="1128" t="s">
        <v>544</v>
      </c>
      <c r="BW7" s="1128" t="s">
        <v>544</v>
      </c>
      <c r="BX7" s="1128" t="s">
        <v>544</v>
      </c>
      <c r="BY7" s="1128" t="s">
        <v>544</v>
      </c>
      <c r="BZ7" s="1128" t="s">
        <v>544</v>
      </c>
      <c r="CA7" s="1128" t="s">
        <v>544</v>
      </c>
      <c r="CB7" s="1128" t="s">
        <v>544</v>
      </c>
      <c r="CC7" s="1128" t="s">
        <v>544</v>
      </c>
      <c r="CD7" s="1128" t="s">
        <v>544</v>
      </c>
      <c r="CE7" s="1128" t="s">
        <v>544</v>
      </c>
      <c r="CF7" s="1128" t="s">
        <v>544</v>
      </c>
      <c r="CG7" s="1129" t="s">
        <v>544</v>
      </c>
      <c r="CH7" s="1120">
        <v>19</v>
      </c>
      <c r="CI7" s="1121"/>
      <c r="CJ7" s="1121"/>
      <c r="CK7" s="1121"/>
      <c r="CL7" s="1122"/>
      <c r="CM7" s="1120">
        <v>1476</v>
      </c>
      <c r="CN7" s="1121"/>
      <c r="CO7" s="1121"/>
      <c r="CP7" s="1121"/>
      <c r="CQ7" s="1122"/>
      <c r="CR7" s="1120">
        <v>35</v>
      </c>
      <c r="CS7" s="1121"/>
      <c r="CT7" s="1121"/>
      <c r="CU7" s="1121"/>
      <c r="CV7" s="1122"/>
      <c r="CW7" s="1120" t="s">
        <v>539</v>
      </c>
      <c r="CX7" s="1121"/>
      <c r="CY7" s="1121"/>
      <c r="CZ7" s="1121"/>
      <c r="DA7" s="1122"/>
      <c r="DB7" s="1111" t="s">
        <v>539</v>
      </c>
      <c r="DC7" s="1112"/>
      <c r="DD7" s="1112"/>
      <c r="DE7" s="1112"/>
      <c r="DF7" s="1113"/>
      <c r="DG7" s="1111" t="s">
        <v>539</v>
      </c>
      <c r="DH7" s="1112"/>
      <c r="DI7" s="1112"/>
      <c r="DJ7" s="1112"/>
      <c r="DK7" s="1113"/>
      <c r="DL7" s="1111" t="s">
        <v>539</v>
      </c>
      <c r="DM7" s="1112"/>
      <c r="DN7" s="1112"/>
      <c r="DO7" s="1112"/>
      <c r="DP7" s="1113"/>
      <c r="DQ7" s="1123"/>
      <c r="DR7" s="1124"/>
      <c r="DS7" s="1124"/>
      <c r="DT7" s="1124"/>
      <c r="DU7" s="1125"/>
      <c r="DV7" s="1202"/>
      <c r="DW7" s="1203"/>
      <c r="DX7" s="1203"/>
      <c r="DY7" s="1203"/>
      <c r="DZ7" s="1204"/>
      <c r="EA7" s="205"/>
    </row>
    <row r="8" spans="1:131" s="206" customFormat="1" ht="26.25" customHeight="1">
      <c r="A8" s="211">
        <v>2</v>
      </c>
      <c r="B8" s="1102" t="s">
        <v>362</v>
      </c>
      <c r="C8" s="1103"/>
      <c r="D8" s="1103"/>
      <c r="E8" s="1103"/>
      <c r="F8" s="1103"/>
      <c r="G8" s="1103"/>
      <c r="H8" s="1103"/>
      <c r="I8" s="1103"/>
      <c r="J8" s="1103"/>
      <c r="K8" s="1103"/>
      <c r="L8" s="1103"/>
      <c r="M8" s="1103"/>
      <c r="N8" s="1103"/>
      <c r="O8" s="1103"/>
      <c r="P8" s="1104"/>
      <c r="Q8" s="1108">
        <v>1240</v>
      </c>
      <c r="R8" s="1109"/>
      <c r="S8" s="1109"/>
      <c r="T8" s="1109"/>
      <c r="U8" s="1109"/>
      <c r="V8" s="1109">
        <v>477</v>
      </c>
      <c r="W8" s="1109"/>
      <c r="X8" s="1109"/>
      <c r="Y8" s="1109"/>
      <c r="Z8" s="1109"/>
      <c r="AA8" s="1109">
        <f>+Q8-V8</f>
        <v>763</v>
      </c>
      <c r="AB8" s="1109"/>
      <c r="AC8" s="1109"/>
      <c r="AD8" s="1109"/>
      <c r="AE8" s="1110"/>
      <c r="AF8" s="1084" t="s">
        <v>540</v>
      </c>
      <c r="AG8" s="1085"/>
      <c r="AH8" s="1085"/>
      <c r="AI8" s="1085"/>
      <c r="AJ8" s="1086"/>
      <c r="AK8" s="1179">
        <v>30</v>
      </c>
      <c r="AL8" s="1180"/>
      <c r="AM8" s="1180"/>
      <c r="AN8" s="1180"/>
      <c r="AO8" s="1180"/>
      <c r="AP8" s="1180">
        <v>5161</v>
      </c>
      <c r="AQ8" s="1180"/>
      <c r="AR8" s="1180"/>
      <c r="AS8" s="1180"/>
      <c r="AT8" s="1180"/>
      <c r="AU8" s="1174"/>
      <c r="AV8" s="1174"/>
      <c r="AW8" s="1174"/>
      <c r="AX8" s="1174"/>
      <c r="AY8" s="1175"/>
      <c r="AZ8" s="203"/>
      <c r="BA8" s="203"/>
      <c r="BB8" s="203"/>
      <c r="BC8" s="203"/>
      <c r="BD8" s="203"/>
      <c r="BE8" s="204"/>
      <c r="BF8" s="204"/>
      <c r="BG8" s="204"/>
      <c r="BH8" s="204"/>
      <c r="BI8" s="204"/>
      <c r="BJ8" s="204"/>
      <c r="BK8" s="204"/>
      <c r="BL8" s="204"/>
      <c r="BM8" s="204"/>
      <c r="BN8" s="204"/>
      <c r="BO8" s="204"/>
      <c r="BP8" s="204"/>
      <c r="BQ8" s="212">
        <v>2</v>
      </c>
      <c r="BR8" s="342" t="s">
        <v>122</v>
      </c>
      <c r="BS8" s="1127" t="s">
        <v>545</v>
      </c>
      <c r="BT8" s="1128"/>
      <c r="BU8" s="1128"/>
      <c r="BV8" s="1128"/>
      <c r="BW8" s="1128"/>
      <c r="BX8" s="1128"/>
      <c r="BY8" s="1128"/>
      <c r="BZ8" s="1128"/>
      <c r="CA8" s="1128"/>
      <c r="CB8" s="1128"/>
      <c r="CC8" s="1128"/>
      <c r="CD8" s="1128"/>
      <c r="CE8" s="1128"/>
      <c r="CF8" s="1128"/>
      <c r="CG8" s="1129"/>
      <c r="CH8" s="1120">
        <v>646</v>
      </c>
      <c r="CI8" s="1121"/>
      <c r="CJ8" s="1121"/>
      <c r="CK8" s="1121"/>
      <c r="CL8" s="1122"/>
      <c r="CM8" s="1120">
        <v>8630</v>
      </c>
      <c r="CN8" s="1121"/>
      <c r="CO8" s="1121"/>
      <c r="CP8" s="1121"/>
      <c r="CQ8" s="1122"/>
      <c r="CR8" s="1120">
        <v>185</v>
      </c>
      <c r="CS8" s="1121"/>
      <c r="CT8" s="1121"/>
      <c r="CU8" s="1121"/>
      <c r="CV8" s="1122"/>
      <c r="CW8" s="1120">
        <v>849</v>
      </c>
      <c r="CX8" s="1121"/>
      <c r="CY8" s="1121"/>
      <c r="CZ8" s="1121"/>
      <c r="DA8" s="1122"/>
      <c r="DB8" s="1111" t="s">
        <v>539</v>
      </c>
      <c r="DC8" s="1112"/>
      <c r="DD8" s="1112"/>
      <c r="DE8" s="1112"/>
      <c r="DF8" s="1113"/>
      <c r="DG8" s="1111" t="s">
        <v>539</v>
      </c>
      <c r="DH8" s="1112"/>
      <c r="DI8" s="1112"/>
      <c r="DJ8" s="1112"/>
      <c r="DK8" s="1113"/>
      <c r="DL8" s="1120">
        <v>4137</v>
      </c>
      <c r="DM8" s="1121"/>
      <c r="DN8" s="1121"/>
      <c r="DO8" s="1121"/>
      <c r="DP8" s="1122"/>
      <c r="DQ8" s="1120">
        <v>4137</v>
      </c>
      <c r="DR8" s="1121"/>
      <c r="DS8" s="1121"/>
      <c r="DT8" s="1121"/>
      <c r="DU8" s="1122"/>
      <c r="DV8" s="1057"/>
      <c r="DW8" s="1058"/>
      <c r="DX8" s="1058"/>
      <c r="DY8" s="1058"/>
      <c r="DZ8" s="1059"/>
      <c r="EA8" s="205"/>
    </row>
    <row r="9" spans="1:131" s="206" customFormat="1" ht="26.25" customHeight="1">
      <c r="A9" s="211">
        <v>3</v>
      </c>
      <c r="B9" s="1102" t="s">
        <v>363</v>
      </c>
      <c r="C9" s="1103"/>
      <c r="D9" s="1103"/>
      <c r="E9" s="1103"/>
      <c r="F9" s="1103"/>
      <c r="G9" s="1103"/>
      <c r="H9" s="1103"/>
      <c r="I9" s="1103"/>
      <c r="J9" s="1103"/>
      <c r="K9" s="1103"/>
      <c r="L9" s="1103"/>
      <c r="M9" s="1103"/>
      <c r="N9" s="1103"/>
      <c r="O9" s="1103"/>
      <c r="P9" s="1104"/>
      <c r="Q9" s="1108">
        <v>1142</v>
      </c>
      <c r="R9" s="1109"/>
      <c r="S9" s="1109"/>
      <c r="T9" s="1109"/>
      <c r="U9" s="1109"/>
      <c r="V9" s="1109">
        <v>1142</v>
      </c>
      <c r="W9" s="1109"/>
      <c r="X9" s="1109"/>
      <c r="Y9" s="1109"/>
      <c r="Z9" s="1109"/>
      <c r="AA9" s="1109" t="s">
        <v>594</v>
      </c>
      <c r="AB9" s="1109"/>
      <c r="AC9" s="1109"/>
      <c r="AD9" s="1109"/>
      <c r="AE9" s="1110"/>
      <c r="AF9" s="1084" t="s">
        <v>541</v>
      </c>
      <c r="AG9" s="1085"/>
      <c r="AH9" s="1085"/>
      <c r="AI9" s="1085"/>
      <c r="AJ9" s="1086"/>
      <c r="AK9" s="1179">
        <v>1141</v>
      </c>
      <c r="AL9" s="1180"/>
      <c r="AM9" s="1180"/>
      <c r="AN9" s="1180"/>
      <c r="AO9" s="1180"/>
      <c r="AP9" s="1180">
        <v>6703</v>
      </c>
      <c r="AQ9" s="1180"/>
      <c r="AR9" s="1180"/>
      <c r="AS9" s="1180"/>
      <c r="AT9" s="1180"/>
      <c r="AU9" s="1174"/>
      <c r="AV9" s="1174"/>
      <c r="AW9" s="1174"/>
      <c r="AX9" s="1174"/>
      <c r="AY9" s="1175"/>
      <c r="AZ9" s="203"/>
      <c r="BA9" s="203"/>
      <c r="BB9" s="203"/>
      <c r="BC9" s="203"/>
      <c r="BD9" s="203"/>
      <c r="BE9" s="204"/>
      <c r="BF9" s="204"/>
      <c r="BG9" s="204"/>
      <c r="BH9" s="204"/>
      <c r="BI9" s="204"/>
      <c r="BJ9" s="204"/>
      <c r="BK9" s="204"/>
      <c r="BL9" s="204"/>
      <c r="BM9" s="204"/>
      <c r="BN9" s="204"/>
      <c r="BO9" s="204"/>
      <c r="BP9" s="204"/>
      <c r="BQ9" s="212">
        <v>3</v>
      </c>
      <c r="BR9" s="341"/>
      <c r="BS9" s="1127" t="s">
        <v>546</v>
      </c>
      <c r="BT9" s="1128" t="s">
        <v>546</v>
      </c>
      <c r="BU9" s="1128" t="s">
        <v>546</v>
      </c>
      <c r="BV9" s="1128" t="s">
        <v>546</v>
      </c>
      <c r="BW9" s="1128" t="s">
        <v>546</v>
      </c>
      <c r="BX9" s="1128" t="s">
        <v>546</v>
      </c>
      <c r="BY9" s="1128" t="s">
        <v>546</v>
      </c>
      <c r="BZ9" s="1128" t="s">
        <v>546</v>
      </c>
      <c r="CA9" s="1128" t="s">
        <v>546</v>
      </c>
      <c r="CB9" s="1128" t="s">
        <v>546</v>
      </c>
      <c r="CC9" s="1128" t="s">
        <v>546</v>
      </c>
      <c r="CD9" s="1128" t="s">
        <v>546</v>
      </c>
      <c r="CE9" s="1128" t="s">
        <v>546</v>
      </c>
      <c r="CF9" s="1128" t="s">
        <v>546</v>
      </c>
      <c r="CG9" s="1129" t="s">
        <v>546</v>
      </c>
      <c r="CH9" s="1120">
        <v>1</v>
      </c>
      <c r="CI9" s="1121"/>
      <c r="CJ9" s="1121"/>
      <c r="CK9" s="1121"/>
      <c r="CL9" s="1122"/>
      <c r="CM9" s="1120">
        <v>225</v>
      </c>
      <c r="CN9" s="1121"/>
      <c r="CO9" s="1121"/>
      <c r="CP9" s="1121"/>
      <c r="CQ9" s="1122"/>
      <c r="CR9" s="1120">
        <v>10</v>
      </c>
      <c r="CS9" s="1121"/>
      <c r="CT9" s="1121"/>
      <c r="CU9" s="1121"/>
      <c r="CV9" s="1122"/>
      <c r="CW9" s="1120" t="s">
        <v>539</v>
      </c>
      <c r="CX9" s="1121"/>
      <c r="CY9" s="1121"/>
      <c r="CZ9" s="1121"/>
      <c r="DA9" s="1122"/>
      <c r="DB9" s="1111" t="s">
        <v>539</v>
      </c>
      <c r="DC9" s="1112"/>
      <c r="DD9" s="1112"/>
      <c r="DE9" s="1112"/>
      <c r="DF9" s="1113"/>
      <c r="DG9" s="1111" t="s">
        <v>539</v>
      </c>
      <c r="DH9" s="1112"/>
      <c r="DI9" s="1112"/>
      <c r="DJ9" s="1112"/>
      <c r="DK9" s="1113"/>
      <c r="DL9" s="1111" t="s">
        <v>539</v>
      </c>
      <c r="DM9" s="1112"/>
      <c r="DN9" s="1112"/>
      <c r="DO9" s="1112"/>
      <c r="DP9" s="1113"/>
      <c r="DQ9" s="1123"/>
      <c r="DR9" s="1124"/>
      <c r="DS9" s="1124"/>
      <c r="DT9" s="1124"/>
      <c r="DU9" s="1125"/>
      <c r="DV9" s="1057"/>
      <c r="DW9" s="1058"/>
      <c r="DX9" s="1058"/>
      <c r="DY9" s="1058"/>
      <c r="DZ9" s="1059"/>
      <c r="EA9" s="205"/>
    </row>
    <row r="10" spans="1:131" s="206" customFormat="1" ht="26.25" customHeight="1">
      <c r="A10" s="211">
        <v>4</v>
      </c>
      <c r="B10" s="1102" t="s">
        <v>364</v>
      </c>
      <c r="C10" s="1103"/>
      <c r="D10" s="1103"/>
      <c r="E10" s="1103"/>
      <c r="F10" s="1103"/>
      <c r="G10" s="1103"/>
      <c r="H10" s="1103"/>
      <c r="I10" s="1103"/>
      <c r="J10" s="1103"/>
      <c r="K10" s="1103"/>
      <c r="L10" s="1103"/>
      <c r="M10" s="1103"/>
      <c r="N10" s="1103"/>
      <c r="O10" s="1103"/>
      <c r="P10" s="1104"/>
      <c r="Q10" s="1108">
        <v>2023</v>
      </c>
      <c r="R10" s="1109"/>
      <c r="S10" s="1109"/>
      <c r="T10" s="1109"/>
      <c r="U10" s="1109"/>
      <c r="V10" s="1109">
        <v>2013</v>
      </c>
      <c r="W10" s="1109"/>
      <c r="X10" s="1109"/>
      <c r="Y10" s="1109"/>
      <c r="Z10" s="1109"/>
      <c r="AA10" s="1109">
        <f t="shared" ref="AA10:AA11" si="0">+Q10-V10</f>
        <v>10</v>
      </c>
      <c r="AB10" s="1109"/>
      <c r="AC10" s="1109"/>
      <c r="AD10" s="1109"/>
      <c r="AE10" s="1110"/>
      <c r="AF10" s="1084" t="s">
        <v>541</v>
      </c>
      <c r="AG10" s="1085"/>
      <c r="AH10" s="1085"/>
      <c r="AI10" s="1085"/>
      <c r="AJ10" s="1086"/>
      <c r="AK10" s="1179">
        <v>1764</v>
      </c>
      <c r="AL10" s="1180"/>
      <c r="AM10" s="1180"/>
      <c r="AN10" s="1180"/>
      <c r="AO10" s="1180"/>
      <c r="AP10" s="1180">
        <v>14244</v>
      </c>
      <c r="AQ10" s="1180"/>
      <c r="AR10" s="1180"/>
      <c r="AS10" s="1180"/>
      <c r="AT10" s="1180"/>
      <c r="AU10" s="1174"/>
      <c r="AV10" s="1174"/>
      <c r="AW10" s="1174"/>
      <c r="AX10" s="1174"/>
      <c r="AY10" s="1175"/>
      <c r="AZ10" s="203"/>
      <c r="BA10" s="203"/>
      <c r="BB10" s="203"/>
      <c r="BC10" s="203"/>
      <c r="BD10" s="203"/>
      <c r="BE10" s="204"/>
      <c r="BF10" s="204"/>
      <c r="BG10" s="204"/>
      <c r="BH10" s="204"/>
      <c r="BI10" s="204"/>
      <c r="BJ10" s="204"/>
      <c r="BK10" s="204"/>
      <c r="BL10" s="204"/>
      <c r="BM10" s="204"/>
      <c r="BN10" s="204"/>
      <c r="BO10" s="204"/>
      <c r="BP10" s="204"/>
      <c r="BQ10" s="212">
        <v>4</v>
      </c>
      <c r="BR10" s="341"/>
      <c r="BS10" s="1127" t="s">
        <v>547</v>
      </c>
      <c r="BT10" s="1128" t="s">
        <v>547</v>
      </c>
      <c r="BU10" s="1128" t="s">
        <v>547</v>
      </c>
      <c r="BV10" s="1128" t="s">
        <v>547</v>
      </c>
      <c r="BW10" s="1128" t="s">
        <v>547</v>
      </c>
      <c r="BX10" s="1128" t="s">
        <v>547</v>
      </c>
      <c r="BY10" s="1128" t="s">
        <v>547</v>
      </c>
      <c r="BZ10" s="1128" t="s">
        <v>547</v>
      </c>
      <c r="CA10" s="1128" t="s">
        <v>547</v>
      </c>
      <c r="CB10" s="1128" t="s">
        <v>547</v>
      </c>
      <c r="CC10" s="1128" t="s">
        <v>547</v>
      </c>
      <c r="CD10" s="1128" t="s">
        <v>547</v>
      </c>
      <c r="CE10" s="1128" t="s">
        <v>547</v>
      </c>
      <c r="CF10" s="1128" t="s">
        <v>547</v>
      </c>
      <c r="CG10" s="1129" t="s">
        <v>547</v>
      </c>
      <c r="CH10" s="1120">
        <v>0</v>
      </c>
      <c r="CI10" s="1121"/>
      <c r="CJ10" s="1121"/>
      <c r="CK10" s="1121"/>
      <c r="CL10" s="1122"/>
      <c r="CM10" s="1120">
        <v>837</v>
      </c>
      <c r="CN10" s="1121"/>
      <c r="CO10" s="1121"/>
      <c r="CP10" s="1121"/>
      <c r="CQ10" s="1122"/>
      <c r="CR10" s="1120">
        <v>755</v>
      </c>
      <c r="CS10" s="1121"/>
      <c r="CT10" s="1121"/>
      <c r="CU10" s="1121"/>
      <c r="CV10" s="1122"/>
      <c r="CW10" s="1120" t="s">
        <v>539</v>
      </c>
      <c r="CX10" s="1121"/>
      <c r="CY10" s="1121"/>
      <c r="CZ10" s="1121"/>
      <c r="DA10" s="1122"/>
      <c r="DB10" s="1111" t="s">
        <v>539</v>
      </c>
      <c r="DC10" s="1112"/>
      <c r="DD10" s="1112"/>
      <c r="DE10" s="1112"/>
      <c r="DF10" s="1113"/>
      <c r="DG10" s="1111" t="s">
        <v>539</v>
      </c>
      <c r="DH10" s="1112"/>
      <c r="DI10" s="1112"/>
      <c r="DJ10" s="1112"/>
      <c r="DK10" s="1113"/>
      <c r="DL10" s="1111" t="s">
        <v>539</v>
      </c>
      <c r="DM10" s="1112"/>
      <c r="DN10" s="1112"/>
      <c r="DO10" s="1112"/>
      <c r="DP10" s="1113"/>
      <c r="DQ10" s="1123"/>
      <c r="DR10" s="1124"/>
      <c r="DS10" s="1124"/>
      <c r="DT10" s="1124"/>
      <c r="DU10" s="1125"/>
      <c r="DV10" s="1057"/>
      <c r="DW10" s="1058"/>
      <c r="DX10" s="1058"/>
      <c r="DY10" s="1058"/>
      <c r="DZ10" s="1059"/>
      <c r="EA10" s="205"/>
    </row>
    <row r="11" spans="1:131" s="206" customFormat="1" ht="26.25" customHeight="1">
      <c r="A11" s="211">
        <v>5</v>
      </c>
      <c r="B11" s="1102" t="s">
        <v>365</v>
      </c>
      <c r="C11" s="1103"/>
      <c r="D11" s="1103"/>
      <c r="E11" s="1103"/>
      <c r="F11" s="1103"/>
      <c r="G11" s="1103"/>
      <c r="H11" s="1103"/>
      <c r="I11" s="1103"/>
      <c r="J11" s="1103"/>
      <c r="K11" s="1103"/>
      <c r="L11" s="1103"/>
      <c r="M11" s="1103"/>
      <c r="N11" s="1103"/>
      <c r="O11" s="1103"/>
      <c r="P11" s="1104"/>
      <c r="Q11" s="1108">
        <v>6068</v>
      </c>
      <c r="R11" s="1109"/>
      <c r="S11" s="1109"/>
      <c r="T11" s="1109"/>
      <c r="U11" s="1109"/>
      <c r="V11" s="1109">
        <v>5868</v>
      </c>
      <c r="W11" s="1109"/>
      <c r="X11" s="1109"/>
      <c r="Y11" s="1109"/>
      <c r="Z11" s="1109"/>
      <c r="AA11" s="1109">
        <f t="shared" si="0"/>
        <v>200</v>
      </c>
      <c r="AB11" s="1109"/>
      <c r="AC11" s="1109"/>
      <c r="AD11" s="1109"/>
      <c r="AE11" s="1110"/>
      <c r="AF11" s="1084" t="s">
        <v>541</v>
      </c>
      <c r="AG11" s="1085"/>
      <c r="AH11" s="1085"/>
      <c r="AI11" s="1085"/>
      <c r="AJ11" s="1086"/>
      <c r="AK11" s="1179">
        <v>1693</v>
      </c>
      <c r="AL11" s="1180"/>
      <c r="AM11" s="1180"/>
      <c r="AN11" s="1180"/>
      <c r="AO11" s="1180"/>
      <c r="AP11" s="1180">
        <v>14757</v>
      </c>
      <c r="AQ11" s="1180"/>
      <c r="AR11" s="1180"/>
      <c r="AS11" s="1180"/>
      <c r="AT11" s="1180"/>
      <c r="AU11" s="1174"/>
      <c r="AV11" s="1174"/>
      <c r="AW11" s="1174"/>
      <c r="AX11" s="1174"/>
      <c r="AY11" s="1175"/>
      <c r="AZ11" s="203"/>
      <c r="BA11" s="203"/>
      <c r="BB11" s="203"/>
      <c r="BC11" s="203"/>
      <c r="BD11" s="203"/>
      <c r="BE11" s="204"/>
      <c r="BF11" s="204"/>
      <c r="BG11" s="204"/>
      <c r="BH11" s="204"/>
      <c r="BI11" s="204"/>
      <c r="BJ11" s="204"/>
      <c r="BK11" s="204"/>
      <c r="BL11" s="204"/>
      <c r="BM11" s="204"/>
      <c r="BN11" s="204"/>
      <c r="BO11" s="204"/>
      <c r="BP11" s="204"/>
      <c r="BQ11" s="212">
        <v>5</v>
      </c>
      <c r="BR11" s="341"/>
      <c r="BS11" s="1127" t="s">
        <v>548</v>
      </c>
      <c r="BT11" s="1128" t="s">
        <v>548</v>
      </c>
      <c r="BU11" s="1128" t="s">
        <v>548</v>
      </c>
      <c r="BV11" s="1128" t="s">
        <v>548</v>
      </c>
      <c r="BW11" s="1128" t="s">
        <v>548</v>
      </c>
      <c r="BX11" s="1128" t="s">
        <v>548</v>
      </c>
      <c r="BY11" s="1128" t="s">
        <v>548</v>
      </c>
      <c r="BZ11" s="1128" t="s">
        <v>548</v>
      </c>
      <c r="CA11" s="1128" t="s">
        <v>548</v>
      </c>
      <c r="CB11" s="1128" t="s">
        <v>548</v>
      </c>
      <c r="CC11" s="1128" t="s">
        <v>548</v>
      </c>
      <c r="CD11" s="1128" t="s">
        <v>548</v>
      </c>
      <c r="CE11" s="1128" t="s">
        <v>548</v>
      </c>
      <c r="CF11" s="1128" t="s">
        <v>548</v>
      </c>
      <c r="CG11" s="1129" t="s">
        <v>548</v>
      </c>
      <c r="CH11" s="1120">
        <v>0</v>
      </c>
      <c r="CI11" s="1121"/>
      <c r="CJ11" s="1121"/>
      <c r="CK11" s="1121"/>
      <c r="CL11" s="1122"/>
      <c r="CM11" s="1120">
        <v>16</v>
      </c>
      <c r="CN11" s="1121"/>
      <c r="CO11" s="1121"/>
      <c r="CP11" s="1121"/>
      <c r="CQ11" s="1122"/>
      <c r="CR11" s="1120">
        <v>10</v>
      </c>
      <c r="CS11" s="1121"/>
      <c r="CT11" s="1121"/>
      <c r="CU11" s="1121"/>
      <c r="CV11" s="1122"/>
      <c r="CW11" s="1120" t="s">
        <v>539</v>
      </c>
      <c r="CX11" s="1121"/>
      <c r="CY11" s="1121"/>
      <c r="CZ11" s="1121"/>
      <c r="DA11" s="1122"/>
      <c r="DB11" s="1111" t="s">
        <v>539</v>
      </c>
      <c r="DC11" s="1112"/>
      <c r="DD11" s="1112"/>
      <c r="DE11" s="1112"/>
      <c r="DF11" s="1113"/>
      <c r="DG11" s="1111" t="s">
        <v>539</v>
      </c>
      <c r="DH11" s="1112"/>
      <c r="DI11" s="1112"/>
      <c r="DJ11" s="1112"/>
      <c r="DK11" s="1113"/>
      <c r="DL11" s="1111" t="s">
        <v>539</v>
      </c>
      <c r="DM11" s="1112"/>
      <c r="DN11" s="1112"/>
      <c r="DO11" s="1112"/>
      <c r="DP11" s="1113"/>
      <c r="DQ11" s="1123"/>
      <c r="DR11" s="1124"/>
      <c r="DS11" s="1124"/>
      <c r="DT11" s="1124"/>
      <c r="DU11" s="1125"/>
      <c r="DV11" s="1057"/>
      <c r="DW11" s="1058"/>
      <c r="DX11" s="1058"/>
      <c r="DY11" s="1058"/>
      <c r="DZ11" s="1059"/>
      <c r="EA11" s="205"/>
    </row>
    <row r="12" spans="1:131" s="206" customFormat="1" ht="26.25" customHeight="1">
      <c r="A12" s="211">
        <v>6</v>
      </c>
      <c r="B12" s="1102" t="s">
        <v>366</v>
      </c>
      <c r="C12" s="1103"/>
      <c r="D12" s="1103"/>
      <c r="E12" s="1103"/>
      <c r="F12" s="1103"/>
      <c r="G12" s="1103"/>
      <c r="H12" s="1103"/>
      <c r="I12" s="1103"/>
      <c r="J12" s="1103"/>
      <c r="K12" s="1103"/>
      <c r="L12" s="1103"/>
      <c r="M12" s="1103"/>
      <c r="N12" s="1103"/>
      <c r="O12" s="1103"/>
      <c r="P12" s="1104"/>
      <c r="Q12" s="1108">
        <v>154</v>
      </c>
      <c r="R12" s="1109"/>
      <c r="S12" s="1109"/>
      <c r="T12" s="1109"/>
      <c r="U12" s="1109"/>
      <c r="V12" s="1109">
        <v>154</v>
      </c>
      <c r="W12" s="1109"/>
      <c r="X12" s="1109"/>
      <c r="Y12" s="1109"/>
      <c r="Z12" s="1109"/>
      <c r="AA12" s="1109" t="s">
        <v>594</v>
      </c>
      <c r="AB12" s="1109"/>
      <c r="AC12" s="1109"/>
      <c r="AD12" s="1109"/>
      <c r="AE12" s="1110"/>
      <c r="AF12" s="1084" t="s">
        <v>541</v>
      </c>
      <c r="AG12" s="1085"/>
      <c r="AH12" s="1085"/>
      <c r="AI12" s="1085"/>
      <c r="AJ12" s="1086"/>
      <c r="AK12" s="1179" t="s">
        <v>593</v>
      </c>
      <c r="AL12" s="1180"/>
      <c r="AM12" s="1180"/>
      <c r="AN12" s="1180"/>
      <c r="AO12" s="1180"/>
      <c r="AP12" s="1180">
        <v>3380</v>
      </c>
      <c r="AQ12" s="1180"/>
      <c r="AR12" s="1180"/>
      <c r="AS12" s="1180"/>
      <c r="AT12" s="1180"/>
      <c r="AU12" s="1174"/>
      <c r="AV12" s="1174"/>
      <c r="AW12" s="1174"/>
      <c r="AX12" s="1174"/>
      <c r="AY12" s="1175"/>
      <c r="AZ12" s="203"/>
      <c r="BA12" s="203"/>
      <c r="BB12" s="203"/>
      <c r="BC12" s="203"/>
      <c r="BD12" s="203"/>
      <c r="BE12" s="204"/>
      <c r="BF12" s="204"/>
      <c r="BG12" s="204"/>
      <c r="BH12" s="204"/>
      <c r="BI12" s="204"/>
      <c r="BJ12" s="204"/>
      <c r="BK12" s="204"/>
      <c r="BL12" s="204"/>
      <c r="BM12" s="204"/>
      <c r="BN12" s="204"/>
      <c r="BO12" s="204"/>
      <c r="BP12" s="204"/>
      <c r="BQ12" s="212">
        <v>6</v>
      </c>
      <c r="BR12" s="342" t="s">
        <v>122</v>
      </c>
      <c r="BS12" s="1127" t="s">
        <v>549</v>
      </c>
      <c r="BT12" s="1128"/>
      <c r="BU12" s="1128"/>
      <c r="BV12" s="1128"/>
      <c r="BW12" s="1128"/>
      <c r="BX12" s="1128"/>
      <c r="BY12" s="1128"/>
      <c r="BZ12" s="1128"/>
      <c r="CA12" s="1128"/>
      <c r="CB12" s="1128"/>
      <c r="CC12" s="1128"/>
      <c r="CD12" s="1128"/>
      <c r="CE12" s="1128"/>
      <c r="CF12" s="1128"/>
      <c r="CG12" s="1129"/>
      <c r="CH12" s="1120">
        <v>-89</v>
      </c>
      <c r="CI12" s="1121"/>
      <c r="CJ12" s="1121"/>
      <c r="CK12" s="1121"/>
      <c r="CL12" s="1122"/>
      <c r="CM12" s="1120">
        <v>159</v>
      </c>
      <c r="CN12" s="1121"/>
      <c r="CO12" s="1121"/>
      <c r="CP12" s="1121"/>
      <c r="CQ12" s="1122"/>
      <c r="CR12" s="1120">
        <v>10</v>
      </c>
      <c r="CS12" s="1121"/>
      <c r="CT12" s="1121"/>
      <c r="CU12" s="1121"/>
      <c r="CV12" s="1122"/>
      <c r="CW12" s="1120">
        <v>175</v>
      </c>
      <c r="CX12" s="1121"/>
      <c r="CY12" s="1121"/>
      <c r="CZ12" s="1121"/>
      <c r="DA12" s="1122"/>
      <c r="DB12" s="1120" t="s">
        <v>539</v>
      </c>
      <c r="DC12" s="1121"/>
      <c r="DD12" s="1121"/>
      <c r="DE12" s="1121"/>
      <c r="DF12" s="1122"/>
      <c r="DG12" s="1111" t="s">
        <v>539</v>
      </c>
      <c r="DH12" s="1112"/>
      <c r="DI12" s="1112"/>
      <c r="DJ12" s="1112"/>
      <c r="DK12" s="1113"/>
      <c r="DL12" s="1120">
        <v>589</v>
      </c>
      <c r="DM12" s="1121"/>
      <c r="DN12" s="1121"/>
      <c r="DO12" s="1121"/>
      <c r="DP12" s="1122"/>
      <c r="DQ12" s="1120">
        <v>589</v>
      </c>
      <c r="DR12" s="1121"/>
      <c r="DS12" s="1121"/>
      <c r="DT12" s="1121"/>
      <c r="DU12" s="1122"/>
      <c r="DV12" s="1057"/>
      <c r="DW12" s="1058"/>
      <c r="DX12" s="1058"/>
      <c r="DY12" s="1058"/>
      <c r="DZ12" s="1059"/>
      <c r="EA12" s="205"/>
    </row>
    <row r="13" spans="1:131" s="206" customFormat="1" ht="26.25" customHeight="1">
      <c r="A13" s="211">
        <v>7</v>
      </c>
      <c r="B13" s="1102" t="s">
        <v>367</v>
      </c>
      <c r="C13" s="1103"/>
      <c r="D13" s="1103"/>
      <c r="E13" s="1103"/>
      <c r="F13" s="1103"/>
      <c r="G13" s="1103"/>
      <c r="H13" s="1103"/>
      <c r="I13" s="1103"/>
      <c r="J13" s="1103"/>
      <c r="K13" s="1103"/>
      <c r="L13" s="1103"/>
      <c r="M13" s="1103"/>
      <c r="N13" s="1103"/>
      <c r="O13" s="1103"/>
      <c r="P13" s="1104"/>
      <c r="Q13" s="1108">
        <v>1720</v>
      </c>
      <c r="R13" s="1109"/>
      <c r="S13" s="1109"/>
      <c r="T13" s="1109"/>
      <c r="U13" s="1109"/>
      <c r="V13" s="1109">
        <v>1720</v>
      </c>
      <c r="W13" s="1109"/>
      <c r="X13" s="1109"/>
      <c r="Y13" s="1109"/>
      <c r="Z13" s="1109"/>
      <c r="AA13" s="1109" t="s">
        <v>594</v>
      </c>
      <c r="AB13" s="1109"/>
      <c r="AC13" s="1109"/>
      <c r="AD13" s="1109"/>
      <c r="AE13" s="1110"/>
      <c r="AF13" s="1084" t="s">
        <v>541</v>
      </c>
      <c r="AG13" s="1085"/>
      <c r="AH13" s="1085"/>
      <c r="AI13" s="1085"/>
      <c r="AJ13" s="1086"/>
      <c r="AK13" s="1179" t="s">
        <v>593</v>
      </c>
      <c r="AL13" s="1180"/>
      <c r="AM13" s="1180"/>
      <c r="AN13" s="1180"/>
      <c r="AO13" s="1180"/>
      <c r="AP13" s="1180">
        <v>19871</v>
      </c>
      <c r="AQ13" s="1180"/>
      <c r="AR13" s="1180"/>
      <c r="AS13" s="1180"/>
      <c r="AT13" s="1180"/>
      <c r="AU13" s="1174"/>
      <c r="AV13" s="1174"/>
      <c r="AW13" s="1174"/>
      <c r="AX13" s="1174"/>
      <c r="AY13" s="1175"/>
      <c r="AZ13" s="203"/>
      <c r="BA13" s="203"/>
      <c r="BB13" s="203"/>
      <c r="BC13" s="203"/>
      <c r="BD13" s="203"/>
      <c r="BE13" s="204"/>
      <c r="BF13" s="204"/>
      <c r="BG13" s="204"/>
      <c r="BH13" s="204"/>
      <c r="BI13" s="204"/>
      <c r="BJ13" s="204"/>
      <c r="BK13" s="204"/>
      <c r="BL13" s="204"/>
      <c r="BM13" s="204"/>
      <c r="BN13" s="204"/>
      <c r="BO13" s="204"/>
      <c r="BP13" s="204"/>
      <c r="BQ13" s="212">
        <v>7</v>
      </c>
      <c r="BR13" s="342"/>
      <c r="BS13" s="1127" t="s">
        <v>550</v>
      </c>
      <c r="BT13" s="1128" t="s">
        <v>550</v>
      </c>
      <c r="BU13" s="1128" t="s">
        <v>550</v>
      </c>
      <c r="BV13" s="1128" t="s">
        <v>550</v>
      </c>
      <c r="BW13" s="1128" t="s">
        <v>550</v>
      </c>
      <c r="BX13" s="1128" t="s">
        <v>550</v>
      </c>
      <c r="BY13" s="1128" t="s">
        <v>550</v>
      </c>
      <c r="BZ13" s="1128" t="s">
        <v>550</v>
      </c>
      <c r="CA13" s="1128" t="s">
        <v>550</v>
      </c>
      <c r="CB13" s="1128" t="s">
        <v>550</v>
      </c>
      <c r="CC13" s="1128" t="s">
        <v>550</v>
      </c>
      <c r="CD13" s="1128" t="s">
        <v>550</v>
      </c>
      <c r="CE13" s="1128" t="s">
        <v>550</v>
      </c>
      <c r="CF13" s="1128" t="s">
        <v>550</v>
      </c>
      <c r="CG13" s="1129" t="s">
        <v>550</v>
      </c>
      <c r="CH13" s="1120">
        <v>85</v>
      </c>
      <c r="CI13" s="1121"/>
      <c r="CJ13" s="1121"/>
      <c r="CK13" s="1121"/>
      <c r="CL13" s="1122"/>
      <c r="CM13" s="1120">
        <v>281</v>
      </c>
      <c r="CN13" s="1121"/>
      <c r="CO13" s="1121"/>
      <c r="CP13" s="1121"/>
      <c r="CQ13" s="1122"/>
      <c r="CR13" s="1120">
        <v>10</v>
      </c>
      <c r="CS13" s="1121"/>
      <c r="CT13" s="1121"/>
      <c r="CU13" s="1121"/>
      <c r="CV13" s="1122"/>
      <c r="CW13" s="1120" t="s">
        <v>539</v>
      </c>
      <c r="CX13" s="1121"/>
      <c r="CY13" s="1121"/>
      <c r="CZ13" s="1121"/>
      <c r="DA13" s="1122"/>
      <c r="DB13" s="1111" t="s">
        <v>539</v>
      </c>
      <c r="DC13" s="1112"/>
      <c r="DD13" s="1112"/>
      <c r="DE13" s="1112"/>
      <c r="DF13" s="1113"/>
      <c r="DG13" s="1111" t="s">
        <v>539</v>
      </c>
      <c r="DH13" s="1112"/>
      <c r="DI13" s="1112"/>
      <c r="DJ13" s="1112"/>
      <c r="DK13" s="1113"/>
      <c r="DL13" s="1111" t="s">
        <v>539</v>
      </c>
      <c r="DM13" s="1112"/>
      <c r="DN13" s="1112"/>
      <c r="DO13" s="1112"/>
      <c r="DP13" s="1113"/>
      <c r="DQ13" s="1123"/>
      <c r="DR13" s="1124"/>
      <c r="DS13" s="1124"/>
      <c r="DT13" s="1124"/>
      <c r="DU13" s="1125"/>
      <c r="DV13" s="1057"/>
      <c r="DW13" s="1058"/>
      <c r="DX13" s="1058"/>
      <c r="DY13" s="1058"/>
      <c r="DZ13" s="1059"/>
      <c r="EA13" s="205"/>
    </row>
    <row r="14" spans="1:131" s="206" customFormat="1" ht="26.25" customHeight="1">
      <c r="A14" s="211">
        <v>8</v>
      </c>
      <c r="B14" s="1102" t="s">
        <v>368</v>
      </c>
      <c r="C14" s="1103"/>
      <c r="D14" s="1103"/>
      <c r="E14" s="1103"/>
      <c r="F14" s="1103"/>
      <c r="G14" s="1103"/>
      <c r="H14" s="1103"/>
      <c r="I14" s="1103"/>
      <c r="J14" s="1103"/>
      <c r="K14" s="1103"/>
      <c r="L14" s="1103"/>
      <c r="M14" s="1103"/>
      <c r="N14" s="1103"/>
      <c r="O14" s="1103"/>
      <c r="P14" s="1104"/>
      <c r="Q14" s="1108">
        <v>484914</v>
      </c>
      <c r="R14" s="1109"/>
      <c r="S14" s="1109"/>
      <c r="T14" s="1109"/>
      <c r="U14" s="1109"/>
      <c r="V14" s="1109">
        <v>484914</v>
      </c>
      <c r="W14" s="1109"/>
      <c r="X14" s="1109"/>
      <c r="Y14" s="1109"/>
      <c r="Z14" s="1109"/>
      <c r="AA14" s="1109" t="s">
        <v>594</v>
      </c>
      <c r="AB14" s="1109"/>
      <c r="AC14" s="1109"/>
      <c r="AD14" s="1109"/>
      <c r="AE14" s="1110"/>
      <c r="AF14" s="1084" t="s">
        <v>541</v>
      </c>
      <c r="AG14" s="1085"/>
      <c r="AH14" s="1085"/>
      <c r="AI14" s="1085"/>
      <c r="AJ14" s="1086"/>
      <c r="AK14" s="1179">
        <v>243264</v>
      </c>
      <c r="AL14" s="1180"/>
      <c r="AM14" s="1180"/>
      <c r="AN14" s="1180"/>
      <c r="AO14" s="1180"/>
      <c r="AP14" s="1180" t="s">
        <v>593</v>
      </c>
      <c r="AQ14" s="1180"/>
      <c r="AR14" s="1180"/>
      <c r="AS14" s="1180"/>
      <c r="AT14" s="1180"/>
      <c r="AU14" s="1174"/>
      <c r="AV14" s="1174"/>
      <c r="AW14" s="1174"/>
      <c r="AX14" s="1174"/>
      <c r="AY14" s="1175"/>
      <c r="AZ14" s="203"/>
      <c r="BA14" s="203"/>
      <c r="BB14" s="203"/>
      <c r="BC14" s="203"/>
      <c r="BD14" s="203"/>
      <c r="BE14" s="204"/>
      <c r="BF14" s="204"/>
      <c r="BG14" s="204"/>
      <c r="BH14" s="204"/>
      <c r="BI14" s="204"/>
      <c r="BJ14" s="204"/>
      <c r="BK14" s="204"/>
      <c r="BL14" s="204"/>
      <c r="BM14" s="204"/>
      <c r="BN14" s="204"/>
      <c r="BO14" s="204"/>
      <c r="BP14" s="204"/>
      <c r="BQ14" s="212">
        <v>8</v>
      </c>
      <c r="BR14" s="341"/>
      <c r="BS14" s="1127" t="s">
        <v>551</v>
      </c>
      <c r="BT14" s="1128" t="s">
        <v>552</v>
      </c>
      <c r="BU14" s="1128" t="s">
        <v>552</v>
      </c>
      <c r="BV14" s="1128" t="s">
        <v>552</v>
      </c>
      <c r="BW14" s="1128" t="s">
        <v>552</v>
      </c>
      <c r="BX14" s="1128" t="s">
        <v>552</v>
      </c>
      <c r="BY14" s="1128" t="s">
        <v>552</v>
      </c>
      <c r="BZ14" s="1128" t="s">
        <v>552</v>
      </c>
      <c r="CA14" s="1128" t="s">
        <v>552</v>
      </c>
      <c r="CB14" s="1128" t="s">
        <v>552</v>
      </c>
      <c r="CC14" s="1128" t="s">
        <v>552</v>
      </c>
      <c r="CD14" s="1128" t="s">
        <v>552</v>
      </c>
      <c r="CE14" s="1128" t="s">
        <v>552</v>
      </c>
      <c r="CF14" s="1128" t="s">
        <v>552</v>
      </c>
      <c r="CG14" s="1129" t="s">
        <v>552</v>
      </c>
      <c r="CH14" s="1120">
        <v>0</v>
      </c>
      <c r="CI14" s="1121"/>
      <c r="CJ14" s="1121"/>
      <c r="CK14" s="1121"/>
      <c r="CL14" s="1122"/>
      <c r="CM14" s="1120">
        <v>1186</v>
      </c>
      <c r="CN14" s="1121"/>
      <c r="CO14" s="1121"/>
      <c r="CP14" s="1121"/>
      <c r="CQ14" s="1122"/>
      <c r="CR14" s="1120">
        <v>29</v>
      </c>
      <c r="CS14" s="1121"/>
      <c r="CT14" s="1121"/>
      <c r="CU14" s="1121"/>
      <c r="CV14" s="1122"/>
      <c r="CW14" s="1120">
        <v>52</v>
      </c>
      <c r="CX14" s="1121"/>
      <c r="CY14" s="1121"/>
      <c r="CZ14" s="1121"/>
      <c r="DA14" s="1122"/>
      <c r="DB14" s="1111" t="s">
        <v>539</v>
      </c>
      <c r="DC14" s="1112"/>
      <c r="DD14" s="1112"/>
      <c r="DE14" s="1112"/>
      <c r="DF14" s="1113"/>
      <c r="DG14" s="1111" t="s">
        <v>539</v>
      </c>
      <c r="DH14" s="1112"/>
      <c r="DI14" s="1112"/>
      <c r="DJ14" s="1112"/>
      <c r="DK14" s="1113"/>
      <c r="DL14" s="1111" t="s">
        <v>539</v>
      </c>
      <c r="DM14" s="1112"/>
      <c r="DN14" s="1112"/>
      <c r="DO14" s="1112"/>
      <c r="DP14" s="1113"/>
      <c r="DQ14" s="1123"/>
      <c r="DR14" s="1124"/>
      <c r="DS14" s="1124"/>
      <c r="DT14" s="1124"/>
      <c r="DU14" s="1125"/>
      <c r="DV14" s="1057"/>
      <c r="DW14" s="1058"/>
      <c r="DX14" s="1058"/>
      <c r="DY14" s="1058"/>
      <c r="DZ14" s="1059"/>
      <c r="EA14" s="205"/>
    </row>
    <row r="15" spans="1:131" s="206" customFormat="1" ht="26.25" customHeight="1">
      <c r="A15" s="211">
        <v>9</v>
      </c>
      <c r="B15" s="1102"/>
      <c r="C15" s="1103"/>
      <c r="D15" s="1103"/>
      <c r="E15" s="1103"/>
      <c r="F15" s="1103"/>
      <c r="G15" s="1103"/>
      <c r="H15" s="1103"/>
      <c r="I15" s="1103"/>
      <c r="J15" s="1103"/>
      <c r="K15" s="1103"/>
      <c r="L15" s="1103"/>
      <c r="M15" s="1103"/>
      <c r="N15" s="1103"/>
      <c r="O15" s="1103"/>
      <c r="P15" s="1104"/>
      <c r="Q15" s="1108"/>
      <c r="R15" s="1109"/>
      <c r="S15" s="1109"/>
      <c r="T15" s="1109"/>
      <c r="U15" s="1109"/>
      <c r="V15" s="1109"/>
      <c r="W15" s="1109"/>
      <c r="X15" s="1109"/>
      <c r="Y15" s="1109"/>
      <c r="Z15" s="1109"/>
      <c r="AA15" s="1109"/>
      <c r="AB15" s="1109"/>
      <c r="AC15" s="1109"/>
      <c r="AD15" s="1109"/>
      <c r="AE15" s="1110"/>
      <c r="AF15" s="1084"/>
      <c r="AG15" s="1085"/>
      <c r="AH15" s="1085"/>
      <c r="AI15" s="1085"/>
      <c r="AJ15" s="1086"/>
      <c r="AK15" s="1179"/>
      <c r="AL15" s="1180"/>
      <c r="AM15" s="1180"/>
      <c r="AN15" s="1180"/>
      <c r="AO15" s="1180"/>
      <c r="AP15" s="1180"/>
      <c r="AQ15" s="1180"/>
      <c r="AR15" s="1180"/>
      <c r="AS15" s="1180"/>
      <c r="AT15" s="1180"/>
      <c r="AU15" s="1174"/>
      <c r="AV15" s="1174"/>
      <c r="AW15" s="1174"/>
      <c r="AX15" s="1174"/>
      <c r="AY15" s="1175"/>
      <c r="AZ15" s="203"/>
      <c r="BA15" s="203"/>
      <c r="BB15" s="203"/>
      <c r="BC15" s="203"/>
      <c r="BD15" s="203"/>
      <c r="BE15" s="204"/>
      <c r="BF15" s="204"/>
      <c r="BG15" s="204"/>
      <c r="BH15" s="204"/>
      <c r="BI15" s="204"/>
      <c r="BJ15" s="204"/>
      <c r="BK15" s="204"/>
      <c r="BL15" s="204"/>
      <c r="BM15" s="204"/>
      <c r="BN15" s="204"/>
      <c r="BO15" s="204"/>
      <c r="BP15" s="204"/>
      <c r="BQ15" s="212">
        <v>9</v>
      </c>
      <c r="BR15" s="341"/>
      <c r="BS15" s="1127" t="s">
        <v>553</v>
      </c>
      <c r="BT15" s="1128" t="s">
        <v>553</v>
      </c>
      <c r="BU15" s="1128" t="s">
        <v>553</v>
      </c>
      <c r="BV15" s="1128" t="s">
        <v>553</v>
      </c>
      <c r="BW15" s="1128" t="s">
        <v>553</v>
      </c>
      <c r="BX15" s="1128" t="s">
        <v>553</v>
      </c>
      <c r="BY15" s="1128" t="s">
        <v>553</v>
      </c>
      <c r="BZ15" s="1128" t="s">
        <v>553</v>
      </c>
      <c r="CA15" s="1128" t="s">
        <v>553</v>
      </c>
      <c r="CB15" s="1128" t="s">
        <v>553</v>
      </c>
      <c r="CC15" s="1128" t="s">
        <v>553</v>
      </c>
      <c r="CD15" s="1128" t="s">
        <v>553</v>
      </c>
      <c r="CE15" s="1128" t="s">
        <v>553</v>
      </c>
      <c r="CF15" s="1128" t="s">
        <v>553</v>
      </c>
      <c r="CG15" s="1129" t="s">
        <v>553</v>
      </c>
      <c r="CH15" s="1120">
        <v>5</v>
      </c>
      <c r="CI15" s="1121"/>
      <c r="CJ15" s="1121"/>
      <c r="CK15" s="1121"/>
      <c r="CL15" s="1122"/>
      <c r="CM15" s="1120">
        <v>246</v>
      </c>
      <c r="CN15" s="1121"/>
      <c r="CO15" s="1121"/>
      <c r="CP15" s="1121"/>
      <c r="CQ15" s="1122"/>
      <c r="CR15" s="1120">
        <v>160</v>
      </c>
      <c r="CS15" s="1121"/>
      <c r="CT15" s="1121"/>
      <c r="CU15" s="1121"/>
      <c r="CV15" s="1122"/>
      <c r="CW15" s="1120">
        <v>104</v>
      </c>
      <c r="CX15" s="1121"/>
      <c r="CY15" s="1121"/>
      <c r="CZ15" s="1121"/>
      <c r="DA15" s="1122"/>
      <c r="DB15" s="1111" t="s">
        <v>539</v>
      </c>
      <c r="DC15" s="1112"/>
      <c r="DD15" s="1112"/>
      <c r="DE15" s="1112"/>
      <c r="DF15" s="1113"/>
      <c r="DG15" s="1111" t="s">
        <v>539</v>
      </c>
      <c r="DH15" s="1112"/>
      <c r="DI15" s="1112"/>
      <c r="DJ15" s="1112"/>
      <c r="DK15" s="1113"/>
      <c r="DL15" s="1111" t="s">
        <v>539</v>
      </c>
      <c r="DM15" s="1112"/>
      <c r="DN15" s="1112"/>
      <c r="DO15" s="1112"/>
      <c r="DP15" s="1113"/>
      <c r="DQ15" s="1123"/>
      <c r="DR15" s="1124"/>
      <c r="DS15" s="1124"/>
      <c r="DT15" s="1124"/>
      <c r="DU15" s="1125"/>
      <c r="DV15" s="1057"/>
      <c r="DW15" s="1058"/>
      <c r="DX15" s="1058"/>
      <c r="DY15" s="1058"/>
      <c r="DZ15" s="1059"/>
      <c r="EA15" s="205"/>
    </row>
    <row r="16" spans="1:131" s="206" customFormat="1" ht="26.25" customHeight="1">
      <c r="A16" s="211">
        <v>10</v>
      </c>
      <c r="B16" s="1102"/>
      <c r="C16" s="1103"/>
      <c r="D16" s="1103"/>
      <c r="E16" s="1103"/>
      <c r="F16" s="1103"/>
      <c r="G16" s="1103"/>
      <c r="H16" s="1103"/>
      <c r="I16" s="1103"/>
      <c r="J16" s="1103"/>
      <c r="K16" s="1103"/>
      <c r="L16" s="1103"/>
      <c r="M16" s="1103"/>
      <c r="N16" s="1103"/>
      <c r="O16" s="1103"/>
      <c r="P16" s="1104"/>
      <c r="Q16" s="1108"/>
      <c r="R16" s="1109"/>
      <c r="S16" s="1109"/>
      <c r="T16" s="1109"/>
      <c r="U16" s="1109"/>
      <c r="V16" s="1109"/>
      <c r="W16" s="1109"/>
      <c r="X16" s="1109"/>
      <c r="Y16" s="1109"/>
      <c r="Z16" s="1109"/>
      <c r="AA16" s="1109"/>
      <c r="AB16" s="1109"/>
      <c r="AC16" s="1109"/>
      <c r="AD16" s="1109"/>
      <c r="AE16" s="1110"/>
      <c r="AF16" s="1084"/>
      <c r="AG16" s="1085"/>
      <c r="AH16" s="1085"/>
      <c r="AI16" s="1085"/>
      <c r="AJ16" s="1086"/>
      <c r="AK16" s="1179"/>
      <c r="AL16" s="1180"/>
      <c r="AM16" s="1180"/>
      <c r="AN16" s="1180"/>
      <c r="AO16" s="1180"/>
      <c r="AP16" s="1180"/>
      <c r="AQ16" s="1180"/>
      <c r="AR16" s="1180"/>
      <c r="AS16" s="1180"/>
      <c r="AT16" s="1180"/>
      <c r="AU16" s="1174"/>
      <c r="AV16" s="1174"/>
      <c r="AW16" s="1174"/>
      <c r="AX16" s="1174"/>
      <c r="AY16" s="1175"/>
      <c r="AZ16" s="203"/>
      <c r="BA16" s="203"/>
      <c r="BB16" s="203"/>
      <c r="BC16" s="203"/>
      <c r="BD16" s="203"/>
      <c r="BE16" s="204"/>
      <c r="BF16" s="204"/>
      <c r="BG16" s="204"/>
      <c r="BH16" s="204"/>
      <c r="BI16" s="204"/>
      <c r="BJ16" s="204"/>
      <c r="BK16" s="204"/>
      <c r="BL16" s="204"/>
      <c r="BM16" s="204"/>
      <c r="BN16" s="204"/>
      <c r="BO16" s="204"/>
      <c r="BP16" s="204"/>
      <c r="BQ16" s="212">
        <v>10</v>
      </c>
      <c r="BR16" s="341"/>
      <c r="BS16" s="1127" t="s">
        <v>554</v>
      </c>
      <c r="BT16" s="1128" t="s">
        <v>554</v>
      </c>
      <c r="BU16" s="1128" t="s">
        <v>554</v>
      </c>
      <c r="BV16" s="1128" t="s">
        <v>554</v>
      </c>
      <c r="BW16" s="1128" t="s">
        <v>554</v>
      </c>
      <c r="BX16" s="1128" t="s">
        <v>554</v>
      </c>
      <c r="BY16" s="1128" t="s">
        <v>554</v>
      </c>
      <c r="BZ16" s="1128" t="s">
        <v>554</v>
      </c>
      <c r="CA16" s="1128" t="s">
        <v>554</v>
      </c>
      <c r="CB16" s="1128" t="s">
        <v>554</v>
      </c>
      <c r="CC16" s="1128" t="s">
        <v>554</v>
      </c>
      <c r="CD16" s="1128" t="s">
        <v>554</v>
      </c>
      <c r="CE16" s="1128" t="s">
        <v>554</v>
      </c>
      <c r="CF16" s="1128" t="s">
        <v>554</v>
      </c>
      <c r="CG16" s="1129" t="s">
        <v>554</v>
      </c>
      <c r="CH16" s="1120">
        <v>-1</v>
      </c>
      <c r="CI16" s="1121"/>
      <c r="CJ16" s="1121"/>
      <c r="CK16" s="1121"/>
      <c r="CL16" s="1122"/>
      <c r="CM16" s="1120">
        <v>659</v>
      </c>
      <c r="CN16" s="1121"/>
      <c r="CO16" s="1121"/>
      <c r="CP16" s="1121"/>
      <c r="CQ16" s="1122"/>
      <c r="CR16" s="1120">
        <v>200</v>
      </c>
      <c r="CS16" s="1121"/>
      <c r="CT16" s="1121"/>
      <c r="CU16" s="1121"/>
      <c r="CV16" s="1122"/>
      <c r="CW16" s="1120">
        <v>164</v>
      </c>
      <c r="CX16" s="1121"/>
      <c r="CY16" s="1121"/>
      <c r="CZ16" s="1121"/>
      <c r="DA16" s="1122"/>
      <c r="DB16" s="1111" t="s">
        <v>539</v>
      </c>
      <c r="DC16" s="1112"/>
      <c r="DD16" s="1112"/>
      <c r="DE16" s="1112"/>
      <c r="DF16" s="1113"/>
      <c r="DG16" s="1111" t="s">
        <v>539</v>
      </c>
      <c r="DH16" s="1112"/>
      <c r="DI16" s="1112"/>
      <c r="DJ16" s="1112"/>
      <c r="DK16" s="1113"/>
      <c r="DL16" s="1111" t="s">
        <v>539</v>
      </c>
      <c r="DM16" s="1112"/>
      <c r="DN16" s="1112"/>
      <c r="DO16" s="1112"/>
      <c r="DP16" s="1113"/>
      <c r="DQ16" s="1123"/>
      <c r="DR16" s="1124"/>
      <c r="DS16" s="1124"/>
      <c r="DT16" s="1124"/>
      <c r="DU16" s="1125"/>
      <c r="DV16" s="1057"/>
      <c r="DW16" s="1058"/>
      <c r="DX16" s="1058"/>
      <c r="DY16" s="1058"/>
      <c r="DZ16" s="1059"/>
      <c r="EA16" s="205"/>
    </row>
    <row r="17" spans="1:131" s="206" customFormat="1" ht="26.25" customHeight="1">
      <c r="A17" s="211">
        <v>11</v>
      </c>
      <c r="B17" s="1102"/>
      <c r="C17" s="1103"/>
      <c r="D17" s="1103"/>
      <c r="E17" s="1103"/>
      <c r="F17" s="1103"/>
      <c r="G17" s="1103"/>
      <c r="H17" s="1103"/>
      <c r="I17" s="1103"/>
      <c r="J17" s="1103"/>
      <c r="K17" s="1103"/>
      <c r="L17" s="1103"/>
      <c r="M17" s="1103"/>
      <c r="N17" s="1103"/>
      <c r="O17" s="1103"/>
      <c r="P17" s="1104"/>
      <c r="Q17" s="1108"/>
      <c r="R17" s="1109"/>
      <c r="S17" s="1109"/>
      <c r="T17" s="1109"/>
      <c r="U17" s="1109"/>
      <c r="V17" s="1109"/>
      <c r="W17" s="1109"/>
      <c r="X17" s="1109"/>
      <c r="Y17" s="1109"/>
      <c r="Z17" s="1109"/>
      <c r="AA17" s="1109"/>
      <c r="AB17" s="1109"/>
      <c r="AC17" s="1109"/>
      <c r="AD17" s="1109"/>
      <c r="AE17" s="1110"/>
      <c r="AF17" s="1084"/>
      <c r="AG17" s="1085"/>
      <c r="AH17" s="1085"/>
      <c r="AI17" s="1085"/>
      <c r="AJ17" s="1086"/>
      <c r="AK17" s="1179"/>
      <c r="AL17" s="1180"/>
      <c r="AM17" s="1180"/>
      <c r="AN17" s="1180"/>
      <c r="AO17" s="1180"/>
      <c r="AP17" s="1180"/>
      <c r="AQ17" s="1180"/>
      <c r="AR17" s="1180"/>
      <c r="AS17" s="1180"/>
      <c r="AT17" s="1180"/>
      <c r="AU17" s="1174"/>
      <c r="AV17" s="1174"/>
      <c r="AW17" s="1174"/>
      <c r="AX17" s="1174"/>
      <c r="AY17" s="1175"/>
      <c r="AZ17" s="203"/>
      <c r="BA17" s="203"/>
      <c r="BB17" s="203"/>
      <c r="BC17" s="203"/>
      <c r="BD17" s="203"/>
      <c r="BE17" s="204"/>
      <c r="BF17" s="204"/>
      <c r="BG17" s="204"/>
      <c r="BH17" s="204"/>
      <c r="BI17" s="204"/>
      <c r="BJ17" s="204"/>
      <c r="BK17" s="204"/>
      <c r="BL17" s="204"/>
      <c r="BM17" s="204"/>
      <c r="BN17" s="204"/>
      <c r="BO17" s="204"/>
      <c r="BP17" s="204"/>
      <c r="BQ17" s="212">
        <v>11</v>
      </c>
      <c r="BR17" s="341"/>
      <c r="BS17" s="1127" t="s">
        <v>555</v>
      </c>
      <c r="BT17" s="1128" t="s">
        <v>555</v>
      </c>
      <c r="BU17" s="1128" t="s">
        <v>555</v>
      </c>
      <c r="BV17" s="1128" t="s">
        <v>555</v>
      </c>
      <c r="BW17" s="1128" t="s">
        <v>555</v>
      </c>
      <c r="BX17" s="1128" t="s">
        <v>555</v>
      </c>
      <c r="BY17" s="1128" t="s">
        <v>555</v>
      </c>
      <c r="BZ17" s="1128" t="s">
        <v>555</v>
      </c>
      <c r="CA17" s="1128" t="s">
        <v>555</v>
      </c>
      <c r="CB17" s="1128" t="s">
        <v>555</v>
      </c>
      <c r="CC17" s="1128" t="s">
        <v>555</v>
      </c>
      <c r="CD17" s="1128" t="s">
        <v>555</v>
      </c>
      <c r="CE17" s="1128" t="s">
        <v>555</v>
      </c>
      <c r="CF17" s="1128" t="s">
        <v>555</v>
      </c>
      <c r="CG17" s="1129" t="s">
        <v>555</v>
      </c>
      <c r="CH17" s="1120">
        <v>1</v>
      </c>
      <c r="CI17" s="1121"/>
      <c r="CJ17" s="1121"/>
      <c r="CK17" s="1121"/>
      <c r="CL17" s="1122"/>
      <c r="CM17" s="1120">
        <v>54</v>
      </c>
      <c r="CN17" s="1121"/>
      <c r="CO17" s="1121"/>
      <c r="CP17" s="1121"/>
      <c r="CQ17" s="1122"/>
      <c r="CR17" s="1120">
        <v>5</v>
      </c>
      <c r="CS17" s="1121"/>
      <c r="CT17" s="1121"/>
      <c r="CU17" s="1121"/>
      <c r="CV17" s="1122"/>
      <c r="CW17" s="1120" t="s">
        <v>539</v>
      </c>
      <c r="CX17" s="1121"/>
      <c r="CY17" s="1121"/>
      <c r="CZ17" s="1121"/>
      <c r="DA17" s="1122"/>
      <c r="DB17" s="1111" t="s">
        <v>539</v>
      </c>
      <c r="DC17" s="1112"/>
      <c r="DD17" s="1112"/>
      <c r="DE17" s="1112"/>
      <c r="DF17" s="1113"/>
      <c r="DG17" s="1111" t="s">
        <v>539</v>
      </c>
      <c r="DH17" s="1112"/>
      <c r="DI17" s="1112"/>
      <c r="DJ17" s="1112"/>
      <c r="DK17" s="1113"/>
      <c r="DL17" s="1111" t="s">
        <v>539</v>
      </c>
      <c r="DM17" s="1112"/>
      <c r="DN17" s="1112"/>
      <c r="DO17" s="1112"/>
      <c r="DP17" s="1113"/>
      <c r="DQ17" s="1123"/>
      <c r="DR17" s="1124"/>
      <c r="DS17" s="1124"/>
      <c r="DT17" s="1124"/>
      <c r="DU17" s="1125"/>
      <c r="DV17" s="1057"/>
      <c r="DW17" s="1058"/>
      <c r="DX17" s="1058"/>
      <c r="DY17" s="1058"/>
      <c r="DZ17" s="1059"/>
      <c r="EA17" s="205"/>
    </row>
    <row r="18" spans="1:131" s="206" customFormat="1" ht="26.25" customHeight="1">
      <c r="A18" s="211">
        <v>12</v>
      </c>
      <c r="B18" s="1102"/>
      <c r="C18" s="1103"/>
      <c r="D18" s="1103"/>
      <c r="E18" s="1103"/>
      <c r="F18" s="1103"/>
      <c r="G18" s="1103"/>
      <c r="H18" s="1103"/>
      <c r="I18" s="1103"/>
      <c r="J18" s="1103"/>
      <c r="K18" s="1103"/>
      <c r="L18" s="1103"/>
      <c r="M18" s="1103"/>
      <c r="N18" s="1103"/>
      <c r="O18" s="1103"/>
      <c r="P18" s="1104"/>
      <c r="Q18" s="1108"/>
      <c r="R18" s="1109"/>
      <c r="S18" s="1109"/>
      <c r="T18" s="1109"/>
      <c r="U18" s="1109"/>
      <c r="V18" s="1109"/>
      <c r="W18" s="1109"/>
      <c r="X18" s="1109"/>
      <c r="Y18" s="1109"/>
      <c r="Z18" s="1109"/>
      <c r="AA18" s="1109"/>
      <c r="AB18" s="1109"/>
      <c r="AC18" s="1109"/>
      <c r="AD18" s="1109"/>
      <c r="AE18" s="1110"/>
      <c r="AF18" s="1084"/>
      <c r="AG18" s="1085"/>
      <c r="AH18" s="1085"/>
      <c r="AI18" s="1085"/>
      <c r="AJ18" s="1086"/>
      <c r="AK18" s="1179"/>
      <c r="AL18" s="1180"/>
      <c r="AM18" s="1180"/>
      <c r="AN18" s="1180"/>
      <c r="AO18" s="1180"/>
      <c r="AP18" s="1180"/>
      <c r="AQ18" s="1180"/>
      <c r="AR18" s="1180"/>
      <c r="AS18" s="1180"/>
      <c r="AT18" s="1180"/>
      <c r="AU18" s="1174"/>
      <c r="AV18" s="1174"/>
      <c r="AW18" s="1174"/>
      <c r="AX18" s="1174"/>
      <c r="AY18" s="1175"/>
      <c r="AZ18" s="203"/>
      <c r="BA18" s="203"/>
      <c r="BB18" s="203"/>
      <c r="BC18" s="203"/>
      <c r="BD18" s="203"/>
      <c r="BE18" s="204"/>
      <c r="BF18" s="204"/>
      <c r="BG18" s="204"/>
      <c r="BH18" s="204"/>
      <c r="BI18" s="204"/>
      <c r="BJ18" s="204"/>
      <c r="BK18" s="204"/>
      <c r="BL18" s="204"/>
      <c r="BM18" s="204"/>
      <c r="BN18" s="204"/>
      <c r="BO18" s="204"/>
      <c r="BP18" s="204"/>
      <c r="BQ18" s="212">
        <v>12</v>
      </c>
      <c r="BR18" s="341"/>
      <c r="BS18" s="1127" t="s">
        <v>556</v>
      </c>
      <c r="BT18" s="1128" t="s">
        <v>556</v>
      </c>
      <c r="BU18" s="1128" t="s">
        <v>556</v>
      </c>
      <c r="BV18" s="1128" t="s">
        <v>556</v>
      </c>
      <c r="BW18" s="1128" t="s">
        <v>556</v>
      </c>
      <c r="BX18" s="1128" t="s">
        <v>556</v>
      </c>
      <c r="BY18" s="1128" t="s">
        <v>556</v>
      </c>
      <c r="BZ18" s="1128" t="s">
        <v>556</v>
      </c>
      <c r="CA18" s="1128" t="s">
        <v>556</v>
      </c>
      <c r="CB18" s="1128" t="s">
        <v>556</v>
      </c>
      <c r="CC18" s="1128" t="s">
        <v>556</v>
      </c>
      <c r="CD18" s="1128" t="s">
        <v>556</v>
      </c>
      <c r="CE18" s="1128" t="s">
        <v>556</v>
      </c>
      <c r="CF18" s="1128" t="s">
        <v>556</v>
      </c>
      <c r="CG18" s="1129" t="s">
        <v>556</v>
      </c>
      <c r="CH18" s="1120">
        <v>15</v>
      </c>
      <c r="CI18" s="1121"/>
      <c r="CJ18" s="1121"/>
      <c r="CK18" s="1121"/>
      <c r="CL18" s="1122"/>
      <c r="CM18" s="1120">
        <v>526</v>
      </c>
      <c r="CN18" s="1121"/>
      <c r="CO18" s="1121"/>
      <c r="CP18" s="1121"/>
      <c r="CQ18" s="1122"/>
      <c r="CR18" s="1120">
        <v>250</v>
      </c>
      <c r="CS18" s="1121"/>
      <c r="CT18" s="1121"/>
      <c r="CU18" s="1121"/>
      <c r="CV18" s="1122"/>
      <c r="CW18" s="1120">
        <v>317</v>
      </c>
      <c r="CX18" s="1121"/>
      <c r="CY18" s="1121"/>
      <c r="CZ18" s="1121"/>
      <c r="DA18" s="1122"/>
      <c r="DB18" s="1111" t="s">
        <v>539</v>
      </c>
      <c r="DC18" s="1112"/>
      <c r="DD18" s="1112"/>
      <c r="DE18" s="1112"/>
      <c r="DF18" s="1113"/>
      <c r="DG18" s="1111" t="s">
        <v>539</v>
      </c>
      <c r="DH18" s="1112"/>
      <c r="DI18" s="1112"/>
      <c r="DJ18" s="1112"/>
      <c r="DK18" s="1113"/>
      <c r="DL18" s="1111" t="s">
        <v>539</v>
      </c>
      <c r="DM18" s="1112"/>
      <c r="DN18" s="1112"/>
      <c r="DO18" s="1112"/>
      <c r="DP18" s="1113"/>
      <c r="DQ18" s="1123"/>
      <c r="DR18" s="1124"/>
      <c r="DS18" s="1124"/>
      <c r="DT18" s="1124"/>
      <c r="DU18" s="1125"/>
      <c r="DV18" s="1057"/>
      <c r="DW18" s="1058"/>
      <c r="DX18" s="1058"/>
      <c r="DY18" s="1058"/>
      <c r="DZ18" s="1059"/>
      <c r="EA18" s="205"/>
    </row>
    <row r="19" spans="1:131" s="206" customFormat="1" ht="26.25" customHeight="1">
      <c r="A19" s="211">
        <v>13</v>
      </c>
      <c r="B19" s="1102"/>
      <c r="C19" s="1103"/>
      <c r="D19" s="1103"/>
      <c r="E19" s="1103"/>
      <c r="F19" s="1103"/>
      <c r="G19" s="1103"/>
      <c r="H19" s="1103"/>
      <c r="I19" s="1103"/>
      <c r="J19" s="1103"/>
      <c r="K19" s="1103"/>
      <c r="L19" s="1103"/>
      <c r="M19" s="1103"/>
      <c r="N19" s="1103"/>
      <c r="O19" s="1103"/>
      <c r="P19" s="1104"/>
      <c r="Q19" s="1108"/>
      <c r="R19" s="1109"/>
      <c r="S19" s="1109"/>
      <c r="T19" s="1109"/>
      <c r="U19" s="1109"/>
      <c r="V19" s="1109"/>
      <c r="W19" s="1109"/>
      <c r="X19" s="1109"/>
      <c r="Y19" s="1109"/>
      <c r="Z19" s="1109"/>
      <c r="AA19" s="1109"/>
      <c r="AB19" s="1109"/>
      <c r="AC19" s="1109"/>
      <c r="AD19" s="1109"/>
      <c r="AE19" s="1110"/>
      <c r="AF19" s="1084"/>
      <c r="AG19" s="1085"/>
      <c r="AH19" s="1085"/>
      <c r="AI19" s="1085"/>
      <c r="AJ19" s="1086"/>
      <c r="AK19" s="1179"/>
      <c r="AL19" s="1180"/>
      <c r="AM19" s="1180"/>
      <c r="AN19" s="1180"/>
      <c r="AO19" s="1180"/>
      <c r="AP19" s="1180"/>
      <c r="AQ19" s="1180"/>
      <c r="AR19" s="1180"/>
      <c r="AS19" s="1180"/>
      <c r="AT19" s="1180"/>
      <c r="AU19" s="1174"/>
      <c r="AV19" s="1174"/>
      <c r="AW19" s="1174"/>
      <c r="AX19" s="1174"/>
      <c r="AY19" s="1175"/>
      <c r="AZ19" s="203"/>
      <c r="BA19" s="203"/>
      <c r="BB19" s="203"/>
      <c r="BC19" s="203"/>
      <c r="BD19" s="203"/>
      <c r="BE19" s="204"/>
      <c r="BF19" s="204"/>
      <c r="BG19" s="204"/>
      <c r="BH19" s="204"/>
      <c r="BI19" s="204"/>
      <c r="BJ19" s="204"/>
      <c r="BK19" s="204"/>
      <c r="BL19" s="204"/>
      <c r="BM19" s="204"/>
      <c r="BN19" s="204"/>
      <c r="BO19" s="204"/>
      <c r="BP19" s="204"/>
      <c r="BQ19" s="212">
        <v>13</v>
      </c>
      <c r="BR19" s="342"/>
      <c r="BS19" s="1127" t="s">
        <v>557</v>
      </c>
      <c r="BT19" s="1128" t="s">
        <v>558</v>
      </c>
      <c r="BU19" s="1128" t="s">
        <v>558</v>
      </c>
      <c r="BV19" s="1128" t="s">
        <v>558</v>
      </c>
      <c r="BW19" s="1128" t="s">
        <v>558</v>
      </c>
      <c r="BX19" s="1128" t="s">
        <v>558</v>
      </c>
      <c r="BY19" s="1128" t="s">
        <v>558</v>
      </c>
      <c r="BZ19" s="1128" t="s">
        <v>558</v>
      </c>
      <c r="CA19" s="1128" t="s">
        <v>558</v>
      </c>
      <c r="CB19" s="1128" t="s">
        <v>558</v>
      </c>
      <c r="CC19" s="1128" t="s">
        <v>558</v>
      </c>
      <c r="CD19" s="1128" t="s">
        <v>558</v>
      </c>
      <c r="CE19" s="1128" t="s">
        <v>558</v>
      </c>
      <c r="CF19" s="1128" t="s">
        <v>558</v>
      </c>
      <c r="CG19" s="1129" t="s">
        <v>558</v>
      </c>
      <c r="CH19" s="1120">
        <v>-1</v>
      </c>
      <c r="CI19" s="1121"/>
      <c r="CJ19" s="1121"/>
      <c r="CK19" s="1121"/>
      <c r="CL19" s="1122"/>
      <c r="CM19" s="1120">
        <v>4011</v>
      </c>
      <c r="CN19" s="1121"/>
      <c r="CO19" s="1121"/>
      <c r="CP19" s="1121"/>
      <c r="CQ19" s="1122"/>
      <c r="CR19" s="1120">
        <v>900</v>
      </c>
      <c r="CS19" s="1121"/>
      <c r="CT19" s="1121"/>
      <c r="CU19" s="1121"/>
      <c r="CV19" s="1122"/>
      <c r="CW19" s="1120">
        <v>145</v>
      </c>
      <c r="CX19" s="1121"/>
      <c r="CY19" s="1121"/>
      <c r="CZ19" s="1121"/>
      <c r="DA19" s="1122"/>
      <c r="DB19" s="1111" t="s">
        <v>539</v>
      </c>
      <c r="DC19" s="1112"/>
      <c r="DD19" s="1112"/>
      <c r="DE19" s="1112"/>
      <c r="DF19" s="1113"/>
      <c r="DG19" s="1111" t="s">
        <v>539</v>
      </c>
      <c r="DH19" s="1112"/>
      <c r="DI19" s="1112"/>
      <c r="DJ19" s="1112"/>
      <c r="DK19" s="1113"/>
      <c r="DL19" s="1111" t="s">
        <v>539</v>
      </c>
      <c r="DM19" s="1112"/>
      <c r="DN19" s="1112"/>
      <c r="DO19" s="1112"/>
      <c r="DP19" s="1113"/>
      <c r="DQ19" s="1123"/>
      <c r="DR19" s="1124"/>
      <c r="DS19" s="1124"/>
      <c r="DT19" s="1124"/>
      <c r="DU19" s="1125"/>
      <c r="DV19" s="1057"/>
      <c r="DW19" s="1058"/>
      <c r="DX19" s="1058"/>
      <c r="DY19" s="1058"/>
      <c r="DZ19" s="1059"/>
      <c r="EA19" s="205"/>
    </row>
    <row r="20" spans="1:131" s="206" customFormat="1" ht="26.25" customHeight="1">
      <c r="A20" s="211">
        <v>14</v>
      </c>
      <c r="B20" s="1102"/>
      <c r="C20" s="1103"/>
      <c r="D20" s="1103"/>
      <c r="E20" s="1103"/>
      <c r="F20" s="1103"/>
      <c r="G20" s="1103"/>
      <c r="H20" s="1103"/>
      <c r="I20" s="1103"/>
      <c r="J20" s="1103"/>
      <c r="K20" s="1103"/>
      <c r="L20" s="1103"/>
      <c r="M20" s="1103"/>
      <c r="N20" s="1103"/>
      <c r="O20" s="1103"/>
      <c r="P20" s="1104"/>
      <c r="Q20" s="1108"/>
      <c r="R20" s="1109"/>
      <c r="S20" s="1109"/>
      <c r="T20" s="1109"/>
      <c r="U20" s="1109"/>
      <c r="V20" s="1109"/>
      <c r="W20" s="1109"/>
      <c r="X20" s="1109"/>
      <c r="Y20" s="1109"/>
      <c r="Z20" s="1109"/>
      <c r="AA20" s="1109"/>
      <c r="AB20" s="1109"/>
      <c r="AC20" s="1109"/>
      <c r="AD20" s="1109"/>
      <c r="AE20" s="1110"/>
      <c r="AF20" s="1084"/>
      <c r="AG20" s="1085"/>
      <c r="AH20" s="1085"/>
      <c r="AI20" s="1085"/>
      <c r="AJ20" s="1086"/>
      <c r="AK20" s="1179"/>
      <c r="AL20" s="1180"/>
      <c r="AM20" s="1180"/>
      <c r="AN20" s="1180"/>
      <c r="AO20" s="1180"/>
      <c r="AP20" s="1180"/>
      <c r="AQ20" s="1180"/>
      <c r="AR20" s="1180"/>
      <c r="AS20" s="1180"/>
      <c r="AT20" s="1180"/>
      <c r="AU20" s="1174"/>
      <c r="AV20" s="1174"/>
      <c r="AW20" s="1174"/>
      <c r="AX20" s="1174"/>
      <c r="AY20" s="1175"/>
      <c r="AZ20" s="203"/>
      <c r="BA20" s="203"/>
      <c r="BB20" s="203"/>
      <c r="BC20" s="203"/>
      <c r="BD20" s="203"/>
      <c r="BE20" s="204"/>
      <c r="BF20" s="204"/>
      <c r="BG20" s="204"/>
      <c r="BH20" s="204"/>
      <c r="BI20" s="204"/>
      <c r="BJ20" s="204"/>
      <c r="BK20" s="204"/>
      <c r="BL20" s="204"/>
      <c r="BM20" s="204"/>
      <c r="BN20" s="204"/>
      <c r="BO20" s="204"/>
      <c r="BP20" s="204"/>
      <c r="BQ20" s="212">
        <v>14</v>
      </c>
      <c r="BR20" s="341"/>
      <c r="BS20" s="1127" t="s">
        <v>559</v>
      </c>
      <c r="BT20" s="1128" t="s">
        <v>559</v>
      </c>
      <c r="BU20" s="1128" t="s">
        <v>559</v>
      </c>
      <c r="BV20" s="1128" t="s">
        <v>559</v>
      </c>
      <c r="BW20" s="1128" t="s">
        <v>559</v>
      </c>
      <c r="BX20" s="1128" t="s">
        <v>559</v>
      </c>
      <c r="BY20" s="1128" t="s">
        <v>559</v>
      </c>
      <c r="BZ20" s="1128" t="s">
        <v>559</v>
      </c>
      <c r="CA20" s="1128" t="s">
        <v>559</v>
      </c>
      <c r="CB20" s="1128" t="s">
        <v>559</v>
      </c>
      <c r="CC20" s="1128" t="s">
        <v>559</v>
      </c>
      <c r="CD20" s="1128" t="s">
        <v>559</v>
      </c>
      <c r="CE20" s="1128" t="s">
        <v>559</v>
      </c>
      <c r="CF20" s="1128" t="s">
        <v>559</v>
      </c>
      <c r="CG20" s="1129" t="s">
        <v>559</v>
      </c>
      <c r="CH20" s="1120">
        <v>0</v>
      </c>
      <c r="CI20" s="1121"/>
      <c r="CJ20" s="1121"/>
      <c r="CK20" s="1121"/>
      <c r="CL20" s="1122"/>
      <c r="CM20" s="1120">
        <v>32</v>
      </c>
      <c r="CN20" s="1121"/>
      <c r="CO20" s="1121"/>
      <c r="CP20" s="1121"/>
      <c r="CQ20" s="1122"/>
      <c r="CR20" s="1120">
        <v>30</v>
      </c>
      <c r="CS20" s="1121"/>
      <c r="CT20" s="1121"/>
      <c r="CU20" s="1121"/>
      <c r="CV20" s="1122"/>
      <c r="CW20" s="1120">
        <v>92</v>
      </c>
      <c r="CX20" s="1121"/>
      <c r="CY20" s="1121"/>
      <c r="CZ20" s="1121"/>
      <c r="DA20" s="1122"/>
      <c r="DB20" s="1111" t="s">
        <v>539</v>
      </c>
      <c r="DC20" s="1112"/>
      <c r="DD20" s="1112"/>
      <c r="DE20" s="1112"/>
      <c r="DF20" s="1113"/>
      <c r="DG20" s="1111" t="s">
        <v>539</v>
      </c>
      <c r="DH20" s="1112"/>
      <c r="DI20" s="1112"/>
      <c r="DJ20" s="1112"/>
      <c r="DK20" s="1113"/>
      <c r="DL20" s="1111" t="s">
        <v>539</v>
      </c>
      <c r="DM20" s="1112"/>
      <c r="DN20" s="1112"/>
      <c r="DO20" s="1112"/>
      <c r="DP20" s="1113"/>
      <c r="DQ20" s="1123"/>
      <c r="DR20" s="1124"/>
      <c r="DS20" s="1124"/>
      <c r="DT20" s="1124"/>
      <c r="DU20" s="1125"/>
      <c r="DV20" s="1057"/>
      <c r="DW20" s="1058"/>
      <c r="DX20" s="1058"/>
      <c r="DY20" s="1058"/>
      <c r="DZ20" s="1059"/>
      <c r="EA20" s="205"/>
    </row>
    <row r="21" spans="1:131" s="206" customFormat="1" ht="26.25" customHeight="1" thickBot="1">
      <c r="A21" s="211">
        <v>15</v>
      </c>
      <c r="B21" s="1102"/>
      <c r="C21" s="1103"/>
      <c r="D21" s="1103"/>
      <c r="E21" s="1103"/>
      <c r="F21" s="1103"/>
      <c r="G21" s="1103"/>
      <c r="H21" s="1103"/>
      <c r="I21" s="1103"/>
      <c r="J21" s="1103"/>
      <c r="K21" s="1103"/>
      <c r="L21" s="1103"/>
      <c r="M21" s="1103"/>
      <c r="N21" s="1103"/>
      <c r="O21" s="1103"/>
      <c r="P21" s="1104"/>
      <c r="Q21" s="1108"/>
      <c r="R21" s="1109"/>
      <c r="S21" s="1109"/>
      <c r="T21" s="1109"/>
      <c r="U21" s="1109"/>
      <c r="V21" s="1109"/>
      <c r="W21" s="1109"/>
      <c r="X21" s="1109"/>
      <c r="Y21" s="1109"/>
      <c r="Z21" s="1109"/>
      <c r="AA21" s="1109"/>
      <c r="AB21" s="1109"/>
      <c r="AC21" s="1109"/>
      <c r="AD21" s="1109"/>
      <c r="AE21" s="1110"/>
      <c r="AF21" s="1084"/>
      <c r="AG21" s="1085"/>
      <c r="AH21" s="1085"/>
      <c r="AI21" s="1085"/>
      <c r="AJ21" s="1086"/>
      <c r="AK21" s="1179"/>
      <c r="AL21" s="1180"/>
      <c r="AM21" s="1180"/>
      <c r="AN21" s="1180"/>
      <c r="AO21" s="1180"/>
      <c r="AP21" s="1180"/>
      <c r="AQ21" s="1180"/>
      <c r="AR21" s="1180"/>
      <c r="AS21" s="1180"/>
      <c r="AT21" s="1180"/>
      <c r="AU21" s="1174"/>
      <c r="AV21" s="1174"/>
      <c r="AW21" s="1174"/>
      <c r="AX21" s="1174"/>
      <c r="AY21" s="1175"/>
      <c r="AZ21" s="203"/>
      <c r="BA21" s="203"/>
      <c r="BB21" s="203"/>
      <c r="BC21" s="203"/>
      <c r="BD21" s="203"/>
      <c r="BE21" s="204"/>
      <c r="BF21" s="204"/>
      <c r="BG21" s="204"/>
      <c r="BH21" s="204"/>
      <c r="BI21" s="204"/>
      <c r="BJ21" s="204"/>
      <c r="BK21" s="204"/>
      <c r="BL21" s="204"/>
      <c r="BM21" s="204"/>
      <c r="BN21" s="204"/>
      <c r="BO21" s="204"/>
      <c r="BP21" s="204"/>
      <c r="BQ21" s="212">
        <v>15</v>
      </c>
      <c r="BR21" s="343"/>
      <c r="BS21" s="1176" t="s">
        <v>560</v>
      </c>
      <c r="BT21" s="1177" t="s">
        <v>560</v>
      </c>
      <c r="BU21" s="1177" t="s">
        <v>560</v>
      </c>
      <c r="BV21" s="1177" t="s">
        <v>560</v>
      </c>
      <c r="BW21" s="1177" t="s">
        <v>560</v>
      </c>
      <c r="BX21" s="1177" t="s">
        <v>560</v>
      </c>
      <c r="BY21" s="1177" t="s">
        <v>560</v>
      </c>
      <c r="BZ21" s="1177" t="s">
        <v>560</v>
      </c>
      <c r="CA21" s="1177" t="s">
        <v>560</v>
      </c>
      <c r="CB21" s="1177" t="s">
        <v>560</v>
      </c>
      <c r="CC21" s="1177" t="s">
        <v>560</v>
      </c>
      <c r="CD21" s="1177" t="s">
        <v>560</v>
      </c>
      <c r="CE21" s="1177" t="s">
        <v>560</v>
      </c>
      <c r="CF21" s="1177" t="s">
        <v>560</v>
      </c>
      <c r="CG21" s="1178" t="s">
        <v>560</v>
      </c>
      <c r="CH21" s="1120">
        <v>2</v>
      </c>
      <c r="CI21" s="1121"/>
      <c r="CJ21" s="1121"/>
      <c r="CK21" s="1121"/>
      <c r="CL21" s="1122"/>
      <c r="CM21" s="1120">
        <v>601</v>
      </c>
      <c r="CN21" s="1121"/>
      <c r="CO21" s="1121"/>
      <c r="CP21" s="1121"/>
      <c r="CQ21" s="1122"/>
      <c r="CR21" s="1120">
        <v>493</v>
      </c>
      <c r="CS21" s="1121"/>
      <c r="CT21" s="1121"/>
      <c r="CU21" s="1121"/>
      <c r="CV21" s="1122"/>
      <c r="CW21" s="1120" t="s">
        <v>539</v>
      </c>
      <c r="CX21" s="1121"/>
      <c r="CY21" s="1121"/>
      <c r="CZ21" s="1121"/>
      <c r="DA21" s="1122"/>
      <c r="DB21" s="1111" t="s">
        <v>539</v>
      </c>
      <c r="DC21" s="1112"/>
      <c r="DD21" s="1112"/>
      <c r="DE21" s="1112"/>
      <c r="DF21" s="1113"/>
      <c r="DG21" s="1111" t="s">
        <v>539</v>
      </c>
      <c r="DH21" s="1112"/>
      <c r="DI21" s="1112"/>
      <c r="DJ21" s="1112"/>
      <c r="DK21" s="1113"/>
      <c r="DL21" s="1165" t="s">
        <v>539</v>
      </c>
      <c r="DM21" s="1166"/>
      <c r="DN21" s="1166"/>
      <c r="DO21" s="1166"/>
      <c r="DP21" s="1167"/>
      <c r="DQ21" s="1168"/>
      <c r="DR21" s="1169"/>
      <c r="DS21" s="1169"/>
      <c r="DT21" s="1169"/>
      <c r="DU21" s="1170"/>
      <c r="DV21" s="1057"/>
      <c r="DW21" s="1058"/>
      <c r="DX21" s="1058"/>
      <c r="DY21" s="1058"/>
      <c r="DZ21" s="1059"/>
      <c r="EA21" s="205"/>
    </row>
    <row r="22" spans="1:131" s="206" customFormat="1" ht="26.25" customHeight="1">
      <c r="A22" s="211">
        <v>16</v>
      </c>
      <c r="B22" s="1102"/>
      <c r="C22" s="1103"/>
      <c r="D22" s="1103"/>
      <c r="E22" s="1103"/>
      <c r="F22" s="1103"/>
      <c r="G22" s="1103"/>
      <c r="H22" s="1103"/>
      <c r="I22" s="1103"/>
      <c r="J22" s="1103"/>
      <c r="K22" s="1103"/>
      <c r="L22" s="1103"/>
      <c r="M22" s="1103"/>
      <c r="N22" s="1103"/>
      <c r="O22" s="1103"/>
      <c r="P22" s="1104"/>
      <c r="Q22" s="1171"/>
      <c r="R22" s="1172"/>
      <c r="S22" s="1172"/>
      <c r="T22" s="1172"/>
      <c r="U22" s="1172"/>
      <c r="V22" s="1172"/>
      <c r="W22" s="1172"/>
      <c r="X22" s="1172"/>
      <c r="Y22" s="1172"/>
      <c r="Z22" s="1172"/>
      <c r="AA22" s="1172"/>
      <c r="AB22" s="1172"/>
      <c r="AC22" s="1172"/>
      <c r="AD22" s="1172"/>
      <c r="AE22" s="1173"/>
      <c r="AF22" s="1084"/>
      <c r="AG22" s="1085"/>
      <c r="AH22" s="1085"/>
      <c r="AI22" s="1085"/>
      <c r="AJ22" s="1086"/>
      <c r="AK22" s="1161"/>
      <c r="AL22" s="1162"/>
      <c r="AM22" s="1162"/>
      <c r="AN22" s="1162"/>
      <c r="AO22" s="1162"/>
      <c r="AP22" s="1162"/>
      <c r="AQ22" s="1162"/>
      <c r="AR22" s="1162"/>
      <c r="AS22" s="1162"/>
      <c r="AT22" s="1162"/>
      <c r="AU22" s="1163"/>
      <c r="AV22" s="1163"/>
      <c r="AW22" s="1163"/>
      <c r="AX22" s="1163"/>
      <c r="AY22" s="1164"/>
      <c r="AZ22" s="1100" t="s">
        <v>369</v>
      </c>
      <c r="BA22" s="1100"/>
      <c r="BB22" s="1100"/>
      <c r="BC22" s="1100"/>
      <c r="BD22" s="1101"/>
      <c r="BE22" s="204"/>
      <c r="BF22" s="204"/>
      <c r="BG22" s="204"/>
      <c r="BH22" s="204"/>
      <c r="BI22" s="204"/>
      <c r="BJ22" s="204"/>
      <c r="BK22" s="204"/>
      <c r="BL22" s="204"/>
      <c r="BM22" s="204"/>
      <c r="BN22" s="204"/>
      <c r="BO22" s="204"/>
      <c r="BP22" s="204"/>
      <c r="BQ22" s="212">
        <v>16</v>
      </c>
      <c r="BR22" s="342" t="s">
        <v>122</v>
      </c>
      <c r="BS22" s="1127" t="s">
        <v>561</v>
      </c>
      <c r="BT22" s="1128"/>
      <c r="BU22" s="1128"/>
      <c r="BV22" s="1128"/>
      <c r="BW22" s="1128"/>
      <c r="BX22" s="1128"/>
      <c r="BY22" s="1128"/>
      <c r="BZ22" s="1128"/>
      <c r="CA22" s="1128"/>
      <c r="CB22" s="1128"/>
      <c r="CC22" s="1128"/>
      <c r="CD22" s="1128"/>
      <c r="CE22" s="1128"/>
      <c r="CF22" s="1128"/>
      <c r="CG22" s="1129"/>
      <c r="CH22" s="1120">
        <v>-31</v>
      </c>
      <c r="CI22" s="1121"/>
      <c r="CJ22" s="1121"/>
      <c r="CK22" s="1121"/>
      <c r="CL22" s="1122"/>
      <c r="CM22" s="1120">
        <v>191</v>
      </c>
      <c r="CN22" s="1121"/>
      <c r="CO22" s="1121"/>
      <c r="CP22" s="1121"/>
      <c r="CQ22" s="1122"/>
      <c r="CR22" s="1120">
        <v>200</v>
      </c>
      <c r="CS22" s="1121"/>
      <c r="CT22" s="1121"/>
      <c r="CU22" s="1121"/>
      <c r="CV22" s="1122"/>
      <c r="CW22" s="1120" t="s">
        <v>539</v>
      </c>
      <c r="CX22" s="1121"/>
      <c r="CY22" s="1121"/>
      <c r="CZ22" s="1121"/>
      <c r="DA22" s="1122"/>
      <c r="DB22" s="1111" t="s">
        <v>539</v>
      </c>
      <c r="DC22" s="1112"/>
      <c r="DD22" s="1112"/>
      <c r="DE22" s="1112"/>
      <c r="DF22" s="1113"/>
      <c r="DG22" s="1111" t="s">
        <v>539</v>
      </c>
      <c r="DH22" s="1112"/>
      <c r="DI22" s="1112"/>
      <c r="DJ22" s="1112"/>
      <c r="DK22" s="1113"/>
      <c r="DL22" s="1120">
        <v>16958</v>
      </c>
      <c r="DM22" s="1121"/>
      <c r="DN22" s="1121"/>
      <c r="DO22" s="1121"/>
      <c r="DP22" s="1122"/>
      <c r="DQ22" s="1120">
        <v>16958</v>
      </c>
      <c r="DR22" s="1121"/>
      <c r="DS22" s="1121"/>
      <c r="DT22" s="1121"/>
      <c r="DU22" s="1122"/>
      <c r="DV22" s="1057"/>
      <c r="DW22" s="1058"/>
      <c r="DX22" s="1058"/>
      <c r="DY22" s="1058"/>
      <c r="DZ22" s="1059"/>
      <c r="EA22" s="205"/>
    </row>
    <row r="23" spans="1:131" s="206" customFormat="1" ht="26.25" customHeight="1" thickBot="1">
      <c r="A23" s="214" t="s">
        <v>370</v>
      </c>
      <c r="B23" s="972" t="s">
        <v>371</v>
      </c>
      <c r="C23" s="973"/>
      <c r="D23" s="973"/>
      <c r="E23" s="973"/>
      <c r="F23" s="973"/>
      <c r="G23" s="973"/>
      <c r="H23" s="973"/>
      <c r="I23" s="973"/>
      <c r="J23" s="973"/>
      <c r="K23" s="973"/>
      <c r="L23" s="973"/>
      <c r="M23" s="973"/>
      <c r="N23" s="973"/>
      <c r="O23" s="973"/>
      <c r="P23" s="974"/>
      <c r="Q23" s="1152">
        <v>969792</v>
      </c>
      <c r="R23" s="1153"/>
      <c r="S23" s="1153"/>
      <c r="T23" s="1153"/>
      <c r="U23" s="1153"/>
      <c r="V23" s="1153">
        <v>955473</v>
      </c>
      <c r="W23" s="1153"/>
      <c r="X23" s="1153"/>
      <c r="Y23" s="1153"/>
      <c r="Z23" s="1153"/>
      <c r="AA23" s="1153">
        <v>14319</v>
      </c>
      <c r="AB23" s="1153"/>
      <c r="AC23" s="1153"/>
      <c r="AD23" s="1153"/>
      <c r="AE23" s="1154"/>
      <c r="AF23" s="1155">
        <v>10688</v>
      </c>
      <c r="AG23" s="1153"/>
      <c r="AH23" s="1153"/>
      <c r="AI23" s="1153"/>
      <c r="AJ23" s="1156"/>
      <c r="AK23" s="1157"/>
      <c r="AL23" s="1158"/>
      <c r="AM23" s="1158"/>
      <c r="AN23" s="1158"/>
      <c r="AO23" s="1158"/>
      <c r="AP23" s="1153">
        <v>1415368</v>
      </c>
      <c r="AQ23" s="1153"/>
      <c r="AR23" s="1153"/>
      <c r="AS23" s="1153"/>
      <c r="AT23" s="1153"/>
      <c r="AU23" s="1159"/>
      <c r="AV23" s="1159"/>
      <c r="AW23" s="1159"/>
      <c r="AX23" s="1159"/>
      <c r="AY23" s="1160"/>
      <c r="AZ23" s="1149" t="s">
        <v>108</v>
      </c>
      <c r="BA23" s="1150"/>
      <c r="BB23" s="1150"/>
      <c r="BC23" s="1150"/>
      <c r="BD23" s="1151"/>
      <c r="BE23" s="204"/>
      <c r="BF23" s="204"/>
      <c r="BG23" s="204"/>
      <c r="BH23" s="204"/>
      <c r="BI23" s="204"/>
      <c r="BJ23" s="204"/>
      <c r="BK23" s="204"/>
      <c r="BL23" s="204"/>
      <c r="BM23" s="204"/>
      <c r="BN23" s="204"/>
      <c r="BO23" s="204"/>
      <c r="BP23" s="204"/>
      <c r="BQ23" s="212">
        <v>17</v>
      </c>
      <c r="BR23" s="341"/>
      <c r="BS23" s="1127" t="s">
        <v>562</v>
      </c>
      <c r="BT23" s="1128" t="s">
        <v>562</v>
      </c>
      <c r="BU23" s="1128" t="s">
        <v>562</v>
      </c>
      <c r="BV23" s="1128" t="s">
        <v>562</v>
      </c>
      <c r="BW23" s="1128" t="s">
        <v>562</v>
      </c>
      <c r="BX23" s="1128" t="s">
        <v>562</v>
      </c>
      <c r="BY23" s="1128" t="s">
        <v>562</v>
      </c>
      <c r="BZ23" s="1128" t="s">
        <v>562</v>
      </c>
      <c r="CA23" s="1128" t="s">
        <v>562</v>
      </c>
      <c r="CB23" s="1128" t="s">
        <v>562</v>
      </c>
      <c r="CC23" s="1128" t="s">
        <v>562</v>
      </c>
      <c r="CD23" s="1128" t="s">
        <v>562</v>
      </c>
      <c r="CE23" s="1128" t="s">
        <v>562</v>
      </c>
      <c r="CF23" s="1128" t="s">
        <v>562</v>
      </c>
      <c r="CG23" s="1129" t="s">
        <v>562</v>
      </c>
      <c r="CH23" s="1120">
        <v>1834</v>
      </c>
      <c r="CI23" s="1121"/>
      <c r="CJ23" s="1121"/>
      <c r="CK23" s="1121"/>
      <c r="CL23" s="1122"/>
      <c r="CM23" s="1120">
        <v>13877</v>
      </c>
      <c r="CN23" s="1121"/>
      <c r="CO23" s="1121"/>
      <c r="CP23" s="1121"/>
      <c r="CQ23" s="1122"/>
      <c r="CR23" s="1120">
        <v>3264</v>
      </c>
      <c r="CS23" s="1121"/>
      <c r="CT23" s="1121"/>
      <c r="CU23" s="1121"/>
      <c r="CV23" s="1122"/>
      <c r="CW23" s="1120" t="s">
        <v>539</v>
      </c>
      <c r="CX23" s="1121"/>
      <c r="CY23" s="1121"/>
      <c r="CZ23" s="1121"/>
      <c r="DA23" s="1122"/>
      <c r="DB23" s="1111" t="s">
        <v>539</v>
      </c>
      <c r="DC23" s="1112"/>
      <c r="DD23" s="1112"/>
      <c r="DE23" s="1112"/>
      <c r="DF23" s="1113"/>
      <c r="DG23" s="1111" t="s">
        <v>539</v>
      </c>
      <c r="DH23" s="1112"/>
      <c r="DI23" s="1112"/>
      <c r="DJ23" s="1112"/>
      <c r="DK23" s="1113"/>
      <c r="DL23" s="1111" t="s">
        <v>539</v>
      </c>
      <c r="DM23" s="1112"/>
      <c r="DN23" s="1112"/>
      <c r="DO23" s="1112"/>
      <c r="DP23" s="1113"/>
      <c r="DQ23" s="1123"/>
      <c r="DR23" s="1124"/>
      <c r="DS23" s="1124"/>
      <c r="DT23" s="1124"/>
      <c r="DU23" s="1125"/>
      <c r="DV23" s="1057"/>
      <c r="DW23" s="1058"/>
      <c r="DX23" s="1058"/>
      <c r="DY23" s="1058"/>
      <c r="DZ23" s="1059"/>
      <c r="EA23" s="205"/>
    </row>
    <row r="24" spans="1:131" s="206" customFormat="1" ht="26.25" customHeight="1">
      <c r="A24" s="1148" t="s">
        <v>372</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03"/>
      <c r="BA24" s="203"/>
      <c r="BB24" s="203"/>
      <c r="BC24" s="203"/>
      <c r="BD24" s="203"/>
      <c r="BE24" s="204"/>
      <c r="BF24" s="204"/>
      <c r="BG24" s="204"/>
      <c r="BH24" s="204"/>
      <c r="BI24" s="204"/>
      <c r="BJ24" s="204"/>
      <c r="BK24" s="204"/>
      <c r="BL24" s="204"/>
      <c r="BM24" s="204"/>
      <c r="BN24" s="204"/>
      <c r="BO24" s="204"/>
      <c r="BP24" s="204"/>
      <c r="BQ24" s="212">
        <v>18</v>
      </c>
      <c r="BR24" s="341"/>
      <c r="BS24" s="1127" t="s">
        <v>563</v>
      </c>
      <c r="BT24" s="1128" t="s">
        <v>563</v>
      </c>
      <c r="BU24" s="1128" t="s">
        <v>563</v>
      </c>
      <c r="BV24" s="1128" t="s">
        <v>563</v>
      </c>
      <c r="BW24" s="1128" t="s">
        <v>563</v>
      </c>
      <c r="BX24" s="1128" t="s">
        <v>563</v>
      </c>
      <c r="BY24" s="1128" t="s">
        <v>563</v>
      </c>
      <c r="BZ24" s="1128" t="s">
        <v>563</v>
      </c>
      <c r="CA24" s="1128" t="s">
        <v>563</v>
      </c>
      <c r="CB24" s="1128" t="s">
        <v>563</v>
      </c>
      <c r="CC24" s="1128" t="s">
        <v>563</v>
      </c>
      <c r="CD24" s="1128" t="s">
        <v>563</v>
      </c>
      <c r="CE24" s="1128" t="s">
        <v>563</v>
      </c>
      <c r="CF24" s="1128" t="s">
        <v>563</v>
      </c>
      <c r="CG24" s="1129" t="s">
        <v>563</v>
      </c>
      <c r="CH24" s="1120">
        <v>136</v>
      </c>
      <c r="CI24" s="1121"/>
      <c r="CJ24" s="1121"/>
      <c r="CK24" s="1121"/>
      <c r="CL24" s="1122"/>
      <c r="CM24" s="1120">
        <v>3814</v>
      </c>
      <c r="CN24" s="1121"/>
      <c r="CO24" s="1121"/>
      <c r="CP24" s="1121"/>
      <c r="CQ24" s="1122"/>
      <c r="CR24" s="1120">
        <v>1000</v>
      </c>
      <c r="CS24" s="1121"/>
      <c r="CT24" s="1121"/>
      <c r="CU24" s="1121"/>
      <c r="CV24" s="1122"/>
      <c r="CW24" s="1120" t="s">
        <v>539</v>
      </c>
      <c r="CX24" s="1121"/>
      <c r="CY24" s="1121"/>
      <c r="CZ24" s="1121"/>
      <c r="DA24" s="1122"/>
      <c r="DB24" s="1111" t="s">
        <v>539</v>
      </c>
      <c r="DC24" s="1112"/>
      <c r="DD24" s="1112"/>
      <c r="DE24" s="1112"/>
      <c r="DF24" s="1113"/>
      <c r="DG24" s="1111" t="s">
        <v>539</v>
      </c>
      <c r="DH24" s="1112"/>
      <c r="DI24" s="1112"/>
      <c r="DJ24" s="1112"/>
      <c r="DK24" s="1113"/>
      <c r="DL24" s="1111" t="s">
        <v>539</v>
      </c>
      <c r="DM24" s="1112"/>
      <c r="DN24" s="1112"/>
      <c r="DO24" s="1112"/>
      <c r="DP24" s="1113"/>
      <c r="DQ24" s="1123"/>
      <c r="DR24" s="1124"/>
      <c r="DS24" s="1124"/>
      <c r="DT24" s="1124"/>
      <c r="DU24" s="1125"/>
      <c r="DV24" s="1057"/>
      <c r="DW24" s="1058"/>
      <c r="DX24" s="1058"/>
      <c r="DY24" s="1058"/>
      <c r="DZ24" s="1059"/>
      <c r="EA24" s="205"/>
    </row>
    <row r="25" spans="1:131" s="198" customFormat="1" ht="26.25" customHeight="1" thickBot="1">
      <c r="A25" s="1147" t="s">
        <v>373</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03"/>
      <c r="BK25" s="203"/>
      <c r="BL25" s="203"/>
      <c r="BM25" s="203"/>
      <c r="BN25" s="203"/>
      <c r="BO25" s="215"/>
      <c r="BP25" s="215"/>
      <c r="BQ25" s="212">
        <v>19</v>
      </c>
      <c r="BR25" s="341"/>
      <c r="BS25" s="1127" t="s">
        <v>564</v>
      </c>
      <c r="BT25" s="1128" t="s">
        <v>564</v>
      </c>
      <c r="BU25" s="1128" t="s">
        <v>564</v>
      </c>
      <c r="BV25" s="1128" t="s">
        <v>564</v>
      </c>
      <c r="BW25" s="1128" t="s">
        <v>564</v>
      </c>
      <c r="BX25" s="1128" t="s">
        <v>564</v>
      </c>
      <c r="BY25" s="1128" t="s">
        <v>564</v>
      </c>
      <c r="BZ25" s="1128" t="s">
        <v>564</v>
      </c>
      <c r="CA25" s="1128" t="s">
        <v>564</v>
      </c>
      <c r="CB25" s="1128" t="s">
        <v>564</v>
      </c>
      <c r="CC25" s="1128" t="s">
        <v>564</v>
      </c>
      <c r="CD25" s="1128" t="s">
        <v>564</v>
      </c>
      <c r="CE25" s="1128" t="s">
        <v>564</v>
      </c>
      <c r="CF25" s="1128" t="s">
        <v>564</v>
      </c>
      <c r="CG25" s="1129" t="s">
        <v>564</v>
      </c>
      <c r="CH25" s="1120">
        <v>55</v>
      </c>
      <c r="CI25" s="1121"/>
      <c r="CJ25" s="1121"/>
      <c r="CK25" s="1121"/>
      <c r="CL25" s="1122"/>
      <c r="CM25" s="1120">
        <v>5266</v>
      </c>
      <c r="CN25" s="1121"/>
      <c r="CO25" s="1121"/>
      <c r="CP25" s="1121"/>
      <c r="CQ25" s="1122"/>
      <c r="CR25" s="1120">
        <v>3270</v>
      </c>
      <c r="CS25" s="1121"/>
      <c r="CT25" s="1121"/>
      <c r="CU25" s="1121"/>
      <c r="CV25" s="1122"/>
      <c r="CW25" s="1120" t="s">
        <v>539</v>
      </c>
      <c r="CX25" s="1121"/>
      <c r="CY25" s="1121"/>
      <c r="CZ25" s="1121"/>
      <c r="DA25" s="1122"/>
      <c r="DB25" s="1111" t="s">
        <v>539</v>
      </c>
      <c r="DC25" s="1112"/>
      <c r="DD25" s="1112"/>
      <c r="DE25" s="1112"/>
      <c r="DF25" s="1113"/>
      <c r="DG25" s="1111" t="s">
        <v>539</v>
      </c>
      <c r="DH25" s="1112"/>
      <c r="DI25" s="1112"/>
      <c r="DJ25" s="1112"/>
      <c r="DK25" s="1113"/>
      <c r="DL25" s="1111" t="s">
        <v>539</v>
      </c>
      <c r="DM25" s="1112"/>
      <c r="DN25" s="1112"/>
      <c r="DO25" s="1112"/>
      <c r="DP25" s="1113"/>
      <c r="DQ25" s="1123"/>
      <c r="DR25" s="1124"/>
      <c r="DS25" s="1124"/>
      <c r="DT25" s="1124"/>
      <c r="DU25" s="1125"/>
      <c r="DV25" s="1057"/>
      <c r="DW25" s="1058"/>
      <c r="DX25" s="1058"/>
      <c r="DY25" s="1058"/>
      <c r="DZ25" s="1059"/>
      <c r="EA25" s="197"/>
    </row>
    <row r="26" spans="1:131" s="198" customFormat="1" ht="26.25" customHeight="1">
      <c r="A26" s="1060" t="s">
        <v>344</v>
      </c>
      <c r="B26" s="1061"/>
      <c r="C26" s="1061"/>
      <c r="D26" s="1061"/>
      <c r="E26" s="1061"/>
      <c r="F26" s="1061"/>
      <c r="G26" s="1061"/>
      <c r="H26" s="1061"/>
      <c r="I26" s="1061"/>
      <c r="J26" s="1061"/>
      <c r="K26" s="1061"/>
      <c r="L26" s="1061"/>
      <c r="M26" s="1061"/>
      <c r="N26" s="1061"/>
      <c r="O26" s="1061"/>
      <c r="P26" s="1062"/>
      <c r="Q26" s="1066" t="s">
        <v>374</v>
      </c>
      <c r="R26" s="1067"/>
      <c r="S26" s="1067"/>
      <c r="T26" s="1067"/>
      <c r="U26" s="1068"/>
      <c r="V26" s="1066" t="s">
        <v>375</v>
      </c>
      <c r="W26" s="1067"/>
      <c r="X26" s="1067"/>
      <c r="Y26" s="1067"/>
      <c r="Z26" s="1068"/>
      <c r="AA26" s="1066" t="s">
        <v>376</v>
      </c>
      <c r="AB26" s="1067"/>
      <c r="AC26" s="1067"/>
      <c r="AD26" s="1067"/>
      <c r="AE26" s="1067"/>
      <c r="AF26" s="1143" t="s">
        <v>377</v>
      </c>
      <c r="AG26" s="1073"/>
      <c r="AH26" s="1073"/>
      <c r="AI26" s="1073"/>
      <c r="AJ26" s="1144"/>
      <c r="AK26" s="1067" t="s">
        <v>378</v>
      </c>
      <c r="AL26" s="1067"/>
      <c r="AM26" s="1067"/>
      <c r="AN26" s="1067"/>
      <c r="AO26" s="1068"/>
      <c r="AP26" s="1066" t="s">
        <v>379</v>
      </c>
      <c r="AQ26" s="1067"/>
      <c r="AR26" s="1067"/>
      <c r="AS26" s="1067"/>
      <c r="AT26" s="1068"/>
      <c r="AU26" s="1066" t="s">
        <v>380</v>
      </c>
      <c r="AV26" s="1067"/>
      <c r="AW26" s="1067"/>
      <c r="AX26" s="1067"/>
      <c r="AY26" s="1068"/>
      <c r="AZ26" s="1066" t="s">
        <v>381</v>
      </c>
      <c r="BA26" s="1067"/>
      <c r="BB26" s="1067"/>
      <c r="BC26" s="1067"/>
      <c r="BD26" s="1068"/>
      <c r="BE26" s="1066" t="s">
        <v>351</v>
      </c>
      <c r="BF26" s="1067"/>
      <c r="BG26" s="1067"/>
      <c r="BH26" s="1067"/>
      <c r="BI26" s="1082"/>
      <c r="BJ26" s="203"/>
      <c r="BK26" s="203"/>
      <c r="BL26" s="203"/>
      <c r="BM26" s="203"/>
      <c r="BN26" s="203"/>
      <c r="BO26" s="215"/>
      <c r="BP26" s="215"/>
      <c r="BQ26" s="212">
        <v>20</v>
      </c>
      <c r="BR26" s="341"/>
      <c r="BS26" s="1127" t="s">
        <v>565</v>
      </c>
      <c r="BT26" s="1128" t="s">
        <v>565</v>
      </c>
      <c r="BU26" s="1128" t="s">
        <v>565</v>
      </c>
      <c r="BV26" s="1128" t="s">
        <v>565</v>
      </c>
      <c r="BW26" s="1128" t="s">
        <v>565</v>
      </c>
      <c r="BX26" s="1128" t="s">
        <v>565</v>
      </c>
      <c r="BY26" s="1128" t="s">
        <v>565</v>
      </c>
      <c r="BZ26" s="1128" t="s">
        <v>565</v>
      </c>
      <c r="CA26" s="1128" t="s">
        <v>565</v>
      </c>
      <c r="CB26" s="1128" t="s">
        <v>565</v>
      </c>
      <c r="CC26" s="1128" t="s">
        <v>565</v>
      </c>
      <c r="CD26" s="1128" t="s">
        <v>565</v>
      </c>
      <c r="CE26" s="1128" t="s">
        <v>565</v>
      </c>
      <c r="CF26" s="1128" t="s">
        <v>565</v>
      </c>
      <c r="CG26" s="1129" t="s">
        <v>565</v>
      </c>
      <c r="CH26" s="1120">
        <v>1785</v>
      </c>
      <c r="CI26" s="1121"/>
      <c r="CJ26" s="1121"/>
      <c r="CK26" s="1121"/>
      <c r="CL26" s="1122"/>
      <c r="CM26" s="1120">
        <v>9910</v>
      </c>
      <c r="CN26" s="1121"/>
      <c r="CO26" s="1121"/>
      <c r="CP26" s="1121"/>
      <c r="CQ26" s="1122"/>
      <c r="CR26" s="1120">
        <v>2550</v>
      </c>
      <c r="CS26" s="1121"/>
      <c r="CT26" s="1121"/>
      <c r="CU26" s="1121"/>
      <c r="CV26" s="1122"/>
      <c r="CW26" s="1120" t="s">
        <v>539</v>
      </c>
      <c r="CX26" s="1121"/>
      <c r="CY26" s="1121"/>
      <c r="CZ26" s="1121"/>
      <c r="DA26" s="1122"/>
      <c r="DB26" s="1111" t="s">
        <v>539</v>
      </c>
      <c r="DC26" s="1112"/>
      <c r="DD26" s="1112"/>
      <c r="DE26" s="1112"/>
      <c r="DF26" s="1113"/>
      <c r="DG26" s="1111" t="s">
        <v>539</v>
      </c>
      <c r="DH26" s="1112"/>
      <c r="DI26" s="1112"/>
      <c r="DJ26" s="1112"/>
      <c r="DK26" s="1113"/>
      <c r="DL26" s="1111" t="s">
        <v>539</v>
      </c>
      <c r="DM26" s="1112"/>
      <c r="DN26" s="1112"/>
      <c r="DO26" s="1112"/>
      <c r="DP26" s="1113"/>
      <c r="DQ26" s="1123"/>
      <c r="DR26" s="1124"/>
      <c r="DS26" s="1124"/>
      <c r="DT26" s="1124"/>
      <c r="DU26" s="1125"/>
      <c r="DV26" s="1057"/>
      <c r="DW26" s="1058"/>
      <c r="DX26" s="1058"/>
      <c r="DY26" s="1058"/>
      <c r="DZ26" s="1059"/>
      <c r="EA26" s="197"/>
    </row>
    <row r="27" spans="1:131" s="198" customFormat="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45"/>
      <c r="AG27" s="1076"/>
      <c r="AH27" s="1076"/>
      <c r="AI27" s="1076"/>
      <c r="AJ27" s="1146"/>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3"/>
      <c r="BJ27" s="203"/>
      <c r="BK27" s="203"/>
      <c r="BL27" s="203"/>
      <c r="BM27" s="203"/>
      <c r="BN27" s="203"/>
      <c r="BO27" s="215"/>
      <c r="BP27" s="215"/>
      <c r="BQ27" s="212">
        <v>21</v>
      </c>
      <c r="BR27" s="341"/>
      <c r="BS27" s="1127" t="s">
        <v>566</v>
      </c>
      <c r="BT27" s="1128" t="s">
        <v>566</v>
      </c>
      <c r="BU27" s="1128" t="s">
        <v>566</v>
      </c>
      <c r="BV27" s="1128" t="s">
        <v>566</v>
      </c>
      <c r="BW27" s="1128" t="s">
        <v>566</v>
      </c>
      <c r="BX27" s="1128" t="s">
        <v>566</v>
      </c>
      <c r="BY27" s="1128" t="s">
        <v>566</v>
      </c>
      <c r="BZ27" s="1128" t="s">
        <v>566</v>
      </c>
      <c r="CA27" s="1128" t="s">
        <v>566</v>
      </c>
      <c r="CB27" s="1128" t="s">
        <v>566</v>
      </c>
      <c r="CC27" s="1128" t="s">
        <v>566</v>
      </c>
      <c r="CD27" s="1128" t="s">
        <v>566</v>
      </c>
      <c r="CE27" s="1128" t="s">
        <v>566</v>
      </c>
      <c r="CF27" s="1128" t="s">
        <v>566</v>
      </c>
      <c r="CG27" s="1129" t="s">
        <v>566</v>
      </c>
      <c r="CH27" s="1120">
        <v>411</v>
      </c>
      <c r="CI27" s="1121"/>
      <c r="CJ27" s="1121"/>
      <c r="CK27" s="1121"/>
      <c r="CL27" s="1122"/>
      <c r="CM27" s="1120">
        <v>4804</v>
      </c>
      <c r="CN27" s="1121"/>
      <c r="CO27" s="1121"/>
      <c r="CP27" s="1121"/>
      <c r="CQ27" s="1122"/>
      <c r="CR27" s="1120">
        <v>357</v>
      </c>
      <c r="CS27" s="1121"/>
      <c r="CT27" s="1121"/>
      <c r="CU27" s="1121"/>
      <c r="CV27" s="1122"/>
      <c r="CW27" s="1120" t="s">
        <v>539</v>
      </c>
      <c r="CX27" s="1121"/>
      <c r="CY27" s="1121"/>
      <c r="CZ27" s="1121"/>
      <c r="DA27" s="1122"/>
      <c r="DB27" s="1111" t="s">
        <v>539</v>
      </c>
      <c r="DC27" s="1112"/>
      <c r="DD27" s="1112"/>
      <c r="DE27" s="1112"/>
      <c r="DF27" s="1113"/>
      <c r="DG27" s="1111" t="s">
        <v>539</v>
      </c>
      <c r="DH27" s="1112"/>
      <c r="DI27" s="1112"/>
      <c r="DJ27" s="1112"/>
      <c r="DK27" s="1113"/>
      <c r="DL27" s="1111" t="s">
        <v>539</v>
      </c>
      <c r="DM27" s="1112"/>
      <c r="DN27" s="1112"/>
      <c r="DO27" s="1112"/>
      <c r="DP27" s="1113"/>
      <c r="DQ27" s="1123"/>
      <c r="DR27" s="1124"/>
      <c r="DS27" s="1124"/>
      <c r="DT27" s="1124"/>
      <c r="DU27" s="1125"/>
      <c r="DV27" s="1057"/>
      <c r="DW27" s="1058"/>
      <c r="DX27" s="1058"/>
      <c r="DY27" s="1058"/>
      <c r="DZ27" s="1059"/>
      <c r="EA27" s="197"/>
    </row>
    <row r="28" spans="1:131" s="198" customFormat="1" ht="26.25" customHeight="1" thickTop="1">
      <c r="A28" s="216">
        <v>1</v>
      </c>
      <c r="B28" s="1137" t="s">
        <v>382</v>
      </c>
      <c r="C28" s="1138"/>
      <c r="D28" s="1138"/>
      <c r="E28" s="1138"/>
      <c r="F28" s="1138"/>
      <c r="G28" s="1138"/>
      <c r="H28" s="1138"/>
      <c r="I28" s="1138"/>
      <c r="J28" s="1138"/>
      <c r="K28" s="1138"/>
      <c r="L28" s="1138"/>
      <c r="M28" s="1138"/>
      <c r="N28" s="1138"/>
      <c r="O28" s="1138"/>
      <c r="P28" s="1139"/>
      <c r="Q28" s="1108">
        <v>16331</v>
      </c>
      <c r="R28" s="1109"/>
      <c r="S28" s="1109"/>
      <c r="T28" s="1109"/>
      <c r="U28" s="1109"/>
      <c r="V28" s="1109">
        <v>16243</v>
      </c>
      <c r="W28" s="1109"/>
      <c r="X28" s="1109"/>
      <c r="Y28" s="1109"/>
      <c r="Z28" s="1109"/>
      <c r="AA28" s="1109">
        <f>Q28-V28</f>
        <v>88</v>
      </c>
      <c r="AB28" s="1109"/>
      <c r="AC28" s="1109"/>
      <c r="AD28" s="1109"/>
      <c r="AE28" s="1110"/>
      <c r="AF28" s="1140">
        <v>88</v>
      </c>
      <c r="AG28" s="1141"/>
      <c r="AH28" s="1141"/>
      <c r="AI28" s="1141"/>
      <c r="AJ28" s="1142"/>
      <c r="AK28" s="1008">
        <v>3385</v>
      </c>
      <c r="AL28" s="999"/>
      <c r="AM28" s="999"/>
      <c r="AN28" s="999"/>
      <c r="AO28" s="999"/>
      <c r="AP28" s="999" t="s">
        <v>540</v>
      </c>
      <c r="AQ28" s="999"/>
      <c r="AR28" s="999"/>
      <c r="AS28" s="999"/>
      <c r="AT28" s="999"/>
      <c r="AU28" s="999" t="s">
        <v>540</v>
      </c>
      <c r="AV28" s="999"/>
      <c r="AW28" s="999"/>
      <c r="AX28" s="999"/>
      <c r="AY28" s="999"/>
      <c r="AZ28" s="1126" t="s">
        <v>540</v>
      </c>
      <c r="BA28" s="1126"/>
      <c r="BB28" s="1126"/>
      <c r="BC28" s="1126"/>
      <c r="BD28" s="1126"/>
      <c r="BE28" s="1135"/>
      <c r="BF28" s="1135"/>
      <c r="BG28" s="1135"/>
      <c r="BH28" s="1135"/>
      <c r="BI28" s="1136"/>
      <c r="BJ28" s="203"/>
      <c r="BK28" s="203"/>
      <c r="BL28" s="203"/>
      <c r="BM28" s="203"/>
      <c r="BN28" s="203"/>
      <c r="BO28" s="215"/>
      <c r="BP28" s="215"/>
      <c r="BQ28" s="212">
        <v>22</v>
      </c>
      <c r="BR28" s="341"/>
      <c r="BS28" s="1127" t="s">
        <v>567</v>
      </c>
      <c r="BT28" s="1128" t="s">
        <v>568</v>
      </c>
      <c r="BU28" s="1128" t="s">
        <v>568</v>
      </c>
      <c r="BV28" s="1128" t="s">
        <v>568</v>
      </c>
      <c r="BW28" s="1128" t="s">
        <v>568</v>
      </c>
      <c r="BX28" s="1128" t="s">
        <v>568</v>
      </c>
      <c r="BY28" s="1128" t="s">
        <v>568</v>
      </c>
      <c r="BZ28" s="1128" t="s">
        <v>568</v>
      </c>
      <c r="CA28" s="1128" t="s">
        <v>568</v>
      </c>
      <c r="CB28" s="1128" t="s">
        <v>568</v>
      </c>
      <c r="CC28" s="1128" t="s">
        <v>568</v>
      </c>
      <c r="CD28" s="1128" t="s">
        <v>568</v>
      </c>
      <c r="CE28" s="1128" t="s">
        <v>568</v>
      </c>
      <c r="CF28" s="1128" t="s">
        <v>568</v>
      </c>
      <c r="CG28" s="1129" t="s">
        <v>568</v>
      </c>
      <c r="CH28" s="1130" t="s">
        <v>539</v>
      </c>
      <c r="CI28" s="1131"/>
      <c r="CJ28" s="1131"/>
      <c r="CK28" s="1131"/>
      <c r="CL28" s="1132"/>
      <c r="CM28" s="1130" t="s">
        <v>539</v>
      </c>
      <c r="CN28" s="1131"/>
      <c r="CO28" s="1131"/>
      <c r="CP28" s="1131"/>
      <c r="CQ28" s="1132"/>
      <c r="CR28" s="1120">
        <v>16</v>
      </c>
      <c r="CS28" s="1121"/>
      <c r="CT28" s="1121"/>
      <c r="CU28" s="1121"/>
      <c r="CV28" s="1122"/>
      <c r="CW28" s="1120" t="s">
        <v>539</v>
      </c>
      <c r="CX28" s="1121"/>
      <c r="CY28" s="1121"/>
      <c r="CZ28" s="1121"/>
      <c r="DA28" s="1122"/>
      <c r="DB28" s="1111" t="s">
        <v>539</v>
      </c>
      <c r="DC28" s="1112"/>
      <c r="DD28" s="1112"/>
      <c r="DE28" s="1112"/>
      <c r="DF28" s="1113"/>
      <c r="DG28" s="1111" t="s">
        <v>539</v>
      </c>
      <c r="DH28" s="1112"/>
      <c r="DI28" s="1112"/>
      <c r="DJ28" s="1112"/>
      <c r="DK28" s="1113"/>
      <c r="DL28" s="1111" t="s">
        <v>539</v>
      </c>
      <c r="DM28" s="1112"/>
      <c r="DN28" s="1112"/>
      <c r="DO28" s="1112"/>
      <c r="DP28" s="1113"/>
      <c r="DQ28" s="1123"/>
      <c r="DR28" s="1124"/>
      <c r="DS28" s="1124"/>
      <c r="DT28" s="1124"/>
      <c r="DU28" s="1125"/>
      <c r="DV28" s="1057" t="s">
        <v>569</v>
      </c>
      <c r="DW28" s="1058"/>
      <c r="DX28" s="1058"/>
      <c r="DY28" s="1058"/>
      <c r="DZ28" s="1059"/>
      <c r="EA28" s="197"/>
    </row>
    <row r="29" spans="1:131" s="198" customFormat="1" ht="26.25" customHeight="1">
      <c r="A29" s="216">
        <v>2</v>
      </c>
      <c r="B29" s="1102" t="s">
        <v>383</v>
      </c>
      <c r="C29" s="1103"/>
      <c r="D29" s="1103"/>
      <c r="E29" s="1103"/>
      <c r="F29" s="1103"/>
      <c r="G29" s="1103"/>
      <c r="H29" s="1103"/>
      <c r="I29" s="1103"/>
      <c r="J29" s="1103"/>
      <c r="K29" s="1103"/>
      <c r="L29" s="1103"/>
      <c r="M29" s="1103"/>
      <c r="N29" s="1103"/>
      <c r="O29" s="1103"/>
      <c r="P29" s="1104"/>
      <c r="Q29" s="1108">
        <v>169324</v>
      </c>
      <c r="R29" s="1109"/>
      <c r="S29" s="1109"/>
      <c r="T29" s="1109"/>
      <c r="U29" s="1109"/>
      <c r="V29" s="1109">
        <v>169318</v>
      </c>
      <c r="W29" s="1109"/>
      <c r="X29" s="1109"/>
      <c r="Y29" s="1109"/>
      <c r="Z29" s="1109"/>
      <c r="AA29" s="1109">
        <f t="shared" ref="AA29:AA40" si="1">Q29-V29</f>
        <v>6</v>
      </c>
      <c r="AB29" s="1109"/>
      <c r="AC29" s="1109"/>
      <c r="AD29" s="1109"/>
      <c r="AE29" s="1110"/>
      <c r="AF29" s="1084">
        <v>6</v>
      </c>
      <c r="AG29" s="1085"/>
      <c r="AH29" s="1085"/>
      <c r="AI29" s="1085"/>
      <c r="AJ29" s="1086"/>
      <c r="AK29" s="1008">
        <v>18220</v>
      </c>
      <c r="AL29" s="999"/>
      <c r="AM29" s="999"/>
      <c r="AN29" s="999"/>
      <c r="AO29" s="999"/>
      <c r="AP29" s="999" t="s">
        <v>540</v>
      </c>
      <c r="AQ29" s="999"/>
      <c r="AR29" s="999"/>
      <c r="AS29" s="999"/>
      <c r="AT29" s="999"/>
      <c r="AU29" s="999" t="s">
        <v>540</v>
      </c>
      <c r="AV29" s="999"/>
      <c r="AW29" s="999"/>
      <c r="AX29" s="999"/>
      <c r="AY29" s="999"/>
      <c r="AZ29" s="1126" t="s">
        <v>540</v>
      </c>
      <c r="BA29" s="1126"/>
      <c r="BB29" s="1126"/>
      <c r="BC29" s="1126"/>
      <c r="BD29" s="1126"/>
      <c r="BE29" s="1097"/>
      <c r="BF29" s="1097"/>
      <c r="BG29" s="1097"/>
      <c r="BH29" s="1097"/>
      <c r="BI29" s="1098"/>
      <c r="BJ29" s="203"/>
      <c r="BK29" s="203"/>
      <c r="BL29" s="203"/>
      <c r="BM29" s="203"/>
      <c r="BN29" s="203"/>
      <c r="BO29" s="215"/>
      <c r="BP29" s="215"/>
      <c r="BQ29" s="212">
        <v>23</v>
      </c>
      <c r="BR29" s="341"/>
      <c r="BS29" s="1127" t="s">
        <v>570</v>
      </c>
      <c r="BT29" s="1128" t="s">
        <v>570</v>
      </c>
      <c r="BU29" s="1128" t="s">
        <v>570</v>
      </c>
      <c r="BV29" s="1128" t="s">
        <v>570</v>
      </c>
      <c r="BW29" s="1128" t="s">
        <v>570</v>
      </c>
      <c r="BX29" s="1128" t="s">
        <v>570</v>
      </c>
      <c r="BY29" s="1128" t="s">
        <v>570</v>
      </c>
      <c r="BZ29" s="1128" t="s">
        <v>570</v>
      </c>
      <c r="CA29" s="1128" t="s">
        <v>570</v>
      </c>
      <c r="CB29" s="1128" t="s">
        <v>570</v>
      </c>
      <c r="CC29" s="1128" t="s">
        <v>570</v>
      </c>
      <c r="CD29" s="1128" t="s">
        <v>570</v>
      </c>
      <c r="CE29" s="1128" t="s">
        <v>570</v>
      </c>
      <c r="CF29" s="1128" t="s">
        <v>570</v>
      </c>
      <c r="CG29" s="1129" t="s">
        <v>570</v>
      </c>
      <c r="CH29" s="1130" t="s">
        <v>539</v>
      </c>
      <c r="CI29" s="1131"/>
      <c r="CJ29" s="1131"/>
      <c r="CK29" s="1131"/>
      <c r="CL29" s="1132"/>
      <c r="CM29" s="1130" t="s">
        <v>539</v>
      </c>
      <c r="CN29" s="1131"/>
      <c r="CO29" s="1131"/>
      <c r="CP29" s="1131"/>
      <c r="CQ29" s="1132"/>
      <c r="CR29" s="1120">
        <v>14</v>
      </c>
      <c r="CS29" s="1121"/>
      <c r="CT29" s="1121"/>
      <c r="CU29" s="1121"/>
      <c r="CV29" s="1122"/>
      <c r="CW29" s="1120" t="s">
        <v>539</v>
      </c>
      <c r="CX29" s="1121"/>
      <c r="CY29" s="1121"/>
      <c r="CZ29" s="1121"/>
      <c r="DA29" s="1122"/>
      <c r="DB29" s="1111" t="s">
        <v>539</v>
      </c>
      <c r="DC29" s="1112"/>
      <c r="DD29" s="1112"/>
      <c r="DE29" s="1112"/>
      <c r="DF29" s="1113"/>
      <c r="DG29" s="1111" t="s">
        <v>539</v>
      </c>
      <c r="DH29" s="1112"/>
      <c r="DI29" s="1112"/>
      <c r="DJ29" s="1112"/>
      <c r="DK29" s="1113"/>
      <c r="DL29" s="1111" t="s">
        <v>539</v>
      </c>
      <c r="DM29" s="1112"/>
      <c r="DN29" s="1112"/>
      <c r="DO29" s="1112"/>
      <c r="DP29" s="1113"/>
      <c r="DQ29" s="1123"/>
      <c r="DR29" s="1124"/>
      <c r="DS29" s="1124"/>
      <c r="DT29" s="1124"/>
      <c r="DU29" s="1125"/>
      <c r="DV29" s="1057"/>
      <c r="DW29" s="1058"/>
      <c r="DX29" s="1058"/>
      <c r="DY29" s="1058"/>
      <c r="DZ29" s="1059"/>
      <c r="EA29" s="197"/>
    </row>
    <row r="30" spans="1:131" s="198" customFormat="1" ht="26.25" customHeight="1">
      <c r="A30" s="216">
        <v>3</v>
      </c>
      <c r="B30" s="1102" t="s">
        <v>384</v>
      </c>
      <c r="C30" s="1103"/>
      <c r="D30" s="1103"/>
      <c r="E30" s="1103"/>
      <c r="F30" s="1103"/>
      <c r="G30" s="1103"/>
      <c r="H30" s="1103"/>
      <c r="I30" s="1103"/>
      <c r="J30" s="1103"/>
      <c r="K30" s="1103"/>
      <c r="L30" s="1103"/>
      <c r="M30" s="1103"/>
      <c r="N30" s="1103"/>
      <c r="O30" s="1103"/>
      <c r="P30" s="1104"/>
      <c r="Q30" s="1108">
        <v>93389</v>
      </c>
      <c r="R30" s="1109"/>
      <c r="S30" s="1109"/>
      <c r="T30" s="1109"/>
      <c r="U30" s="1109"/>
      <c r="V30" s="1109">
        <v>91988</v>
      </c>
      <c r="W30" s="1109"/>
      <c r="X30" s="1109"/>
      <c r="Y30" s="1109"/>
      <c r="Z30" s="1109"/>
      <c r="AA30" s="1109">
        <f t="shared" si="1"/>
        <v>1401</v>
      </c>
      <c r="AB30" s="1109"/>
      <c r="AC30" s="1109"/>
      <c r="AD30" s="1109"/>
      <c r="AE30" s="1110"/>
      <c r="AF30" s="1084">
        <v>1401</v>
      </c>
      <c r="AG30" s="1085"/>
      <c r="AH30" s="1085"/>
      <c r="AI30" s="1085"/>
      <c r="AJ30" s="1086"/>
      <c r="AK30" s="1008">
        <v>13667</v>
      </c>
      <c r="AL30" s="999"/>
      <c r="AM30" s="999"/>
      <c r="AN30" s="999"/>
      <c r="AO30" s="999"/>
      <c r="AP30" s="999" t="s">
        <v>540</v>
      </c>
      <c r="AQ30" s="999"/>
      <c r="AR30" s="999"/>
      <c r="AS30" s="999"/>
      <c r="AT30" s="999"/>
      <c r="AU30" s="999" t="s">
        <v>540</v>
      </c>
      <c r="AV30" s="999"/>
      <c r="AW30" s="999"/>
      <c r="AX30" s="999"/>
      <c r="AY30" s="999"/>
      <c r="AZ30" s="1126" t="s">
        <v>540</v>
      </c>
      <c r="BA30" s="1126"/>
      <c r="BB30" s="1126"/>
      <c r="BC30" s="1126"/>
      <c r="BD30" s="1126"/>
      <c r="BE30" s="1097"/>
      <c r="BF30" s="1097"/>
      <c r="BG30" s="1097"/>
      <c r="BH30" s="1097"/>
      <c r="BI30" s="1098"/>
      <c r="BJ30" s="203"/>
      <c r="BK30" s="203"/>
      <c r="BL30" s="203"/>
      <c r="BM30" s="203"/>
      <c r="BN30" s="203"/>
      <c r="BO30" s="215"/>
      <c r="BP30" s="215"/>
      <c r="BQ30" s="212">
        <v>24</v>
      </c>
      <c r="BR30" s="341"/>
      <c r="BS30" s="1127" t="s">
        <v>571</v>
      </c>
      <c r="BT30" s="1128" t="s">
        <v>571</v>
      </c>
      <c r="BU30" s="1128" t="s">
        <v>571</v>
      </c>
      <c r="BV30" s="1128" t="s">
        <v>571</v>
      </c>
      <c r="BW30" s="1128" t="s">
        <v>571</v>
      </c>
      <c r="BX30" s="1128" t="s">
        <v>571</v>
      </c>
      <c r="BY30" s="1128" t="s">
        <v>571</v>
      </c>
      <c r="BZ30" s="1128" t="s">
        <v>571</v>
      </c>
      <c r="CA30" s="1128" t="s">
        <v>571</v>
      </c>
      <c r="CB30" s="1128" t="s">
        <v>571</v>
      </c>
      <c r="CC30" s="1128" t="s">
        <v>571</v>
      </c>
      <c r="CD30" s="1128" t="s">
        <v>571</v>
      </c>
      <c r="CE30" s="1128" t="s">
        <v>571</v>
      </c>
      <c r="CF30" s="1128" t="s">
        <v>571</v>
      </c>
      <c r="CG30" s="1129" t="s">
        <v>571</v>
      </c>
      <c r="CH30" s="1120">
        <v>-28</v>
      </c>
      <c r="CI30" s="1121"/>
      <c r="CJ30" s="1121"/>
      <c r="CK30" s="1121"/>
      <c r="CL30" s="1122"/>
      <c r="CM30" s="1120">
        <v>557</v>
      </c>
      <c r="CN30" s="1121"/>
      <c r="CO30" s="1121"/>
      <c r="CP30" s="1121"/>
      <c r="CQ30" s="1122"/>
      <c r="CR30" s="1120">
        <v>300</v>
      </c>
      <c r="CS30" s="1121"/>
      <c r="CT30" s="1121"/>
      <c r="CU30" s="1121"/>
      <c r="CV30" s="1122"/>
      <c r="CW30" s="1120" t="s">
        <v>539</v>
      </c>
      <c r="CX30" s="1121"/>
      <c r="CY30" s="1121"/>
      <c r="CZ30" s="1121"/>
      <c r="DA30" s="1122"/>
      <c r="DB30" s="1111" t="s">
        <v>539</v>
      </c>
      <c r="DC30" s="1112"/>
      <c r="DD30" s="1112"/>
      <c r="DE30" s="1112"/>
      <c r="DF30" s="1113"/>
      <c r="DG30" s="1111" t="s">
        <v>539</v>
      </c>
      <c r="DH30" s="1112"/>
      <c r="DI30" s="1112"/>
      <c r="DJ30" s="1112"/>
      <c r="DK30" s="1113"/>
      <c r="DL30" s="1111" t="s">
        <v>539</v>
      </c>
      <c r="DM30" s="1112"/>
      <c r="DN30" s="1112"/>
      <c r="DO30" s="1112"/>
      <c r="DP30" s="1113"/>
      <c r="DQ30" s="1123"/>
      <c r="DR30" s="1124"/>
      <c r="DS30" s="1124"/>
      <c r="DT30" s="1124"/>
      <c r="DU30" s="1125"/>
      <c r="DV30" s="1057"/>
      <c r="DW30" s="1058"/>
      <c r="DX30" s="1058"/>
      <c r="DY30" s="1058"/>
      <c r="DZ30" s="1059"/>
      <c r="EA30" s="197"/>
    </row>
    <row r="31" spans="1:131" s="198" customFormat="1" ht="26.25" customHeight="1">
      <c r="A31" s="216">
        <v>4</v>
      </c>
      <c r="B31" s="1102" t="s">
        <v>385</v>
      </c>
      <c r="C31" s="1103"/>
      <c r="D31" s="1103"/>
      <c r="E31" s="1103"/>
      <c r="F31" s="1103"/>
      <c r="G31" s="1103"/>
      <c r="H31" s="1103"/>
      <c r="I31" s="1103"/>
      <c r="J31" s="1103"/>
      <c r="K31" s="1103"/>
      <c r="L31" s="1103"/>
      <c r="M31" s="1103"/>
      <c r="N31" s="1103"/>
      <c r="O31" s="1103"/>
      <c r="P31" s="1104"/>
      <c r="Q31" s="1108">
        <v>529</v>
      </c>
      <c r="R31" s="1109"/>
      <c r="S31" s="1109"/>
      <c r="T31" s="1109"/>
      <c r="U31" s="1109"/>
      <c r="V31" s="1109">
        <v>529</v>
      </c>
      <c r="W31" s="1109"/>
      <c r="X31" s="1109"/>
      <c r="Y31" s="1109"/>
      <c r="Z31" s="1109"/>
      <c r="AA31" s="1109" t="s">
        <v>540</v>
      </c>
      <c r="AB31" s="1109"/>
      <c r="AC31" s="1109"/>
      <c r="AD31" s="1109"/>
      <c r="AE31" s="1110"/>
      <c r="AF31" s="1084" t="s">
        <v>541</v>
      </c>
      <c r="AG31" s="1085"/>
      <c r="AH31" s="1085"/>
      <c r="AI31" s="1085"/>
      <c r="AJ31" s="1086"/>
      <c r="AK31" s="1008">
        <v>270</v>
      </c>
      <c r="AL31" s="999"/>
      <c r="AM31" s="999"/>
      <c r="AN31" s="999"/>
      <c r="AO31" s="999"/>
      <c r="AP31" s="999">
        <v>1351</v>
      </c>
      <c r="AQ31" s="999"/>
      <c r="AR31" s="999"/>
      <c r="AS31" s="999"/>
      <c r="AT31" s="999"/>
      <c r="AU31" s="999">
        <v>608</v>
      </c>
      <c r="AV31" s="999"/>
      <c r="AW31" s="999"/>
      <c r="AX31" s="999"/>
      <c r="AY31" s="999"/>
      <c r="AZ31" s="1126" t="s">
        <v>540</v>
      </c>
      <c r="BA31" s="1126"/>
      <c r="BB31" s="1126"/>
      <c r="BC31" s="1126"/>
      <c r="BD31" s="1126"/>
      <c r="BE31" s="1097"/>
      <c r="BF31" s="1097"/>
      <c r="BG31" s="1097"/>
      <c r="BH31" s="1097"/>
      <c r="BI31" s="1098"/>
      <c r="BJ31" s="203"/>
      <c r="BK31" s="203"/>
      <c r="BL31" s="203"/>
      <c r="BM31" s="203"/>
      <c r="BN31" s="203"/>
      <c r="BO31" s="215"/>
      <c r="BP31" s="215"/>
      <c r="BQ31" s="212">
        <v>25</v>
      </c>
      <c r="BR31" s="341"/>
      <c r="BS31" s="1127" t="s">
        <v>572</v>
      </c>
      <c r="BT31" s="1128" t="s">
        <v>572</v>
      </c>
      <c r="BU31" s="1128" t="s">
        <v>572</v>
      </c>
      <c r="BV31" s="1128" t="s">
        <v>572</v>
      </c>
      <c r="BW31" s="1128" t="s">
        <v>572</v>
      </c>
      <c r="BX31" s="1128" t="s">
        <v>572</v>
      </c>
      <c r="BY31" s="1128" t="s">
        <v>572</v>
      </c>
      <c r="BZ31" s="1128" t="s">
        <v>572</v>
      </c>
      <c r="CA31" s="1128" t="s">
        <v>572</v>
      </c>
      <c r="CB31" s="1128" t="s">
        <v>572</v>
      </c>
      <c r="CC31" s="1128" t="s">
        <v>572</v>
      </c>
      <c r="CD31" s="1128" t="s">
        <v>572</v>
      </c>
      <c r="CE31" s="1128" t="s">
        <v>572</v>
      </c>
      <c r="CF31" s="1128" t="s">
        <v>572</v>
      </c>
      <c r="CG31" s="1129" t="s">
        <v>572</v>
      </c>
      <c r="CH31" s="1120">
        <v>15</v>
      </c>
      <c r="CI31" s="1121"/>
      <c r="CJ31" s="1121"/>
      <c r="CK31" s="1121"/>
      <c r="CL31" s="1122"/>
      <c r="CM31" s="1120">
        <v>149</v>
      </c>
      <c r="CN31" s="1121"/>
      <c r="CO31" s="1121"/>
      <c r="CP31" s="1121"/>
      <c r="CQ31" s="1122"/>
      <c r="CR31" s="1120">
        <v>15</v>
      </c>
      <c r="CS31" s="1121"/>
      <c r="CT31" s="1121"/>
      <c r="CU31" s="1121"/>
      <c r="CV31" s="1122"/>
      <c r="CW31" s="1120" t="s">
        <v>539</v>
      </c>
      <c r="CX31" s="1121"/>
      <c r="CY31" s="1121"/>
      <c r="CZ31" s="1121"/>
      <c r="DA31" s="1122"/>
      <c r="DB31" s="1111" t="s">
        <v>539</v>
      </c>
      <c r="DC31" s="1112"/>
      <c r="DD31" s="1112"/>
      <c r="DE31" s="1112"/>
      <c r="DF31" s="1113"/>
      <c r="DG31" s="1111" t="s">
        <v>539</v>
      </c>
      <c r="DH31" s="1112"/>
      <c r="DI31" s="1112"/>
      <c r="DJ31" s="1112"/>
      <c r="DK31" s="1113"/>
      <c r="DL31" s="1111" t="s">
        <v>539</v>
      </c>
      <c r="DM31" s="1112"/>
      <c r="DN31" s="1112"/>
      <c r="DO31" s="1112"/>
      <c r="DP31" s="1113"/>
      <c r="DQ31" s="1123"/>
      <c r="DR31" s="1124"/>
      <c r="DS31" s="1124"/>
      <c r="DT31" s="1124"/>
      <c r="DU31" s="1125"/>
      <c r="DV31" s="1057"/>
      <c r="DW31" s="1058"/>
      <c r="DX31" s="1058"/>
      <c r="DY31" s="1058"/>
      <c r="DZ31" s="1059"/>
      <c r="EA31" s="197"/>
    </row>
    <row r="32" spans="1:131" s="198" customFormat="1" ht="26.25" customHeight="1">
      <c r="A32" s="216">
        <v>5</v>
      </c>
      <c r="B32" s="1102" t="s">
        <v>386</v>
      </c>
      <c r="C32" s="1103"/>
      <c r="D32" s="1103"/>
      <c r="E32" s="1103"/>
      <c r="F32" s="1103"/>
      <c r="G32" s="1103"/>
      <c r="H32" s="1103"/>
      <c r="I32" s="1103"/>
      <c r="J32" s="1103"/>
      <c r="K32" s="1103"/>
      <c r="L32" s="1103"/>
      <c r="M32" s="1103"/>
      <c r="N32" s="1103"/>
      <c r="O32" s="1103"/>
      <c r="P32" s="1104"/>
      <c r="Q32" s="1108">
        <v>82969</v>
      </c>
      <c r="R32" s="1109"/>
      <c r="S32" s="1109"/>
      <c r="T32" s="1109"/>
      <c r="U32" s="1109"/>
      <c r="V32" s="1109">
        <v>76333</v>
      </c>
      <c r="W32" s="1109"/>
      <c r="X32" s="1109"/>
      <c r="Y32" s="1109"/>
      <c r="Z32" s="1109"/>
      <c r="AA32" s="1109">
        <f t="shared" si="1"/>
        <v>6636</v>
      </c>
      <c r="AB32" s="1109"/>
      <c r="AC32" s="1109"/>
      <c r="AD32" s="1109"/>
      <c r="AE32" s="1110"/>
      <c r="AF32" s="1084">
        <v>6636</v>
      </c>
      <c r="AG32" s="1085"/>
      <c r="AH32" s="1085"/>
      <c r="AI32" s="1085"/>
      <c r="AJ32" s="1086"/>
      <c r="AK32" s="1008">
        <v>4789</v>
      </c>
      <c r="AL32" s="999"/>
      <c r="AM32" s="999"/>
      <c r="AN32" s="999"/>
      <c r="AO32" s="999"/>
      <c r="AP32" s="999" t="s">
        <v>540</v>
      </c>
      <c r="AQ32" s="999"/>
      <c r="AR32" s="999"/>
      <c r="AS32" s="999"/>
      <c r="AT32" s="999"/>
      <c r="AU32" s="999" t="s">
        <v>540</v>
      </c>
      <c r="AV32" s="999"/>
      <c r="AW32" s="999"/>
      <c r="AX32" s="999"/>
      <c r="AY32" s="999"/>
      <c r="AZ32" s="1126" t="s">
        <v>540</v>
      </c>
      <c r="BA32" s="1126"/>
      <c r="BB32" s="1126"/>
      <c r="BC32" s="1126"/>
      <c r="BD32" s="1126"/>
      <c r="BE32" s="1097"/>
      <c r="BF32" s="1097"/>
      <c r="BG32" s="1097"/>
      <c r="BH32" s="1097"/>
      <c r="BI32" s="1098"/>
      <c r="BJ32" s="203"/>
      <c r="BK32" s="203"/>
      <c r="BL32" s="203"/>
      <c r="BM32" s="203"/>
      <c r="BN32" s="203"/>
      <c r="BO32" s="215"/>
      <c r="BP32" s="215"/>
      <c r="BQ32" s="212">
        <v>26</v>
      </c>
      <c r="BR32" s="341"/>
      <c r="BS32" s="1127" t="s">
        <v>573</v>
      </c>
      <c r="BT32" s="1128" t="s">
        <v>573</v>
      </c>
      <c r="BU32" s="1128" t="s">
        <v>573</v>
      </c>
      <c r="BV32" s="1128" t="s">
        <v>573</v>
      </c>
      <c r="BW32" s="1128" t="s">
        <v>573</v>
      </c>
      <c r="BX32" s="1128" t="s">
        <v>573</v>
      </c>
      <c r="BY32" s="1128" t="s">
        <v>573</v>
      </c>
      <c r="BZ32" s="1128" t="s">
        <v>573</v>
      </c>
      <c r="CA32" s="1128" t="s">
        <v>573</v>
      </c>
      <c r="CB32" s="1128" t="s">
        <v>573</v>
      </c>
      <c r="CC32" s="1128" t="s">
        <v>573</v>
      </c>
      <c r="CD32" s="1128" t="s">
        <v>573</v>
      </c>
      <c r="CE32" s="1128" t="s">
        <v>573</v>
      </c>
      <c r="CF32" s="1128" t="s">
        <v>573</v>
      </c>
      <c r="CG32" s="1129" t="s">
        <v>573</v>
      </c>
      <c r="CH32" s="1120">
        <v>443</v>
      </c>
      <c r="CI32" s="1121"/>
      <c r="CJ32" s="1121"/>
      <c r="CK32" s="1121"/>
      <c r="CL32" s="1122"/>
      <c r="CM32" s="1120">
        <v>11216</v>
      </c>
      <c r="CN32" s="1121"/>
      <c r="CO32" s="1121"/>
      <c r="CP32" s="1121"/>
      <c r="CQ32" s="1122"/>
      <c r="CR32" s="1120">
        <v>3600</v>
      </c>
      <c r="CS32" s="1121"/>
      <c r="CT32" s="1121"/>
      <c r="CU32" s="1121"/>
      <c r="CV32" s="1122"/>
      <c r="CW32" s="1120" t="s">
        <v>539</v>
      </c>
      <c r="CX32" s="1121"/>
      <c r="CY32" s="1121"/>
      <c r="CZ32" s="1121"/>
      <c r="DA32" s="1122"/>
      <c r="DB32" s="1111" t="s">
        <v>539</v>
      </c>
      <c r="DC32" s="1112"/>
      <c r="DD32" s="1112"/>
      <c r="DE32" s="1112"/>
      <c r="DF32" s="1113"/>
      <c r="DG32" s="1111" t="s">
        <v>539</v>
      </c>
      <c r="DH32" s="1112"/>
      <c r="DI32" s="1112"/>
      <c r="DJ32" s="1112"/>
      <c r="DK32" s="1113"/>
      <c r="DL32" s="1111" t="s">
        <v>539</v>
      </c>
      <c r="DM32" s="1112"/>
      <c r="DN32" s="1112"/>
      <c r="DO32" s="1112"/>
      <c r="DP32" s="1113"/>
      <c r="DQ32" s="1123"/>
      <c r="DR32" s="1124"/>
      <c r="DS32" s="1124"/>
      <c r="DT32" s="1124"/>
      <c r="DU32" s="1125"/>
      <c r="DV32" s="1057"/>
      <c r="DW32" s="1058"/>
      <c r="DX32" s="1058"/>
      <c r="DY32" s="1058"/>
      <c r="DZ32" s="1059"/>
      <c r="EA32" s="197"/>
    </row>
    <row r="33" spans="1:131" s="198" customFormat="1" ht="26.25" customHeight="1">
      <c r="A33" s="216">
        <v>6</v>
      </c>
      <c r="B33" s="1102" t="s">
        <v>387</v>
      </c>
      <c r="C33" s="1103"/>
      <c r="D33" s="1103"/>
      <c r="E33" s="1103"/>
      <c r="F33" s="1103"/>
      <c r="G33" s="1103"/>
      <c r="H33" s="1103"/>
      <c r="I33" s="1103"/>
      <c r="J33" s="1103"/>
      <c r="K33" s="1103"/>
      <c r="L33" s="1103"/>
      <c r="M33" s="1103"/>
      <c r="N33" s="1103"/>
      <c r="O33" s="1103"/>
      <c r="P33" s="1104"/>
      <c r="Q33" s="1108">
        <v>54949</v>
      </c>
      <c r="R33" s="1109"/>
      <c r="S33" s="1109"/>
      <c r="T33" s="1109"/>
      <c r="U33" s="1109"/>
      <c r="V33" s="1109">
        <v>49582</v>
      </c>
      <c r="W33" s="1109"/>
      <c r="X33" s="1109"/>
      <c r="Y33" s="1109"/>
      <c r="Z33" s="1109"/>
      <c r="AA33" s="1109">
        <f t="shared" si="1"/>
        <v>5367</v>
      </c>
      <c r="AB33" s="1109"/>
      <c r="AC33" s="1109"/>
      <c r="AD33" s="1109"/>
      <c r="AE33" s="1110"/>
      <c r="AF33" s="1084">
        <v>12253</v>
      </c>
      <c r="AG33" s="1085"/>
      <c r="AH33" s="1085"/>
      <c r="AI33" s="1085"/>
      <c r="AJ33" s="1086"/>
      <c r="AK33" s="1008">
        <v>20758</v>
      </c>
      <c r="AL33" s="999"/>
      <c r="AM33" s="999"/>
      <c r="AN33" s="999"/>
      <c r="AO33" s="999"/>
      <c r="AP33" s="999">
        <v>407018</v>
      </c>
      <c r="AQ33" s="999"/>
      <c r="AR33" s="999"/>
      <c r="AS33" s="999"/>
      <c r="AT33" s="999"/>
      <c r="AU33" s="999">
        <v>196183</v>
      </c>
      <c r="AV33" s="999"/>
      <c r="AW33" s="999"/>
      <c r="AX33" s="999"/>
      <c r="AY33" s="999"/>
      <c r="AZ33" s="1126" t="s">
        <v>540</v>
      </c>
      <c r="BA33" s="1126"/>
      <c r="BB33" s="1126"/>
      <c r="BC33" s="1126"/>
      <c r="BD33" s="1126"/>
      <c r="BE33" s="1097" t="s">
        <v>542</v>
      </c>
      <c r="BF33" s="1097"/>
      <c r="BG33" s="1097"/>
      <c r="BH33" s="1097"/>
      <c r="BI33" s="1098"/>
      <c r="BJ33" s="203"/>
      <c r="BK33" s="203"/>
      <c r="BL33" s="203"/>
      <c r="BM33" s="203"/>
      <c r="BN33" s="203"/>
      <c r="BO33" s="215"/>
      <c r="BP33" s="215"/>
      <c r="BQ33" s="212">
        <v>27</v>
      </c>
      <c r="BR33" s="341"/>
      <c r="BS33" s="1127" t="s">
        <v>574</v>
      </c>
      <c r="BT33" s="1128" t="s">
        <v>574</v>
      </c>
      <c r="BU33" s="1128" t="s">
        <v>574</v>
      </c>
      <c r="BV33" s="1128" t="s">
        <v>574</v>
      </c>
      <c r="BW33" s="1128" t="s">
        <v>574</v>
      </c>
      <c r="BX33" s="1128" t="s">
        <v>574</v>
      </c>
      <c r="BY33" s="1128" t="s">
        <v>574</v>
      </c>
      <c r="BZ33" s="1128" t="s">
        <v>574</v>
      </c>
      <c r="CA33" s="1128" t="s">
        <v>574</v>
      </c>
      <c r="CB33" s="1128" t="s">
        <v>574</v>
      </c>
      <c r="CC33" s="1128" t="s">
        <v>574</v>
      </c>
      <c r="CD33" s="1128" t="s">
        <v>574</v>
      </c>
      <c r="CE33" s="1128" t="s">
        <v>574</v>
      </c>
      <c r="CF33" s="1128" t="s">
        <v>574</v>
      </c>
      <c r="CG33" s="1129" t="s">
        <v>574</v>
      </c>
      <c r="CH33" s="1130" t="s">
        <v>539</v>
      </c>
      <c r="CI33" s="1131"/>
      <c r="CJ33" s="1131"/>
      <c r="CK33" s="1131"/>
      <c r="CL33" s="1132"/>
      <c r="CM33" s="1130" t="s">
        <v>539</v>
      </c>
      <c r="CN33" s="1131"/>
      <c r="CO33" s="1131"/>
      <c r="CP33" s="1131"/>
      <c r="CQ33" s="1132"/>
      <c r="CR33" s="1120">
        <v>8</v>
      </c>
      <c r="CS33" s="1121"/>
      <c r="CT33" s="1121"/>
      <c r="CU33" s="1121"/>
      <c r="CV33" s="1122"/>
      <c r="CW33" s="1120" t="s">
        <v>539</v>
      </c>
      <c r="CX33" s="1121"/>
      <c r="CY33" s="1121"/>
      <c r="CZ33" s="1121"/>
      <c r="DA33" s="1122"/>
      <c r="DB33" s="1111" t="s">
        <v>539</v>
      </c>
      <c r="DC33" s="1112"/>
      <c r="DD33" s="1112"/>
      <c r="DE33" s="1112"/>
      <c r="DF33" s="1113"/>
      <c r="DG33" s="1111" t="s">
        <v>539</v>
      </c>
      <c r="DH33" s="1112"/>
      <c r="DI33" s="1112"/>
      <c r="DJ33" s="1112"/>
      <c r="DK33" s="1113"/>
      <c r="DL33" s="1111" t="s">
        <v>539</v>
      </c>
      <c r="DM33" s="1112"/>
      <c r="DN33" s="1112"/>
      <c r="DO33" s="1112"/>
      <c r="DP33" s="1113"/>
      <c r="DQ33" s="1123"/>
      <c r="DR33" s="1124"/>
      <c r="DS33" s="1124"/>
      <c r="DT33" s="1124"/>
      <c r="DU33" s="1125"/>
      <c r="DV33" s="1057"/>
      <c r="DW33" s="1058"/>
      <c r="DX33" s="1058"/>
      <c r="DY33" s="1058"/>
      <c r="DZ33" s="1059"/>
      <c r="EA33" s="197"/>
    </row>
    <row r="34" spans="1:131" s="198" customFormat="1" ht="26.25" customHeight="1">
      <c r="A34" s="216">
        <v>7</v>
      </c>
      <c r="B34" s="1102" t="s">
        <v>388</v>
      </c>
      <c r="C34" s="1103"/>
      <c r="D34" s="1103"/>
      <c r="E34" s="1103"/>
      <c r="F34" s="1103"/>
      <c r="G34" s="1103"/>
      <c r="H34" s="1103"/>
      <c r="I34" s="1103"/>
      <c r="J34" s="1103"/>
      <c r="K34" s="1103"/>
      <c r="L34" s="1103"/>
      <c r="M34" s="1103"/>
      <c r="N34" s="1103"/>
      <c r="O34" s="1103"/>
      <c r="P34" s="1104"/>
      <c r="Q34" s="1108">
        <v>34990</v>
      </c>
      <c r="R34" s="1109"/>
      <c r="S34" s="1109"/>
      <c r="T34" s="1109"/>
      <c r="U34" s="1109"/>
      <c r="V34" s="1109">
        <v>29379</v>
      </c>
      <c r="W34" s="1109"/>
      <c r="X34" s="1109"/>
      <c r="Y34" s="1109"/>
      <c r="Z34" s="1109"/>
      <c r="AA34" s="1109">
        <f t="shared" si="1"/>
        <v>5611</v>
      </c>
      <c r="AB34" s="1109"/>
      <c r="AC34" s="1109"/>
      <c r="AD34" s="1109"/>
      <c r="AE34" s="1110"/>
      <c r="AF34" s="1084">
        <v>7839</v>
      </c>
      <c r="AG34" s="1085"/>
      <c r="AH34" s="1085"/>
      <c r="AI34" s="1085"/>
      <c r="AJ34" s="1086"/>
      <c r="AK34" s="1008">
        <v>2956</v>
      </c>
      <c r="AL34" s="999"/>
      <c r="AM34" s="999"/>
      <c r="AN34" s="999"/>
      <c r="AO34" s="999"/>
      <c r="AP34" s="999">
        <v>129258</v>
      </c>
      <c r="AQ34" s="999"/>
      <c r="AR34" s="999"/>
      <c r="AS34" s="999"/>
      <c r="AT34" s="999"/>
      <c r="AU34" s="999">
        <v>2585</v>
      </c>
      <c r="AV34" s="999"/>
      <c r="AW34" s="999"/>
      <c r="AX34" s="999"/>
      <c r="AY34" s="999"/>
      <c r="AZ34" s="1126" t="s">
        <v>540</v>
      </c>
      <c r="BA34" s="1126"/>
      <c r="BB34" s="1126"/>
      <c r="BC34" s="1126"/>
      <c r="BD34" s="1126"/>
      <c r="BE34" s="1097" t="s">
        <v>542</v>
      </c>
      <c r="BF34" s="1097"/>
      <c r="BG34" s="1097"/>
      <c r="BH34" s="1097"/>
      <c r="BI34" s="1098"/>
      <c r="BJ34" s="203"/>
      <c r="BK34" s="203"/>
      <c r="BL34" s="203"/>
      <c r="BM34" s="203"/>
      <c r="BN34" s="203"/>
      <c r="BO34" s="215"/>
      <c r="BP34" s="215"/>
      <c r="BQ34" s="212">
        <v>28</v>
      </c>
      <c r="BR34" s="341"/>
      <c r="BS34" s="1127" t="s">
        <v>575</v>
      </c>
      <c r="BT34" s="1128" t="s">
        <v>575</v>
      </c>
      <c r="BU34" s="1128" t="s">
        <v>575</v>
      </c>
      <c r="BV34" s="1128" t="s">
        <v>575</v>
      </c>
      <c r="BW34" s="1128" t="s">
        <v>575</v>
      </c>
      <c r="BX34" s="1128" t="s">
        <v>575</v>
      </c>
      <c r="BY34" s="1128" t="s">
        <v>575</v>
      </c>
      <c r="BZ34" s="1128" t="s">
        <v>575</v>
      </c>
      <c r="CA34" s="1128" t="s">
        <v>575</v>
      </c>
      <c r="CB34" s="1128" t="s">
        <v>575</v>
      </c>
      <c r="CC34" s="1128" t="s">
        <v>575</v>
      </c>
      <c r="CD34" s="1128" t="s">
        <v>575</v>
      </c>
      <c r="CE34" s="1128" t="s">
        <v>575</v>
      </c>
      <c r="CF34" s="1128" t="s">
        <v>575</v>
      </c>
      <c r="CG34" s="1129" t="s">
        <v>575</v>
      </c>
      <c r="CH34" s="1130" t="s">
        <v>539</v>
      </c>
      <c r="CI34" s="1131"/>
      <c r="CJ34" s="1131"/>
      <c r="CK34" s="1131"/>
      <c r="CL34" s="1132"/>
      <c r="CM34" s="1130" t="s">
        <v>539</v>
      </c>
      <c r="CN34" s="1131"/>
      <c r="CO34" s="1131"/>
      <c r="CP34" s="1131"/>
      <c r="CQ34" s="1132"/>
      <c r="CR34" s="1120">
        <v>100</v>
      </c>
      <c r="CS34" s="1121"/>
      <c r="CT34" s="1121"/>
      <c r="CU34" s="1121"/>
      <c r="CV34" s="1122"/>
      <c r="CW34" s="1120" t="s">
        <v>539</v>
      </c>
      <c r="CX34" s="1121"/>
      <c r="CY34" s="1121"/>
      <c r="CZ34" s="1121"/>
      <c r="DA34" s="1122"/>
      <c r="DB34" s="1111" t="s">
        <v>539</v>
      </c>
      <c r="DC34" s="1112"/>
      <c r="DD34" s="1112"/>
      <c r="DE34" s="1112"/>
      <c r="DF34" s="1113"/>
      <c r="DG34" s="1111" t="s">
        <v>539</v>
      </c>
      <c r="DH34" s="1112"/>
      <c r="DI34" s="1112"/>
      <c r="DJ34" s="1112"/>
      <c r="DK34" s="1113"/>
      <c r="DL34" s="1111" t="s">
        <v>539</v>
      </c>
      <c r="DM34" s="1112"/>
      <c r="DN34" s="1112"/>
      <c r="DO34" s="1112"/>
      <c r="DP34" s="1113"/>
      <c r="DQ34" s="1123"/>
      <c r="DR34" s="1124"/>
      <c r="DS34" s="1124"/>
      <c r="DT34" s="1124"/>
      <c r="DU34" s="1125"/>
      <c r="DV34" s="1057"/>
      <c r="DW34" s="1058"/>
      <c r="DX34" s="1058"/>
      <c r="DY34" s="1058"/>
      <c r="DZ34" s="1059"/>
      <c r="EA34" s="197"/>
    </row>
    <row r="35" spans="1:131" s="198" customFormat="1" ht="26.25" customHeight="1">
      <c r="A35" s="216">
        <v>8</v>
      </c>
      <c r="B35" s="1102" t="s">
        <v>389</v>
      </c>
      <c r="C35" s="1103"/>
      <c r="D35" s="1103"/>
      <c r="E35" s="1103"/>
      <c r="F35" s="1103"/>
      <c r="G35" s="1103"/>
      <c r="H35" s="1103"/>
      <c r="I35" s="1103"/>
      <c r="J35" s="1103"/>
      <c r="K35" s="1103"/>
      <c r="L35" s="1103"/>
      <c r="M35" s="1103"/>
      <c r="N35" s="1103"/>
      <c r="O35" s="1103"/>
      <c r="P35" s="1104"/>
      <c r="Q35" s="1108">
        <v>206</v>
      </c>
      <c r="R35" s="1109"/>
      <c r="S35" s="1109"/>
      <c r="T35" s="1109"/>
      <c r="U35" s="1109"/>
      <c r="V35" s="1109">
        <v>182</v>
      </c>
      <c r="W35" s="1109"/>
      <c r="X35" s="1109"/>
      <c r="Y35" s="1109"/>
      <c r="Z35" s="1109"/>
      <c r="AA35" s="1109">
        <f t="shared" si="1"/>
        <v>24</v>
      </c>
      <c r="AB35" s="1109"/>
      <c r="AC35" s="1109"/>
      <c r="AD35" s="1109"/>
      <c r="AE35" s="1110"/>
      <c r="AF35" s="1084">
        <v>157</v>
      </c>
      <c r="AG35" s="1085"/>
      <c r="AH35" s="1085"/>
      <c r="AI35" s="1085"/>
      <c r="AJ35" s="1086"/>
      <c r="AK35" s="1008" t="s">
        <v>540</v>
      </c>
      <c r="AL35" s="999"/>
      <c r="AM35" s="999"/>
      <c r="AN35" s="999"/>
      <c r="AO35" s="999"/>
      <c r="AP35" s="999">
        <v>460</v>
      </c>
      <c r="AQ35" s="999"/>
      <c r="AR35" s="999"/>
      <c r="AS35" s="999"/>
      <c r="AT35" s="999"/>
      <c r="AU35" s="999" t="s">
        <v>540</v>
      </c>
      <c r="AV35" s="999"/>
      <c r="AW35" s="999"/>
      <c r="AX35" s="999"/>
      <c r="AY35" s="999"/>
      <c r="AZ35" s="1126" t="s">
        <v>540</v>
      </c>
      <c r="BA35" s="1126"/>
      <c r="BB35" s="1126"/>
      <c r="BC35" s="1126"/>
      <c r="BD35" s="1126"/>
      <c r="BE35" s="1097" t="s">
        <v>542</v>
      </c>
      <c r="BF35" s="1097"/>
      <c r="BG35" s="1097"/>
      <c r="BH35" s="1097"/>
      <c r="BI35" s="1098"/>
      <c r="BJ35" s="203"/>
      <c r="BK35" s="203"/>
      <c r="BL35" s="203"/>
      <c r="BM35" s="203"/>
      <c r="BN35" s="203"/>
      <c r="BO35" s="215"/>
      <c r="BP35" s="215"/>
      <c r="BQ35" s="212">
        <v>29</v>
      </c>
      <c r="BR35" s="341"/>
      <c r="BS35" s="1127" t="s">
        <v>576</v>
      </c>
      <c r="BT35" s="1128" t="s">
        <v>576</v>
      </c>
      <c r="BU35" s="1128" t="s">
        <v>576</v>
      </c>
      <c r="BV35" s="1128" t="s">
        <v>576</v>
      </c>
      <c r="BW35" s="1128" t="s">
        <v>576</v>
      </c>
      <c r="BX35" s="1128" t="s">
        <v>576</v>
      </c>
      <c r="BY35" s="1128" t="s">
        <v>576</v>
      </c>
      <c r="BZ35" s="1128" t="s">
        <v>576</v>
      </c>
      <c r="CA35" s="1128" t="s">
        <v>576</v>
      </c>
      <c r="CB35" s="1128" t="s">
        <v>576</v>
      </c>
      <c r="CC35" s="1128" t="s">
        <v>576</v>
      </c>
      <c r="CD35" s="1128" t="s">
        <v>576</v>
      </c>
      <c r="CE35" s="1128" t="s">
        <v>576</v>
      </c>
      <c r="CF35" s="1128" t="s">
        <v>576</v>
      </c>
      <c r="CG35" s="1129" t="s">
        <v>576</v>
      </c>
      <c r="CH35" s="1120">
        <v>106</v>
      </c>
      <c r="CI35" s="1121"/>
      <c r="CJ35" s="1121"/>
      <c r="CK35" s="1121"/>
      <c r="CL35" s="1122"/>
      <c r="CM35" s="1120">
        <v>3454</v>
      </c>
      <c r="CN35" s="1121"/>
      <c r="CO35" s="1121"/>
      <c r="CP35" s="1121"/>
      <c r="CQ35" s="1122"/>
      <c r="CR35" s="1120">
        <v>10</v>
      </c>
      <c r="CS35" s="1121"/>
      <c r="CT35" s="1121"/>
      <c r="CU35" s="1121"/>
      <c r="CV35" s="1122"/>
      <c r="CW35" s="1120">
        <v>13</v>
      </c>
      <c r="CX35" s="1121"/>
      <c r="CY35" s="1121"/>
      <c r="CZ35" s="1121"/>
      <c r="DA35" s="1122"/>
      <c r="DB35" s="1111" t="s">
        <v>539</v>
      </c>
      <c r="DC35" s="1112"/>
      <c r="DD35" s="1112"/>
      <c r="DE35" s="1112"/>
      <c r="DF35" s="1113"/>
      <c r="DG35" s="1111" t="s">
        <v>539</v>
      </c>
      <c r="DH35" s="1112"/>
      <c r="DI35" s="1112"/>
      <c r="DJ35" s="1112"/>
      <c r="DK35" s="1113"/>
      <c r="DL35" s="1111" t="s">
        <v>539</v>
      </c>
      <c r="DM35" s="1112"/>
      <c r="DN35" s="1112"/>
      <c r="DO35" s="1112"/>
      <c r="DP35" s="1113"/>
      <c r="DQ35" s="1123"/>
      <c r="DR35" s="1124"/>
      <c r="DS35" s="1124"/>
      <c r="DT35" s="1124"/>
      <c r="DU35" s="1125"/>
      <c r="DV35" s="1057"/>
      <c r="DW35" s="1058"/>
      <c r="DX35" s="1058"/>
      <c r="DY35" s="1058"/>
      <c r="DZ35" s="1059"/>
      <c r="EA35" s="197"/>
    </row>
    <row r="36" spans="1:131" s="198" customFormat="1" ht="26.25" customHeight="1">
      <c r="A36" s="216">
        <v>9</v>
      </c>
      <c r="B36" s="1102" t="s">
        <v>390</v>
      </c>
      <c r="C36" s="1103"/>
      <c r="D36" s="1103"/>
      <c r="E36" s="1103"/>
      <c r="F36" s="1103"/>
      <c r="G36" s="1103"/>
      <c r="H36" s="1103"/>
      <c r="I36" s="1103"/>
      <c r="J36" s="1103"/>
      <c r="K36" s="1103"/>
      <c r="L36" s="1103"/>
      <c r="M36" s="1103"/>
      <c r="N36" s="1103"/>
      <c r="O36" s="1103"/>
      <c r="P36" s="1104"/>
      <c r="Q36" s="1108">
        <v>36150</v>
      </c>
      <c r="R36" s="1109"/>
      <c r="S36" s="1109"/>
      <c r="T36" s="1109"/>
      <c r="U36" s="1109"/>
      <c r="V36" s="1109">
        <v>30570</v>
      </c>
      <c r="W36" s="1109"/>
      <c r="X36" s="1109"/>
      <c r="Y36" s="1109"/>
      <c r="Z36" s="1109"/>
      <c r="AA36" s="1109">
        <f t="shared" si="1"/>
        <v>5580</v>
      </c>
      <c r="AB36" s="1109"/>
      <c r="AC36" s="1109"/>
      <c r="AD36" s="1109"/>
      <c r="AE36" s="1110"/>
      <c r="AF36" s="1084" t="s">
        <v>541</v>
      </c>
      <c r="AG36" s="1085"/>
      <c r="AH36" s="1085"/>
      <c r="AI36" s="1085"/>
      <c r="AJ36" s="1086"/>
      <c r="AK36" s="1008">
        <v>17972</v>
      </c>
      <c r="AL36" s="999"/>
      <c r="AM36" s="999"/>
      <c r="AN36" s="999"/>
      <c r="AO36" s="999"/>
      <c r="AP36" s="999">
        <v>272571</v>
      </c>
      <c r="AQ36" s="999"/>
      <c r="AR36" s="999"/>
      <c r="AS36" s="999"/>
      <c r="AT36" s="999"/>
      <c r="AU36" s="999">
        <v>80681</v>
      </c>
      <c r="AV36" s="999"/>
      <c r="AW36" s="999"/>
      <c r="AX36" s="999"/>
      <c r="AY36" s="999"/>
      <c r="AZ36" s="1126" t="s">
        <v>540</v>
      </c>
      <c r="BA36" s="1126"/>
      <c r="BB36" s="1126"/>
      <c r="BC36" s="1126"/>
      <c r="BD36" s="1126"/>
      <c r="BE36" s="1097" t="s">
        <v>542</v>
      </c>
      <c r="BF36" s="1097"/>
      <c r="BG36" s="1097"/>
      <c r="BH36" s="1097"/>
      <c r="BI36" s="1098"/>
      <c r="BJ36" s="203"/>
      <c r="BK36" s="203"/>
      <c r="BL36" s="203"/>
      <c r="BM36" s="203"/>
      <c r="BN36" s="203"/>
      <c r="BO36" s="215"/>
      <c r="BP36" s="215"/>
      <c r="BQ36" s="212">
        <v>30</v>
      </c>
      <c r="BR36" s="341"/>
      <c r="BS36" s="1127" t="s">
        <v>577</v>
      </c>
      <c r="BT36" s="1128" t="s">
        <v>577</v>
      </c>
      <c r="BU36" s="1128" t="s">
        <v>577</v>
      </c>
      <c r="BV36" s="1128" t="s">
        <v>577</v>
      </c>
      <c r="BW36" s="1128" t="s">
        <v>577</v>
      </c>
      <c r="BX36" s="1128" t="s">
        <v>577</v>
      </c>
      <c r="BY36" s="1128" t="s">
        <v>577</v>
      </c>
      <c r="BZ36" s="1128" t="s">
        <v>577</v>
      </c>
      <c r="CA36" s="1128" t="s">
        <v>577</v>
      </c>
      <c r="CB36" s="1128" t="s">
        <v>577</v>
      </c>
      <c r="CC36" s="1128" t="s">
        <v>577</v>
      </c>
      <c r="CD36" s="1128" t="s">
        <v>577</v>
      </c>
      <c r="CE36" s="1128" t="s">
        <v>577</v>
      </c>
      <c r="CF36" s="1128" t="s">
        <v>577</v>
      </c>
      <c r="CG36" s="1129" t="s">
        <v>577</v>
      </c>
      <c r="CH36" s="1120">
        <v>-23</v>
      </c>
      <c r="CI36" s="1121"/>
      <c r="CJ36" s="1121"/>
      <c r="CK36" s="1121"/>
      <c r="CL36" s="1122"/>
      <c r="CM36" s="1120">
        <v>2046</v>
      </c>
      <c r="CN36" s="1121"/>
      <c r="CO36" s="1121"/>
      <c r="CP36" s="1121"/>
      <c r="CQ36" s="1122"/>
      <c r="CR36" s="1120">
        <v>40</v>
      </c>
      <c r="CS36" s="1121"/>
      <c r="CT36" s="1121"/>
      <c r="CU36" s="1121"/>
      <c r="CV36" s="1122"/>
      <c r="CW36" s="1120" t="s">
        <v>539</v>
      </c>
      <c r="CX36" s="1121"/>
      <c r="CY36" s="1121"/>
      <c r="CZ36" s="1121"/>
      <c r="DA36" s="1122"/>
      <c r="DB36" s="1120">
        <v>1541</v>
      </c>
      <c r="DC36" s="1121"/>
      <c r="DD36" s="1121"/>
      <c r="DE36" s="1121"/>
      <c r="DF36" s="1122"/>
      <c r="DG36" s="1120">
        <v>4576</v>
      </c>
      <c r="DH36" s="1121"/>
      <c r="DI36" s="1121"/>
      <c r="DJ36" s="1121"/>
      <c r="DK36" s="1122"/>
      <c r="DL36" s="1111" t="s">
        <v>539</v>
      </c>
      <c r="DM36" s="1112"/>
      <c r="DN36" s="1112"/>
      <c r="DO36" s="1112"/>
      <c r="DP36" s="1113"/>
      <c r="DQ36" s="1123"/>
      <c r="DR36" s="1124"/>
      <c r="DS36" s="1124"/>
      <c r="DT36" s="1124"/>
      <c r="DU36" s="1125"/>
      <c r="DV36" s="1057"/>
      <c r="DW36" s="1058"/>
      <c r="DX36" s="1058"/>
      <c r="DY36" s="1058"/>
      <c r="DZ36" s="1059"/>
      <c r="EA36" s="197"/>
    </row>
    <row r="37" spans="1:131" s="198" customFormat="1" ht="26.25" customHeight="1">
      <c r="A37" s="216">
        <v>10</v>
      </c>
      <c r="B37" s="1102" t="s">
        <v>391</v>
      </c>
      <c r="C37" s="1103"/>
      <c r="D37" s="1103"/>
      <c r="E37" s="1103"/>
      <c r="F37" s="1103"/>
      <c r="G37" s="1103"/>
      <c r="H37" s="1103"/>
      <c r="I37" s="1103"/>
      <c r="J37" s="1103"/>
      <c r="K37" s="1103"/>
      <c r="L37" s="1103"/>
      <c r="M37" s="1103"/>
      <c r="N37" s="1103"/>
      <c r="O37" s="1103"/>
      <c r="P37" s="1104"/>
      <c r="Q37" s="1133">
        <v>474</v>
      </c>
      <c r="R37" s="1085"/>
      <c r="S37" s="1085"/>
      <c r="T37" s="1085"/>
      <c r="U37" s="1134"/>
      <c r="V37" s="1110">
        <v>474</v>
      </c>
      <c r="W37" s="1085"/>
      <c r="X37" s="1085"/>
      <c r="Y37" s="1085"/>
      <c r="Z37" s="1134"/>
      <c r="AA37" s="1110" t="s">
        <v>540</v>
      </c>
      <c r="AB37" s="1085"/>
      <c r="AC37" s="1085"/>
      <c r="AD37" s="1085"/>
      <c r="AE37" s="1086"/>
      <c r="AF37" s="1084" t="s">
        <v>541</v>
      </c>
      <c r="AG37" s="1085"/>
      <c r="AH37" s="1085"/>
      <c r="AI37" s="1085"/>
      <c r="AJ37" s="1086"/>
      <c r="AK37" s="1008">
        <v>304</v>
      </c>
      <c r="AL37" s="999"/>
      <c r="AM37" s="999"/>
      <c r="AN37" s="999"/>
      <c r="AO37" s="999"/>
      <c r="AP37" s="999">
        <v>1674</v>
      </c>
      <c r="AQ37" s="999"/>
      <c r="AR37" s="999"/>
      <c r="AS37" s="999"/>
      <c r="AT37" s="999"/>
      <c r="AU37" s="999">
        <v>1495</v>
      </c>
      <c r="AV37" s="999"/>
      <c r="AW37" s="999"/>
      <c r="AX37" s="999"/>
      <c r="AY37" s="999"/>
      <c r="AZ37" s="1126" t="s">
        <v>540</v>
      </c>
      <c r="BA37" s="1126"/>
      <c r="BB37" s="1126"/>
      <c r="BC37" s="1126"/>
      <c r="BD37" s="1126"/>
      <c r="BE37" s="1097" t="s">
        <v>543</v>
      </c>
      <c r="BF37" s="1097"/>
      <c r="BG37" s="1097"/>
      <c r="BH37" s="1097"/>
      <c r="BI37" s="1098"/>
      <c r="BJ37" s="203"/>
      <c r="BK37" s="203"/>
      <c r="BL37" s="203"/>
      <c r="BM37" s="203"/>
      <c r="BN37" s="203"/>
      <c r="BO37" s="215"/>
      <c r="BP37" s="215"/>
      <c r="BQ37" s="212">
        <v>31</v>
      </c>
      <c r="BR37" s="341" t="s">
        <v>122</v>
      </c>
      <c r="BS37" s="1127" t="s">
        <v>578</v>
      </c>
      <c r="BT37" s="1128" t="s">
        <v>578</v>
      </c>
      <c r="BU37" s="1128" t="s">
        <v>578</v>
      </c>
      <c r="BV37" s="1128" t="s">
        <v>578</v>
      </c>
      <c r="BW37" s="1128" t="s">
        <v>578</v>
      </c>
      <c r="BX37" s="1128" t="s">
        <v>578</v>
      </c>
      <c r="BY37" s="1128" t="s">
        <v>578</v>
      </c>
      <c r="BZ37" s="1128" t="s">
        <v>578</v>
      </c>
      <c r="CA37" s="1128" t="s">
        <v>578</v>
      </c>
      <c r="CB37" s="1128" t="s">
        <v>578</v>
      </c>
      <c r="CC37" s="1128" t="s">
        <v>578</v>
      </c>
      <c r="CD37" s="1128" t="s">
        <v>578</v>
      </c>
      <c r="CE37" s="1128" t="s">
        <v>578</v>
      </c>
      <c r="CF37" s="1128" t="s">
        <v>578</v>
      </c>
      <c r="CG37" s="1129" t="s">
        <v>578</v>
      </c>
      <c r="CH37" s="1120">
        <v>13</v>
      </c>
      <c r="CI37" s="1121"/>
      <c r="CJ37" s="1121"/>
      <c r="CK37" s="1121"/>
      <c r="CL37" s="1122"/>
      <c r="CM37" s="1120">
        <v>2373</v>
      </c>
      <c r="CN37" s="1121"/>
      <c r="CO37" s="1121"/>
      <c r="CP37" s="1121"/>
      <c r="CQ37" s="1122"/>
      <c r="CR37" s="1120">
        <v>20</v>
      </c>
      <c r="CS37" s="1121"/>
      <c r="CT37" s="1121"/>
      <c r="CU37" s="1121"/>
      <c r="CV37" s="1122"/>
      <c r="CW37" s="1120">
        <v>1</v>
      </c>
      <c r="CX37" s="1121"/>
      <c r="CY37" s="1121"/>
      <c r="CZ37" s="1121"/>
      <c r="DA37" s="1122"/>
      <c r="DB37" s="1120" t="s">
        <v>539</v>
      </c>
      <c r="DC37" s="1121"/>
      <c r="DD37" s="1121"/>
      <c r="DE37" s="1121"/>
      <c r="DF37" s="1122"/>
      <c r="DG37" s="1111" t="s">
        <v>539</v>
      </c>
      <c r="DH37" s="1112"/>
      <c r="DI37" s="1112"/>
      <c r="DJ37" s="1112"/>
      <c r="DK37" s="1113"/>
      <c r="DL37" s="1120">
        <v>2774</v>
      </c>
      <c r="DM37" s="1121"/>
      <c r="DN37" s="1121"/>
      <c r="DO37" s="1121"/>
      <c r="DP37" s="1122"/>
      <c r="DQ37" s="1120">
        <v>2774</v>
      </c>
      <c r="DR37" s="1121"/>
      <c r="DS37" s="1121"/>
      <c r="DT37" s="1121"/>
      <c r="DU37" s="1122"/>
      <c r="DV37" s="1057"/>
      <c r="DW37" s="1058"/>
      <c r="DX37" s="1058"/>
      <c r="DY37" s="1058"/>
      <c r="DZ37" s="1059"/>
      <c r="EA37" s="197"/>
    </row>
    <row r="38" spans="1:131" s="198" customFormat="1" ht="26.25" customHeight="1">
      <c r="A38" s="216">
        <v>11</v>
      </c>
      <c r="B38" s="1102" t="s">
        <v>392</v>
      </c>
      <c r="C38" s="1103"/>
      <c r="D38" s="1103"/>
      <c r="E38" s="1103"/>
      <c r="F38" s="1103"/>
      <c r="G38" s="1103"/>
      <c r="H38" s="1103"/>
      <c r="I38" s="1103"/>
      <c r="J38" s="1103"/>
      <c r="K38" s="1103"/>
      <c r="L38" s="1103"/>
      <c r="M38" s="1103"/>
      <c r="N38" s="1103"/>
      <c r="O38" s="1103"/>
      <c r="P38" s="1104"/>
      <c r="Q38" s="1108">
        <v>18911</v>
      </c>
      <c r="R38" s="1109"/>
      <c r="S38" s="1109"/>
      <c r="T38" s="1109"/>
      <c r="U38" s="1109"/>
      <c r="V38" s="1109">
        <v>18894</v>
      </c>
      <c r="W38" s="1109"/>
      <c r="X38" s="1109"/>
      <c r="Y38" s="1109"/>
      <c r="Z38" s="1109"/>
      <c r="AA38" s="1109">
        <f t="shared" si="1"/>
        <v>17</v>
      </c>
      <c r="AB38" s="1109"/>
      <c r="AC38" s="1109"/>
      <c r="AD38" s="1109"/>
      <c r="AE38" s="1110"/>
      <c r="AF38" s="1084" t="s">
        <v>541</v>
      </c>
      <c r="AG38" s="1085"/>
      <c r="AH38" s="1085"/>
      <c r="AI38" s="1085"/>
      <c r="AJ38" s="1086"/>
      <c r="AK38" s="1008">
        <v>2748</v>
      </c>
      <c r="AL38" s="999"/>
      <c r="AM38" s="999"/>
      <c r="AN38" s="999"/>
      <c r="AO38" s="999"/>
      <c r="AP38" s="999">
        <v>44980</v>
      </c>
      <c r="AQ38" s="999"/>
      <c r="AR38" s="999"/>
      <c r="AS38" s="999"/>
      <c r="AT38" s="999"/>
      <c r="AU38" s="999">
        <v>29417</v>
      </c>
      <c r="AV38" s="999"/>
      <c r="AW38" s="999"/>
      <c r="AX38" s="999"/>
      <c r="AY38" s="999"/>
      <c r="AZ38" s="1126" t="s">
        <v>540</v>
      </c>
      <c r="BA38" s="1126"/>
      <c r="BB38" s="1126"/>
      <c r="BC38" s="1126"/>
      <c r="BD38" s="1126"/>
      <c r="BE38" s="1097" t="s">
        <v>543</v>
      </c>
      <c r="BF38" s="1097"/>
      <c r="BG38" s="1097"/>
      <c r="BH38" s="1097"/>
      <c r="BI38" s="1098"/>
      <c r="BJ38" s="203"/>
      <c r="BK38" s="203"/>
      <c r="BL38" s="203"/>
      <c r="BM38" s="203"/>
      <c r="BN38" s="203"/>
      <c r="BO38" s="215"/>
      <c r="BP38" s="215"/>
      <c r="BQ38" s="212">
        <v>32</v>
      </c>
      <c r="BR38" s="341"/>
      <c r="BS38" s="1127" t="s">
        <v>579</v>
      </c>
      <c r="BT38" s="1128" t="s">
        <v>579</v>
      </c>
      <c r="BU38" s="1128" t="s">
        <v>579</v>
      </c>
      <c r="BV38" s="1128" t="s">
        <v>579</v>
      </c>
      <c r="BW38" s="1128" t="s">
        <v>579</v>
      </c>
      <c r="BX38" s="1128" t="s">
        <v>579</v>
      </c>
      <c r="BY38" s="1128" t="s">
        <v>579</v>
      </c>
      <c r="BZ38" s="1128" t="s">
        <v>579</v>
      </c>
      <c r="CA38" s="1128" t="s">
        <v>579</v>
      </c>
      <c r="CB38" s="1128" t="s">
        <v>579</v>
      </c>
      <c r="CC38" s="1128" t="s">
        <v>579</v>
      </c>
      <c r="CD38" s="1128" t="s">
        <v>579</v>
      </c>
      <c r="CE38" s="1128" t="s">
        <v>579</v>
      </c>
      <c r="CF38" s="1128" t="s">
        <v>579</v>
      </c>
      <c r="CG38" s="1129" t="s">
        <v>579</v>
      </c>
      <c r="CH38" s="1120">
        <v>3</v>
      </c>
      <c r="CI38" s="1121"/>
      <c r="CJ38" s="1121"/>
      <c r="CK38" s="1121"/>
      <c r="CL38" s="1122"/>
      <c r="CM38" s="1120">
        <v>216</v>
      </c>
      <c r="CN38" s="1121"/>
      <c r="CO38" s="1121"/>
      <c r="CP38" s="1121"/>
      <c r="CQ38" s="1122"/>
      <c r="CR38" s="1120">
        <v>21</v>
      </c>
      <c r="CS38" s="1121"/>
      <c r="CT38" s="1121"/>
      <c r="CU38" s="1121"/>
      <c r="CV38" s="1122"/>
      <c r="CW38" s="1120" t="s">
        <v>539</v>
      </c>
      <c r="CX38" s="1121"/>
      <c r="CY38" s="1121"/>
      <c r="CZ38" s="1121"/>
      <c r="DA38" s="1122"/>
      <c r="DB38" s="1111" t="s">
        <v>539</v>
      </c>
      <c r="DC38" s="1112"/>
      <c r="DD38" s="1112"/>
      <c r="DE38" s="1112"/>
      <c r="DF38" s="1113"/>
      <c r="DG38" s="1111" t="s">
        <v>539</v>
      </c>
      <c r="DH38" s="1112"/>
      <c r="DI38" s="1112"/>
      <c r="DJ38" s="1112"/>
      <c r="DK38" s="1113"/>
      <c r="DL38" s="1111" t="s">
        <v>539</v>
      </c>
      <c r="DM38" s="1112"/>
      <c r="DN38" s="1112"/>
      <c r="DO38" s="1112"/>
      <c r="DP38" s="1113"/>
      <c r="DQ38" s="1123"/>
      <c r="DR38" s="1124"/>
      <c r="DS38" s="1124"/>
      <c r="DT38" s="1124"/>
      <c r="DU38" s="1125"/>
      <c r="DV38" s="1057"/>
      <c r="DW38" s="1058"/>
      <c r="DX38" s="1058"/>
      <c r="DY38" s="1058"/>
      <c r="DZ38" s="1059"/>
      <c r="EA38" s="197"/>
    </row>
    <row r="39" spans="1:131" s="198" customFormat="1" ht="26.25" customHeight="1">
      <c r="A39" s="216">
        <v>12</v>
      </c>
      <c r="B39" s="1102" t="s">
        <v>393</v>
      </c>
      <c r="C39" s="1103"/>
      <c r="D39" s="1103"/>
      <c r="E39" s="1103"/>
      <c r="F39" s="1103"/>
      <c r="G39" s="1103"/>
      <c r="H39" s="1103"/>
      <c r="I39" s="1103"/>
      <c r="J39" s="1103"/>
      <c r="K39" s="1103"/>
      <c r="L39" s="1103"/>
      <c r="M39" s="1103"/>
      <c r="N39" s="1103"/>
      <c r="O39" s="1103"/>
      <c r="P39" s="1104"/>
      <c r="Q39" s="1108">
        <v>1490</v>
      </c>
      <c r="R39" s="1109"/>
      <c r="S39" s="1109"/>
      <c r="T39" s="1109"/>
      <c r="U39" s="1109"/>
      <c r="V39" s="1109">
        <v>1490</v>
      </c>
      <c r="W39" s="1109"/>
      <c r="X39" s="1109"/>
      <c r="Y39" s="1109"/>
      <c r="Z39" s="1109"/>
      <c r="AA39" s="1109" t="s">
        <v>540</v>
      </c>
      <c r="AB39" s="1109"/>
      <c r="AC39" s="1109"/>
      <c r="AD39" s="1109"/>
      <c r="AE39" s="1110"/>
      <c r="AF39" s="1084" t="s">
        <v>541</v>
      </c>
      <c r="AG39" s="1085"/>
      <c r="AH39" s="1085"/>
      <c r="AI39" s="1085"/>
      <c r="AJ39" s="1086"/>
      <c r="AK39" s="1008">
        <v>532</v>
      </c>
      <c r="AL39" s="999"/>
      <c r="AM39" s="999"/>
      <c r="AN39" s="999"/>
      <c r="AO39" s="999"/>
      <c r="AP39" s="999">
        <v>781</v>
      </c>
      <c r="AQ39" s="999"/>
      <c r="AR39" s="999"/>
      <c r="AS39" s="999"/>
      <c r="AT39" s="999"/>
      <c r="AU39" s="999">
        <v>330</v>
      </c>
      <c r="AV39" s="999"/>
      <c r="AW39" s="999"/>
      <c r="AX39" s="999"/>
      <c r="AY39" s="999"/>
      <c r="AZ39" s="1126" t="s">
        <v>540</v>
      </c>
      <c r="BA39" s="1126"/>
      <c r="BB39" s="1126"/>
      <c r="BC39" s="1126"/>
      <c r="BD39" s="1126"/>
      <c r="BE39" s="1097" t="s">
        <v>543</v>
      </c>
      <c r="BF39" s="1097"/>
      <c r="BG39" s="1097"/>
      <c r="BH39" s="1097"/>
      <c r="BI39" s="1098"/>
      <c r="BJ39" s="203"/>
      <c r="BK39" s="203"/>
      <c r="BL39" s="203"/>
      <c r="BM39" s="203"/>
      <c r="BN39" s="203"/>
      <c r="BO39" s="215"/>
      <c r="BP39" s="215"/>
      <c r="BQ39" s="212">
        <v>33</v>
      </c>
      <c r="BR39" s="341"/>
      <c r="BS39" s="1127" t="s">
        <v>580</v>
      </c>
      <c r="BT39" s="1128" t="s">
        <v>580</v>
      </c>
      <c r="BU39" s="1128" t="s">
        <v>580</v>
      </c>
      <c r="BV39" s="1128" t="s">
        <v>580</v>
      </c>
      <c r="BW39" s="1128" t="s">
        <v>580</v>
      </c>
      <c r="BX39" s="1128" t="s">
        <v>580</v>
      </c>
      <c r="BY39" s="1128" t="s">
        <v>580</v>
      </c>
      <c r="BZ39" s="1128" t="s">
        <v>580</v>
      </c>
      <c r="CA39" s="1128" t="s">
        <v>580</v>
      </c>
      <c r="CB39" s="1128" t="s">
        <v>580</v>
      </c>
      <c r="CC39" s="1128" t="s">
        <v>580</v>
      </c>
      <c r="CD39" s="1128" t="s">
        <v>580</v>
      </c>
      <c r="CE39" s="1128" t="s">
        <v>580</v>
      </c>
      <c r="CF39" s="1128" t="s">
        <v>580</v>
      </c>
      <c r="CG39" s="1129" t="s">
        <v>580</v>
      </c>
      <c r="CH39" s="1120">
        <v>545</v>
      </c>
      <c r="CI39" s="1121"/>
      <c r="CJ39" s="1121"/>
      <c r="CK39" s="1121"/>
      <c r="CL39" s="1122"/>
      <c r="CM39" s="1120">
        <v>4987</v>
      </c>
      <c r="CN39" s="1121"/>
      <c r="CO39" s="1121"/>
      <c r="CP39" s="1121"/>
      <c r="CQ39" s="1122"/>
      <c r="CR39" s="1120">
        <v>663</v>
      </c>
      <c r="CS39" s="1121"/>
      <c r="CT39" s="1121"/>
      <c r="CU39" s="1121"/>
      <c r="CV39" s="1122"/>
      <c r="CW39" s="1120">
        <v>2246</v>
      </c>
      <c r="CX39" s="1121"/>
      <c r="CY39" s="1121"/>
      <c r="CZ39" s="1121"/>
      <c r="DA39" s="1122"/>
      <c r="DB39" s="1120">
        <v>19871</v>
      </c>
      <c r="DC39" s="1121"/>
      <c r="DD39" s="1121"/>
      <c r="DE39" s="1121"/>
      <c r="DF39" s="1122"/>
      <c r="DG39" s="1111" t="s">
        <v>539</v>
      </c>
      <c r="DH39" s="1112"/>
      <c r="DI39" s="1112"/>
      <c r="DJ39" s="1112"/>
      <c r="DK39" s="1113"/>
      <c r="DL39" s="1111" t="s">
        <v>539</v>
      </c>
      <c r="DM39" s="1112"/>
      <c r="DN39" s="1112"/>
      <c r="DO39" s="1112"/>
      <c r="DP39" s="1113"/>
      <c r="DQ39" s="1123"/>
      <c r="DR39" s="1124"/>
      <c r="DS39" s="1124"/>
      <c r="DT39" s="1124"/>
      <c r="DU39" s="1125"/>
      <c r="DV39" s="1057"/>
      <c r="DW39" s="1058"/>
      <c r="DX39" s="1058"/>
      <c r="DY39" s="1058"/>
      <c r="DZ39" s="1059"/>
      <c r="EA39" s="197"/>
    </row>
    <row r="40" spans="1:131" s="198" customFormat="1" ht="26.25" customHeight="1">
      <c r="A40" s="211">
        <v>13</v>
      </c>
      <c r="B40" s="1102" t="s">
        <v>394</v>
      </c>
      <c r="C40" s="1103"/>
      <c r="D40" s="1103"/>
      <c r="E40" s="1103"/>
      <c r="F40" s="1103"/>
      <c r="G40" s="1103"/>
      <c r="H40" s="1103"/>
      <c r="I40" s="1103"/>
      <c r="J40" s="1103"/>
      <c r="K40" s="1103"/>
      <c r="L40" s="1103"/>
      <c r="M40" s="1103"/>
      <c r="N40" s="1103"/>
      <c r="O40" s="1103"/>
      <c r="P40" s="1104"/>
      <c r="Q40" s="1108">
        <v>13131</v>
      </c>
      <c r="R40" s="1109"/>
      <c r="S40" s="1109"/>
      <c r="T40" s="1109"/>
      <c r="U40" s="1109"/>
      <c r="V40" s="1109">
        <v>12713</v>
      </c>
      <c r="W40" s="1109"/>
      <c r="X40" s="1109"/>
      <c r="Y40" s="1109"/>
      <c r="Z40" s="1109"/>
      <c r="AA40" s="1109">
        <f t="shared" si="1"/>
        <v>418</v>
      </c>
      <c r="AB40" s="1109"/>
      <c r="AC40" s="1109"/>
      <c r="AD40" s="1109"/>
      <c r="AE40" s="1110"/>
      <c r="AF40" s="1084" t="s">
        <v>541</v>
      </c>
      <c r="AG40" s="1085"/>
      <c r="AH40" s="1085"/>
      <c r="AI40" s="1085"/>
      <c r="AJ40" s="1086"/>
      <c r="AK40" s="1008">
        <v>83</v>
      </c>
      <c r="AL40" s="999"/>
      <c r="AM40" s="999"/>
      <c r="AN40" s="999"/>
      <c r="AO40" s="999"/>
      <c r="AP40" s="999">
        <v>106162</v>
      </c>
      <c r="AQ40" s="999"/>
      <c r="AR40" s="999"/>
      <c r="AS40" s="999"/>
      <c r="AT40" s="999"/>
      <c r="AU40" s="999" t="s">
        <v>540</v>
      </c>
      <c r="AV40" s="999"/>
      <c r="AW40" s="999"/>
      <c r="AX40" s="999"/>
      <c r="AY40" s="999"/>
      <c r="AZ40" s="1126" t="s">
        <v>540</v>
      </c>
      <c r="BA40" s="1126"/>
      <c r="BB40" s="1126"/>
      <c r="BC40" s="1126"/>
      <c r="BD40" s="1126"/>
      <c r="BE40" s="1097" t="s">
        <v>543</v>
      </c>
      <c r="BF40" s="1097"/>
      <c r="BG40" s="1097"/>
      <c r="BH40" s="1097"/>
      <c r="BI40" s="1098"/>
      <c r="BJ40" s="203"/>
      <c r="BK40" s="203"/>
      <c r="BL40" s="203"/>
      <c r="BM40" s="203"/>
      <c r="BN40" s="203"/>
      <c r="BO40" s="215"/>
      <c r="BP40" s="215"/>
      <c r="BQ40" s="212">
        <v>34</v>
      </c>
      <c r="BR40" s="341"/>
      <c r="BS40" s="1127" t="s">
        <v>581</v>
      </c>
      <c r="BT40" s="1128" t="s">
        <v>581</v>
      </c>
      <c r="BU40" s="1128" t="s">
        <v>581</v>
      </c>
      <c r="BV40" s="1128" t="s">
        <v>581</v>
      </c>
      <c r="BW40" s="1128" t="s">
        <v>581</v>
      </c>
      <c r="BX40" s="1128" t="s">
        <v>581</v>
      </c>
      <c r="BY40" s="1128" t="s">
        <v>581</v>
      </c>
      <c r="BZ40" s="1128" t="s">
        <v>581</v>
      </c>
      <c r="CA40" s="1128" t="s">
        <v>581</v>
      </c>
      <c r="CB40" s="1128" t="s">
        <v>581</v>
      </c>
      <c r="CC40" s="1128" t="s">
        <v>581</v>
      </c>
      <c r="CD40" s="1128" t="s">
        <v>581</v>
      </c>
      <c r="CE40" s="1128" t="s">
        <v>581</v>
      </c>
      <c r="CF40" s="1128" t="s">
        <v>581</v>
      </c>
      <c r="CG40" s="1129" t="s">
        <v>581</v>
      </c>
      <c r="CH40" s="1130" t="s">
        <v>539</v>
      </c>
      <c r="CI40" s="1131"/>
      <c r="CJ40" s="1131"/>
      <c r="CK40" s="1131"/>
      <c r="CL40" s="1132"/>
      <c r="CM40" s="1130" t="s">
        <v>539</v>
      </c>
      <c r="CN40" s="1131"/>
      <c r="CO40" s="1131"/>
      <c r="CP40" s="1131"/>
      <c r="CQ40" s="1132"/>
      <c r="CR40" s="1120">
        <v>100</v>
      </c>
      <c r="CS40" s="1121"/>
      <c r="CT40" s="1121"/>
      <c r="CU40" s="1121"/>
      <c r="CV40" s="1122"/>
      <c r="CW40" s="1120" t="s">
        <v>539</v>
      </c>
      <c r="CX40" s="1121"/>
      <c r="CY40" s="1121"/>
      <c r="CZ40" s="1121"/>
      <c r="DA40" s="1122"/>
      <c r="DB40" s="1111" t="s">
        <v>539</v>
      </c>
      <c r="DC40" s="1112"/>
      <c r="DD40" s="1112"/>
      <c r="DE40" s="1112"/>
      <c r="DF40" s="1113"/>
      <c r="DG40" s="1111" t="s">
        <v>539</v>
      </c>
      <c r="DH40" s="1112"/>
      <c r="DI40" s="1112"/>
      <c r="DJ40" s="1112"/>
      <c r="DK40" s="1113"/>
      <c r="DL40" s="1111" t="s">
        <v>539</v>
      </c>
      <c r="DM40" s="1112"/>
      <c r="DN40" s="1112"/>
      <c r="DO40" s="1112"/>
      <c r="DP40" s="1113"/>
      <c r="DQ40" s="1123"/>
      <c r="DR40" s="1124"/>
      <c r="DS40" s="1124"/>
      <c r="DT40" s="1124"/>
      <c r="DU40" s="1125"/>
      <c r="DV40" s="1057"/>
      <c r="DW40" s="1058"/>
      <c r="DX40" s="1058"/>
      <c r="DY40" s="1058"/>
      <c r="DZ40" s="1059"/>
      <c r="EA40" s="197"/>
    </row>
    <row r="41" spans="1:131" s="198" customFormat="1" ht="26.25" customHeight="1">
      <c r="A41" s="211">
        <v>14</v>
      </c>
      <c r="B41" s="1102"/>
      <c r="C41" s="1103"/>
      <c r="D41" s="1103"/>
      <c r="E41" s="1103"/>
      <c r="F41" s="1103"/>
      <c r="G41" s="1103"/>
      <c r="H41" s="1103"/>
      <c r="I41" s="1103"/>
      <c r="J41" s="1103"/>
      <c r="K41" s="1103"/>
      <c r="L41" s="1103"/>
      <c r="M41" s="1103"/>
      <c r="N41" s="1103"/>
      <c r="O41" s="1103"/>
      <c r="P41" s="1104"/>
      <c r="Q41" s="1108"/>
      <c r="R41" s="1109"/>
      <c r="S41" s="1109"/>
      <c r="T41" s="1109"/>
      <c r="U41" s="1109"/>
      <c r="V41" s="1109"/>
      <c r="W41" s="1109"/>
      <c r="X41" s="1109"/>
      <c r="Y41" s="1109"/>
      <c r="Z41" s="1109"/>
      <c r="AA41" s="1109"/>
      <c r="AB41" s="1109"/>
      <c r="AC41" s="1109"/>
      <c r="AD41" s="1109"/>
      <c r="AE41" s="1110"/>
      <c r="AF41" s="1084"/>
      <c r="AG41" s="1085"/>
      <c r="AH41" s="1085"/>
      <c r="AI41" s="1085"/>
      <c r="AJ41" s="1086"/>
      <c r="AK41" s="1008"/>
      <c r="AL41" s="999"/>
      <c r="AM41" s="999"/>
      <c r="AN41" s="999"/>
      <c r="AO41" s="999"/>
      <c r="AP41" s="999"/>
      <c r="AQ41" s="999"/>
      <c r="AR41" s="999"/>
      <c r="AS41" s="999"/>
      <c r="AT41" s="999"/>
      <c r="AU41" s="999"/>
      <c r="AV41" s="999"/>
      <c r="AW41" s="999"/>
      <c r="AX41" s="999"/>
      <c r="AY41" s="999"/>
      <c r="AZ41" s="1107"/>
      <c r="BA41" s="1107"/>
      <c r="BB41" s="1107"/>
      <c r="BC41" s="1107"/>
      <c r="BD41" s="1107"/>
      <c r="BE41" s="1097"/>
      <c r="BF41" s="1097"/>
      <c r="BG41" s="1097"/>
      <c r="BH41" s="1097"/>
      <c r="BI41" s="1098"/>
      <c r="BJ41" s="203"/>
      <c r="BK41" s="203"/>
      <c r="BL41" s="203"/>
      <c r="BM41" s="203"/>
      <c r="BN41" s="203"/>
      <c r="BO41" s="215"/>
      <c r="BP41" s="215"/>
      <c r="BQ41" s="212">
        <v>35</v>
      </c>
      <c r="BR41" s="341"/>
      <c r="BS41" s="1117" t="s">
        <v>582</v>
      </c>
      <c r="BT41" s="1118"/>
      <c r="BU41" s="1118"/>
      <c r="BV41" s="1118"/>
      <c r="BW41" s="1118"/>
      <c r="BX41" s="1118"/>
      <c r="BY41" s="1118"/>
      <c r="BZ41" s="1118"/>
      <c r="CA41" s="1118"/>
      <c r="CB41" s="1118"/>
      <c r="CC41" s="1118"/>
      <c r="CD41" s="1118"/>
      <c r="CE41" s="1118"/>
      <c r="CF41" s="1118"/>
      <c r="CG41" s="1119"/>
      <c r="CH41" s="1120">
        <v>-72</v>
      </c>
      <c r="CI41" s="1121"/>
      <c r="CJ41" s="1121"/>
      <c r="CK41" s="1121"/>
      <c r="CL41" s="1122"/>
      <c r="CM41" s="1120">
        <v>482</v>
      </c>
      <c r="CN41" s="1121"/>
      <c r="CO41" s="1121"/>
      <c r="CP41" s="1121"/>
      <c r="CQ41" s="1122"/>
      <c r="CR41" s="1120">
        <v>100</v>
      </c>
      <c r="CS41" s="1121"/>
      <c r="CT41" s="1121"/>
      <c r="CU41" s="1121"/>
      <c r="CV41" s="1122"/>
      <c r="CW41" s="1120">
        <v>35</v>
      </c>
      <c r="CX41" s="1121"/>
      <c r="CY41" s="1121"/>
      <c r="CZ41" s="1121"/>
      <c r="DA41" s="1122"/>
      <c r="DB41" s="1111" t="s">
        <v>539</v>
      </c>
      <c r="DC41" s="1112"/>
      <c r="DD41" s="1112"/>
      <c r="DE41" s="1112"/>
      <c r="DF41" s="1113"/>
      <c r="DG41" s="1111" t="s">
        <v>539</v>
      </c>
      <c r="DH41" s="1112"/>
      <c r="DI41" s="1112"/>
      <c r="DJ41" s="1112"/>
      <c r="DK41" s="1113"/>
      <c r="DL41" s="1111" t="s">
        <v>539</v>
      </c>
      <c r="DM41" s="1112"/>
      <c r="DN41" s="1112"/>
      <c r="DO41" s="1112"/>
      <c r="DP41" s="1113"/>
      <c r="DQ41" s="1114"/>
      <c r="DR41" s="1115"/>
      <c r="DS41" s="1115"/>
      <c r="DT41" s="1115"/>
      <c r="DU41" s="1116"/>
      <c r="DV41" s="1057"/>
      <c r="DW41" s="1058"/>
      <c r="DX41" s="1058"/>
      <c r="DY41" s="1058"/>
      <c r="DZ41" s="1059"/>
      <c r="EA41" s="197"/>
    </row>
    <row r="42" spans="1:131" s="198" customFormat="1" ht="26.25" customHeight="1">
      <c r="A42" s="211">
        <v>15</v>
      </c>
      <c r="B42" s="1102"/>
      <c r="C42" s="1103"/>
      <c r="D42" s="1103"/>
      <c r="E42" s="1103"/>
      <c r="F42" s="1103"/>
      <c r="G42" s="1103"/>
      <c r="H42" s="1103"/>
      <c r="I42" s="1103"/>
      <c r="J42" s="1103"/>
      <c r="K42" s="1103"/>
      <c r="L42" s="1103"/>
      <c r="M42" s="1103"/>
      <c r="N42" s="1103"/>
      <c r="O42" s="1103"/>
      <c r="P42" s="1104"/>
      <c r="Q42" s="1108"/>
      <c r="R42" s="1109"/>
      <c r="S42" s="1109"/>
      <c r="T42" s="1109"/>
      <c r="U42" s="1109"/>
      <c r="V42" s="1109"/>
      <c r="W42" s="1109"/>
      <c r="X42" s="1109"/>
      <c r="Y42" s="1109"/>
      <c r="Z42" s="1109"/>
      <c r="AA42" s="1109"/>
      <c r="AB42" s="1109"/>
      <c r="AC42" s="1109"/>
      <c r="AD42" s="1109"/>
      <c r="AE42" s="1110"/>
      <c r="AF42" s="1084"/>
      <c r="AG42" s="1085"/>
      <c r="AH42" s="1085"/>
      <c r="AI42" s="1085"/>
      <c r="AJ42" s="1086"/>
      <c r="AK42" s="1008"/>
      <c r="AL42" s="999"/>
      <c r="AM42" s="999"/>
      <c r="AN42" s="999"/>
      <c r="AO42" s="999"/>
      <c r="AP42" s="999"/>
      <c r="AQ42" s="999"/>
      <c r="AR42" s="999"/>
      <c r="AS42" s="999"/>
      <c r="AT42" s="999"/>
      <c r="AU42" s="999"/>
      <c r="AV42" s="999"/>
      <c r="AW42" s="999"/>
      <c r="AX42" s="999"/>
      <c r="AY42" s="999"/>
      <c r="AZ42" s="1107"/>
      <c r="BA42" s="1107"/>
      <c r="BB42" s="1107"/>
      <c r="BC42" s="1107"/>
      <c r="BD42" s="1107"/>
      <c r="BE42" s="1097"/>
      <c r="BF42" s="1097"/>
      <c r="BG42" s="1097"/>
      <c r="BH42" s="1097"/>
      <c r="BI42" s="1098"/>
      <c r="BJ42" s="203"/>
      <c r="BK42" s="203"/>
      <c r="BL42" s="203"/>
      <c r="BM42" s="203"/>
      <c r="BN42" s="203"/>
      <c r="BO42" s="215"/>
      <c r="BP42" s="215"/>
      <c r="BQ42" s="212">
        <v>36</v>
      </c>
      <c r="BR42" s="213"/>
      <c r="BS42" s="1079"/>
      <c r="BT42" s="1080"/>
      <c r="BU42" s="1080"/>
      <c r="BV42" s="1080"/>
      <c r="BW42" s="1080"/>
      <c r="BX42" s="1080"/>
      <c r="BY42" s="1080"/>
      <c r="BZ42" s="1080"/>
      <c r="CA42" s="1080"/>
      <c r="CB42" s="1080"/>
      <c r="CC42" s="1080"/>
      <c r="CD42" s="1080"/>
      <c r="CE42" s="1080"/>
      <c r="CF42" s="1080"/>
      <c r="CG42" s="1081"/>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197"/>
    </row>
    <row r="43" spans="1:131" s="198" customFormat="1" ht="26.25" customHeight="1">
      <c r="A43" s="211">
        <v>16</v>
      </c>
      <c r="B43" s="1102"/>
      <c r="C43" s="1103"/>
      <c r="D43" s="1103"/>
      <c r="E43" s="1103"/>
      <c r="F43" s="1103"/>
      <c r="G43" s="1103"/>
      <c r="H43" s="1103"/>
      <c r="I43" s="1103"/>
      <c r="J43" s="1103"/>
      <c r="K43" s="1103"/>
      <c r="L43" s="1103"/>
      <c r="M43" s="1103"/>
      <c r="N43" s="1103"/>
      <c r="O43" s="1103"/>
      <c r="P43" s="1104"/>
      <c r="Q43" s="1108"/>
      <c r="R43" s="1109"/>
      <c r="S43" s="1109"/>
      <c r="T43" s="1109"/>
      <c r="U43" s="1109"/>
      <c r="V43" s="1109"/>
      <c r="W43" s="1109"/>
      <c r="X43" s="1109"/>
      <c r="Y43" s="1109"/>
      <c r="Z43" s="1109"/>
      <c r="AA43" s="1109"/>
      <c r="AB43" s="1109"/>
      <c r="AC43" s="1109"/>
      <c r="AD43" s="1109"/>
      <c r="AE43" s="1110"/>
      <c r="AF43" s="1084"/>
      <c r="AG43" s="1085"/>
      <c r="AH43" s="1085"/>
      <c r="AI43" s="1085"/>
      <c r="AJ43" s="1086"/>
      <c r="AK43" s="1008"/>
      <c r="AL43" s="999"/>
      <c r="AM43" s="999"/>
      <c r="AN43" s="999"/>
      <c r="AO43" s="999"/>
      <c r="AP43" s="999"/>
      <c r="AQ43" s="999"/>
      <c r="AR43" s="999"/>
      <c r="AS43" s="999"/>
      <c r="AT43" s="999"/>
      <c r="AU43" s="999"/>
      <c r="AV43" s="999"/>
      <c r="AW43" s="999"/>
      <c r="AX43" s="999"/>
      <c r="AY43" s="999"/>
      <c r="AZ43" s="1107"/>
      <c r="BA43" s="1107"/>
      <c r="BB43" s="1107"/>
      <c r="BC43" s="1107"/>
      <c r="BD43" s="1107"/>
      <c r="BE43" s="1097"/>
      <c r="BF43" s="1097"/>
      <c r="BG43" s="1097"/>
      <c r="BH43" s="1097"/>
      <c r="BI43" s="1098"/>
      <c r="BJ43" s="203"/>
      <c r="BK43" s="203"/>
      <c r="BL43" s="203"/>
      <c r="BM43" s="203"/>
      <c r="BN43" s="203"/>
      <c r="BO43" s="215"/>
      <c r="BP43" s="215"/>
      <c r="BQ43" s="212">
        <v>37</v>
      </c>
      <c r="BR43" s="213"/>
      <c r="BS43" s="1079"/>
      <c r="BT43" s="1080"/>
      <c r="BU43" s="1080"/>
      <c r="BV43" s="1080"/>
      <c r="BW43" s="1080"/>
      <c r="BX43" s="1080"/>
      <c r="BY43" s="1080"/>
      <c r="BZ43" s="1080"/>
      <c r="CA43" s="1080"/>
      <c r="CB43" s="1080"/>
      <c r="CC43" s="1080"/>
      <c r="CD43" s="1080"/>
      <c r="CE43" s="1080"/>
      <c r="CF43" s="1080"/>
      <c r="CG43" s="1081"/>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197"/>
    </row>
    <row r="44" spans="1:131" s="198" customFormat="1" ht="26.25" customHeight="1">
      <c r="A44" s="211">
        <v>17</v>
      </c>
      <c r="B44" s="1102"/>
      <c r="C44" s="1103"/>
      <c r="D44" s="1103"/>
      <c r="E44" s="1103"/>
      <c r="F44" s="1103"/>
      <c r="G44" s="1103"/>
      <c r="H44" s="1103"/>
      <c r="I44" s="1103"/>
      <c r="J44" s="1103"/>
      <c r="K44" s="1103"/>
      <c r="L44" s="1103"/>
      <c r="M44" s="1103"/>
      <c r="N44" s="1103"/>
      <c r="O44" s="1103"/>
      <c r="P44" s="1104"/>
      <c r="Q44" s="1108"/>
      <c r="R44" s="1109"/>
      <c r="S44" s="1109"/>
      <c r="T44" s="1109"/>
      <c r="U44" s="1109"/>
      <c r="V44" s="1109"/>
      <c r="W44" s="1109"/>
      <c r="X44" s="1109"/>
      <c r="Y44" s="1109"/>
      <c r="Z44" s="1109"/>
      <c r="AA44" s="1109"/>
      <c r="AB44" s="1109"/>
      <c r="AC44" s="1109"/>
      <c r="AD44" s="1109"/>
      <c r="AE44" s="1110"/>
      <c r="AF44" s="1084"/>
      <c r="AG44" s="1085"/>
      <c r="AH44" s="1085"/>
      <c r="AI44" s="1085"/>
      <c r="AJ44" s="1086"/>
      <c r="AK44" s="1008"/>
      <c r="AL44" s="999"/>
      <c r="AM44" s="999"/>
      <c r="AN44" s="999"/>
      <c r="AO44" s="999"/>
      <c r="AP44" s="999"/>
      <c r="AQ44" s="999"/>
      <c r="AR44" s="999"/>
      <c r="AS44" s="999"/>
      <c r="AT44" s="999"/>
      <c r="AU44" s="999"/>
      <c r="AV44" s="999"/>
      <c r="AW44" s="999"/>
      <c r="AX44" s="999"/>
      <c r="AY44" s="999"/>
      <c r="AZ44" s="1107"/>
      <c r="BA44" s="1107"/>
      <c r="BB44" s="1107"/>
      <c r="BC44" s="1107"/>
      <c r="BD44" s="1107"/>
      <c r="BE44" s="1097"/>
      <c r="BF44" s="1097"/>
      <c r="BG44" s="1097"/>
      <c r="BH44" s="1097"/>
      <c r="BI44" s="1098"/>
      <c r="BJ44" s="203"/>
      <c r="BK44" s="203"/>
      <c r="BL44" s="203"/>
      <c r="BM44" s="203"/>
      <c r="BN44" s="203"/>
      <c r="BO44" s="215"/>
      <c r="BP44" s="215"/>
      <c r="BQ44" s="212">
        <v>38</v>
      </c>
      <c r="BR44" s="213"/>
      <c r="BS44" s="1079"/>
      <c r="BT44" s="1080"/>
      <c r="BU44" s="1080"/>
      <c r="BV44" s="1080"/>
      <c r="BW44" s="1080"/>
      <c r="BX44" s="1080"/>
      <c r="BY44" s="1080"/>
      <c r="BZ44" s="1080"/>
      <c r="CA44" s="1080"/>
      <c r="CB44" s="1080"/>
      <c r="CC44" s="1080"/>
      <c r="CD44" s="1080"/>
      <c r="CE44" s="1080"/>
      <c r="CF44" s="1080"/>
      <c r="CG44" s="1081"/>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197"/>
    </row>
    <row r="45" spans="1:131" s="198" customFormat="1" ht="26.25" customHeight="1">
      <c r="A45" s="211">
        <v>18</v>
      </c>
      <c r="B45" s="1102"/>
      <c r="C45" s="1103"/>
      <c r="D45" s="1103"/>
      <c r="E45" s="1103"/>
      <c r="F45" s="1103"/>
      <c r="G45" s="1103"/>
      <c r="H45" s="1103"/>
      <c r="I45" s="1103"/>
      <c r="J45" s="1103"/>
      <c r="K45" s="1103"/>
      <c r="L45" s="1103"/>
      <c r="M45" s="1103"/>
      <c r="N45" s="1103"/>
      <c r="O45" s="1103"/>
      <c r="P45" s="1104"/>
      <c r="Q45" s="1108"/>
      <c r="R45" s="1109"/>
      <c r="S45" s="1109"/>
      <c r="T45" s="1109"/>
      <c r="U45" s="1109"/>
      <c r="V45" s="1109"/>
      <c r="W45" s="1109"/>
      <c r="X45" s="1109"/>
      <c r="Y45" s="1109"/>
      <c r="Z45" s="1109"/>
      <c r="AA45" s="1109"/>
      <c r="AB45" s="1109"/>
      <c r="AC45" s="1109"/>
      <c r="AD45" s="1109"/>
      <c r="AE45" s="1110"/>
      <c r="AF45" s="1084"/>
      <c r="AG45" s="1085"/>
      <c r="AH45" s="1085"/>
      <c r="AI45" s="1085"/>
      <c r="AJ45" s="1086"/>
      <c r="AK45" s="1008"/>
      <c r="AL45" s="999"/>
      <c r="AM45" s="999"/>
      <c r="AN45" s="999"/>
      <c r="AO45" s="999"/>
      <c r="AP45" s="999"/>
      <c r="AQ45" s="999"/>
      <c r="AR45" s="999"/>
      <c r="AS45" s="999"/>
      <c r="AT45" s="999"/>
      <c r="AU45" s="999"/>
      <c r="AV45" s="999"/>
      <c r="AW45" s="999"/>
      <c r="AX45" s="999"/>
      <c r="AY45" s="999"/>
      <c r="AZ45" s="1107"/>
      <c r="BA45" s="1107"/>
      <c r="BB45" s="1107"/>
      <c r="BC45" s="1107"/>
      <c r="BD45" s="1107"/>
      <c r="BE45" s="1097"/>
      <c r="BF45" s="1097"/>
      <c r="BG45" s="1097"/>
      <c r="BH45" s="1097"/>
      <c r="BI45" s="1098"/>
      <c r="BJ45" s="203"/>
      <c r="BK45" s="203"/>
      <c r="BL45" s="203"/>
      <c r="BM45" s="203"/>
      <c r="BN45" s="203"/>
      <c r="BO45" s="215"/>
      <c r="BP45" s="215"/>
      <c r="BQ45" s="212">
        <v>39</v>
      </c>
      <c r="BR45" s="213"/>
      <c r="BS45" s="1079"/>
      <c r="BT45" s="1080"/>
      <c r="BU45" s="1080"/>
      <c r="BV45" s="1080"/>
      <c r="BW45" s="1080"/>
      <c r="BX45" s="1080"/>
      <c r="BY45" s="1080"/>
      <c r="BZ45" s="1080"/>
      <c r="CA45" s="1080"/>
      <c r="CB45" s="1080"/>
      <c r="CC45" s="1080"/>
      <c r="CD45" s="1080"/>
      <c r="CE45" s="1080"/>
      <c r="CF45" s="1080"/>
      <c r="CG45" s="1081"/>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197"/>
    </row>
    <row r="46" spans="1:131" s="198" customFormat="1" ht="26.25" customHeight="1">
      <c r="A46" s="211">
        <v>19</v>
      </c>
      <c r="B46" s="1102"/>
      <c r="C46" s="1103"/>
      <c r="D46" s="1103"/>
      <c r="E46" s="1103"/>
      <c r="F46" s="1103"/>
      <c r="G46" s="1103"/>
      <c r="H46" s="1103"/>
      <c r="I46" s="1103"/>
      <c r="J46" s="1103"/>
      <c r="K46" s="1103"/>
      <c r="L46" s="1103"/>
      <c r="M46" s="1103"/>
      <c r="N46" s="1103"/>
      <c r="O46" s="1103"/>
      <c r="P46" s="1104"/>
      <c r="Q46" s="1108"/>
      <c r="R46" s="1109"/>
      <c r="S46" s="1109"/>
      <c r="T46" s="1109"/>
      <c r="U46" s="1109"/>
      <c r="V46" s="1109"/>
      <c r="W46" s="1109"/>
      <c r="X46" s="1109"/>
      <c r="Y46" s="1109"/>
      <c r="Z46" s="1109"/>
      <c r="AA46" s="1109"/>
      <c r="AB46" s="1109"/>
      <c r="AC46" s="1109"/>
      <c r="AD46" s="1109"/>
      <c r="AE46" s="1110"/>
      <c r="AF46" s="1084"/>
      <c r="AG46" s="1085"/>
      <c r="AH46" s="1085"/>
      <c r="AI46" s="1085"/>
      <c r="AJ46" s="1086"/>
      <c r="AK46" s="1008"/>
      <c r="AL46" s="999"/>
      <c r="AM46" s="999"/>
      <c r="AN46" s="999"/>
      <c r="AO46" s="999"/>
      <c r="AP46" s="999"/>
      <c r="AQ46" s="999"/>
      <c r="AR46" s="999"/>
      <c r="AS46" s="999"/>
      <c r="AT46" s="999"/>
      <c r="AU46" s="999"/>
      <c r="AV46" s="999"/>
      <c r="AW46" s="999"/>
      <c r="AX46" s="999"/>
      <c r="AY46" s="999"/>
      <c r="AZ46" s="1107"/>
      <c r="BA46" s="1107"/>
      <c r="BB46" s="1107"/>
      <c r="BC46" s="1107"/>
      <c r="BD46" s="1107"/>
      <c r="BE46" s="1097"/>
      <c r="BF46" s="1097"/>
      <c r="BG46" s="1097"/>
      <c r="BH46" s="1097"/>
      <c r="BI46" s="1098"/>
      <c r="BJ46" s="203"/>
      <c r="BK46" s="203"/>
      <c r="BL46" s="203"/>
      <c r="BM46" s="203"/>
      <c r="BN46" s="203"/>
      <c r="BO46" s="215"/>
      <c r="BP46" s="215"/>
      <c r="BQ46" s="212">
        <v>40</v>
      </c>
      <c r="BR46" s="213"/>
      <c r="BS46" s="1079"/>
      <c r="BT46" s="1080"/>
      <c r="BU46" s="1080"/>
      <c r="BV46" s="1080"/>
      <c r="BW46" s="1080"/>
      <c r="BX46" s="1080"/>
      <c r="BY46" s="1080"/>
      <c r="BZ46" s="1080"/>
      <c r="CA46" s="1080"/>
      <c r="CB46" s="1080"/>
      <c r="CC46" s="1080"/>
      <c r="CD46" s="1080"/>
      <c r="CE46" s="1080"/>
      <c r="CF46" s="1080"/>
      <c r="CG46" s="1081"/>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197"/>
    </row>
    <row r="47" spans="1:131" s="198" customFormat="1" ht="26.25" customHeight="1">
      <c r="A47" s="211">
        <v>20</v>
      </c>
      <c r="B47" s="1102"/>
      <c r="C47" s="1103"/>
      <c r="D47" s="1103"/>
      <c r="E47" s="1103"/>
      <c r="F47" s="1103"/>
      <c r="G47" s="1103"/>
      <c r="H47" s="1103"/>
      <c r="I47" s="1103"/>
      <c r="J47" s="1103"/>
      <c r="K47" s="1103"/>
      <c r="L47" s="1103"/>
      <c r="M47" s="1103"/>
      <c r="N47" s="1103"/>
      <c r="O47" s="1103"/>
      <c r="P47" s="1104"/>
      <c r="Q47" s="1108"/>
      <c r="R47" s="1109"/>
      <c r="S47" s="1109"/>
      <c r="T47" s="1109"/>
      <c r="U47" s="1109"/>
      <c r="V47" s="1109"/>
      <c r="W47" s="1109"/>
      <c r="X47" s="1109"/>
      <c r="Y47" s="1109"/>
      <c r="Z47" s="1109"/>
      <c r="AA47" s="1109"/>
      <c r="AB47" s="1109"/>
      <c r="AC47" s="1109"/>
      <c r="AD47" s="1109"/>
      <c r="AE47" s="1110"/>
      <c r="AF47" s="1084"/>
      <c r="AG47" s="1085"/>
      <c r="AH47" s="1085"/>
      <c r="AI47" s="1085"/>
      <c r="AJ47" s="1086"/>
      <c r="AK47" s="1008"/>
      <c r="AL47" s="999"/>
      <c r="AM47" s="999"/>
      <c r="AN47" s="999"/>
      <c r="AO47" s="999"/>
      <c r="AP47" s="999"/>
      <c r="AQ47" s="999"/>
      <c r="AR47" s="999"/>
      <c r="AS47" s="999"/>
      <c r="AT47" s="999"/>
      <c r="AU47" s="999"/>
      <c r="AV47" s="999"/>
      <c r="AW47" s="999"/>
      <c r="AX47" s="999"/>
      <c r="AY47" s="999"/>
      <c r="AZ47" s="1107"/>
      <c r="BA47" s="1107"/>
      <c r="BB47" s="1107"/>
      <c r="BC47" s="1107"/>
      <c r="BD47" s="1107"/>
      <c r="BE47" s="1097"/>
      <c r="BF47" s="1097"/>
      <c r="BG47" s="1097"/>
      <c r="BH47" s="1097"/>
      <c r="BI47" s="1098"/>
      <c r="BJ47" s="203"/>
      <c r="BK47" s="203"/>
      <c r="BL47" s="203"/>
      <c r="BM47" s="203"/>
      <c r="BN47" s="203"/>
      <c r="BO47" s="215"/>
      <c r="BP47" s="215"/>
      <c r="BQ47" s="212">
        <v>41</v>
      </c>
      <c r="BR47" s="213"/>
      <c r="BS47" s="1079"/>
      <c r="BT47" s="1080"/>
      <c r="BU47" s="1080"/>
      <c r="BV47" s="1080"/>
      <c r="BW47" s="1080"/>
      <c r="BX47" s="1080"/>
      <c r="BY47" s="1080"/>
      <c r="BZ47" s="1080"/>
      <c r="CA47" s="1080"/>
      <c r="CB47" s="1080"/>
      <c r="CC47" s="1080"/>
      <c r="CD47" s="1080"/>
      <c r="CE47" s="1080"/>
      <c r="CF47" s="1080"/>
      <c r="CG47" s="1081"/>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197"/>
    </row>
    <row r="48" spans="1:131" s="198" customFormat="1" ht="26.25" customHeight="1">
      <c r="A48" s="211">
        <v>21</v>
      </c>
      <c r="B48" s="1102"/>
      <c r="C48" s="1103"/>
      <c r="D48" s="1103"/>
      <c r="E48" s="1103"/>
      <c r="F48" s="1103"/>
      <c r="G48" s="1103"/>
      <c r="H48" s="1103"/>
      <c r="I48" s="1103"/>
      <c r="J48" s="1103"/>
      <c r="K48" s="1103"/>
      <c r="L48" s="1103"/>
      <c r="M48" s="1103"/>
      <c r="N48" s="1103"/>
      <c r="O48" s="1103"/>
      <c r="P48" s="1104"/>
      <c r="Q48" s="1108"/>
      <c r="R48" s="1109"/>
      <c r="S48" s="1109"/>
      <c r="T48" s="1109"/>
      <c r="U48" s="1109"/>
      <c r="V48" s="1109"/>
      <c r="W48" s="1109"/>
      <c r="X48" s="1109"/>
      <c r="Y48" s="1109"/>
      <c r="Z48" s="1109"/>
      <c r="AA48" s="1109"/>
      <c r="AB48" s="1109"/>
      <c r="AC48" s="1109"/>
      <c r="AD48" s="1109"/>
      <c r="AE48" s="1110"/>
      <c r="AF48" s="1084"/>
      <c r="AG48" s="1085"/>
      <c r="AH48" s="1085"/>
      <c r="AI48" s="1085"/>
      <c r="AJ48" s="1086"/>
      <c r="AK48" s="1008"/>
      <c r="AL48" s="999"/>
      <c r="AM48" s="999"/>
      <c r="AN48" s="999"/>
      <c r="AO48" s="999"/>
      <c r="AP48" s="999"/>
      <c r="AQ48" s="999"/>
      <c r="AR48" s="999"/>
      <c r="AS48" s="999"/>
      <c r="AT48" s="999"/>
      <c r="AU48" s="999"/>
      <c r="AV48" s="999"/>
      <c r="AW48" s="999"/>
      <c r="AX48" s="999"/>
      <c r="AY48" s="999"/>
      <c r="AZ48" s="1107"/>
      <c r="BA48" s="1107"/>
      <c r="BB48" s="1107"/>
      <c r="BC48" s="1107"/>
      <c r="BD48" s="1107"/>
      <c r="BE48" s="1097"/>
      <c r="BF48" s="1097"/>
      <c r="BG48" s="1097"/>
      <c r="BH48" s="1097"/>
      <c r="BI48" s="1098"/>
      <c r="BJ48" s="203"/>
      <c r="BK48" s="203"/>
      <c r="BL48" s="203"/>
      <c r="BM48" s="203"/>
      <c r="BN48" s="203"/>
      <c r="BO48" s="215"/>
      <c r="BP48" s="215"/>
      <c r="BQ48" s="212">
        <v>42</v>
      </c>
      <c r="BR48" s="213"/>
      <c r="BS48" s="1079"/>
      <c r="BT48" s="1080"/>
      <c r="BU48" s="1080"/>
      <c r="BV48" s="1080"/>
      <c r="BW48" s="1080"/>
      <c r="BX48" s="1080"/>
      <c r="BY48" s="1080"/>
      <c r="BZ48" s="1080"/>
      <c r="CA48" s="1080"/>
      <c r="CB48" s="1080"/>
      <c r="CC48" s="1080"/>
      <c r="CD48" s="1080"/>
      <c r="CE48" s="1080"/>
      <c r="CF48" s="1080"/>
      <c r="CG48" s="1081"/>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197"/>
    </row>
    <row r="49" spans="1:131" s="198" customFormat="1" ht="26.25" customHeight="1">
      <c r="A49" s="211">
        <v>22</v>
      </c>
      <c r="B49" s="1102"/>
      <c r="C49" s="1103"/>
      <c r="D49" s="1103"/>
      <c r="E49" s="1103"/>
      <c r="F49" s="1103"/>
      <c r="G49" s="1103"/>
      <c r="H49" s="1103"/>
      <c r="I49" s="1103"/>
      <c r="J49" s="1103"/>
      <c r="K49" s="1103"/>
      <c r="L49" s="1103"/>
      <c r="M49" s="1103"/>
      <c r="N49" s="1103"/>
      <c r="O49" s="1103"/>
      <c r="P49" s="1104"/>
      <c r="Q49" s="1108"/>
      <c r="R49" s="1109"/>
      <c r="S49" s="1109"/>
      <c r="T49" s="1109"/>
      <c r="U49" s="1109"/>
      <c r="V49" s="1109"/>
      <c r="W49" s="1109"/>
      <c r="X49" s="1109"/>
      <c r="Y49" s="1109"/>
      <c r="Z49" s="1109"/>
      <c r="AA49" s="1109"/>
      <c r="AB49" s="1109"/>
      <c r="AC49" s="1109"/>
      <c r="AD49" s="1109"/>
      <c r="AE49" s="1110"/>
      <c r="AF49" s="1084"/>
      <c r="AG49" s="1085"/>
      <c r="AH49" s="1085"/>
      <c r="AI49" s="1085"/>
      <c r="AJ49" s="1086"/>
      <c r="AK49" s="1008"/>
      <c r="AL49" s="999"/>
      <c r="AM49" s="999"/>
      <c r="AN49" s="999"/>
      <c r="AO49" s="999"/>
      <c r="AP49" s="999"/>
      <c r="AQ49" s="999"/>
      <c r="AR49" s="999"/>
      <c r="AS49" s="999"/>
      <c r="AT49" s="999"/>
      <c r="AU49" s="999"/>
      <c r="AV49" s="999"/>
      <c r="AW49" s="999"/>
      <c r="AX49" s="999"/>
      <c r="AY49" s="999"/>
      <c r="AZ49" s="1107"/>
      <c r="BA49" s="1107"/>
      <c r="BB49" s="1107"/>
      <c r="BC49" s="1107"/>
      <c r="BD49" s="1107"/>
      <c r="BE49" s="1097"/>
      <c r="BF49" s="1097"/>
      <c r="BG49" s="1097"/>
      <c r="BH49" s="1097"/>
      <c r="BI49" s="1098"/>
      <c r="BJ49" s="203"/>
      <c r="BK49" s="203"/>
      <c r="BL49" s="203"/>
      <c r="BM49" s="203"/>
      <c r="BN49" s="203"/>
      <c r="BO49" s="215"/>
      <c r="BP49" s="215"/>
      <c r="BQ49" s="212">
        <v>43</v>
      </c>
      <c r="BR49" s="213"/>
      <c r="BS49" s="1079"/>
      <c r="BT49" s="1080"/>
      <c r="BU49" s="1080"/>
      <c r="BV49" s="1080"/>
      <c r="BW49" s="1080"/>
      <c r="BX49" s="1080"/>
      <c r="BY49" s="1080"/>
      <c r="BZ49" s="1080"/>
      <c r="CA49" s="1080"/>
      <c r="CB49" s="1080"/>
      <c r="CC49" s="1080"/>
      <c r="CD49" s="1080"/>
      <c r="CE49" s="1080"/>
      <c r="CF49" s="1080"/>
      <c r="CG49" s="1081"/>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197"/>
    </row>
    <row r="50" spans="1:131" s="198" customFormat="1" ht="26.25" customHeight="1">
      <c r="A50" s="211">
        <v>23</v>
      </c>
      <c r="B50" s="1102"/>
      <c r="C50" s="1103"/>
      <c r="D50" s="1103"/>
      <c r="E50" s="1103"/>
      <c r="F50" s="1103"/>
      <c r="G50" s="1103"/>
      <c r="H50" s="1103"/>
      <c r="I50" s="1103"/>
      <c r="J50" s="1103"/>
      <c r="K50" s="1103"/>
      <c r="L50" s="1103"/>
      <c r="M50" s="1103"/>
      <c r="N50" s="1103"/>
      <c r="O50" s="1103"/>
      <c r="P50" s="1104"/>
      <c r="Q50" s="1105"/>
      <c r="R50" s="1088"/>
      <c r="S50" s="1088"/>
      <c r="T50" s="1088"/>
      <c r="U50" s="1088"/>
      <c r="V50" s="1088"/>
      <c r="W50" s="1088"/>
      <c r="X50" s="1088"/>
      <c r="Y50" s="1088"/>
      <c r="Z50" s="1088"/>
      <c r="AA50" s="1088"/>
      <c r="AB50" s="1088"/>
      <c r="AC50" s="1088"/>
      <c r="AD50" s="1088"/>
      <c r="AE50" s="1106"/>
      <c r="AF50" s="1084"/>
      <c r="AG50" s="1085"/>
      <c r="AH50" s="1085"/>
      <c r="AI50" s="1085"/>
      <c r="AJ50" s="1086"/>
      <c r="AK50" s="1087"/>
      <c r="AL50" s="1088"/>
      <c r="AM50" s="1088"/>
      <c r="AN50" s="1088"/>
      <c r="AO50" s="1088"/>
      <c r="AP50" s="1088"/>
      <c r="AQ50" s="1088"/>
      <c r="AR50" s="1088"/>
      <c r="AS50" s="1088"/>
      <c r="AT50" s="1088"/>
      <c r="AU50" s="1088"/>
      <c r="AV50" s="1088"/>
      <c r="AW50" s="1088"/>
      <c r="AX50" s="1088"/>
      <c r="AY50" s="1088"/>
      <c r="AZ50" s="1089"/>
      <c r="BA50" s="1089"/>
      <c r="BB50" s="1089"/>
      <c r="BC50" s="1089"/>
      <c r="BD50" s="1089"/>
      <c r="BE50" s="1097"/>
      <c r="BF50" s="1097"/>
      <c r="BG50" s="1097"/>
      <c r="BH50" s="1097"/>
      <c r="BI50" s="1098"/>
      <c r="BJ50" s="203"/>
      <c r="BK50" s="203"/>
      <c r="BL50" s="203"/>
      <c r="BM50" s="203"/>
      <c r="BN50" s="203"/>
      <c r="BO50" s="215"/>
      <c r="BP50" s="215"/>
      <c r="BQ50" s="212">
        <v>44</v>
      </c>
      <c r="BR50" s="213"/>
      <c r="BS50" s="1079"/>
      <c r="BT50" s="1080"/>
      <c r="BU50" s="1080"/>
      <c r="BV50" s="1080"/>
      <c r="BW50" s="1080"/>
      <c r="BX50" s="1080"/>
      <c r="BY50" s="1080"/>
      <c r="BZ50" s="1080"/>
      <c r="CA50" s="1080"/>
      <c r="CB50" s="1080"/>
      <c r="CC50" s="1080"/>
      <c r="CD50" s="1080"/>
      <c r="CE50" s="1080"/>
      <c r="CF50" s="1080"/>
      <c r="CG50" s="1081"/>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197"/>
    </row>
    <row r="51" spans="1:131" s="198" customFormat="1" ht="26.25" customHeight="1">
      <c r="A51" s="211">
        <v>24</v>
      </c>
      <c r="B51" s="1102"/>
      <c r="C51" s="1103"/>
      <c r="D51" s="1103"/>
      <c r="E51" s="1103"/>
      <c r="F51" s="1103"/>
      <c r="G51" s="1103"/>
      <c r="H51" s="1103"/>
      <c r="I51" s="1103"/>
      <c r="J51" s="1103"/>
      <c r="K51" s="1103"/>
      <c r="L51" s="1103"/>
      <c r="M51" s="1103"/>
      <c r="N51" s="1103"/>
      <c r="O51" s="1103"/>
      <c r="P51" s="1104"/>
      <c r="Q51" s="1105"/>
      <c r="R51" s="1088"/>
      <c r="S51" s="1088"/>
      <c r="T51" s="1088"/>
      <c r="U51" s="1088"/>
      <c r="V51" s="1088"/>
      <c r="W51" s="1088"/>
      <c r="X51" s="1088"/>
      <c r="Y51" s="1088"/>
      <c r="Z51" s="1088"/>
      <c r="AA51" s="1088"/>
      <c r="AB51" s="1088"/>
      <c r="AC51" s="1088"/>
      <c r="AD51" s="1088"/>
      <c r="AE51" s="1106"/>
      <c r="AF51" s="1084"/>
      <c r="AG51" s="1085"/>
      <c r="AH51" s="1085"/>
      <c r="AI51" s="1085"/>
      <c r="AJ51" s="1086"/>
      <c r="AK51" s="1087"/>
      <c r="AL51" s="1088"/>
      <c r="AM51" s="1088"/>
      <c r="AN51" s="1088"/>
      <c r="AO51" s="1088"/>
      <c r="AP51" s="1088"/>
      <c r="AQ51" s="1088"/>
      <c r="AR51" s="1088"/>
      <c r="AS51" s="1088"/>
      <c r="AT51" s="1088"/>
      <c r="AU51" s="1088"/>
      <c r="AV51" s="1088"/>
      <c r="AW51" s="1088"/>
      <c r="AX51" s="1088"/>
      <c r="AY51" s="1088"/>
      <c r="AZ51" s="1089"/>
      <c r="BA51" s="1089"/>
      <c r="BB51" s="1089"/>
      <c r="BC51" s="1089"/>
      <c r="BD51" s="1089"/>
      <c r="BE51" s="1097"/>
      <c r="BF51" s="1097"/>
      <c r="BG51" s="1097"/>
      <c r="BH51" s="1097"/>
      <c r="BI51" s="1098"/>
      <c r="BJ51" s="203"/>
      <c r="BK51" s="203"/>
      <c r="BL51" s="203"/>
      <c r="BM51" s="203"/>
      <c r="BN51" s="203"/>
      <c r="BO51" s="215"/>
      <c r="BP51" s="215"/>
      <c r="BQ51" s="212">
        <v>45</v>
      </c>
      <c r="BR51" s="213"/>
      <c r="BS51" s="1079"/>
      <c r="BT51" s="1080"/>
      <c r="BU51" s="1080"/>
      <c r="BV51" s="1080"/>
      <c r="BW51" s="1080"/>
      <c r="BX51" s="1080"/>
      <c r="BY51" s="1080"/>
      <c r="BZ51" s="1080"/>
      <c r="CA51" s="1080"/>
      <c r="CB51" s="1080"/>
      <c r="CC51" s="1080"/>
      <c r="CD51" s="1080"/>
      <c r="CE51" s="1080"/>
      <c r="CF51" s="1080"/>
      <c r="CG51" s="1081"/>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197"/>
    </row>
    <row r="52" spans="1:131" s="198" customFormat="1" ht="26.25" customHeight="1">
      <c r="A52" s="211">
        <v>25</v>
      </c>
      <c r="B52" s="1102"/>
      <c r="C52" s="1103"/>
      <c r="D52" s="1103"/>
      <c r="E52" s="1103"/>
      <c r="F52" s="1103"/>
      <c r="G52" s="1103"/>
      <c r="H52" s="1103"/>
      <c r="I52" s="1103"/>
      <c r="J52" s="1103"/>
      <c r="K52" s="1103"/>
      <c r="L52" s="1103"/>
      <c r="M52" s="1103"/>
      <c r="N52" s="1103"/>
      <c r="O52" s="1103"/>
      <c r="P52" s="1104"/>
      <c r="Q52" s="1105"/>
      <c r="R52" s="1088"/>
      <c r="S52" s="1088"/>
      <c r="T52" s="1088"/>
      <c r="U52" s="1088"/>
      <c r="V52" s="1088"/>
      <c r="W52" s="1088"/>
      <c r="X52" s="1088"/>
      <c r="Y52" s="1088"/>
      <c r="Z52" s="1088"/>
      <c r="AA52" s="1088"/>
      <c r="AB52" s="1088"/>
      <c r="AC52" s="1088"/>
      <c r="AD52" s="1088"/>
      <c r="AE52" s="1106"/>
      <c r="AF52" s="1084"/>
      <c r="AG52" s="1085"/>
      <c r="AH52" s="1085"/>
      <c r="AI52" s="1085"/>
      <c r="AJ52" s="1086"/>
      <c r="AK52" s="1087"/>
      <c r="AL52" s="1088"/>
      <c r="AM52" s="1088"/>
      <c r="AN52" s="1088"/>
      <c r="AO52" s="1088"/>
      <c r="AP52" s="1088"/>
      <c r="AQ52" s="1088"/>
      <c r="AR52" s="1088"/>
      <c r="AS52" s="1088"/>
      <c r="AT52" s="1088"/>
      <c r="AU52" s="1088"/>
      <c r="AV52" s="1088"/>
      <c r="AW52" s="1088"/>
      <c r="AX52" s="1088"/>
      <c r="AY52" s="1088"/>
      <c r="AZ52" s="1089"/>
      <c r="BA52" s="1089"/>
      <c r="BB52" s="1089"/>
      <c r="BC52" s="1089"/>
      <c r="BD52" s="1089"/>
      <c r="BE52" s="1097"/>
      <c r="BF52" s="1097"/>
      <c r="BG52" s="1097"/>
      <c r="BH52" s="1097"/>
      <c r="BI52" s="1098"/>
      <c r="BJ52" s="203"/>
      <c r="BK52" s="203"/>
      <c r="BL52" s="203"/>
      <c r="BM52" s="203"/>
      <c r="BN52" s="203"/>
      <c r="BO52" s="215"/>
      <c r="BP52" s="215"/>
      <c r="BQ52" s="212">
        <v>46</v>
      </c>
      <c r="BR52" s="213"/>
      <c r="BS52" s="1079"/>
      <c r="BT52" s="1080"/>
      <c r="BU52" s="1080"/>
      <c r="BV52" s="1080"/>
      <c r="BW52" s="1080"/>
      <c r="BX52" s="1080"/>
      <c r="BY52" s="1080"/>
      <c r="BZ52" s="1080"/>
      <c r="CA52" s="1080"/>
      <c r="CB52" s="1080"/>
      <c r="CC52" s="1080"/>
      <c r="CD52" s="1080"/>
      <c r="CE52" s="1080"/>
      <c r="CF52" s="1080"/>
      <c r="CG52" s="1081"/>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197"/>
    </row>
    <row r="53" spans="1:131" s="198" customFormat="1" ht="26.25" customHeight="1">
      <c r="A53" s="211">
        <v>26</v>
      </c>
      <c r="B53" s="1102"/>
      <c r="C53" s="1103"/>
      <c r="D53" s="1103"/>
      <c r="E53" s="1103"/>
      <c r="F53" s="1103"/>
      <c r="G53" s="1103"/>
      <c r="H53" s="1103"/>
      <c r="I53" s="1103"/>
      <c r="J53" s="1103"/>
      <c r="K53" s="1103"/>
      <c r="L53" s="1103"/>
      <c r="M53" s="1103"/>
      <c r="N53" s="1103"/>
      <c r="O53" s="1103"/>
      <c r="P53" s="1104"/>
      <c r="Q53" s="1105"/>
      <c r="R53" s="1088"/>
      <c r="S53" s="1088"/>
      <c r="T53" s="1088"/>
      <c r="U53" s="1088"/>
      <c r="V53" s="1088"/>
      <c r="W53" s="1088"/>
      <c r="X53" s="1088"/>
      <c r="Y53" s="1088"/>
      <c r="Z53" s="1088"/>
      <c r="AA53" s="1088"/>
      <c r="AB53" s="1088"/>
      <c r="AC53" s="1088"/>
      <c r="AD53" s="1088"/>
      <c r="AE53" s="1106"/>
      <c r="AF53" s="1084"/>
      <c r="AG53" s="1085"/>
      <c r="AH53" s="1085"/>
      <c r="AI53" s="1085"/>
      <c r="AJ53" s="1086"/>
      <c r="AK53" s="1087"/>
      <c r="AL53" s="1088"/>
      <c r="AM53" s="1088"/>
      <c r="AN53" s="1088"/>
      <c r="AO53" s="1088"/>
      <c r="AP53" s="1088"/>
      <c r="AQ53" s="1088"/>
      <c r="AR53" s="1088"/>
      <c r="AS53" s="1088"/>
      <c r="AT53" s="1088"/>
      <c r="AU53" s="1088"/>
      <c r="AV53" s="1088"/>
      <c r="AW53" s="1088"/>
      <c r="AX53" s="1088"/>
      <c r="AY53" s="1088"/>
      <c r="AZ53" s="1089"/>
      <c r="BA53" s="1089"/>
      <c r="BB53" s="1089"/>
      <c r="BC53" s="1089"/>
      <c r="BD53" s="1089"/>
      <c r="BE53" s="1097"/>
      <c r="BF53" s="1097"/>
      <c r="BG53" s="1097"/>
      <c r="BH53" s="1097"/>
      <c r="BI53" s="1098"/>
      <c r="BJ53" s="203"/>
      <c r="BK53" s="203"/>
      <c r="BL53" s="203"/>
      <c r="BM53" s="203"/>
      <c r="BN53" s="203"/>
      <c r="BO53" s="215"/>
      <c r="BP53" s="215"/>
      <c r="BQ53" s="212">
        <v>47</v>
      </c>
      <c r="BR53" s="213"/>
      <c r="BS53" s="1079"/>
      <c r="BT53" s="1080"/>
      <c r="BU53" s="1080"/>
      <c r="BV53" s="1080"/>
      <c r="BW53" s="1080"/>
      <c r="BX53" s="1080"/>
      <c r="BY53" s="1080"/>
      <c r="BZ53" s="1080"/>
      <c r="CA53" s="1080"/>
      <c r="CB53" s="1080"/>
      <c r="CC53" s="1080"/>
      <c r="CD53" s="1080"/>
      <c r="CE53" s="1080"/>
      <c r="CF53" s="1080"/>
      <c r="CG53" s="1081"/>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197"/>
    </row>
    <row r="54" spans="1:131" s="198" customFormat="1" ht="26.25" customHeight="1">
      <c r="A54" s="211">
        <v>27</v>
      </c>
      <c r="B54" s="1102"/>
      <c r="C54" s="1103"/>
      <c r="D54" s="1103"/>
      <c r="E54" s="1103"/>
      <c r="F54" s="1103"/>
      <c r="G54" s="1103"/>
      <c r="H54" s="1103"/>
      <c r="I54" s="1103"/>
      <c r="J54" s="1103"/>
      <c r="K54" s="1103"/>
      <c r="L54" s="1103"/>
      <c r="M54" s="1103"/>
      <c r="N54" s="1103"/>
      <c r="O54" s="1103"/>
      <c r="P54" s="1104"/>
      <c r="Q54" s="1105"/>
      <c r="R54" s="1088"/>
      <c r="S54" s="1088"/>
      <c r="T54" s="1088"/>
      <c r="U54" s="1088"/>
      <c r="V54" s="1088"/>
      <c r="W54" s="1088"/>
      <c r="X54" s="1088"/>
      <c r="Y54" s="1088"/>
      <c r="Z54" s="1088"/>
      <c r="AA54" s="1088"/>
      <c r="AB54" s="1088"/>
      <c r="AC54" s="1088"/>
      <c r="AD54" s="1088"/>
      <c r="AE54" s="1106"/>
      <c r="AF54" s="1084"/>
      <c r="AG54" s="1085"/>
      <c r="AH54" s="1085"/>
      <c r="AI54" s="1085"/>
      <c r="AJ54" s="1086"/>
      <c r="AK54" s="1087"/>
      <c r="AL54" s="1088"/>
      <c r="AM54" s="1088"/>
      <c r="AN54" s="1088"/>
      <c r="AO54" s="1088"/>
      <c r="AP54" s="1088"/>
      <c r="AQ54" s="1088"/>
      <c r="AR54" s="1088"/>
      <c r="AS54" s="1088"/>
      <c r="AT54" s="1088"/>
      <c r="AU54" s="1088"/>
      <c r="AV54" s="1088"/>
      <c r="AW54" s="1088"/>
      <c r="AX54" s="1088"/>
      <c r="AY54" s="1088"/>
      <c r="AZ54" s="1089"/>
      <c r="BA54" s="1089"/>
      <c r="BB54" s="1089"/>
      <c r="BC54" s="1089"/>
      <c r="BD54" s="1089"/>
      <c r="BE54" s="1097"/>
      <c r="BF54" s="1097"/>
      <c r="BG54" s="1097"/>
      <c r="BH54" s="1097"/>
      <c r="BI54" s="1098"/>
      <c r="BJ54" s="203"/>
      <c r="BK54" s="203"/>
      <c r="BL54" s="203"/>
      <c r="BM54" s="203"/>
      <c r="BN54" s="203"/>
      <c r="BO54" s="215"/>
      <c r="BP54" s="215"/>
      <c r="BQ54" s="212">
        <v>48</v>
      </c>
      <c r="BR54" s="213"/>
      <c r="BS54" s="1079"/>
      <c r="BT54" s="1080"/>
      <c r="BU54" s="1080"/>
      <c r="BV54" s="1080"/>
      <c r="BW54" s="1080"/>
      <c r="BX54" s="1080"/>
      <c r="BY54" s="1080"/>
      <c r="BZ54" s="1080"/>
      <c r="CA54" s="1080"/>
      <c r="CB54" s="1080"/>
      <c r="CC54" s="1080"/>
      <c r="CD54" s="1080"/>
      <c r="CE54" s="1080"/>
      <c r="CF54" s="1080"/>
      <c r="CG54" s="1081"/>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197"/>
    </row>
    <row r="55" spans="1:131" s="198" customFormat="1" ht="26.25" customHeight="1">
      <c r="A55" s="211">
        <v>28</v>
      </c>
      <c r="B55" s="1102"/>
      <c r="C55" s="1103"/>
      <c r="D55" s="1103"/>
      <c r="E55" s="1103"/>
      <c r="F55" s="1103"/>
      <c r="G55" s="1103"/>
      <c r="H55" s="1103"/>
      <c r="I55" s="1103"/>
      <c r="J55" s="1103"/>
      <c r="K55" s="1103"/>
      <c r="L55" s="1103"/>
      <c r="M55" s="1103"/>
      <c r="N55" s="1103"/>
      <c r="O55" s="1103"/>
      <c r="P55" s="1104"/>
      <c r="Q55" s="1105"/>
      <c r="R55" s="1088"/>
      <c r="S55" s="1088"/>
      <c r="T55" s="1088"/>
      <c r="U55" s="1088"/>
      <c r="V55" s="1088"/>
      <c r="W55" s="1088"/>
      <c r="X55" s="1088"/>
      <c r="Y55" s="1088"/>
      <c r="Z55" s="1088"/>
      <c r="AA55" s="1088"/>
      <c r="AB55" s="1088"/>
      <c r="AC55" s="1088"/>
      <c r="AD55" s="1088"/>
      <c r="AE55" s="1106"/>
      <c r="AF55" s="1084"/>
      <c r="AG55" s="1085"/>
      <c r="AH55" s="1085"/>
      <c r="AI55" s="1085"/>
      <c r="AJ55" s="1086"/>
      <c r="AK55" s="1087"/>
      <c r="AL55" s="1088"/>
      <c r="AM55" s="1088"/>
      <c r="AN55" s="1088"/>
      <c r="AO55" s="1088"/>
      <c r="AP55" s="1088"/>
      <c r="AQ55" s="1088"/>
      <c r="AR55" s="1088"/>
      <c r="AS55" s="1088"/>
      <c r="AT55" s="1088"/>
      <c r="AU55" s="1088"/>
      <c r="AV55" s="1088"/>
      <c r="AW55" s="1088"/>
      <c r="AX55" s="1088"/>
      <c r="AY55" s="1088"/>
      <c r="AZ55" s="1089"/>
      <c r="BA55" s="1089"/>
      <c r="BB55" s="1089"/>
      <c r="BC55" s="1089"/>
      <c r="BD55" s="1089"/>
      <c r="BE55" s="1097"/>
      <c r="BF55" s="1097"/>
      <c r="BG55" s="1097"/>
      <c r="BH55" s="1097"/>
      <c r="BI55" s="1098"/>
      <c r="BJ55" s="203"/>
      <c r="BK55" s="203"/>
      <c r="BL55" s="203"/>
      <c r="BM55" s="203"/>
      <c r="BN55" s="203"/>
      <c r="BO55" s="215"/>
      <c r="BP55" s="215"/>
      <c r="BQ55" s="212">
        <v>49</v>
      </c>
      <c r="BR55" s="213"/>
      <c r="BS55" s="1079"/>
      <c r="BT55" s="1080"/>
      <c r="BU55" s="1080"/>
      <c r="BV55" s="1080"/>
      <c r="BW55" s="1080"/>
      <c r="BX55" s="1080"/>
      <c r="BY55" s="1080"/>
      <c r="BZ55" s="1080"/>
      <c r="CA55" s="1080"/>
      <c r="CB55" s="1080"/>
      <c r="CC55" s="1080"/>
      <c r="CD55" s="1080"/>
      <c r="CE55" s="1080"/>
      <c r="CF55" s="1080"/>
      <c r="CG55" s="1081"/>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197"/>
    </row>
    <row r="56" spans="1:131" s="198" customFormat="1" ht="26.25" customHeight="1">
      <c r="A56" s="211">
        <v>29</v>
      </c>
      <c r="B56" s="1102"/>
      <c r="C56" s="1103"/>
      <c r="D56" s="1103"/>
      <c r="E56" s="1103"/>
      <c r="F56" s="1103"/>
      <c r="G56" s="1103"/>
      <c r="H56" s="1103"/>
      <c r="I56" s="1103"/>
      <c r="J56" s="1103"/>
      <c r="K56" s="1103"/>
      <c r="L56" s="1103"/>
      <c r="M56" s="1103"/>
      <c r="N56" s="1103"/>
      <c r="O56" s="1103"/>
      <c r="P56" s="1104"/>
      <c r="Q56" s="1105"/>
      <c r="R56" s="1088"/>
      <c r="S56" s="1088"/>
      <c r="T56" s="1088"/>
      <c r="U56" s="1088"/>
      <c r="V56" s="1088"/>
      <c r="W56" s="1088"/>
      <c r="X56" s="1088"/>
      <c r="Y56" s="1088"/>
      <c r="Z56" s="1088"/>
      <c r="AA56" s="1088"/>
      <c r="AB56" s="1088"/>
      <c r="AC56" s="1088"/>
      <c r="AD56" s="1088"/>
      <c r="AE56" s="1106"/>
      <c r="AF56" s="1084"/>
      <c r="AG56" s="1085"/>
      <c r="AH56" s="1085"/>
      <c r="AI56" s="1085"/>
      <c r="AJ56" s="1086"/>
      <c r="AK56" s="1087"/>
      <c r="AL56" s="1088"/>
      <c r="AM56" s="1088"/>
      <c r="AN56" s="1088"/>
      <c r="AO56" s="1088"/>
      <c r="AP56" s="1088"/>
      <c r="AQ56" s="1088"/>
      <c r="AR56" s="1088"/>
      <c r="AS56" s="1088"/>
      <c r="AT56" s="1088"/>
      <c r="AU56" s="1088"/>
      <c r="AV56" s="1088"/>
      <c r="AW56" s="1088"/>
      <c r="AX56" s="1088"/>
      <c r="AY56" s="1088"/>
      <c r="AZ56" s="1089"/>
      <c r="BA56" s="1089"/>
      <c r="BB56" s="1089"/>
      <c r="BC56" s="1089"/>
      <c r="BD56" s="1089"/>
      <c r="BE56" s="1097"/>
      <c r="BF56" s="1097"/>
      <c r="BG56" s="1097"/>
      <c r="BH56" s="1097"/>
      <c r="BI56" s="1098"/>
      <c r="BJ56" s="203"/>
      <c r="BK56" s="203"/>
      <c r="BL56" s="203"/>
      <c r="BM56" s="203"/>
      <c r="BN56" s="203"/>
      <c r="BO56" s="215"/>
      <c r="BP56" s="215"/>
      <c r="BQ56" s="212">
        <v>50</v>
      </c>
      <c r="BR56" s="213"/>
      <c r="BS56" s="1079"/>
      <c r="BT56" s="1080"/>
      <c r="BU56" s="1080"/>
      <c r="BV56" s="1080"/>
      <c r="BW56" s="1080"/>
      <c r="BX56" s="1080"/>
      <c r="BY56" s="1080"/>
      <c r="BZ56" s="1080"/>
      <c r="CA56" s="1080"/>
      <c r="CB56" s="1080"/>
      <c r="CC56" s="1080"/>
      <c r="CD56" s="1080"/>
      <c r="CE56" s="1080"/>
      <c r="CF56" s="1080"/>
      <c r="CG56" s="1081"/>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197"/>
    </row>
    <row r="57" spans="1:131" s="198" customFormat="1" ht="26.25" customHeight="1">
      <c r="A57" s="211">
        <v>30</v>
      </c>
      <c r="B57" s="1102"/>
      <c r="C57" s="1103"/>
      <c r="D57" s="1103"/>
      <c r="E57" s="1103"/>
      <c r="F57" s="1103"/>
      <c r="G57" s="1103"/>
      <c r="H57" s="1103"/>
      <c r="I57" s="1103"/>
      <c r="J57" s="1103"/>
      <c r="K57" s="1103"/>
      <c r="L57" s="1103"/>
      <c r="M57" s="1103"/>
      <c r="N57" s="1103"/>
      <c r="O57" s="1103"/>
      <c r="P57" s="1104"/>
      <c r="Q57" s="1105"/>
      <c r="R57" s="1088"/>
      <c r="S57" s="1088"/>
      <c r="T57" s="1088"/>
      <c r="U57" s="1088"/>
      <c r="V57" s="1088"/>
      <c r="W57" s="1088"/>
      <c r="X57" s="1088"/>
      <c r="Y57" s="1088"/>
      <c r="Z57" s="1088"/>
      <c r="AA57" s="1088"/>
      <c r="AB57" s="1088"/>
      <c r="AC57" s="1088"/>
      <c r="AD57" s="1088"/>
      <c r="AE57" s="1106"/>
      <c r="AF57" s="1084"/>
      <c r="AG57" s="1085"/>
      <c r="AH57" s="1085"/>
      <c r="AI57" s="1085"/>
      <c r="AJ57" s="1086"/>
      <c r="AK57" s="1087"/>
      <c r="AL57" s="1088"/>
      <c r="AM57" s="1088"/>
      <c r="AN57" s="1088"/>
      <c r="AO57" s="1088"/>
      <c r="AP57" s="1088"/>
      <c r="AQ57" s="1088"/>
      <c r="AR57" s="1088"/>
      <c r="AS57" s="1088"/>
      <c r="AT57" s="1088"/>
      <c r="AU57" s="1088"/>
      <c r="AV57" s="1088"/>
      <c r="AW57" s="1088"/>
      <c r="AX57" s="1088"/>
      <c r="AY57" s="1088"/>
      <c r="AZ57" s="1089"/>
      <c r="BA57" s="1089"/>
      <c r="BB57" s="1089"/>
      <c r="BC57" s="1089"/>
      <c r="BD57" s="1089"/>
      <c r="BE57" s="1097"/>
      <c r="BF57" s="1097"/>
      <c r="BG57" s="1097"/>
      <c r="BH57" s="1097"/>
      <c r="BI57" s="1098"/>
      <c r="BJ57" s="203"/>
      <c r="BK57" s="203"/>
      <c r="BL57" s="203"/>
      <c r="BM57" s="203"/>
      <c r="BN57" s="203"/>
      <c r="BO57" s="215"/>
      <c r="BP57" s="215"/>
      <c r="BQ57" s="212">
        <v>51</v>
      </c>
      <c r="BR57" s="213"/>
      <c r="BS57" s="1079"/>
      <c r="BT57" s="1080"/>
      <c r="BU57" s="1080"/>
      <c r="BV57" s="1080"/>
      <c r="BW57" s="1080"/>
      <c r="BX57" s="1080"/>
      <c r="BY57" s="1080"/>
      <c r="BZ57" s="1080"/>
      <c r="CA57" s="1080"/>
      <c r="CB57" s="1080"/>
      <c r="CC57" s="1080"/>
      <c r="CD57" s="1080"/>
      <c r="CE57" s="1080"/>
      <c r="CF57" s="1080"/>
      <c r="CG57" s="1081"/>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197"/>
    </row>
    <row r="58" spans="1:131" s="198" customFormat="1" ht="26.25" customHeight="1">
      <c r="A58" s="211">
        <v>31</v>
      </c>
      <c r="B58" s="1102"/>
      <c r="C58" s="1103"/>
      <c r="D58" s="1103"/>
      <c r="E58" s="1103"/>
      <c r="F58" s="1103"/>
      <c r="G58" s="1103"/>
      <c r="H58" s="1103"/>
      <c r="I58" s="1103"/>
      <c r="J58" s="1103"/>
      <c r="K58" s="1103"/>
      <c r="L58" s="1103"/>
      <c r="M58" s="1103"/>
      <c r="N58" s="1103"/>
      <c r="O58" s="1103"/>
      <c r="P58" s="1104"/>
      <c r="Q58" s="1105"/>
      <c r="R58" s="1088"/>
      <c r="S58" s="1088"/>
      <c r="T58" s="1088"/>
      <c r="U58" s="1088"/>
      <c r="V58" s="1088"/>
      <c r="W58" s="1088"/>
      <c r="X58" s="1088"/>
      <c r="Y58" s="1088"/>
      <c r="Z58" s="1088"/>
      <c r="AA58" s="1088"/>
      <c r="AB58" s="1088"/>
      <c r="AC58" s="1088"/>
      <c r="AD58" s="1088"/>
      <c r="AE58" s="1106"/>
      <c r="AF58" s="1084"/>
      <c r="AG58" s="1085"/>
      <c r="AH58" s="1085"/>
      <c r="AI58" s="1085"/>
      <c r="AJ58" s="1086"/>
      <c r="AK58" s="1087"/>
      <c r="AL58" s="1088"/>
      <c r="AM58" s="1088"/>
      <c r="AN58" s="1088"/>
      <c r="AO58" s="1088"/>
      <c r="AP58" s="1088"/>
      <c r="AQ58" s="1088"/>
      <c r="AR58" s="1088"/>
      <c r="AS58" s="1088"/>
      <c r="AT58" s="1088"/>
      <c r="AU58" s="1088"/>
      <c r="AV58" s="1088"/>
      <c r="AW58" s="1088"/>
      <c r="AX58" s="1088"/>
      <c r="AY58" s="1088"/>
      <c r="AZ58" s="1089"/>
      <c r="BA58" s="1089"/>
      <c r="BB58" s="1089"/>
      <c r="BC58" s="1089"/>
      <c r="BD58" s="1089"/>
      <c r="BE58" s="1097"/>
      <c r="BF58" s="1097"/>
      <c r="BG58" s="1097"/>
      <c r="BH58" s="1097"/>
      <c r="BI58" s="1098"/>
      <c r="BJ58" s="203"/>
      <c r="BK58" s="203"/>
      <c r="BL58" s="203"/>
      <c r="BM58" s="203"/>
      <c r="BN58" s="203"/>
      <c r="BO58" s="215"/>
      <c r="BP58" s="215"/>
      <c r="BQ58" s="212">
        <v>52</v>
      </c>
      <c r="BR58" s="213"/>
      <c r="BS58" s="1079"/>
      <c r="BT58" s="1080"/>
      <c r="BU58" s="1080"/>
      <c r="BV58" s="1080"/>
      <c r="BW58" s="1080"/>
      <c r="BX58" s="1080"/>
      <c r="BY58" s="1080"/>
      <c r="BZ58" s="1080"/>
      <c r="CA58" s="1080"/>
      <c r="CB58" s="1080"/>
      <c r="CC58" s="1080"/>
      <c r="CD58" s="1080"/>
      <c r="CE58" s="1080"/>
      <c r="CF58" s="1080"/>
      <c r="CG58" s="1081"/>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197"/>
    </row>
    <row r="59" spans="1:131" s="198" customFormat="1" ht="26.25" customHeight="1">
      <c r="A59" s="211">
        <v>32</v>
      </c>
      <c r="B59" s="1102"/>
      <c r="C59" s="1103"/>
      <c r="D59" s="1103"/>
      <c r="E59" s="1103"/>
      <c r="F59" s="1103"/>
      <c r="G59" s="1103"/>
      <c r="H59" s="1103"/>
      <c r="I59" s="1103"/>
      <c r="J59" s="1103"/>
      <c r="K59" s="1103"/>
      <c r="L59" s="1103"/>
      <c r="M59" s="1103"/>
      <c r="N59" s="1103"/>
      <c r="O59" s="1103"/>
      <c r="P59" s="1104"/>
      <c r="Q59" s="1105"/>
      <c r="R59" s="1088"/>
      <c r="S59" s="1088"/>
      <c r="T59" s="1088"/>
      <c r="U59" s="1088"/>
      <c r="V59" s="1088"/>
      <c r="W59" s="1088"/>
      <c r="X59" s="1088"/>
      <c r="Y59" s="1088"/>
      <c r="Z59" s="1088"/>
      <c r="AA59" s="1088"/>
      <c r="AB59" s="1088"/>
      <c r="AC59" s="1088"/>
      <c r="AD59" s="1088"/>
      <c r="AE59" s="1106"/>
      <c r="AF59" s="1084"/>
      <c r="AG59" s="1085"/>
      <c r="AH59" s="1085"/>
      <c r="AI59" s="1085"/>
      <c r="AJ59" s="1086"/>
      <c r="AK59" s="1087"/>
      <c r="AL59" s="1088"/>
      <c r="AM59" s="1088"/>
      <c r="AN59" s="1088"/>
      <c r="AO59" s="1088"/>
      <c r="AP59" s="1088"/>
      <c r="AQ59" s="1088"/>
      <c r="AR59" s="1088"/>
      <c r="AS59" s="1088"/>
      <c r="AT59" s="1088"/>
      <c r="AU59" s="1088"/>
      <c r="AV59" s="1088"/>
      <c r="AW59" s="1088"/>
      <c r="AX59" s="1088"/>
      <c r="AY59" s="1088"/>
      <c r="AZ59" s="1089"/>
      <c r="BA59" s="1089"/>
      <c r="BB59" s="1089"/>
      <c r="BC59" s="1089"/>
      <c r="BD59" s="1089"/>
      <c r="BE59" s="1097"/>
      <c r="BF59" s="1097"/>
      <c r="BG59" s="1097"/>
      <c r="BH59" s="1097"/>
      <c r="BI59" s="1098"/>
      <c r="BJ59" s="203"/>
      <c r="BK59" s="203"/>
      <c r="BL59" s="203"/>
      <c r="BM59" s="203"/>
      <c r="BN59" s="203"/>
      <c r="BO59" s="215"/>
      <c r="BP59" s="215"/>
      <c r="BQ59" s="212">
        <v>53</v>
      </c>
      <c r="BR59" s="213"/>
      <c r="BS59" s="1079"/>
      <c r="BT59" s="1080"/>
      <c r="BU59" s="1080"/>
      <c r="BV59" s="1080"/>
      <c r="BW59" s="1080"/>
      <c r="BX59" s="1080"/>
      <c r="BY59" s="1080"/>
      <c r="BZ59" s="1080"/>
      <c r="CA59" s="1080"/>
      <c r="CB59" s="1080"/>
      <c r="CC59" s="1080"/>
      <c r="CD59" s="1080"/>
      <c r="CE59" s="1080"/>
      <c r="CF59" s="1080"/>
      <c r="CG59" s="1081"/>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197"/>
    </row>
    <row r="60" spans="1:131" s="198" customFormat="1" ht="26.25" customHeight="1">
      <c r="A60" s="211">
        <v>33</v>
      </c>
      <c r="B60" s="1102"/>
      <c r="C60" s="1103"/>
      <c r="D60" s="1103"/>
      <c r="E60" s="1103"/>
      <c r="F60" s="1103"/>
      <c r="G60" s="1103"/>
      <c r="H60" s="1103"/>
      <c r="I60" s="1103"/>
      <c r="J60" s="1103"/>
      <c r="K60" s="1103"/>
      <c r="L60" s="1103"/>
      <c r="M60" s="1103"/>
      <c r="N60" s="1103"/>
      <c r="O60" s="1103"/>
      <c r="P60" s="1104"/>
      <c r="Q60" s="1105"/>
      <c r="R60" s="1088"/>
      <c r="S60" s="1088"/>
      <c r="T60" s="1088"/>
      <c r="U60" s="1088"/>
      <c r="V60" s="1088"/>
      <c r="W60" s="1088"/>
      <c r="X60" s="1088"/>
      <c r="Y60" s="1088"/>
      <c r="Z60" s="1088"/>
      <c r="AA60" s="1088"/>
      <c r="AB60" s="1088"/>
      <c r="AC60" s="1088"/>
      <c r="AD60" s="1088"/>
      <c r="AE60" s="1106"/>
      <c r="AF60" s="1084"/>
      <c r="AG60" s="1085"/>
      <c r="AH60" s="1085"/>
      <c r="AI60" s="1085"/>
      <c r="AJ60" s="1086"/>
      <c r="AK60" s="1087"/>
      <c r="AL60" s="1088"/>
      <c r="AM60" s="1088"/>
      <c r="AN60" s="1088"/>
      <c r="AO60" s="1088"/>
      <c r="AP60" s="1088"/>
      <c r="AQ60" s="1088"/>
      <c r="AR60" s="1088"/>
      <c r="AS60" s="1088"/>
      <c r="AT60" s="1088"/>
      <c r="AU60" s="1088"/>
      <c r="AV60" s="1088"/>
      <c r="AW60" s="1088"/>
      <c r="AX60" s="1088"/>
      <c r="AY60" s="1088"/>
      <c r="AZ60" s="1089"/>
      <c r="BA60" s="1089"/>
      <c r="BB60" s="1089"/>
      <c r="BC60" s="1089"/>
      <c r="BD60" s="1089"/>
      <c r="BE60" s="1097"/>
      <c r="BF60" s="1097"/>
      <c r="BG60" s="1097"/>
      <c r="BH60" s="1097"/>
      <c r="BI60" s="1098"/>
      <c r="BJ60" s="203"/>
      <c r="BK60" s="203"/>
      <c r="BL60" s="203"/>
      <c r="BM60" s="203"/>
      <c r="BN60" s="203"/>
      <c r="BO60" s="215"/>
      <c r="BP60" s="215"/>
      <c r="BQ60" s="212">
        <v>54</v>
      </c>
      <c r="BR60" s="213"/>
      <c r="BS60" s="1079"/>
      <c r="BT60" s="1080"/>
      <c r="BU60" s="1080"/>
      <c r="BV60" s="1080"/>
      <c r="BW60" s="1080"/>
      <c r="BX60" s="1080"/>
      <c r="BY60" s="1080"/>
      <c r="BZ60" s="1080"/>
      <c r="CA60" s="1080"/>
      <c r="CB60" s="1080"/>
      <c r="CC60" s="1080"/>
      <c r="CD60" s="1080"/>
      <c r="CE60" s="1080"/>
      <c r="CF60" s="1080"/>
      <c r="CG60" s="1081"/>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197"/>
    </row>
    <row r="61" spans="1:131" s="198" customFormat="1" ht="26.25" customHeight="1" thickBot="1">
      <c r="A61" s="211">
        <v>34</v>
      </c>
      <c r="B61" s="1102"/>
      <c r="C61" s="1103"/>
      <c r="D61" s="1103"/>
      <c r="E61" s="1103"/>
      <c r="F61" s="1103"/>
      <c r="G61" s="1103"/>
      <c r="H61" s="1103"/>
      <c r="I61" s="1103"/>
      <c r="J61" s="1103"/>
      <c r="K61" s="1103"/>
      <c r="L61" s="1103"/>
      <c r="M61" s="1103"/>
      <c r="N61" s="1103"/>
      <c r="O61" s="1103"/>
      <c r="P61" s="1104"/>
      <c r="Q61" s="1105"/>
      <c r="R61" s="1088"/>
      <c r="S61" s="1088"/>
      <c r="T61" s="1088"/>
      <c r="U61" s="1088"/>
      <c r="V61" s="1088"/>
      <c r="W61" s="1088"/>
      <c r="X61" s="1088"/>
      <c r="Y61" s="1088"/>
      <c r="Z61" s="1088"/>
      <c r="AA61" s="1088"/>
      <c r="AB61" s="1088"/>
      <c r="AC61" s="1088"/>
      <c r="AD61" s="1088"/>
      <c r="AE61" s="1106"/>
      <c r="AF61" s="1084"/>
      <c r="AG61" s="1085"/>
      <c r="AH61" s="1085"/>
      <c r="AI61" s="1085"/>
      <c r="AJ61" s="1086"/>
      <c r="AK61" s="1087"/>
      <c r="AL61" s="1088"/>
      <c r="AM61" s="1088"/>
      <c r="AN61" s="1088"/>
      <c r="AO61" s="1088"/>
      <c r="AP61" s="1088"/>
      <c r="AQ61" s="1088"/>
      <c r="AR61" s="1088"/>
      <c r="AS61" s="1088"/>
      <c r="AT61" s="1088"/>
      <c r="AU61" s="1088"/>
      <c r="AV61" s="1088"/>
      <c r="AW61" s="1088"/>
      <c r="AX61" s="1088"/>
      <c r="AY61" s="1088"/>
      <c r="AZ61" s="1089"/>
      <c r="BA61" s="1089"/>
      <c r="BB61" s="1089"/>
      <c r="BC61" s="1089"/>
      <c r="BD61" s="1089"/>
      <c r="BE61" s="1097"/>
      <c r="BF61" s="1097"/>
      <c r="BG61" s="1097"/>
      <c r="BH61" s="1097"/>
      <c r="BI61" s="1098"/>
      <c r="BJ61" s="203"/>
      <c r="BK61" s="203"/>
      <c r="BL61" s="203"/>
      <c r="BM61" s="203"/>
      <c r="BN61" s="203"/>
      <c r="BO61" s="215"/>
      <c r="BP61" s="215"/>
      <c r="BQ61" s="212">
        <v>55</v>
      </c>
      <c r="BR61" s="213"/>
      <c r="BS61" s="1079"/>
      <c r="BT61" s="1080"/>
      <c r="BU61" s="1080"/>
      <c r="BV61" s="1080"/>
      <c r="BW61" s="1080"/>
      <c r="BX61" s="1080"/>
      <c r="BY61" s="1080"/>
      <c r="BZ61" s="1080"/>
      <c r="CA61" s="1080"/>
      <c r="CB61" s="1080"/>
      <c r="CC61" s="1080"/>
      <c r="CD61" s="1080"/>
      <c r="CE61" s="1080"/>
      <c r="CF61" s="1080"/>
      <c r="CG61" s="1081"/>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197"/>
    </row>
    <row r="62" spans="1:131" s="198" customFormat="1" ht="26.25" customHeight="1">
      <c r="A62" s="211">
        <v>35</v>
      </c>
      <c r="B62" s="1102"/>
      <c r="C62" s="1103"/>
      <c r="D62" s="1103"/>
      <c r="E62" s="1103"/>
      <c r="F62" s="1103"/>
      <c r="G62" s="1103"/>
      <c r="H62" s="1103"/>
      <c r="I62" s="1103"/>
      <c r="J62" s="1103"/>
      <c r="K62" s="1103"/>
      <c r="L62" s="1103"/>
      <c r="M62" s="1103"/>
      <c r="N62" s="1103"/>
      <c r="O62" s="1103"/>
      <c r="P62" s="1104"/>
      <c r="Q62" s="1105"/>
      <c r="R62" s="1088"/>
      <c r="S62" s="1088"/>
      <c r="T62" s="1088"/>
      <c r="U62" s="1088"/>
      <c r="V62" s="1088"/>
      <c r="W62" s="1088"/>
      <c r="X62" s="1088"/>
      <c r="Y62" s="1088"/>
      <c r="Z62" s="1088"/>
      <c r="AA62" s="1088"/>
      <c r="AB62" s="1088"/>
      <c r="AC62" s="1088"/>
      <c r="AD62" s="1088"/>
      <c r="AE62" s="1106"/>
      <c r="AF62" s="1084"/>
      <c r="AG62" s="1085"/>
      <c r="AH62" s="1085"/>
      <c r="AI62" s="1085"/>
      <c r="AJ62" s="1086"/>
      <c r="AK62" s="1087"/>
      <c r="AL62" s="1088"/>
      <c r="AM62" s="1088"/>
      <c r="AN62" s="1088"/>
      <c r="AO62" s="1088"/>
      <c r="AP62" s="1088"/>
      <c r="AQ62" s="1088"/>
      <c r="AR62" s="1088"/>
      <c r="AS62" s="1088"/>
      <c r="AT62" s="1088"/>
      <c r="AU62" s="1088"/>
      <c r="AV62" s="1088"/>
      <c r="AW62" s="1088"/>
      <c r="AX62" s="1088"/>
      <c r="AY62" s="1088"/>
      <c r="AZ62" s="1089"/>
      <c r="BA62" s="1089"/>
      <c r="BB62" s="1089"/>
      <c r="BC62" s="1089"/>
      <c r="BD62" s="1089"/>
      <c r="BE62" s="1097"/>
      <c r="BF62" s="1097"/>
      <c r="BG62" s="1097"/>
      <c r="BH62" s="1097"/>
      <c r="BI62" s="1098"/>
      <c r="BJ62" s="1099" t="s">
        <v>395</v>
      </c>
      <c r="BK62" s="1100"/>
      <c r="BL62" s="1100"/>
      <c r="BM62" s="1100"/>
      <c r="BN62" s="1101"/>
      <c r="BO62" s="215"/>
      <c r="BP62" s="215"/>
      <c r="BQ62" s="212">
        <v>56</v>
      </c>
      <c r="BR62" s="213"/>
      <c r="BS62" s="1079"/>
      <c r="BT62" s="1080"/>
      <c r="BU62" s="1080"/>
      <c r="BV62" s="1080"/>
      <c r="BW62" s="1080"/>
      <c r="BX62" s="1080"/>
      <c r="BY62" s="1080"/>
      <c r="BZ62" s="1080"/>
      <c r="CA62" s="1080"/>
      <c r="CB62" s="1080"/>
      <c r="CC62" s="1080"/>
      <c r="CD62" s="1080"/>
      <c r="CE62" s="1080"/>
      <c r="CF62" s="1080"/>
      <c r="CG62" s="1081"/>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197"/>
    </row>
    <row r="63" spans="1:131" s="198" customFormat="1" ht="26.25" customHeight="1" thickBot="1">
      <c r="A63" s="214" t="s">
        <v>370</v>
      </c>
      <c r="B63" s="972" t="s">
        <v>396</v>
      </c>
      <c r="C63" s="973"/>
      <c r="D63" s="973"/>
      <c r="E63" s="973"/>
      <c r="F63" s="973"/>
      <c r="G63" s="973"/>
      <c r="H63" s="973"/>
      <c r="I63" s="973"/>
      <c r="J63" s="973"/>
      <c r="K63" s="973"/>
      <c r="L63" s="973"/>
      <c r="M63" s="973"/>
      <c r="N63" s="973"/>
      <c r="O63" s="973"/>
      <c r="P63" s="974"/>
      <c r="Q63" s="990"/>
      <c r="R63" s="991"/>
      <c r="S63" s="991"/>
      <c r="T63" s="991"/>
      <c r="U63" s="991"/>
      <c r="V63" s="991"/>
      <c r="W63" s="991"/>
      <c r="X63" s="991"/>
      <c r="Y63" s="991"/>
      <c r="Z63" s="991"/>
      <c r="AA63" s="991"/>
      <c r="AB63" s="991"/>
      <c r="AC63" s="991"/>
      <c r="AD63" s="991"/>
      <c r="AE63" s="1093"/>
      <c r="AF63" s="1094">
        <v>28380</v>
      </c>
      <c r="AG63" s="987"/>
      <c r="AH63" s="987"/>
      <c r="AI63" s="987"/>
      <c r="AJ63" s="1095"/>
      <c r="AK63" s="1096"/>
      <c r="AL63" s="991"/>
      <c r="AM63" s="991"/>
      <c r="AN63" s="991"/>
      <c r="AO63" s="991"/>
      <c r="AP63" s="987">
        <v>964255</v>
      </c>
      <c r="AQ63" s="987"/>
      <c r="AR63" s="987"/>
      <c r="AS63" s="987"/>
      <c r="AT63" s="987"/>
      <c r="AU63" s="987">
        <v>311299</v>
      </c>
      <c r="AV63" s="987"/>
      <c r="AW63" s="987"/>
      <c r="AX63" s="987"/>
      <c r="AY63" s="987"/>
      <c r="AZ63" s="1090"/>
      <c r="BA63" s="1090"/>
      <c r="BB63" s="1090"/>
      <c r="BC63" s="1090"/>
      <c r="BD63" s="1090"/>
      <c r="BE63" s="988"/>
      <c r="BF63" s="988"/>
      <c r="BG63" s="988"/>
      <c r="BH63" s="988"/>
      <c r="BI63" s="989"/>
      <c r="BJ63" s="1091" t="s">
        <v>108</v>
      </c>
      <c r="BK63" s="979"/>
      <c r="BL63" s="979"/>
      <c r="BM63" s="979"/>
      <c r="BN63" s="1092"/>
      <c r="BO63" s="215"/>
      <c r="BP63" s="215"/>
      <c r="BQ63" s="212">
        <v>57</v>
      </c>
      <c r="BR63" s="213"/>
      <c r="BS63" s="1079"/>
      <c r="BT63" s="1080"/>
      <c r="BU63" s="1080"/>
      <c r="BV63" s="1080"/>
      <c r="BW63" s="1080"/>
      <c r="BX63" s="1080"/>
      <c r="BY63" s="1080"/>
      <c r="BZ63" s="1080"/>
      <c r="CA63" s="1080"/>
      <c r="CB63" s="1080"/>
      <c r="CC63" s="1080"/>
      <c r="CD63" s="1080"/>
      <c r="CE63" s="1080"/>
      <c r="CF63" s="1080"/>
      <c r="CG63" s="1081"/>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197"/>
    </row>
    <row r="64" spans="1:131" s="198" customFormat="1" ht="26.25"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1079"/>
      <c r="BT64" s="1080"/>
      <c r="BU64" s="1080"/>
      <c r="BV64" s="1080"/>
      <c r="BW64" s="1080"/>
      <c r="BX64" s="1080"/>
      <c r="BY64" s="1080"/>
      <c r="BZ64" s="1080"/>
      <c r="CA64" s="1080"/>
      <c r="CB64" s="1080"/>
      <c r="CC64" s="1080"/>
      <c r="CD64" s="1080"/>
      <c r="CE64" s="1080"/>
      <c r="CF64" s="1080"/>
      <c r="CG64" s="1081"/>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1079"/>
      <c r="BT65" s="1080"/>
      <c r="BU65" s="1080"/>
      <c r="BV65" s="1080"/>
      <c r="BW65" s="1080"/>
      <c r="BX65" s="1080"/>
      <c r="BY65" s="1080"/>
      <c r="BZ65" s="1080"/>
      <c r="CA65" s="1080"/>
      <c r="CB65" s="1080"/>
      <c r="CC65" s="1080"/>
      <c r="CD65" s="1080"/>
      <c r="CE65" s="1080"/>
      <c r="CF65" s="1080"/>
      <c r="CG65" s="1081"/>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197"/>
    </row>
    <row r="66" spans="1:131" s="198" customFormat="1" ht="26.25" customHeight="1">
      <c r="A66" s="1060" t="s">
        <v>398</v>
      </c>
      <c r="B66" s="1061"/>
      <c r="C66" s="1061"/>
      <c r="D66" s="1061"/>
      <c r="E66" s="1061"/>
      <c r="F66" s="1061"/>
      <c r="G66" s="1061"/>
      <c r="H66" s="1061"/>
      <c r="I66" s="1061"/>
      <c r="J66" s="1061"/>
      <c r="K66" s="1061"/>
      <c r="L66" s="1061"/>
      <c r="M66" s="1061"/>
      <c r="N66" s="1061"/>
      <c r="O66" s="1061"/>
      <c r="P66" s="1062"/>
      <c r="Q66" s="1066" t="s">
        <v>374</v>
      </c>
      <c r="R66" s="1067"/>
      <c r="S66" s="1067"/>
      <c r="T66" s="1067"/>
      <c r="U66" s="1068"/>
      <c r="V66" s="1066" t="s">
        <v>375</v>
      </c>
      <c r="W66" s="1067"/>
      <c r="X66" s="1067"/>
      <c r="Y66" s="1067"/>
      <c r="Z66" s="1068"/>
      <c r="AA66" s="1066" t="s">
        <v>376</v>
      </c>
      <c r="AB66" s="1067"/>
      <c r="AC66" s="1067"/>
      <c r="AD66" s="1067"/>
      <c r="AE66" s="1068"/>
      <c r="AF66" s="1072" t="s">
        <v>377</v>
      </c>
      <c r="AG66" s="1073"/>
      <c r="AH66" s="1073"/>
      <c r="AI66" s="1073"/>
      <c r="AJ66" s="1074"/>
      <c r="AK66" s="1066" t="s">
        <v>378</v>
      </c>
      <c r="AL66" s="1061"/>
      <c r="AM66" s="1061"/>
      <c r="AN66" s="1061"/>
      <c r="AO66" s="1062"/>
      <c r="AP66" s="1066" t="s">
        <v>379</v>
      </c>
      <c r="AQ66" s="1067"/>
      <c r="AR66" s="1067"/>
      <c r="AS66" s="1067"/>
      <c r="AT66" s="1068"/>
      <c r="AU66" s="1066" t="s">
        <v>399</v>
      </c>
      <c r="AV66" s="1067"/>
      <c r="AW66" s="1067"/>
      <c r="AX66" s="1067"/>
      <c r="AY66" s="1068"/>
      <c r="AZ66" s="1066" t="s">
        <v>351</v>
      </c>
      <c r="BA66" s="1067"/>
      <c r="BB66" s="1067"/>
      <c r="BC66" s="1067"/>
      <c r="BD66" s="1082"/>
      <c r="BE66" s="215"/>
      <c r="BF66" s="215"/>
      <c r="BG66" s="215"/>
      <c r="BH66" s="215"/>
      <c r="BI66" s="215"/>
      <c r="BJ66" s="215"/>
      <c r="BK66" s="215"/>
      <c r="BL66" s="215"/>
      <c r="BM66" s="215"/>
      <c r="BN66" s="215"/>
      <c r="BO66" s="215"/>
      <c r="BP66" s="215"/>
      <c r="BQ66" s="212">
        <v>60</v>
      </c>
      <c r="BR66" s="217"/>
      <c r="BS66" s="981"/>
      <c r="BT66" s="982"/>
      <c r="BU66" s="982"/>
      <c r="BV66" s="982"/>
      <c r="BW66" s="982"/>
      <c r="BX66" s="982"/>
      <c r="BY66" s="982"/>
      <c r="BZ66" s="982"/>
      <c r="CA66" s="982"/>
      <c r="CB66" s="982"/>
      <c r="CC66" s="982"/>
      <c r="CD66" s="982"/>
      <c r="CE66" s="982"/>
      <c r="CF66" s="982"/>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69"/>
      <c r="DW66" s="970"/>
      <c r="DX66" s="970"/>
      <c r="DY66" s="970"/>
      <c r="DZ66" s="971"/>
      <c r="EA66" s="197"/>
    </row>
    <row r="67" spans="1:131" s="198" customFormat="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3"/>
      <c r="BE67" s="215"/>
      <c r="BF67" s="215"/>
      <c r="BG67" s="215"/>
      <c r="BH67" s="215"/>
      <c r="BI67" s="215"/>
      <c r="BJ67" s="215"/>
      <c r="BK67" s="215"/>
      <c r="BL67" s="215"/>
      <c r="BM67" s="215"/>
      <c r="BN67" s="215"/>
      <c r="BO67" s="215"/>
      <c r="BP67" s="215"/>
      <c r="BQ67" s="212">
        <v>61</v>
      </c>
      <c r="BR67" s="217"/>
      <c r="BS67" s="981"/>
      <c r="BT67" s="982"/>
      <c r="BU67" s="982"/>
      <c r="BV67" s="982"/>
      <c r="BW67" s="982"/>
      <c r="BX67" s="982"/>
      <c r="BY67" s="982"/>
      <c r="BZ67" s="982"/>
      <c r="CA67" s="982"/>
      <c r="CB67" s="982"/>
      <c r="CC67" s="982"/>
      <c r="CD67" s="982"/>
      <c r="CE67" s="982"/>
      <c r="CF67" s="982"/>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69"/>
      <c r="DW67" s="970"/>
      <c r="DX67" s="970"/>
      <c r="DY67" s="970"/>
      <c r="DZ67" s="971"/>
      <c r="EA67" s="197"/>
    </row>
    <row r="68" spans="1:131" s="198" customFormat="1" ht="26.25" customHeight="1" thickTop="1">
      <c r="A68" s="209">
        <v>1</v>
      </c>
      <c r="B68" s="1046" t="s">
        <v>583</v>
      </c>
      <c r="C68" s="1047"/>
      <c r="D68" s="1047"/>
      <c r="E68" s="1047"/>
      <c r="F68" s="1047"/>
      <c r="G68" s="1047"/>
      <c r="H68" s="1047"/>
      <c r="I68" s="1047"/>
      <c r="J68" s="1047"/>
      <c r="K68" s="1047"/>
      <c r="L68" s="1047"/>
      <c r="M68" s="1047"/>
      <c r="N68" s="1047"/>
      <c r="O68" s="1047"/>
      <c r="P68" s="1048"/>
      <c r="Q68" s="1049">
        <v>240</v>
      </c>
      <c r="R68" s="1050"/>
      <c r="S68" s="1050"/>
      <c r="T68" s="1050"/>
      <c r="U68" s="1050"/>
      <c r="V68" s="1050">
        <v>234</v>
      </c>
      <c r="W68" s="1050"/>
      <c r="X68" s="1050"/>
      <c r="Y68" s="1050"/>
      <c r="Z68" s="1050"/>
      <c r="AA68" s="1051">
        <v>6</v>
      </c>
      <c r="AB68" s="1052"/>
      <c r="AC68" s="1052"/>
      <c r="AD68" s="1052"/>
      <c r="AE68" s="1053"/>
      <c r="AF68" s="1051">
        <v>6</v>
      </c>
      <c r="AG68" s="1052"/>
      <c r="AH68" s="1052"/>
      <c r="AI68" s="1052"/>
      <c r="AJ68" s="1053"/>
      <c r="AK68" s="1027" t="s">
        <v>593</v>
      </c>
      <c r="AL68" s="1028"/>
      <c r="AM68" s="1028"/>
      <c r="AN68" s="1028"/>
      <c r="AO68" s="1029"/>
      <c r="AP68" s="1027" t="s">
        <v>593</v>
      </c>
      <c r="AQ68" s="1028"/>
      <c r="AR68" s="1028"/>
      <c r="AS68" s="1028"/>
      <c r="AT68" s="1029"/>
      <c r="AU68" s="1027" t="s">
        <v>593</v>
      </c>
      <c r="AV68" s="1028"/>
      <c r="AW68" s="1028"/>
      <c r="AX68" s="1028"/>
      <c r="AY68" s="1029"/>
      <c r="AZ68" s="1044"/>
      <c r="BA68" s="1044"/>
      <c r="BB68" s="1044"/>
      <c r="BC68" s="1044"/>
      <c r="BD68" s="1045"/>
      <c r="BE68" s="215"/>
      <c r="BF68" s="215"/>
      <c r="BG68" s="215"/>
      <c r="BH68" s="215"/>
      <c r="BI68" s="215"/>
      <c r="BJ68" s="215"/>
      <c r="BK68" s="215"/>
      <c r="BL68" s="215"/>
      <c r="BM68" s="215"/>
      <c r="BN68" s="215"/>
      <c r="BO68" s="215"/>
      <c r="BP68" s="215"/>
      <c r="BQ68" s="212">
        <v>62</v>
      </c>
      <c r="BR68" s="217"/>
      <c r="BS68" s="981"/>
      <c r="BT68" s="982"/>
      <c r="BU68" s="982"/>
      <c r="BV68" s="982"/>
      <c r="BW68" s="982"/>
      <c r="BX68" s="982"/>
      <c r="BY68" s="982"/>
      <c r="BZ68" s="982"/>
      <c r="CA68" s="982"/>
      <c r="CB68" s="982"/>
      <c r="CC68" s="982"/>
      <c r="CD68" s="982"/>
      <c r="CE68" s="982"/>
      <c r="CF68" s="982"/>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69"/>
      <c r="DW68" s="970"/>
      <c r="DX68" s="970"/>
      <c r="DY68" s="970"/>
      <c r="DZ68" s="971"/>
      <c r="EA68" s="197"/>
    </row>
    <row r="69" spans="1:131" s="198" customFormat="1" ht="26.25" customHeight="1">
      <c r="A69" s="211">
        <v>2</v>
      </c>
      <c r="B69" s="1041" t="s">
        <v>584</v>
      </c>
      <c r="C69" s="1042"/>
      <c r="D69" s="1042"/>
      <c r="E69" s="1042"/>
      <c r="F69" s="1042"/>
      <c r="G69" s="1042"/>
      <c r="H69" s="1042"/>
      <c r="I69" s="1042"/>
      <c r="J69" s="1042"/>
      <c r="K69" s="1042"/>
      <c r="L69" s="1042"/>
      <c r="M69" s="1042"/>
      <c r="N69" s="1042"/>
      <c r="O69" s="1042"/>
      <c r="P69" s="1043"/>
      <c r="Q69" s="1039">
        <v>2947</v>
      </c>
      <c r="R69" s="1040"/>
      <c r="S69" s="1040"/>
      <c r="T69" s="1040"/>
      <c r="U69" s="1040"/>
      <c r="V69" s="1040">
        <v>2947</v>
      </c>
      <c r="W69" s="1040"/>
      <c r="X69" s="1040"/>
      <c r="Y69" s="1040"/>
      <c r="Z69" s="1040"/>
      <c r="AA69" s="1027" t="s">
        <v>593</v>
      </c>
      <c r="AB69" s="1028"/>
      <c r="AC69" s="1028"/>
      <c r="AD69" s="1028"/>
      <c r="AE69" s="1029"/>
      <c r="AF69" s="1027" t="s">
        <v>593</v>
      </c>
      <c r="AG69" s="1028"/>
      <c r="AH69" s="1028"/>
      <c r="AI69" s="1028"/>
      <c r="AJ69" s="1029"/>
      <c r="AK69" s="1027" t="s">
        <v>593</v>
      </c>
      <c r="AL69" s="1028"/>
      <c r="AM69" s="1028"/>
      <c r="AN69" s="1028"/>
      <c r="AO69" s="1029"/>
      <c r="AP69" s="1027" t="s">
        <v>593</v>
      </c>
      <c r="AQ69" s="1028"/>
      <c r="AR69" s="1028"/>
      <c r="AS69" s="1028"/>
      <c r="AT69" s="1029"/>
      <c r="AU69" s="1027" t="s">
        <v>593</v>
      </c>
      <c r="AV69" s="1028"/>
      <c r="AW69" s="1028"/>
      <c r="AX69" s="1028"/>
      <c r="AY69" s="1029"/>
      <c r="AZ69" s="1037"/>
      <c r="BA69" s="1037"/>
      <c r="BB69" s="1037"/>
      <c r="BC69" s="1037"/>
      <c r="BD69" s="1038"/>
      <c r="BE69" s="215"/>
      <c r="BF69" s="215"/>
      <c r="BG69" s="215"/>
      <c r="BH69" s="215"/>
      <c r="BI69" s="215"/>
      <c r="BJ69" s="215"/>
      <c r="BK69" s="215"/>
      <c r="BL69" s="215"/>
      <c r="BM69" s="215"/>
      <c r="BN69" s="215"/>
      <c r="BO69" s="215"/>
      <c r="BP69" s="215"/>
      <c r="BQ69" s="212">
        <v>63</v>
      </c>
      <c r="BR69" s="217"/>
      <c r="BS69" s="981"/>
      <c r="BT69" s="982"/>
      <c r="BU69" s="982"/>
      <c r="BV69" s="982"/>
      <c r="BW69" s="982"/>
      <c r="BX69" s="982"/>
      <c r="BY69" s="982"/>
      <c r="BZ69" s="982"/>
      <c r="CA69" s="982"/>
      <c r="CB69" s="982"/>
      <c r="CC69" s="982"/>
      <c r="CD69" s="982"/>
      <c r="CE69" s="982"/>
      <c r="CF69" s="982"/>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69"/>
      <c r="DW69" s="970"/>
      <c r="DX69" s="970"/>
      <c r="DY69" s="970"/>
      <c r="DZ69" s="971"/>
      <c r="EA69" s="197"/>
    </row>
    <row r="70" spans="1:131" s="198" customFormat="1" ht="26.25" customHeight="1">
      <c r="A70" s="211">
        <v>3</v>
      </c>
      <c r="B70" s="1020" t="s">
        <v>585</v>
      </c>
      <c r="C70" s="1021"/>
      <c r="D70" s="1021"/>
      <c r="E70" s="1021"/>
      <c r="F70" s="1021"/>
      <c r="G70" s="1021"/>
      <c r="H70" s="1021"/>
      <c r="I70" s="1021"/>
      <c r="J70" s="1021"/>
      <c r="K70" s="1021"/>
      <c r="L70" s="1021"/>
      <c r="M70" s="1021"/>
      <c r="N70" s="1021"/>
      <c r="O70" s="1021"/>
      <c r="P70" s="1022"/>
      <c r="Q70" s="1039">
        <v>248</v>
      </c>
      <c r="R70" s="1040"/>
      <c r="S70" s="1040"/>
      <c r="T70" s="1040"/>
      <c r="U70" s="1040"/>
      <c r="V70" s="1040">
        <v>236</v>
      </c>
      <c r="W70" s="1040"/>
      <c r="X70" s="1040"/>
      <c r="Y70" s="1040"/>
      <c r="Z70" s="1040"/>
      <c r="AA70" s="1027">
        <v>12</v>
      </c>
      <c r="AB70" s="1028"/>
      <c r="AC70" s="1028"/>
      <c r="AD70" s="1028"/>
      <c r="AE70" s="1029"/>
      <c r="AF70" s="1027">
        <v>12</v>
      </c>
      <c r="AG70" s="1028"/>
      <c r="AH70" s="1028"/>
      <c r="AI70" s="1028"/>
      <c r="AJ70" s="1029"/>
      <c r="AK70" s="1027" t="s">
        <v>593</v>
      </c>
      <c r="AL70" s="1028"/>
      <c r="AM70" s="1028"/>
      <c r="AN70" s="1028"/>
      <c r="AO70" s="1029"/>
      <c r="AP70" s="1027" t="s">
        <v>593</v>
      </c>
      <c r="AQ70" s="1028"/>
      <c r="AR70" s="1028"/>
      <c r="AS70" s="1028"/>
      <c r="AT70" s="1029"/>
      <c r="AU70" s="1027" t="s">
        <v>593</v>
      </c>
      <c r="AV70" s="1028"/>
      <c r="AW70" s="1028"/>
      <c r="AX70" s="1028"/>
      <c r="AY70" s="1029"/>
      <c r="AZ70" s="1037"/>
      <c r="BA70" s="1037"/>
      <c r="BB70" s="1037"/>
      <c r="BC70" s="1037"/>
      <c r="BD70" s="1038"/>
      <c r="BE70" s="215"/>
      <c r="BF70" s="215"/>
      <c r="BG70" s="215"/>
      <c r="BH70" s="215"/>
      <c r="BI70" s="215"/>
      <c r="BJ70" s="215"/>
      <c r="BK70" s="215"/>
      <c r="BL70" s="215"/>
      <c r="BM70" s="215"/>
      <c r="BN70" s="215"/>
      <c r="BO70" s="215"/>
      <c r="BP70" s="215"/>
      <c r="BQ70" s="212">
        <v>64</v>
      </c>
      <c r="BR70" s="217"/>
      <c r="BS70" s="981"/>
      <c r="BT70" s="982"/>
      <c r="BU70" s="982"/>
      <c r="BV70" s="982"/>
      <c r="BW70" s="982"/>
      <c r="BX70" s="982"/>
      <c r="BY70" s="982"/>
      <c r="BZ70" s="982"/>
      <c r="CA70" s="982"/>
      <c r="CB70" s="982"/>
      <c r="CC70" s="982"/>
      <c r="CD70" s="982"/>
      <c r="CE70" s="982"/>
      <c r="CF70" s="982"/>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69"/>
      <c r="DW70" s="970"/>
      <c r="DX70" s="970"/>
      <c r="DY70" s="970"/>
      <c r="DZ70" s="971"/>
      <c r="EA70" s="197"/>
    </row>
    <row r="71" spans="1:131" s="198" customFormat="1" ht="26.25" customHeight="1">
      <c r="A71" s="211">
        <v>4</v>
      </c>
      <c r="B71" s="1020" t="s">
        <v>586</v>
      </c>
      <c r="C71" s="1021"/>
      <c r="D71" s="1021"/>
      <c r="E71" s="1021"/>
      <c r="F71" s="1021"/>
      <c r="G71" s="1021"/>
      <c r="H71" s="1021"/>
      <c r="I71" s="1021"/>
      <c r="J71" s="1021"/>
      <c r="K71" s="1021"/>
      <c r="L71" s="1021"/>
      <c r="M71" s="1021"/>
      <c r="N71" s="1021"/>
      <c r="O71" s="1021"/>
      <c r="P71" s="1022"/>
      <c r="Q71" s="1033">
        <v>72</v>
      </c>
      <c r="R71" s="1028"/>
      <c r="S71" s="1028"/>
      <c r="T71" s="1028"/>
      <c r="U71" s="1029"/>
      <c r="V71" s="1027">
        <v>60</v>
      </c>
      <c r="W71" s="1028"/>
      <c r="X71" s="1028"/>
      <c r="Y71" s="1028"/>
      <c r="Z71" s="1029"/>
      <c r="AA71" s="1027">
        <v>12</v>
      </c>
      <c r="AB71" s="1028"/>
      <c r="AC71" s="1028"/>
      <c r="AD71" s="1028"/>
      <c r="AE71" s="1029"/>
      <c r="AF71" s="1027">
        <v>12</v>
      </c>
      <c r="AG71" s="1028"/>
      <c r="AH71" s="1028"/>
      <c r="AI71" s="1028"/>
      <c r="AJ71" s="1029"/>
      <c r="AK71" s="1027" t="s">
        <v>593</v>
      </c>
      <c r="AL71" s="1028"/>
      <c r="AM71" s="1028"/>
      <c r="AN71" s="1028"/>
      <c r="AO71" s="1029"/>
      <c r="AP71" s="1027" t="s">
        <v>593</v>
      </c>
      <c r="AQ71" s="1028"/>
      <c r="AR71" s="1028"/>
      <c r="AS71" s="1028"/>
      <c r="AT71" s="1029"/>
      <c r="AU71" s="1027" t="s">
        <v>593</v>
      </c>
      <c r="AV71" s="1028"/>
      <c r="AW71" s="1028"/>
      <c r="AX71" s="1028"/>
      <c r="AY71" s="1029"/>
      <c r="AZ71" s="1034"/>
      <c r="BA71" s="1035"/>
      <c r="BB71" s="1035"/>
      <c r="BC71" s="1035"/>
      <c r="BD71" s="1036"/>
      <c r="BE71" s="215"/>
      <c r="BF71" s="215"/>
      <c r="BG71" s="215"/>
      <c r="BH71" s="215"/>
      <c r="BI71" s="215"/>
      <c r="BJ71" s="215"/>
      <c r="BK71" s="215"/>
      <c r="BL71" s="215"/>
      <c r="BM71" s="215"/>
      <c r="BN71" s="215"/>
      <c r="BO71" s="215"/>
      <c r="BP71" s="215"/>
      <c r="BQ71" s="212">
        <v>65</v>
      </c>
      <c r="BR71" s="217"/>
      <c r="BS71" s="981"/>
      <c r="BT71" s="982"/>
      <c r="BU71" s="982"/>
      <c r="BV71" s="982"/>
      <c r="BW71" s="982"/>
      <c r="BX71" s="982"/>
      <c r="BY71" s="982"/>
      <c r="BZ71" s="982"/>
      <c r="CA71" s="982"/>
      <c r="CB71" s="982"/>
      <c r="CC71" s="982"/>
      <c r="CD71" s="982"/>
      <c r="CE71" s="982"/>
      <c r="CF71" s="982"/>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69"/>
      <c r="DW71" s="970"/>
      <c r="DX71" s="970"/>
      <c r="DY71" s="970"/>
      <c r="DZ71" s="971"/>
      <c r="EA71" s="197"/>
    </row>
    <row r="72" spans="1:131" s="198" customFormat="1" ht="26.25" customHeight="1">
      <c r="A72" s="211">
        <v>5</v>
      </c>
      <c r="B72" s="1020" t="s">
        <v>587</v>
      </c>
      <c r="C72" s="1021"/>
      <c r="D72" s="1021"/>
      <c r="E72" s="1021"/>
      <c r="F72" s="1021"/>
      <c r="G72" s="1021"/>
      <c r="H72" s="1021"/>
      <c r="I72" s="1021"/>
      <c r="J72" s="1021"/>
      <c r="K72" s="1021"/>
      <c r="L72" s="1021"/>
      <c r="M72" s="1021"/>
      <c r="N72" s="1021"/>
      <c r="O72" s="1021"/>
      <c r="P72" s="1022"/>
      <c r="Q72" s="1023">
        <v>285</v>
      </c>
      <c r="R72" s="1024"/>
      <c r="S72" s="1024"/>
      <c r="T72" s="1024"/>
      <c r="U72" s="1025"/>
      <c r="V72" s="1026">
        <v>256</v>
      </c>
      <c r="W72" s="1024"/>
      <c r="X72" s="1024"/>
      <c r="Y72" s="1024"/>
      <c r="Z72" s="1025"/>
      <c r="AA72" s="1026">
        <v>29</v>
      </c>
      <c r="AB72" s="1024"/>
      <c r="AC72" s="1024"/>
      <c r="AD72" s="1024"/>
      <c r="AE72" s="1025"/>
      <c r="AF72" s="1026">
        <v>29</v>
      </c>
      <c r="AG72" s="1024"/>
      <c r="AH72" s="1024"/>
      <c r="AI72" s="1024"/>
      <c r="AJ72" s="1025"/>
      <c r="AK72" s="1027" t="s">
        <v>593</v>
      </c>
      <c r="AL72" s="1028"/>
      <c r="AM72" s="1028"/>
      <c r="AN72" s="1028"/>
      <c r="AO72" s="1029"/>
      <c r="AP72" s="1026">
        <v>72</v>
      </c>
      <c r="AQ72" s="1024"/>
      <c r="AR72" s="1024"/>
      <c r="AS72" s="1024"/>
      <c r="AT72" s="1025"/>
      <c r="AU72" s="1026">
        <v>22</v>
      </c>
      <c r="AV72" s="1024"/>
      <c r="AW72" s="1024"/>
      <c r="AX72" s="1024"/>
      <c r="AY72" s="1025"/>
      <c r="AZ72" s="1034"/>
      <c r="BA72" s="1035"/>
      <c r="BB72" s="1035"/>
      <c r="BC72" s="1035"/>
      <c r="BD72" s="1036"/>
      <c r="BE72" s="215"/>
      <c r="BF72" s="215"/>
      <c r="BG72" s="215"/>
      <c r="BH72" s="215"/>
      <c r="BI72" s="215"/>
      <c r="BJ72" s="215"/>
      <c r="BK72" s="215"/>
      <c r="BL72" s="215"/>
      <c r="BM72" s="215"/>
      <c r="BN72" s="215"/>
      <c r="BO72" s="215"/>
      <c r="BP72" s="215"/>
      <c r="BQ72" s="212">
        <v>66</v>
      </c>
      <c r="BR72" s="217"/>
      <c r="BS72" s="981"/>
      <c r="BT72" s="982"/>
      <c r="BU72" s="982"/>
      <c r="BV72" s="982"/>
      <c r="BW72" s="982"/>
      <c r="BX72" s="982"/>
      <c r="BY72" s="982"/>
      <c r="BZ72" s="982"/>
      <c r="CA72" s="982"/>
      <c r="CB72" s="982"/>
      <c r="CC72" s="982"/>
      <c r="CD72" s="982"/>
      <c r="CE72" s="982"/>
      <c r="CF72" s="982"/>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69"/>
      <c r="DW72" s="970"/>
      <c r="DX72" s="970"/>
      <c r="DY72" s="970"/>
      <c r="DZ72" s="971"/>
      <c r="EA72" s="197"/>
    </row>
    <row r="73" spans="1:131" s="198" customFormat="1" ht="26.25" customHeight="1">
      <c r="A73" s="211">
        <v>6</v>
      </c>
      <c r="B73" s="1020" t="s">
        <v>588</v>
      </c>
      <c r="C73" s="1021"/>
      <c r="D73" s="1021"/>
      <c r="E73" s="1021"/>
      <c r="F73" s="1021"/>
      <c r="G73" s="1021"/>
      <c r="H73" s="1021"/>
      <c r="I73" s="1021"/>
      <c r="J73" s="1021"/>
      <c r="K73" s="1021"/>
      <c r="L73" s="1021"/>
      <c r="M73" s="1021"/>
      <c r="N73" s="1021"/>
      <c r="O73" s="1021"/>
      <c r="P73" s="1022"/>
      <c r="Q73" s="1033">
        <v>10656</v>
      </c>
      <c r="R73" s="1028"/>
      <c r="S73" s="1028"/>
      <c r="T73" s="1028"/>
      <c r="U73" s="1029"/>
      <c r="V73" s="1027">
        <v>10448</v>
      </c>
      <c r="W73" s="1028"/>
      <c r="X73" s="1028"/>
      <c r="Y73" s="1028"/>
      <c r="Z73" s="1029"/>
      <c r="AA73" s="1027">
        <v>208</v>
      </c>
      <c r="AB73" s="1028"/>
      <c r="AC73" s="1028"/>
      <c r="AD73" s="1028"/>
      <c r="AE73" s="1029"/>
      <c r="AF73" s="1027">
        <v>208</v>
      </c>
      <c r="AG73" s="1028"/>
      <c r="AH73" s="1028"/>
      <c r="AI73" s="1028"/>
      <c r="AJ73" s="1029"/>
      <c r="AK73" s="1027" t="s">
        <v>593</v>
      </c>
      <c r="AL73" s="1028"/>
      <c r="AM73" s="1028"/>
      <c r="AN73" s="1028"/>
      <c r="AO73" s="1029"/>
      <c r="AP73" s="1027">
        <v>14924</v>
      </c>
      <c r="AQ73" s="1028"/>
      <c r="AR73" s="1028"/>
      <c r="AS73" s="1028"/>
      <c r="AT73" s="1029"/>
      <c r="AU73" s="1027">
        <v>3836</v>
      </c>
      <c r="AV73" s="1028"/>
      <c r="AW73" s="1028"/>
      <c r="AX73" s="1028"/>
      <c r="AY73" s="1029"/>
      <c r="AZ73" s="1034"/>
      <c r="BA73" s="1035"/>
      <c r="BB73" s="1035"/>
      <c r="BC73" s="1035"/>
      <c r="BD73" s="1036"/>
      <c r="BE73" s="215"/>
      <c r="BF73" s="215"/>
      <c r="BG73" s="215"/>
      <c r="BH73" s="215"/>
      <c r="BI73" s="215"/>
      <c r="BJ73" s="215"/>
      <c r="BK73" s="215"/>
      <c r="BL73" s="215"/>
      <c r="BM73" s="215"/>
      <c r="BN73" s="215"/>
      <c r="BO73" s="215"/>
      <c r="BP73" s="215"/>
      <c r="BQ73" s="212">
        <v>67</v>
      </c>
      <c r="BR73" s="217"/>
      <c r="BS73" s="981"/>
      <c r="BT73" s="982"/>
      <c r="BU73" s="982"/>
      <c r="BV73" s="982"/>
      <c r="BW73" s="982"/>
      <c r="BX73" s="982"/>
      <c r="BY73" s="982"/>
      <c r="BZ73" s="982"/>
      <c r="CA73" s="982"/>
      <c r="CB73" s="982"/>
      <c r="CC73" s="982"/>
      <c r="CD73" s="982"/>
      <c r="CE73" s="982"/>
      <c r="CF73" s="982"/>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69"/>
      <c r="DW73" s="970"/>
      <c r="DX73" s="970"/>
      <c r="DY73" s="970"/>
      <c r="DZ73" s="971"/>
      <c r="EA73" s="197"/>
    </row>
    <row r="74" spans="1:131" s="198" customFormat="1" ht="26.25" customHeight="1">
      <c r="A74" s="211">
        <v>7</v>
      </c>
      <c r="B74" s="1020" t="s">
        <v>589</v>
      </c>
      <c r="C74" s="1021"/>
      <c r="D74" s="1021"/>
      <c r="E74" s="1021"/>
      <c r="F74" s="1021"/>
      <c r="G74" s="1021"/>
      <c r="H74" s="1021"/>
      <c r="I74" s="1021"/>
      <c r="J74" s="1021"/>
      <c r="K74" s="1021"/>
      <c r="L74" s="1021"/>
      <c r="M74" s="1021"/>
      <c r="N74" s="1021"/>
      <c r="O74" s="1021"/>
      <c r="P74" s="1022"/>
      <c r="Q74" s="1023">
        <v>58</v>
      </c>
      <c r="R74" s="1024"/>
      <c r="S74" s="1024"/>
      <c r="T74" s="1024"/>
      <c r="U74" s="1025"/>
      <c r="V74" s="1026">
        <v>55</v>
      </c>
      <c r="W74" s="1024"/>
      <c r="X74" s="1024"/>
      <c r="Y74" s="1024"/>
      <c r="Z74" s="1025"/>
      <c r="AA74" s="1026">
        <v>3</v>
      </c>
      <c r="AB74" s="1024"/>
      <c r="AC74" s="1024"/>
      <c r="AD74" s="1024"/>
      <c r="AE74" s="1025"/>
      <c r="AF74" s="1026">
        <v>3</v>
      </c>
      <c r="AG74" s="1024"/>
      <c r="AH74" s="1024"/>
      <c r="AI74" s="1024"/>
      <c r="AJ74" s="1025"/>
      <c r="AK74" s="1027" t="s">
        <v>593</v>
      </c>
      <c r="AL74" s="1028"/>
      <c r="AM74" s="1028"/>
      <c r="AN74" s="1028"/>
      <c r="AO74" s="1029"/>
      <c r="AP74" s="1027" t="s">
        <v>593</v>
      </c>
      <c r="AQ74" s="1028"/>
      <c r="AR74" s="1028"/>
      <c r="AS74" s="1028"/>
      <c r="AT74" s="1029"/>
      <c r="AU74" s="1027" t="s">
        <v>593</v>
      </c>
      <c r="AV74" s="1028"/>
      <c r="AW74" s="1028"/>
      <c r="AX74" s="1028"/>
      <c r="AY74" s="1029"/>
      <c r="AZ74" s="1030"/>
      <c r="BA74" s="1031"/>
      <c r="BB74" s="1031"/>
      <c r="BC74" s="1031"/>
      <c r="BD74" s="1032"/>
      <c r="BE74" s="215"/>
      <c r="BF74" s="215"/>
      <c r="BG74" s="215"/>
      <c r="BH74" s="215"/>
      <c r="BI74" s="215"/>
      <c r="BJ74" s="215"/>
      <c r="BK74" s="215"/>
      <c r="BL74" s="215"/>
      <c r="BM74" s="215"/>
      <c r="BN74" s="215"/>
      <c r="BO74" s="215"/>
      <c r="BP74" s="215"/>
      <c r="BQ74" s="212">
        <v>68</v>
      </c>
      <c r="BR74" s="217"/>
      <c r="BS74" s="981"/>
      <c r="BT74" s="982"/>
      <c r="BU74" s="982"/>
      <c r="BV74" s="982"/>
      <c r="BW74" s="982"/>
      <c r="BX74" s="982"/>
      <c r="BY74" s="982"/>
      <c r="BZ74" s="982"/>
      <c r="CA74" s="982"/>
      <c r="CB74" s="982"/>
      <c r="CC74" s="982"/>
      <c r="CD74" s="982"/>
      <c r="CE74" s="982"/>
      <c r="CF74" s="982"/>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69"/>
      <c r="DW74" s="970"/>
      <c r="DX74" s="970"/>
      <c r="DY74" s="970"/>
      <c r="DZ74" s="971"/>
      <c r="EA74" s="197"/>
    </row>
    <row r="75" spans="1:131" s="198" customFormat="1" ht="26.25" customHeight="1">
      <c r="A75" s="211">
        <v>8</v>
      </c>
      <c r="B75" s="1020" t="s">
        <v>590</v>
      </c>
      <c r="C75" s="1021"/>
      <c r="D75" s="1021"/>
      <c r="E75" s="1021"/>
      <c r="F75" s="1021"/>
      <c r="G75" s="1021"/>
      <c r="H75" s="1021"/>
      <c r="I75" s="1021"/>
      <c r="J75" s="1021"/>
      <c r="K75" s="1021"/>
      <c r="L75" s="1021"/>
      <c r="M75" s="1021"/>
      <c r="N75" s="1021"/>
      <c r="O75" s="1021"/>
      <c r="P75" s="1022"/>
      <c r="Q75" s="1023">
        <v>540</v>
      </c>
      <c r="R75" s="1024"/>
      <c r="S75" s="1024"/>
      <c r="T75" s="1024"/>
      <c r="U75" s="1025"/>
      <c r="V75" s="1026">
        <v>435</v>
      </c>
      <c r="W75" s="1024"/>
      <c r="X75" s="1024"/>
      <c r="Y75" s="1024"/>
      <c r="Z75" s="1025"/>
      <c r="AA75" s="1026">
        <v>105</v>
      </c>
      <c r="AB75" s="1024"/>
      <c r="AC75" s="1024"/>
      <c r="AD75" s="1024"/>
      <c r="AE75" s="1025"/>
      <c r="AF75" s="1026">
        <v>105</v>
      </c>
      <c r="AG75" s="1024"/>
      <c r="AH75" s="1024"/>
      <c r="AI75" s="1024"/>
      <c r="AJ75" s="1025"/>
      <c r="AK75" s="1026">
        <v>73</v>
      </c>
      <c r="AL75" s="1024"/>
      <c r="AM75" s="1024"/>
      <c r="AN75" s="1024"/>
      <c r="AO75" s="1025"/>
      <c r="AP75" s="1027" t="s">
        <v>593</v>
      </c>
      <c r="AQ75" s="1028"/>
      <c r="AR75" s="1028"/>
      <c r="AS75" s="1028"/>
      <c r="AT75" s="1029"/>
      <c r="AU75" s="1027" t="s">
        <v>593</v>
      </c>
      <c r="AV75" s="1028"/>
      <c r="AW75" s="1028"/>
      <c r="AX75" s="1028"/>
      <c r="AY75" s="1029"/>
      <c r="AZ75" s="1030"/>
      <c r="BA75" s="1031"/>
      <c r="BB75" s="1031"/>
      <c r="BC75" s="1031"/>
      <c r="BD75" s="1032"/>
      <c r="BE75" s="215"/>
      <c r="BF75" s="215"/>
      <c r="BG75" s="215"/>
      <c r="BH75" s="215"/>
      <c r="BI75" s="215"/>
      <c r="BJ75" s="215"/>
      <c r="BK75" s="215"/>
      <c r="BL75" s="215"/>
      <c r="BM75" s="215"/>
      <c r="BN75" s="215"/>
      <c r="BO75" s="215"/>
      <c r="BP75" s="215"/>
      <c r="BQ75" s="212">
        <v>69</v>
      </c>
      <c r="BR75" s="217"/>
      <c r="BS75" s="981"/>
      <c r="BT75" s="982"/>
      <c r="BU75" s="982"/>
      <c r="BV75" s="982"/>
      <c r="BW75" s="982"/>
      <c r="BX75" s="982"/>
      <c r="BY75" s="982"/>
      <c r="BZ75" s="982"/>
      <c r="CA75" s="982"/>
      <c r="CB75" s="982"/>
      <c r="CC75" s="982"/>
      <c r="CD75" s="982"/>
      <c r="CE75" s="982"/>
      <c r="CF75" s="982"/>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69"/>
      <c r="DW75" s="970"/>
      <c r="DX75" s="970"/>
      <c r="DY75" s="970"/>
      <c r="DZ75" s="971"/>
      <c r="EA75" s="197"/>
    </row>
    <row r="76" spans="1:131" s="198" customFormat="1" ht="26.25" customHeight="1">
      <c r="A76" s="211">
        <v>9</v>
      </c>
      <c r="B76" s="1016" t="s">
        <v>591</v>
      </c>
      <c r="C76" s="1017"/>
      <c r="D76" s="1017"/>
      <c r="E76" s="1017"/>
      <c r="F76" s="1017"/>
      <c r="G76" s="1017"/>
      <c r="H76" s="1017"/>
      <c r="I76" s="1017"/>
      <c r="J76" s="1017"/>
      <c r="K76" s="1017"/>
      <c r="L76" s="1017"/>
      <c r="M76" s="1017"/>
      <c r="N76" s="1017"/>
      <c r="O76" s="1017"/>
      <c r="P76" s="1018"/>
      <c r="Q76" s="1019">
        <v>11527</v>
      </c>
      <c r="R76" s="1011"/>
      <c r="S76" s="1011"/>
      <c r="T76" s="1011"/>
      <c r="U76" s="1012"/>
      <c r="V76" s="1010">
        <v>10964</v>
      </c>
      <c r="W76" s="1011"/>
      <c r="X76" s="1011"/>
      <c r="Y76" s="1011"/>
      <c r="Z76" s="1012"/>
      <c r="AA76" s="1010">
        <v>563</v>
      </c>
      <c r="AB76" s="1011"/>
      <c r="AC76" s="1011"/>
      <c r="AD76" s="1011"/>
      <c r="AE76" s="1012"/>
      <c r="AF76" s="1010">
        <v>2819</v>
      </c>
      <c r="AG76" s="1011"/>
      <c r="AH76" s="1011"/>
      <c r="AI76" s="1011"/>
      <c r="AJ76" s="1012"/>
      <c r="AK76" s="1010">
        <v>164</v>
      </c>
      <c r="AL76" s="1011"/>
      <c r="AM76" s="1011"/>
      <c r="AN76" s="1011"/>
      <c r="AO76" s="1012"/>
      <c r="AP76" s="1010">
        <v>20160</v>
      </c>
      <c r="AQ76" s="1011"/>
      <c r="AR76" s="1011"/>
      <c r="AS76" s="1011"/>
      <c r="AT76" s="1012"/>
      <c r="AU76" s="1010">
        <v>15</v>
      </c>
      <c r="AV76" s="1011"/>
      <c r="AW76" s="1011"/>
      <c r="AX76" s="1011"/>
      <c r="AY76" s="1012"/>
      <c r="AZ76" s="1013" t="s">
        <v>592</v>
      </c>
      <c r="BA76" s="1014"/>
      <c r="BB76" s="1014"/>
      <c r="BC76" s="1014"/>
      <c r="BD76" s="1015"/>
      <c r="BE76" s="215"/>
      <c r="BF76" s="215"/>
      <c r="BG76" s="215"/>
      <c r="BH76" s="215"/>
      <c r="BI76" s="215"/>
      <c r="BJ76" s="215"/>
      <c r="BK76" s="215"/>
      <c r="BL76" s="215"/>
      <c r="BM76" s="215"/>
      <c r="BN76" s="215"/>
      <c r="BO76" s="215"/>
      <c r="BP76" s="215"/>
      <c r="BQ76" s="212">
        <v>70</v>
      </c>
      <c r="BR76" s="217"/>
      <c r="BS76" s="981"/>
      <c r="BT76" s="982"/>
      <c r="BU76" s="982"/>
      <c r="BV76" s="982"/>
      <c r="BW76" s="982"/>
      <c r="BX76" s="982"/>
      <c r="BY76" s="982"/>
      <c r="BZ76" s="982"/>
      <c r="CA76" s="982"/>
      <c r="CB76" s="982"/>
      <c r="CC76" s="982"/>
      <c r="CD76" s="982"/>
      <c r="CE76" s="982"/>
      <c r="CF76" s="982"/>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69"/>
      <c r="DW76" s="970"/>
      <c r="DX76" s="970"/>
      <c r="DY76" s="970"/>
      <c r="DZ76" s="971"/>
      <c r="EA76" s="197"/>
    </row>
    <row r="77" spans="1:131" s="198" customFormat="1" ht="26.25" customHeight="1">
      <c r="A77" s="21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15"/>
      <c r="BF77" s="215"/>
      <c r="BG77" s="215"/>
      <c r="BH77" s="215"/>
      <c r="BI77" s="215"/>
      <c r="BJ77" s="215"/>
      <c r="BK77" s="215"/>
      <c r="BL77" s="215"/>
      <c r="BM77" s="215"/>
      <c r="BN77" s="215"/>
      <c r="BO77" s="215"/>
      <c r="BP77" s="215"/>
      <c r="BQ77" s="212">
        <v>71</v>
      </c>
      <c r="BR77" s="217"/>
      <c r="BS77" s="981"/>
      <c r="BT77" s="982"/>
      <c r="BU77" s="982"/>
      <c r="BV77" s="982"/>
      <c r="BW77" s="982"/>
      <c r="BX77" s="982"/>
      <c r="BY77" s="982"/>
      <c r="BZ77" s="982"/>
      <c r="CA77" s="982"/>
      <c r="CB77" s="982"/>
      <c r="CC77" s="982"/>
      <c r="CD77" s="982"/>
      <c r="CE77" s="982"/>
      <c r="CF77" s="982"/>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69"/>
      <c r="DW77" s="970"/>
      <c r="DX77" s="970"/>
      <c r="DY77" s="970"/>
      <c r="DZ77" s="971"/>
      <c r="EA77" s="197"/>
    </row>
    <row r="78" spans="1:131" s="198" customFormat="1" ht="26.25" customHeight="1">
      <c r="A78" s="21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15"/>
      <c r="BF78" s="215"/>
      <c r="BG78" s="215"/>
      <c r="BH78" s="215"/>
      <c r="BI78" s="215"/>
      <c r="BJ78" s="218"/>
      <c r="BK78" s="218"/>
      <c r="BL78" s="218"/>
      <c r="BM78" s="218"/>
      <c r="BN78" s="218"/>
      <c r="BO78" s="215"/>
      <c r="BP78" s="215"/>
      <c r="BQ78" s="212">
        <v>72</v>
      </c>
      <c r="BR78" s="217"/>
      <c r="BS78" s="981"/>
      <c r="BT78" s="982"/>
      <c r="BU78" s="982"/>
      <c r="BV78" s="982"/>
      <c r="BW78" s="982"/>
      <c r="BX78" s="982"/>
      <c r="BY78" s="982"/>
      <c r="BZ78" s="982"/>
      <c r="CA78" s="982"/>
      <c r="CB78" s="982"/>
      <c r="CC78" s="982"/>
      <c r="CD78" s="982"/>
      <c r="CE78" s="982"/>
      <c r="CF78" s="982"/>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69"/>
      <c r="DW78" s="970"/>
      <c r="DX78" s="970"/>
      <c r="DY78" s="970"/>
      <c r="DZ78" s="971"/>
      <c r="EA78" s="197"/>
    </row>
    <row r="79" spans="1:131" s="198" customFormat="1" ht="26.25" customHeight="1">
      <c r="A79" s="21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15"/>
      <c r="BF79" s="215"/>
      <c r="BG79" s="215"/>
      <c r="BH79" s="215"/>
      <c r="BI79" s="215"/>
      <c r="BJ79" s="218"/>
      <c r="BK79" s="218"/>
      <c r="BL79" s="218"/>
      <c r="BM79" s="218"/>
      <c r="BN79" s="218"/>
      <c r="BO79" s="215"/>
      <c r="BP79" s="215"/>
      <c r="BQ79" s="212">
        <v>73</v>
      </c>
      <c r="BR79" s="217"/>
      <c r="BS79" s="981"/>
      <c r="BT79" s="982"/>
      <c r="BU79" s="982"/>
      <c r="BV79" s="982"/>
      <c r="BW79" s="982"/>
      <c r="BX79" s="982"/>
      <c r="BY79" s="982"/>
      <c r="BZ79" s="982"/>
      <c r="CA79" s="982"/>
      <c r="CB79" s="982"/>
      <c r="CC79" s="982"/>
      <c r="CD79" s="982"/>
      <c r="CE79" s="982"/>
      <c r="CF79" s="982"/>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69"/>
      <c r="DW79" s="970"/>
      <c r="DX79" s="970"/>
      <c r="DY79" s="970"/>
      <c r="DZ79" s="971"/>
      <c r="EA79" s="197"/>
    </row>
    <row r="80" spans="1:131" s="198" customFormat="1" ht="26.25" customHeight="1">
      <c r="A80" s="21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15"/>
      <c r="BF80" s="215"/>
      <c r="BG80" s="215"/>
      <c r="BH80" s="215"/>
      <c r="BI80" s="215"/>
      <c r="BJ80" s="215"/>
      <c r="BK80" s="215"/>
      <c r="BL80" s="215"/>
      <c r="BM80" s="215"/>
      <c r="BN80" s="215"/>
      <c r="BO80" s="215"/>
      <c r="BP80" s="215"/>
      <c r="BQ80" s="212">
        <v>74</v>
      </c>
      <c r="BR80" s="217"/>
      <c r="BS80" s="981"/>
      <c r="BT80" s="982"/>
      <c r="BU80" s="982"/>
      <c r="BV80" s="982"/>
      <c r="BW80" s="982"/>
      <c r="BX80" s="982"/>
      <c r="BY80" s="982"/>
      <c r="BZ80" s="982"/>
      <c r="CA80" s="982"/>
      <c r="CB80" s="982"/>
      <c r="CC80" s="982"/>
      <c r="CD80" s="982"/>
      <c r="CE80" s="982"/>
      <c r="CF80" s="982"/>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69"/>
      <c r="DW80" s="970"/>
      <c r="DX80" s="970"/>
      <c r="DY80" s="970"/>
      <c r="DZ80" s="971"/>
      <c r="EA80" s="197"/>
    </row>
    <row r="81" spans="1:131" s="198" customFormat="1" ht="26.25" customHeight="1">
      <c r="A81" s="21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15"/>
      <c r="BF81" s="215"/>
      <c r="BG81" s="215"/>
      <c r="BH81" s="215"/>
      <c r="BI81" s="215"/>
      <c r="BJ81" s="215"/>
      <c r="BK81" s="215"/>
      <c r="BL81" s="215"/>
      <c r="BM81" s="215"/>
      <c r="BN81" s="215"/>
      <c r="BO81" s="215"/>
      <c r="BP81" s="215"/>
      <c r="BQ81" s="212">
        <v>75</v>
      </c>
      <c r="BR81" s="217"/>
      <c r="BS81" s="981"/>
      <c r="BT81" s="982"/>
      <c r="BU81" s="982"/>
      <c r="BV81" s="982"/>
      <c r="BW81" s="982"/>
      <c r="BX81" s="982"/>
      <c r="BY81" s="982"/>
      <c r="BZ81" s="982"/>
      <c r="CA81" s="982"/>
      <c r="CB81" s="982"/>
      <c r="CC81" s="982"/>
      <c r="CD81" s="982"/>
      <c r="CE81" s="982"/>
      <c r="CF81" s="982"/>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69"/>
      <c r="DW81" s="970"/>
      <c r="DX81" s="970"/>
      <c r="DY81" s="970"/>
      <c r="DZ81" s="971"/>
      <c r="EA81" s="197"/>
    </row>
    <row r="82" spans="1:131" s="198" customFormat="1" ht="26.25" customHeight="1">
      <c r="A82" s="21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15"/>
      <c r="BF82" s="215"/>
      <c r="BG82" s="215"/>
      <c r="BH82" s="215"/>
      <c r="BI82" s="215"/>
      <c r="BJ82" s="215"/>
      <c r="BK82" s="215"/>
      <c r="BL82" s="215"/>
      <c r="BM82" s="215"/>
      <c r="BN82" s="215"/>
      <c r="BO82" s="215"/>
      <c r="BP82" s="215"/>
      <c r="BQ82" s="212">
        <v>76</v>
      </c>
      <c r="BR82" s="217"/>
      <c r="BS82" s="981"/>
      <c r="BT82" s="982"/>
      <c r="BU82" s="982"/>
      <c r="BV82" s="982"/>
      <c r="BW82" s="982"/>
      <c r="BX82" s="982"/>
      <c r="BY82" s="982"/>
      <c r="BZ82" s="982"/>
      <c r="CA82" s="982"/>
      <c r="CB82" s="982"/>
      <c r="CC82" s="982"/>
      <c r="CD82" s="982"/>
      <c r="CE82" s="982"/>
      <c r="CF82" s="982"/>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69"/>
      <c r="DW82" s="970"/>
      <c r="DX82" s="970"/>
      <c r="DY82" s="970"/>
      <c r="DZ82" s="971"/>
      <c r="EA82" s="197"/>
    </row>
    <row r="83" spans="1:131" s="198" customFormat="1" ht="26.25" customHeight="1">
      <c r="A83" s="21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15"/>
      <c r="BF83" s="215"/>
      <c r="BG83" s="215"/>
      <c r="BH83" s="215"/>
      <c r="BI83" s="215"/>
      <c r="BJ83" s="215"/>
      <c r="BK83" s="215"/>
      <c r="BL83" s="215"/>
      <c r="BM83" s="215"/>
      <c r="BN83" s="215"/>
      <c r="BO83" s="215"/>
      <c r="BP83" s="215"/>
      <c r="BQ83" s="212">
        <v>77</v>
      </c>
      <c r="BR83" s="217"/>
      <c r="BS83" s="981"/>
      <c r="BT83" s="982"/>
      <c r="BU83" s="982"/>
      <c r="BV83" s="982"/>
      <c r="BW83" s="982"/>
      <c r="BX83" s="982"/>
      <c r="BY83" s="982"/>
      <c r="BZ83" s="982"/>
      <c r="CA83" s="982"/>
      <c r="CB83" s="982"/>
      <c r="CC83" s="982"/>
      <c r="CD83" s="982"/>
      <c r="CE83" s="982"/>
      <c r="CF83" s="982"/>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69"/>
      <c r="DW83" s="970"/>
      <c r="DX83" s="970"/>
      <c r="DY83" s="970"/>
      <c r="DZ83" s="971"/>
      <c r="EA83" s="197"/>
    </row>
    <row r="84" spans="1:131" s="198" customFormat="1" ht="26.25" customHeight="1">
      <c r="A84" s="21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15"/>
      <c r="BF84" s="215"/>
      <c r="BG84" s="215"/>
      <c r="BH84" s="215"/>
      <c r="BI84" s="215"/>
      <c r="BJ84" s="215"/>
      <c r="BK84" s="215"/>
      <c r="BL84" s="215"/>
      <c r="BM84" s="215"/>
      <c r="BN84" s="215"/>
      <c r="BO84" s="215"/>
      <c r="BP84" s="215"/>
      <c r="BQ84" s="212">
        <v>78</v>
      </c>
      <c r="BR84" s="217"/>
      <c r="BS84" s="981"/>
      <c r="BT84" s="982"/>
      <c r="BU84" s="982"/>
      <c r="BV84" s="982"/>
      <c r="BW84" s="982"/>
      <c r="BX84" s="982"/>
      <c r="BY84" s="982"/>
      <c r="BZ84" s="982"/>
      <c r="CA84" s="982"/>
      <c r="CB84" s="982"/>
      <c r="CC84" s="982"/>
      <c r="CD84" s="982"/>
      <c r="CE84" s="982"/>
      <c r="CF84" s="982"/>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69"/>
      <c r="DW84" s="970"/>
      <c r="DX84" s="970"/>
      <c r="DY84" s="970"/>
      <c r="DZ84" s="971"/>
      <c r="EA84" s="197"/>
    </row>
    <row r="85" spans="1:131" s="198" customFormat="1" ht="26.25" customHeight="1">
      <c r="A85" s="21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15"/>
      <c r="BF85" s="215"/>
      <c r="BG85" s="215"/>
      <c r="BH85" s="215"/>
      <c r="BI85" s="215"/>
      <c r="BJ85" s="215"/>
      <c r="BK85" s="215"/>
      <c r="BL85" s="215"/>
      <c r="BM85" s="215"/>
      <c r="BN85" s="215"/>
      <c r="BO85" s="215"/>
      <c r="BP85" s="215"/>
      <c r="BQ85" s="212">
        <v>79</v>
      </c>
      <c r="BR85" s="217"/>
      <c r="BS85" s="981"/>
      <c r="BT85" s="982"/>
      <c r="BU85" s="982"/>
      <c r="BV85" s="982"/>
      <c r="BW85" s="982"/>
      <c r="BX85" s="982"/>
      <c r="BY85" s="982"/>
      <c r="BZ85" s="982"/>
      <c r="CA85" s="982"/>
      <c r="CB85" s="982"/>
      <c r="CC85" s="982"/>
      <c r="CD85" s="982"/>
      <c r="CE85" s="982"/>
      <c r="CF85" s="982"/>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69"/>
      <c r="DW85" s="970"/>
      <c r="DX85" s="970"/>
      <c r="DY85" s="970"/>
      <c r="DZ85" s="971"/>
      <c r="EA85" s="197"/>
    </row>
    <row r="86" spans="1:131" s="198" customFormat="1" ht="26.25" customHeight="1">
      <c r="A86" s="21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15"/>
      <c r="BF86" s="215"/>
      <c r="BG86" s="215"/>
      <c r="BH86" s="215"/>
      <c r="BI86" s="215"/>
      <c r="BJ86" s="215"/>
      <c r="BK86" s="215"/>
      <c r="BL86" s="215"/>
      <c r="BM86" s="215"/>
      <c r="BN86" s="215"/>
      <c r="BO86" s="215"/>
      <c r="BP86" s="215"/>
      <c r="BQ86" s="212">
        <v>80</v>
      </c>
      <c r="BR86" s="217"/>
      <c r="BS86" s="981"/>
      <c r="BT86" s="982"/>
      <c r="BU86" s="982"/>
      <c r="BV86" s="982"/>
      <c r="BW86" s="982"/>
      <c r="BX86" s="982"/>
      <c r="BY86" s="982"/>
      <c r="BZ86" s="982"/>
      <c r="CA86" s="982"/>
      <c r="CB86" s="982"/>
      <c r="CC86" s="982"/>
      <c r="CD86" s="982"/>
      <c r="CE86" s="982"/>
      <c r="CF86" s="982"/>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69"/>
      <c r="DW86" s="970"/>
      <c r="DX86" s="970"/>
      <c r="DY86" s="970"/>
      <c r="DZ86" s="971"/>
      <c r="EA86" s="197"/>
    </row>
    <row r="87" spans="1:131" s="198" customFormat="1" ht="26.25" customHeight="1">
      <c r="A87" s="219">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5"/>
      <c r="BF87" s="215"/>
      <c r="BG87" s="215"/>
      <c r="BH87" s="215"/>
      <c r="BI87" s="215"/>
      <c r="BJ87" s="215"/>
      <c r="BK87" s="215"/>
      <c r="BL87" s="215"/>
      <c r="BM87" s="215"/>
      <c r="BN87" s="215"/>
      <c r="BO87" s="215"/>
      <c r="BP87" s="215"/>
      <c r="BQ87" s="212">
        <v>81</v>
      </c>
      <c r="BR87" s="217"/>
      <c r="BS87" s="981"/>
      <c r="BT87" s="982"/>
      <c r="BU87" s="982"/>
      <c r="BV87" s="982"/>
      <c r="BW87" s="982"/>
      <c r="BX87" s="982"/>
      <c r="BY87" s="982"/>
      <c r="BZ87" s="982"/>
      <c r="CA87" s="982"/>
      <c r="CB87" s="982"/>
      <c r="CC87" s="982"/>
      <c r="CD87" s="982"/>
      <c r="CE87" s="982"/>
      <c r="CF87" s="982"/>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69"/>
      <c r="DW87" s="970"/>
      <c r="DX87" s="970"/>
      <c r="DY87" s="970"/>
      <c r="DZ87" s="971"/>
      <c r="EA87" s="197"/>
    </row>
    <row r="88" spans="1:131" s="198" customFormat="1" ht="26.25" customHeight="1" thickBot="1">
      <c r="A88" s="214" t="s">
        <v>370</v>
      </c>
      <c r="B88" s="972" t="s">
        <v>400</v>
      </c>
      <c r="C88" s="973"/>
      <c r="D88" s="973"/>
      <c r="E88" s="973"/>
      <c r="F88" s="973"/>
      <c r="G88" s="973"/>
      <c r="H88" s="973"/>
      <c r="I88" s="973"/>
      <c r="J88" s="973"/>
      <c r="K88" s="973"/>
      <c r="L88" s="973"/>
      <c r="M88" s="973"/>
      <c r="N88" s="973"/>
      <c r="O88" s="973"/>
      <c r="P88" s="974"/>
      <c r="Q88" s="990"/>
      <c r="R88" s="991"/>
      <c r="S88" s="991"/>
      <c r="T88" s="991"/>
      <c r="U88" s="991"/>
      <c r="V88" s="991"/>
      <c r="W88" s="991"/>
      <c r="X88" s="991"/>
      <c r="Y88" s="991"/>
      <c r="Z88" s="991"/>
      <c r="AA88" s="991"/>
      <c r="AB88" s="991"/>
      <c r="AC88" s="991"/>
      <c r="AD88" s="991"/>
      <c r="AE88" s="991"/>
      <c r="AF88" s="987">
        <f>+SUM(AF68:AJ87)</f>
        <v>3194</v>
      </c>
      <c r="AG88" s="987"/>
      <c r="AH88" s="987"/>
      <c r="AI88" s="987"/>
      <c r="AJ88" s="987"/>
      <c r="AK88" s="991"/>
      <c r="AL88" s="991"/>
      <c r="AM88" s="991"/>
      <c r="AN88" s="991"/>
      <c r="AO88" s="991"/>
      <c r="AP88" s="987">
        <f t="shared" ref="AP88" si="2">+SUM(AP68:AT87)</f>
        <v>35156</v>
      </c>
      <c r="AQ88" s="987"/>
      <c r="AR88" s="987"/>
      <c r="AS88" s="987"/>
      <c r="AT88" s="987"/>
      <c r="AU88" s="987">
        <f t="shared" ref="AU88" si="3">+SUM(AU68:AY87)</f>
        <v>3873</v>
      </c>
      <c r="AV88" s="987"/>
      <c r="AW88" s="987"/>
      <c r="AX88" s="987"/>
      <c r="AY88" s="987"/>
      <c r="AZ88" s="988"/>
      <c r="BA88" s="988"/>
      <c r="BB88" s="988"/>
      <c r="BC88" s="988"/>
      <c r="BD88" s="989"/>
      <c r="BE88" s="215"/>
      <c r="BF88" s="215"/>
      <c r="BG88" s="215"/>
      <c r="BH88" s="215"/>
      <c r="BI88" s="215"/>
      <c r="BJ88" s="215"/>
      <c r="BK88" s="215"/>
      <c r="BL88" s="215"/>
      <c r="BM88" s="215"/>
      <c r="BN88" s="215"/>
      <c r="BO88" s="215"/>
      <c r="BP88" s="215"/>
      <c r="BQ88" s="212">
        <v>82</v>
      </c>
      <c r="BR88" s="217"/>
      <c r="BS88" s="981"/>
      <c r="BT88" s="982"/>
      <c r="BU88" s="982"/>
      <c r="BV88" s="982"/>
      <c r="BW88" s="982"/>
      <c r="BX88" s="982"/>
      <c r="BY88" s="982"/>
      <c r="BZ88" s="982"/>
      <c r="CA88" s="982"/>
      <c r="CB88" s="982"/>
      <c r="CC88" s="982"/>
      <c r="CD88" s="982"/>
      <c r="CE88" s="982"/>
      <c r="CF88" s="982"/>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69"/>
      <c r="DW88" s="970"/>
      <c r="DX88" s="970"/>
      <c r="DY88" s="970"/>
      <c r="DZ88" s="971"/>
      <c r="EA88" s="197"/>
    </row>
    <row r="89" spans="1:131" s="198" customFormat="1" ht="26.25" hidden="1" customHeight="1">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81"/>
      <c r="BT89" s="982"/>
      <c r="BU89" s="982"/>
      <c r="BV89" s="982"/>
      <c r="BW89" s="982"/>
      <c r="BX89" s="982"/>
      <c r="BY89" s="982"/>
      <c r="BZ89" s="982"/>
      <c r="CA89" s="982"/>
      <c r="CB89" s="982"/>
      <c r="CC89" s="982"/>
      <c r="CD89" s="982"/>
      <c r="CE89" s="982"/>
      <c r="CF89" s="982"/>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69"/>
      <c r="DW89" s="970"/>
      <c r="DX89" s="970"/>
      <c r="DY89" s="970"/>
      <c r="DZ89" s="971"/>
      <c r="EA89" s="197"/>
    </row>
    <row r="90" spans="1:131" s="198" customFormat="1" ht="26.25" hidden="1" customHeight="1">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81"/>
      <c r="BT90" s="982"/>
      <c r="BU90" s="982"/>
      <c r="BV90" s="982"/>
      <c r="BW90" s="982"/>
      <c r="BX90" s="982"/>
      <c r="BY90" s="982"/>
      <c r="BZ90" s="982"/>
      <c r="CA90" s="982"/>
      <c r="CB90" s="982"/>
      <c r="CC90" s="982"/>
      <c r="CD90" s="982"/>
      <c r="CE90" s="982"/>
      <c r="CF90" s="982"/>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69"/>
      <c r="DW90" s="970"/>
      <c r="DX90" s="970"/>
      <c r="DY90" s="970"/>
      <c r="DZ90" s="971"/>
      <c r="EA90" s="197"/>
    </row>
    <row r="91" spans="1:131" s="198" customFormat="1" ht="26.25" hidden="1" customHeight="1">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81"/>
      <c r="BT91" s="982"/>
      <c r="BU91" s="982"/>
      <c r="BV91" s="982"/>
      <c r="BW91" s="982"/>
      <c r="BX91" s="982"/>
      <c r="BY91" s="982"/>
      <c r="BZ91" s="982"/>
      <c r="CA91" s="982"/>
      <c r="CB91" s="982"/>
      <c r="CC91" s="982"/>
      <c r="CD91" s="982"/>
      <c r="CE91" s="982"/>
      <c r="CF91" s="982"/>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69"/>
      <c r="DW91" s="970"/>
      <c r="DX91" s="970"/>
      <c r="DY91" s="970"/>
      <c r="DZ91" s="971"/>
      <c r="EA91" s="197"/>
    </row>
    <row r="92" spans="1:131" s="198" customFormat="1" ht="26.25" hidden="1" customHeight="1">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81"/>
      <c r="BT92" s="982"/>
      <c r="BU92" s="982"/>
      <c r="BV92" s="982"/>
      <c r="BW92" s="982"/>
      <c r="BX92" s="982"/>
      <c r="BY92" s="982"/>
      <c r="BZ92" s="982"/>
      <c r="CA92" s="982"/>
      <c r="CB92" s="982"/>
      <c r="CC92" s="982"/>
      <c r="CD92" s="982"/>
      <c r="CE92" s="982"/>
      <c r="CF92" s="982"/>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69"/>
      <c r="DW92" s="970"/>
      <c r="DX92" s="970"/>
      <c r="DY92" s="970"/>
      <c r="DZ92" s="971"/>
      <c r="EA92" s="197"/>
    </row>
    <row r="93" spans="1:131" s="198" customFormat="1" ht="26.25" hidden="1" customHeight="1">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81"/>
      <c r="BT93" s="982"/>
      <c r="BU93" s="982"/>
      <c r="BV93" s="982"/>
      <c r="BW93" s="982"/>
      <c r="BX93" s="982"/>
      <c r="BY93" s="982"/>
      <c r="BZ93" s="982"/>
      <c r="CA93" s="982"/>
      <c r="CB93" s="982"/>
      <c r="CC93" s="982"/>
      <c r="CD93" s="982"/>
      <c r="CE93" s="982"/>
      <c r="CF93" s="982"/>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69"/>
      <c r="DW93" s="970"/>
      <c r="DX93" s="970"/>
      <c r="DY93" s="970"/>
      <c r="DZ93" s="971"/>
      <c r="EA93" s="197"/>
    </row>
    <row r="94" spans="1:131" s="198" customFormat="1" ht="26.25" hidden="1" customHeight="1">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81"/>
      <c r="BT94" s="982"/>
      <c r="BU94" s="982"/>
      <c r="BV94" s="982"/>
      <c r="BW94" s="982"/>
      <c r="BX94" s="982"/>
      <c r="BY94" s="982"/>
      <c r="BZ94" s="982"/>
      <c r="CA94" s="982"/>
      <c r="CB94" s="982"/>
      <c r="CC94" s="982"/>
      <c r="CD94" s="982"/>
      <c r="CE94" s="982"/>
      <c r="CF94" s="982"/>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69"/>
      <c r="DW94" s="970"/>
      <c r="DX94" s="970"/>
      <c r="DY94" s="970"/>
      <c r="DZ94" s="971"/>
      <c r="EA94" s="197"/>
    </row>
    <row r="95" spans="1:131" s="198" customFormat="1" ht="26.25" hidden="1" customHeight="1">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81"/>
      <c r="BT95" s="982"/>
      <c r="BU95" s="982"/>
      <c r="BV95" s="982"/>
      <c r="BW95" s="982"/>
      <c r="BX95" s="982"/>
      <c r="BY95" s="982"/>
      <c r="BZ95" s="982"/>
      <c r="CA95" s="982"/>
      <c r="CB95" s="982"/>
      <c r="CC95" s="982"/>
      <c r="CD95" s="982"/>
      <c r="CE95" s="982"/>
      <c r="CF95" s="982"/>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69"/>
      <c r="DW95" s="970"/>
      <c r="DX95" s="970"/>
      <c r="DY95" s="970"/>
      <c r="DZ95" s="971"/>
      <c r="EA95" s="197"/>
    </row>
    <row r="96" spans="1:131" s="198" customFormat="1" ht="26.25" hidden="1" customHeight="1">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81"/>
      <c r="BT96" s="982"/>
      <c r="BU96" s="982"/>
      <c r="BV96" s="982"/>
      <c r="BW96" s="982"/>
      <c r="BX96" s="982"/>
      <c r="BY96" s="982"/>
      <c r="BZ96" s="982"/>
      <c r="CA96" s="982"/>
      <c r="CB96" s="982"/>
      <c r="CC96" s="982"/>
      <c r="CD96" s="982"/>
      <c r="CE96" s="982"/>
      <c r="CF96" s="982"/>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69"/>
      <c r="DW96" s="970"/>
      <c r="DX96" s="970"/>
      <c r="DY96" s="970"/>
      <c r="DZ96" s="971"/>
      <c r="EA96" s="197"/>
    </row>
    <row r="97" spans="1:131" s="198" customFormat="1" ht="26.25" hidden="1" customHeight="1">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81"/>
      <c r="BT97" s="982"/>
      <c r="BU97" s="982"/>
      <c r="BV97" s="982"/>
      <c r="BW97" s="982"/>
      <c r="BX97" s="982"/>
      <c r="BY97" s="982"/>
      <c r="BZ97" s="982"/>
      <c r="CA97" s="982"/>
      <c r="CB97" s="982"/>
      <c r="CC97" s="982"/>
      <c r="CD97" s="982"/>
      <c r="CE97" s="982"/>
      <c r="CF97" s="982"/>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69"/>
      <c r="DW97" s="970"/>
      <c r="DX97" s="970"/>
      <c r="DY97" s="970"/>
      <c r="DZ97" s="971"/>
      <c r="EA97" s="197"/>
    </row>
    <row r="98" spans="1:131" s="198" customFormat="1" ht="26.25" hidden="1" customHeight="1">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81"/>
      <c r="BT98" s="982"/>
      <c r="BU98" s="982"/>
      <c r="BV98" s="982"/>
      <c r="BW98" s="982"/>
      <c r="BX98" s="982"/>
      <c r="BY98" s="982"/>
      <c r="BZ98" s="982"/>
      <c r="CA98" s="982"/>
      <c r="CB98" s="982"/>
      <c r="CC98" s="982"/>
      <c r="CD98" s="982"/>
      <c r="CE98" s="982"/>
      <c r="CF98" s="982"/>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69"/>
      <c r="DW98" s="970"/>
      <c r="DX98" s="970"/>
      <c r="DY98" s="970"/>
      <c r="DZ98" s="971"/>
      <c r="EA98" s="197"/>
    </row>
    <row r="99" spans="1:131" s="198" customFormat="1" ht="26.25" hidden="1" customHeight="1">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81"/>
      <c r="BT99" s="982"/>
      <c r="BU99" s="982"/>
      <c r="BV99" s="982"/>
      <c r="BW99" s="982"/>
      <c r="BX99" s="982"/>
      <c r="BY99" s="982"/>
      <c r="BZ99" s="982"/>
      <c r="CA99" s="982"/>
      <c r="CB99" s="982"/>
      <c r="CC99" s="982"/>
      <c r="CD99" s="982"/>
      <c r="CE99" s="982"/>
      <c r="CF99" s="982"/>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69"/>
      <c r="DW99" s="970"/>
      <c r="DX99" s="970"/>
      <c r="DY99" s="970"/>
      <c r="DZ99" s="971"/>
      <c r="EA99" s="197"/>
    </row>
    <row r="100" spans="1:131" s="198" customFormat="1" ht="26.25" hidden="1" customHeight="1">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81"/>
      <c r="BT100" s="982"/>
      <c r="BU100" s="982"/>
      <c r="BV100" s="982"/>
      <c r="BW100" s="982"/>
      <c r="BX100" s="982"/>
      <c r="BY100" s="982"/>
      <c r="BZ100" s="982"/>
      <c r="CA100" s="982"/>
      <c r="CB100" s="982"/>
      <c r="CC100" s="982"/>
      <c r="CD100" s="982"/>
      <c r="CE100" s="982"/>
      <c r="CF100" s="982"/>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69"/>
      <c r="DW100" s="970"/>
      <c r="DX100" s="970"/>
      <c r="DY100" s="970"/>
      <c r="DZ100" s="971"/>
      <c r="EA100" s="197"/>
    </row>
    <row r="101" spans="1:131" s="198" customFormat="1" ht="26.25" hidden="1" customHeight="1">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81"/>
      <c r="BT101" s="982"/>
      <c r="BU101" s="982"/>
      <c r="BV101" s="982"/>
      <c r="BW101" s="982"/>
      <c r="BX101" s="982"/>
      <c r="BY101" s="982"/>
      <c r="BZ101" s="982"/>
      <c r="CA101" s="982"/>
      <c r="CB101" s="982"/>
      <c r="CC101" s="982"/>
      <c r="CD101" s="982"/>
      <c r="CE101" s="982"/>
      <c r="CF101" s="982"/>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69"/>
      <c r="DW101" s="970"/>
      <c r="DX101" s="970"/>
      <c r="DY101" s="970"/>
      <c r="DZ101" s="971"/>
      <c r="EA101" s="197"/>
    </row>
    <row r="102" spans="1:131" s="198" customFormat="1" ht="26.25" customHeight="1" thickBot="1">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370</v>
      </c>
      <c r="BR102" s="972" t="s">
        <v>401</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78">
        <f>+SUM(CR7:CV88)</f>
        <v>18730</v>
      </c>
      <c r="CS102" s="979"/>
      <c r="CT102" s="979"/>
      <c r="CU102" s="979"/>
      <c r="CV102" s="980"/>
      <c r="CW102" s="978">
        <f>+SUM(CW7:DA88)</f>
        <v>4193</v>
      </c>
      <c r="CX102" s="979"/>
      <c r="CY102" s="979"/>
      <c r="CZ102" s="979"/>
      <c r="DA102" s="980"/>
      <c r="DB102" s="978">
        <f t="shared" ref="DB102" si="4">+SUM(DB7:DF88)</f>
        <v>21412</v>
      </c>
      <c r="DC102" s="979"/>
      <c r="DD102" s="979"/>
      <c r="DE102" s="979"/>
      <c r="DF102" s="980"/>
      <c r="DG102" s="978">
        <f t="shared" ref="DG102" si="5">+SUM(DG7:DK88)</f>
        <v>4576</v>
      </c>
      <c r="DH102" s="979"/>
      <c r="DI102" s="979"/>
      <c r="DJ102" s="979"/>
      <c r="DK102" s="980"/>
      <c r="DL102" s="978">
        <f t="shared" ref="DL102" si="6">+SUM(DL7:DP88)</f>
        <v>24458</v>
      </c>
      <c r="DM102" s="979"/>
      <c r="DN102" s="979"/>
      <c r="DO102" s="979"/>
      <c r="DP102" s="980"/>
      <c r="DQ102" s="978">
        <f t="shared" ref="DQ102" si="7">+SUM(DQ7:DU88)</f>
        <v>24458</v>
      </c>
      <c r="DR102" s="979"/>
      <c r="DS102" s="979"/>
      <c r="DT102" s="979"/>
      <c r="DU102" s="980"/>
      <c r="DV102" s="961"/>
      <c r="DW102" s="962"/>
      <c r="DX102" s="962"/>
      <c r="DY102" s="962"/>
      <c r="DZ102" s="963"/>
      <c r="EA102" s="197"/>
    </row>
    <row r="103" spans="1:131" s="198" customFormat="1" ht="26.25" customHeight="1">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64" t="s">
        <v>402</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197"/>
    </row>
    <row r="104" spans="1:131" s="198" customFormat="1" ht="26.25" customHeight="1">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65" t="s">
        <v>403</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97"/>
    </row>
    <row r="105" spans="1:131" s="198" customFormat="1" ht="11.25"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c r="A107" s="225" t="s">
        <v>404</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405</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c r="A108" s="966" t="s">
        <v>406</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407</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197" customFormat="1" ht="26.25" customHeight="1">
      <c r="A109" s="919" t="s">
        <v>408</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22" t="s">
        <v>409</v>
      </c>
      <c r="AB109" s="920"/>
      <c r="AC109" s="920"/>
      <c r="AD109" s="920"/>
      <c r="AE109" s="921"/>
      <c r="AF109" s="922" t="s">
        <v>284</v>
      </c>
      <c r="AG109" s="920"/>
      <c r="AH109" s="920"/>
      <c r="AI109" s="920"/>
      <c r="AJ109" s="921"/>
      <c r="AK109" s="922" t="s">
        <v>283</v>
      </c>
      <c r="AL109" s="920"/>
      <c r="AM109" s="920"/>
      <c r="AN109" s="920"/>
      <c r="AO109" s="921"/>
      <c r="AP109" s="922" t="s">
        <v>410</v>
      </c>
      <c r="AQ109" s="920"/>
      <c r="AR109" s="920"/>
      <c r="AS109" s="920"/>
      <c r="AT109" s="951"/>
      <c r="AU109" s="919" t="s">
        <v>408</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22" t="s">
        <v>409</v>
      </c>
      <c r="BR109" s="920"/>
      <c r="BS109" s="920"/>
      <c r="BT109" s="920"/>
      <c r="BU109" s="921"/>
      <c r="BV109" s="922" t="s">
        <v>284</v>
      </c>
      <c r="BW109" s="920"/>
      <c r="BX109" s="920"/>
      <c r="BY109" s="920"/>
      <c r="BZ109" s="921"/>
      <c r="CA109" s="922" t="s">
        <v>283</v>
      </c>
      <c r="CB109" s="920"/>
      <c r="CC109" s="920"/>
      <c r="CD109" s="920"/>
      <c r="CE109" s="921"/>
      <c r="CF109" s="960" t="s">
        <v>410</v>
      </c>
      <c r="CG109" s="960"/>
      <c r="CH109" s="960"/>
      <c r="CI109" s="960"/>
      <c r="CJ109" s="960"/>
      <c r="CK109" s="922" t="s">
        <v>411</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22" t="s">
        <v>409</v>
      </c>
      <c r="DH109" s="920"/>
      <c r="DI109" s="920"/>
      <c r="DJ109" s="920"/>
      <c r="DK109" s="921"/>
      <c r="DL109" s="922" t="s">
        <v>284</v>
      </c>
      <c r="DM109" s="920"/>
      <c r="DN109" s="920"/>
      <c r="DO109" s="920"/>
      <c r="DP109" s="921"/>
      <c r="DQ109" s="922" t="s">
        <v>283</v>
      </c>
      <c r="DR109" s="920"/>
      <c r="DS109" s="920"/>
      <c r="DT109" s="920"/>
      <c r="DU109" s="921"/>
      <c r="DV109" s="922" t="s">
        <v>410</v>
      </c>
      <c r="DW109" s="920"/>
      <c r="DX109" s="920"/>
      <c r="DY109" s="920"/>
      <c r="DZ109" s="951"/>
    </row>
    <row r="110" spans="1:131" s="197" customFormat="1" ht="26.25" customHeight="1">
      <c r="A110" s="789" t="s">
        <v>412</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904">
        <v>56633878</v>
      </c>
      <c r="AB110" s="905"/>
      <c r="AC110" s="905"/>
      <c r="AD110" s="905"/>
      <c r="AE110" s="906"/>
      <c r="AF110" s="907">
        <v>53964366</v>
      </c>
      <c r="AG110" s="905"/>
      <c r="AH110" s="905"/>
      <c r="AI110" s="905"/>
      <c r="AJ110" s="906"/>
      <c r="AK110" s="907">
        <v>52783711</v>
      </c>
      <c r="AL110" s="905"/>
      <c r="AM110" s="905"/>
      <c r="AN110" s="905"/>
      <c r="AO110" s="906"/>
      <c r="AP110" s="908">
        <v>18</v>
      </c>
      <c r="AQ110" s="909"/>
      <c r="AR110" s="909"/>
      <c r="AS110" s="909"/>
      <c r="AT110" s="910"/>
      <c r="AU110" s="952" t="s">
        <v>60</v>
      </c>
      <c r="AV110" s="953"/>
      <c r="AW110" s="953"/>
      <c r="AX110" s="953"/>
      <c r="AY110" s="954"/>
      <c r="AZ110" s="848" t="s">
        <v>413</v>
      </c>
      <c r="BA110" s="790"/>
      <c r="BB110" s="790"/>
      <c r="BC110" s="790"/>
      <c r="BD110" s="790"/>
      <c r="BE110" s="790"/>
      <c r="BF110" s="790"/>
      <c r="BG110" s="790"/>
      <c r="BH110" s="790"/>
      <c r="BI110" s="790"/>
      <c r="BJ110" s="790"/>
      <c r="BK110" s="790"/>
      <c r="BL110" s="790"/>
      <c r="BM110" s="790"/>
      <c r="BN110" s="790"/>
      <c r="BO110" s="790"/>
      <c r="BP110" s="791"/>
      <c r="BQ110" s="831">
        <v>1417599961</v>
      </c>
      <c r="BR110" s="832"/>
      <c r="BS110" s="832"/>
      <c r="BT110" s="832"/>
      <c r="BU110" s="832"/>
      <c r="BV110" s="832">
        <v>1428766746</v>
      </c>
      <c r="BW110" s="832"/>
      <c r="BX110" s="832"/>
      <c r="BY110" s="832"/>
      <c r="BZ110" s="832"/>
      <c r="CA110" s="832">
        <v>1415368128</v>
      </c>
      <c r="CB110" s="832"/>
      <c r="CC110" s="832"/>
      <c r="CD110" s="832"/>
      <c r="CE110" s="832"/>
      <c r="CF110" s="893">
        <v>482.8</v>
      </c>
      <c r="CG110" s="894"/>
      <c r="CH110" s="894"/>
      <c r="CI110" s="894"/>
      <c r="CJ110" s="894"/>
      <c r="CK110" s="948" t="s">
        <v>414</v>
      </c>
      <c r="CL110" s="896"/>
      <c r="CM110" s="901" t="s">
        <v>415</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831" t="s">
        <v>108</v>
      </c>
      <c r="DH110" s="832"/>
      <c r="DI110" s="832"/>
      <c r="DJ110" s="832"/>
      <c r="DK110" s="832"/>
      <c r="DL110" s="832">
        <v>2403728</v>
      </c>
      <c r="DM110" s="832"/>
      <c r="DN110" s="832"/>
      <c r="DO110" s="832"/>
      <c r="DP110" s="832"/>
      <c r="DQ110" s="832">
        <v>2835414</v>
      </c>
      <c r="DR110" s="832"/>
      <c r="DS110" s="832"/>
      <c r="DT110" s="832"/>
      <c r="DU110" s="832"/>
      <c r="DV110" s="833">
        <v>1</v>
      </c>
      <c r="DW110" s="833"/>
      <c r="DX110" s="833"/>
      <c r="DY110" s="833"/>
      <c r="DZ110" s="834"/>
    </row>
    <row r="111" spans="1:131" s="197" customFormat="1" ht="26.25" customHeight="1">
      <c r="A111" s="810" t="s">
        <v>416</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47"/>
      <c r="AA111" s="940">
        <v>4220958</v>
      </c>
      <c r="AB111" s="941"/>
      <c r="AC111" s="941"/>
      <c r="AD111" s="941"/>
      <c r="AE111" s="942"/>
      <c r="AF111" s="943">
        <v>4018185</v>
      </c>
      <c r="AG111" s="941"/>
      <c r="AH111" s="941"/>
      <c r="AI111" s="941"/>
      <c r="AJ111" s="942"/>
      <c r="AK111" s="943">
        <v>5812269</v>
      </c>
      <c r="AL111" s="941"/>
      <c r="AM111" s="941"/>
      <c r="AN111" s="941"/>
      <c r="AO111" s="942"/>
      <c r="AP111" s="944">
        <v>2</v>
      </c>
      <c r="AQ111" s="945"/>
      <c r="AR111" s="945"/>
      <c r="AS111" s="945"/>
      <c r="AT111" s="946"/>
      <c r="AU111" s="955"/>
      <c r="AV111" s="956"/>
      <c r="AW111" s="956"/>
      <c r="AX111" s="956"/>
      <c r="AY111" s="957"/>
      <c r="AZ111" s="799" t="s">
        <v>417</v>
      </c>
      <c r="BA111" s="800"/>
      <c r="BB111" s="800"/>
      <c r="BC111" s="800"/>
      <c r="BD111" s="800"/>
      <c r="BE111" s="800"/>
      <c r="BF111" s="800"/>
      <c r="BG111" s="800"/>
      <c r="BH111" s="800"/>
      <c r="BI111" s="800"/>
      <c r="BJ111" s="800"/>
      <c r="BK111" s="800"/>
      <c r="BL111" s="800"/>
      <c r="BM111" s="800"/>
      <c r="BN111" s="800"/>
      <c r="BO111" s="800"/>
      <c r="BP111" s="801"/>
      <c r="BQ111" s="802">
        <v>22152108</v>
      </c>
      <c r="BR111" s="803"/>
      <c r="BS111" s="803"/>
      <c r="BT111" s="803"/>
      <c r="BU111" s="803"/>
      <c r="BV111" s="803">
        <v>20801960</v>
      </c>
      <c r="BW111" s="803"/>
      <c r="BX111" s="803"/>
      <c r="BY111" s="803"/>
      <c r="BZ111" s="803"/>
      <c r="CA111" s="803">
        <v>18773960</v>
      </c>
      <c r="CB111" s="803"/>
      <c r="CC111" s="803"/>
      <c r="CD111" s="803"/>
      <c r="CE111" s="803"/>
      <c r="CF111" s="880">
        <v>6.4</v>
      </c>
      <c r="CG111" s="881"/>
      <c r="CH111" s="881"/>
      <c r="CI111" s="881"/>
      <c r="CJ111" s="881"/>
      <c r="CK111" s="949"/>
      <c r="CL111" s="898"/>
      <c r="CM111" s="835" t="s">
        <v>418</v>
      </c>
      <c r="CN111" s="836"/>
      <c r="CO111" s="836"/>
      <c r="CP111" s="836"/>
      <c r="CQ111" s="836"/>
      <c r="CR111" s="836"/>
      <c r="CS111" s="836"/>
      <c r="CT111" s="836"/>
      <c r="CU111" s="836"/>
      <c r="CV111" s="836"/>
      <c r="CW111" s="836"/>
      <c r="CX111" s="836"/>
      <c r="CY111" s="836"/>
      <c r="CZ111" s="836"/>
      <c r="DA111" s="836"/>
      <c r="DB111" s="836"/>
      <c r="DC111" s="836"/>
      <c r="DD111" s="836"/>
      <c r="DE111" s="836"/>
      <c r="DF111" s="837"/>
      <c r="DG111" s="802" t="s">
        <v>108</v>
      </c>
      <c r="DH111" s="803"/>
      <c r="DI111" s="803"/>
      <c r="DJ111" s="803"/>
      <c r="DK111" s="803"/>
      <c r="DL111" s="803" t="s">
        <v>108</v>
      </c>
      <c r="DM111" s="803"/>
      <c r="DN111" s="803"/>
      <c r="DO111" s="803"/>
      <c r="DP111" s="803"/>
      <c r="DQ111" s="803" t="s">
        <v>108</v>
      </c>
      <c r="DR111" s="803"/>
      <c r="DS111" s="803"/>
      <c r="DT111" s="803"/>
      <c r="DU111" s="803"/>
      <c r="DV111" s="855" t="s">
        <v>108</v>
      </c>
      <c r="DW111" s="855"/>
      <c r="DX111" s="855"/>
      <c r="DY111" s="855"/>
      <c r="DZ111" s="856"/>
    </row>
    <row r="112" spans="1:131" s="197" customFormat="1" ht="26.25" customHeight="1">
      <c r="A112" s="934" t="s">
        <v>419</v>
      </c>
      <c r="B112" s="935"/>
      <c r="C112" s="800" t="s">
        <v>420</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815">
        <v>41373087</v>
      </c>
      <c r="AB112" s="816"/>
      <c r="AC112" s="816"/>
      <c r="AD112" s="816"/>
      <c r="AE112" s="817"/>
      <c r="AF112" s="818">
        <v>42744443</v>
      </c>
      <c r="AG112" s="816"/>
      <c r="AH112" s="816"/>
      <c r="AI112" s="816"/>
      <c r="AJ112" s="817"/>
      <c r="AK112" s="818">
        <v>42877391</v>
      </c>
      <c r="AL112" s="816"/>
      <c r="AM112" s="816"/>
      <c r="AN112" s="816"/>
      <c r="AO112" s="817"/>
      <c r="AP112" s="786">
        <v>14.6</v>
      </c>
      <c r="AQ112" s="787"/>
      <c r="AR112" s="787"/>
      <c r="AS112" s="787"/>
      <c r="AT112" s="788"/>
      <c r="AU112" s="955"/>
      <c r="AV112" s="956"/>
      <c r="AW112" s="956"/>
      <c r="AX112" s="956"/>
      <c r="AY112" s="957"/>
      <c r="AZ112" s="799" t="s">
        <v>421</v>
      </c>
      <c r="BA112" s="800"/>
      <c r="BB112" s="800"/>
      <c r="BC112" s="800"/>
      <c r="BD112" s="800"/>
      <c r="BE112" s="800"/>
      <c r="BF112" s="800"/>
      <c r="BG112" s="800"/>
      <c r="BH112" s="800"/>
      <c r="BI112" s="800"/>
      <c r="BJ112" s="800"/>
      <c r="BK112" s="800"/>
      <c r="BL112" s="800"/>
      <c r="BM112" s="800"/>
      <c r="BN112" s="800"/>
      <c r="BO112" s="800"/>
      <c r="BP112" s="801"/>
      <c r="BQ112" s="802">
        <v>319282227</v>
      </c>
      <c r="BR112" s="803"/>
      <c r="BS112" s="803"/>
      <c r="BT112" s="803"/>
      <c r="BU112" s="803"/>
      <c r="BV112" s="803">
        <v>309507109</v>
      </c>
      <c r="BW112" s="803"/>
      <c r="BX112" s="803"/>
      <c r="BY112" s="803"/>
      <c r="BZ112" s="803"/>
      <c r="CA112" s="803">
        <v>311299754</v>
      </c>
      <c r="CB112" s="803"/>
      <c r="CC112" s="803"/>
      <c r="CD112" s="803"/>
      <c r="CE112" s="803"/>
      <c r="CF112" s="880">
        <v>106.2</v>
      </c>
      <c r="CG112" s="881"/>
      <c r="CH112" s="881"/>
      <c r="CI112" s="881"/>
      <c r="CJ112" s="881"/>
      <c r="CK112" s="949"/>
      <c r="CL112" s="898"/>
      <c r="CM112" s="835" t="s">
        <v>422</v>
      </c>
      <c r="CN112" s="836"/>
      <c r="CO112" s="836"/>
      <c r="CP112" s="836"/>
      <c r="CQ112" s="836"/>
      <c r="CR112" s="836"/>
      <c r="CS112" s="836"/>
      <c r="CT112" s="836"/>
      <c r="CU112" s="836"/>
      <c r="CV112" s="836"/>
      <c r="CW112" s="836"/>
      <c r="CX112" s="836"/>
      <c r="CY112" s="836"/>
      <c r="CZ112" s="836"/>
      <c r="DA112" s="836"/>
      <c r="DB112" s="836"/>
      <c r="DC112" s="836"/>
      <c r="DD112" s="836"/>
      <c r="DE112" s="836"/>
      <c r="DF112" s="837"/>
      <c r="DG112" s="802" t="s">
        <v>108</v>
      </c>
      <c r="DH112" s="803"/>
      <c r="DI112" s="803"/>
      <c r="DJ112" s="803"/>
      <c r="DK112" s="803"/>
      <c r="DL112" s="803" t="s">
        <v>108</v>
      </c>
      <c r="DM112" s="803"/>
      <c r="DN112" s="803"/>
      <c r="DO112" s="803"/>
      <c r="DP112" s="803"/>
      <c r="DQ112" s="803" t="s">
        <v>108</v>
      </c>
      <c r="DR112" s="803"/>
      <c r="DS112" s="803"/>
      <c r="DT112" s="803"/>
      <c r="DU112" s="803"/>
      <c r="DV112" s="855" t="s">
        <v>108</v>
      </c>
      <c r="DW112" s="855"/>
      <c r="DX112" s="855"/>
      <c r="DY112" s="855"/>
      <c r="DZ112" s="856"/>
    </row>
    <row r="113" spans="1:130" s="197" customFormat="1" ht="26.25" customHeight="1">
      <c r="A113" s="936"/>
      <c r="B113" s="937"/>
      <c r="C113" s="800" t="s">
        <v>423</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940">
        <v>23681758</v>
      </c>
      <c r="AB113" s="941"/>
      <c r="AC113" s="941"/>
      <c r="AD113" s="941"/>
      <c r="AE113" s="942"/>
      <c r="AF113" s="943">
        <v>23408950</v>
      </c>
      <c r="AG113" s="941"/>
      <c r="AH113" s="941"/>
      <c r="AI113" s="941"/>
      <c r="AJ113" s="942"/>
      <c r="AK113" s="943">
        <v>25192611</v>
      </c>
      <c r="AL113" s="941"/>
      <c r="AM113" s="941"/>
      <c r="AN113" s="941"/>
      <c r="AO113" s="942"/>
      <c r="AP113" s="944">
        <v>8.6</v>
      </c>
      <c r="AQ113" s="945"/>
      <c r="AR113" s="945"/>
      <c r="AS113" s="945"/>
      <c r="AT113" s="946"/>
      <c r="AU113" s="955"/>
      <c r="AV113" s="956"/>
      <c r="AW113" s="956"/>
      <c r="AX113" s="956"/>
      <c r="AY113" s="957"/>
      <c r="AZ113" s="799" t="s">
        <v>424</v>
      </c>
      <c r="BA113" s="800"/>
      <c r="BB113" s="800"/>
      <c r="BC113" s="800"/>
      <c r="BD113" s="800"/>
      <c r="BE113" s="800"/>
      <c r="BF113" s="800"/>
      <c r="BG113" s="800"/>
      <c r="BH113" s="800"/>
      <c r="BI113" s="800"/>
      <c r="BJ113" s="800"/>
      <c r="BK113" s="800"/>
      <c r="BL113" s="800"/>
      <c r="BM113" s="800"/>
      <c r="BN113" s="800"/>
      <c r="BO113" s="800"/>
      <c r="BP113" s="801"/>
      <c r="BQ113" s="802">
        <v>497671</v>
      </c>
      <c r="BR113" s="803"/>
      <c r="BS113" s="803"/>
      <c r="BT113" s="803"/>
      <c r="BU113" s="803"/>
      <c r="BV113" s="803">
        <v>2196382</v>
      </c>
      <c r="BW113" s="803"/>
      <c r="BX113" s="803"/>
      <c r="BY113" s="803"/>
      <c r="BZ113" s="803"/>
      <c r="CA113" s="803">
        <v>3886814</v>
      </c>
      <c r="CB113" s="803"/>
      <c r="CC113" s="803"/>
      <c r="CD113" s="803"/>
      <c r="CE113" s="803"/>
      <c r="CF113" s="880">
        <v>1.3</v>
      </c>
      <c r="CG113" s="881"/>
      <c r="CH113" s="881"/>
      <c r="CI113" s="881"/>
      <c r="CJ113" s="881"/>
      <c r="CK113" s="949"/>
      <c r="CL113" s="898"/>
      <c r="CM113" s="835" t="s">
        <v>425</v>
      </c>
      <c r="CN113" s="836"/>
      <c r="CO113" s="836"/>
      <c r="CP113" s="836"/>
      <c r="CQ113" s="836"/>
      <c r="CR113" s="836"/>
      <c r="CS113" s="836"/>
      <c r="CT113" s="836"/>
      <c r="CU113" s="836"/>
      <c r="CV113" s="836"/>
      <c r="CW113" s="836"/>
      <c r="CX113" s="836"/>
      <c r="CY113" s="836"/>
      <c r="CZ113" s="836"/>
      <c r="DA113" s="836"/>
      <c r="DB113" s="836"/>
      <c r="DC113" s="836"/>
      <c r="DD113" s="836"/>
      <c r="DE113" s="836"/>
      <c r="DF113" s="837"/>
      <c r="DG113" s="815" t="s">
        <v>108</v>
      </c>
      <c r="DH113" s="816"/>
      <c r="DI113" s="816"/>
      <c r="DJ113" s="816"/>
      <c r="DK113" s="817"/>
      <c r="DL113" s="818" t="s">
        <v>108</v>
      </c>
      <c r="DM113" s="816"/>
      <c r="DN113" s="816"/>
      <c r="DO113" s="816"/>
      <c r="DP113" s="817"/>
      <c r="DQ113" s="818" t="s">
        <v>108</v>
      </c>
      <c r="DR113" s="816"/>
      <c r="DS113" s="816"/>
      <c r="DT113" s="816"/>
      <c r="DU113" s="817"/>
      <c r="DV113" s="786" t="s">
        <v>108</v>
      </c>
      <c r="DW113" s="787"/>
      <c r="DX113" s="787"/>
      <c r="DY113" s="787"/>
      <c r="DZ113" s="788"/>
    </row>
    <row r="114" spans="1:130" s="197" customFormat="1" ht="26.25" customHeight="1">
      <c r="A114" s="936"/>
      <c r="B114" s="937"/>
      <c r="C114" s="800" t="s">
        <v>426</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815">
        <v>7534</v>
      </c>
      <c r="AB114" s="816"/>
      <c r="AC114" s="816"/>
      <c r="AD114" s="816"/>
      <c r="AE114" s="817"/>
      <c r="AF114" s="818">
        <v>6287</v>
      </c>
      <c r="AG114" s="816"/>
      <c r="AH114" s="816"/>
      <c r="AI114" s="816"/>
      <c r="AJ114" s="817"/>
      <c r="AK114" s="818">
        <v>42406</v>
      </c>
      <c r="AL114" s="816"/>
      <c r="AM114" s="816"/>
      <c r="AN114" s="816"/>
      <c r="AO114" s="817"/>
      <c r="AP114" s="786">
        <v>0</v>
      </c>
      <c r="AQ114" s="787"/>
      <c r="AR114" s="787"/>
      <c r="AS114" s="787"/>
      <c r="AT114" s="788"/>
      <c r="AU114" s="955"/>
      <c r="AV114" s="956"/>
      <c r="AW114" s="956"/>
      <c r="AX114" s="956"/>
      <c r="AY114" s="957"/>
      <c r="AZ114" s="799" t="s">
        <v>427</v>
      </c>
      <c r="BA114" s="800"/>
      <c r="BB114" s="800"/>
      <c r="BC114" s="800"/>
      <c r="BD114" s="800"/>
      <c r="BE114" s="800"/>
      <c r="BF114" s="800"/>
      <c r="BG114" s="800"/>
      <c r="BH114" s="800"/>
      <c r="BI114" s="800"/>
      <c r="BJ114" s="800"/>
      <c r="BK114" s="800"/>
      <c r="BL114" s="800"/>
      <c r="BM114" s="800"/>
      <c r="BN114" s="800"/>
      <c r="BO114" s="800"/>
      <c r="BP114" s="801"/>
      <c r="BQ114" s="802">
        <v>73073700</v>
      </c>
      <c r="BR114" s="803"/>
      <c r="BS114" s="803"/>
      <c r="BT114" s="803"/>
      <c r="BU114" s="803"/>
      <c r="BV114" s="803">
        <v>66682205</v>
      </c>
      <c r="BW114" s="803"/>
      <c r="BX114" s="803"/>
      <c r="BY114" s="803"/>
      <c r="BZ114" s="803"/>
      <c r="CA114" s="803">
        <v>62213270</v>
      </c>
      <c r="CB114" s="803"/>
      <c r="CC114" s="803"/>
      <c r="CD114" s="803"/>
      <c r="CE114" s="803"/>
      <c r="CF114" s="880">
        <v>21.2</v>
      </c>
      <c r="CG114" s="881"/>
      <c r="CH114" s="881"/>
      <c r="CI114" s="881"/>
      <c r="CJ114" s="881"/>
      <c r="CK114" s="949"/>
      <c r="CL114" s="898"/>
      <c r="CM114" s="835" t="s">
        <v>428</v>
      </c>
      <c r="CN114" s="836"/>
      <c r="CO114" s="836"/>
      <c r="CP114" s="836"/>
      <c r="CQ114" s="836"/>
      <c r="CR114" s="836"/>
      <c r="CS114" s="836"/>
      <c r="CT114" s="836"/>
      <c r="CU114" s="836"/>
      <c r="CV114" s="836"/>
      <c r="CW114" s="836"/>
      <c r="CX114" s="836"/>
      <c r="CY114" s="836"/>
      <c r="CZ114" s="836"/>
      <c r="DA114" s="836"/>
      <c r="DB114" s="836"/>
      <c r="DC114" s="836"/>
      <c r="DD114" s="836"/>
      <c r="DE114" s="836"/>
      <c r="DF114" s="837"/>
      <c r="DG114" s="815" t="s">
        <v>108</v>
      </c>
      <c r="DH114" s="816"/>
      <c r="DI114" s="816"/>
      <c r="DJ114" s="816"/>
      <c r="DK114" s="817"/>
      <c r="DL114" s="818" t="s">
        <v>108</v>
      </c>
      <c r="DM114" s="816"/>
      <c r="DN114" s="816"/>
      <c r="DO114" s="816"/>
      <c r="DP114" s="817"/>
      <c r="DQ114" s="818" t="s">
        <v>108</v>
      </c>
      <c r="DR114" s="816"/>
      <c r="DS114" s="816"/>
      <c r="DT114" s="816"/>
      <c r="DU114" s="817"/>
      <c r="DV114" s="786" t="s">
        <v>108</v>
      </c>
      <c r="DW114" s="787"/>
      <c r="DX114" s="787"/>
      <c r="DY114" s="787"/>
      <c r="DZ114" s="788"/>
    </row>
    <row r="115" spans="1:130" s="197" customFormat="1" ht="26.25" customHeight="1">
      <c r="A115" s="936"/>
      <c r="B115" s="937"/>
      <c r="C115" s="800" t="s">
        <v>429</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940">
        <v>3720816</v>
      </c>
      <c r="AB115" s="941"/>
      <c r="AC115" s="941"/>
      <c r="AD115" s="941"/>
      <c r="AE115" s="942"/>
      <c r="AF115" s="943">
        <v>2603868</v>
      </c>
      <c r="AG115" s="941"/>
      <c r="AH115" s="941"/>
      <c r="AI115" s="941"/>
      <c r="AJ115" s="942"/>
      <c r="AK115" s="943">
        <v>2684187</v>
      </c>
      <c r="AL115" s="941"/>
      <c r="AM115" s="941"/>
      <c r="AN115" s="941"/>
      <c r="AO115" s="942"/>
      <c r="AP115" s="944">
        <v>0.9</v>
      </c>
      <c r="AQ115" s="945"/>
      <c r="AR115" s="945"/>
      <c r="AS115" s="945"/>
      <c r="AT115" s="946"/>
      <c r="AU115" s="955"/>
      <c r="AV115" s="956"/>
      <c r="AW115" s="956"/>
      <c r="AX115" s="956"/>
      <c r="AY115" s="957"/>
      <c r="AZ115" s="799" t="s">
        <v>430</v>
      </c>
      <c r="BA115" s="800"/>
      <c r="BB115" s="800"/>
      <c r="BC115" s="800"/>
      <c r="BD115" s="800"/>
      <c r="BE115" s="800"/>
      <c r="BF115" s="800"/>
      <c r="BG115" s="800"/>
      <c r="BH115" s="800"/>
      <c r="BI115" s="800"/>
      <c r="BJ115" s="800"/>
      <c r="BK115" s="800"/>
      <c r="BL115" s="800"/>
      <c r="BM115" s="800"/>
      <c r="BN115" s="800"/>
      <c r="BO115" s="800"/>
      <c r="BP115" s="801"/>
      <c r="BQ115" s="802">
        <v>23298091</v>
      </c>
      <c r="BR115" s="803"/>
      <c r="BS115" s="803"/>
      <c r="BT115" s="803"/>
      <c r="BU115" s="803"/>
      <c r="BV115" s="803">
        <v>26942074</v>
      </c>
      <c r="BW115" s="803"/>
      <c r="BX115" s="803"/>
      <c r="BY115" s="803"/>
      <c r="BZ115" s="803"/>
      <c r="CA115" s="803">
        <v>24050993</v>
      </c>
      <c r="CB115" s="803"/>
      <c r="CC115" s="803"/>
      <c r="CD115" s="803"/>
      <c r="CE115" s="803"/>
      <c r="CF115" s="880">
        <v>8.1999999999999993</v>
      </c>
      <c r="CG115" s="881"/>
      <c r="CH115" s="881"/>
      <c r="CI115" s="881"/>
      <c r="CJ115" s="881"/>
      <c r="CK115" s="949"/>
      <c r="CL115" s="898"/>
      <c r="CM115" s="799" t="s">
        <v>431</v>
      </c>
      <c r="CN115" s="929"/>
      <c r="CO115" s="929"/>
      <c r="CP115" s="929"/>
      <c r="CQ115" s="929"/>
      <c r="CR115" s="929"/>
      <c r="CS115" s="929"/>
      <c r="CT115" s="929"/>
      <c r="CU115" s="929"/>
      <c r="CV115" s="929"/>
      <c r="CW115" s="929"/>
      <c r="CX115" s="929"/>
      <c r="CY115" s="929"/>
      <c r="CZ115" s="929"/>
      <c r="DA115" s="929"/>
      <c r="DB115" s="929"/>
      <c r="DC115" s="929"/>
      <c r="DD115" s="929"/>
      <c r="DE115" s="929"/>
      <c r="DF115" s="801"/>
      <c r="DG115" s="815">
        <v>5207665</v>
      </c>
      <c r="DH115" s="816"/>
      <c r="DI115" s="816"/>
      <c r="DJ115" s="816"/>
      <c r="DK115" s="817"/>
      <c r="DL115" s="818">
        <v>4899874</v>
      </c>
      <c r="DM115" s="816"/>
      <c r="DN115" s="816"/>
      <c r="DO115" s="816"/>
      <c r="DP115" s="817"/>
      <c r="DQ115" s="818">
        <v>4318346</v>
      </c>
      <c r="DR115" s="816"/>
      <c r="DS115" s="816"/>
      <c r="DT115" s="816"/>
      <c r="DU115" s="817"/>
      <c r="DV115" s="786">
        <v>1.5</v>
      </c>
      <c r="DW115" s="787"/>
      <c r="DX115" s="787"/>
      <c r="DY115" s="787"/>
      <c r="DZ115" s="788"/>
    </row>
    <row r="116" spans="1:130" s="197" customFormat="1" ht="26.25" customHeight="1">
      <c r="A116" s="938"/>
      <c r="B116" s="939"/>
      <c r="C116" s="878" t="s">
        <v>432</v>
      </c>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9"/>
      <c r="AA116" s="815">
        <v>142732</v>
      </c>
      <c r="AB116" s="816"/>
      <c r="AC116" s="816"/>
      <c r="AD116" s="816"/>
      <c r="AE116" s="817"/>
      <c r="AF116" s="818">
        <v>118142</v>
      </c>
      <c r="AG116" s="816"/>
      <c r="AH116" s="816"/>
      <c r="AI116" s="816"/>
      <c r="AJ116" s="817"/>
      <c r="AK116" s="818">
        <v>90960</v>
      </c>
      <c r="AL116" s="816"/>
      <c r="AM116" s="816"/>
      <c r="AN116" s="816"/>
      <c r="AO116" s="817"/>
      <c r="AP116" s="786">
        <v>0</v>
      </c>
      <c r="AQ116" s="787"/>
      <c r="AR116" s="787"/>
      <c r="AS116" s="787"/>
      <c r="AT116" s="788"/>
      <c r="AU116" s="955"/>
      <c r="AV116" s="956"/>
      <c r="AW116" s="956"/>
      <c r="AX116" s="956"/>
      <c r="AY116" s="957"/>
      <c r="AZ116" s="799" t="s">
        <v>433</v>
      </c>
      <c r="BA116" s="800"/>
      <c r="BB116" s="800"/>
      <c r="BC116" s="800"/>
      <c r="BD116" s="800"/>
      <c r="BE116" s="800"/>
      <c r="BF116" s="800"/>
      <c r="BG116" s="800"/>
      <c r="BH116" s="800"/>
      <c r="BI116" s="800"/>
      <c r="BJ116" s="800"/>
      <c r="BK116" s="800"/>
      <c r="BL116" s="800"/>
      <c r="BM116" s="800"/>
      <c r="BN116" s="800"/>
      <c r="BO116" s="800"/>
      <c r="BP116" s="801"/>
      <c r="BQ116" s="802" t="s">
        <v>108</v>
      </c>
      <c r="BR116" s="803"/>
      <c r="BS116" s="803"/>
      <c r="BT116" s="803"/>
      <c r="BU116" s="803"/>
      <c r="BV116" s="803" t="s">
        <v>108</v>
      </c>
      <c r="BW116" s="803"/>
      <c r="BX116" s="803"/>
      <c r="BY116" s="803"/>
      <c r="BZ116" s="803"/>
      <c r="CA116" s="803" t="s">
        <v>108</v>
      </c>
      <c r="CB116" s="803"/>
      <c r="CC116" s="803"/>
      <c r="CD116" s="803"/>
      <c r="CE116" s="803"/>
      <c r="CF116" s="880" t="s">
        <v>108</v>
      </c>
      <c r="CG116" s="881"/>
      <c r="CH116" s="881"/>
      <c r="CI116" s="881"/>
      <c r="CJ116" s="881"/>
      <c r="CK116" s="949"/>
      <c r="CL116" s="898"/>
      <c r="CM116" s="835" t="s">
        <v>434</v>
      </c>
      <c r="CN116" s="836"/>
      <c r="CO116" s="836"/>
      <c r="CP116" s="836"/>
      <c r="CQ116" s="836"/>
      <c r="CR116" s="836"/>
      <c r="CS116" s="836"/>
      <c r="CT116" s="836"/>
      <c r="CU116" s="836"/>
      <c r="CV116" s="836"/>
      <c r="CW116" s="836"/>
      <c r="CX116" s="836"/>
      <c r="CY116" s="836"/>
      <c r="CZ116" s="836"/>
      <c r="DA116" s="836"/>
      <c r="DB116" s="836"/>
      <c r="DC116" s="836"/>
      <c r="DD116" s="836"/>
      <c r="DE116" s="836"/>
      <c r="DF116" s="837"/>
      <c r="DG116" s="815" t="s">
        <v>108</v>
      </c>
      <c r="DH116" s="816"/>
      <c r="DI116" s="816"/>
      <c r="DJ116" s="816"/>
      <c r="DK116" s="817"/>
      <c r="DL116" s="818" t="s">
        <v>108</v>
      </c>
      <c r="DM116" s="816"/>
      <c r="DN116" s="816"/>
      <c r="DO116" s="816"/>
      <c r="DP116" s="817"/>
      <c r="DQ116" s="818" t="s">
        <v>108</v>
      </c>
      <c r="DR116" s="816"/>
      <c r="DS116" s="816"/>
      <c r="DT116" s="816"/>
      <c r="DU116" s="817"/>
      <c r="DV116" s="786" t="s">
        <v>108</v>
      </c>
      <c r="DW116" s="787"/>
      <c r="DX116" s="787"/>
      <c r="DY116" s="787"/>
      <c r="DZ116" s="788"/>
    </row>
    <row r="117" spans="1:130" s="197" customFormat="1" ht="26.25" customHeight="1">
      <c r="A117" s="919" t="s">
        <v>167</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869" t="s">
        <v>435</v>
      </c>
      <c r="Z117" s="921"/>
      <c r="AA117" s="926">
        <v>129780763</v>
      </c>
      <c r="AB117" s="927"/>
      <c r="AC117" s="927"/>
      <c r="AD117" s="927"/>
      <c r="AE117" s="928"/>
      <c r="AF117" s="930">
        <v>126864241</v>
      </c>
      <c r="AG117" s="927"/>
      <c r="AH117" s="927"/>
      <c r="AI117" s="927"/>
      <c r="AJ117" s="928"/>
      <c r="AK117" s="930">
        <v>129483535</v>
      </c>
      <c r="AL117" s="927"/>
      <c r="AM117" s="927"/>
      <c r="AN117" s="927"/>
      <c r="AO117" s="928"/>
      <c r="AP117" s="931"/>
      <c r="AQ117" s="932"/>
      <c r="AR117" s="932"/>
      <c r="AS117" s="932"/>
      <c r="AT117" s="933"/>
      <c r="AU117" s="955"/>
      <c r="AV117" s="956"/>
      <c r="AW117" s="956"/>
      <c r="AX117" s="956"/>
      <c r="AY117" s="957"/>
      <c r="AZ117" s="877" t="s">
        <v>436</v>
      </c>
      <c r="BA117" s="878"/>
      <c r="BB117" s="878"/>
      <c r="BC117" s="878"/>
      <c r="BD117" s="878"/>
      <c r="BE117" s="878"/>
      <c r="BF117" s="878"/>
      <c r="BG117" s="878"/>
      <c r="BH117" s="878"/>
      <c r="BI117" s="878"/>
      <c r="BJ117" s="878"/>
      <c r="BK117" s="878"/>
      <c r="BL117" s="878"/>
      <c r="BM117" s="878"/>
      <c r="BN117" s="878"/>
      <c r="BO117" s="878"/>
      <c r="BP117" s="879"/>
      <c r="BQ117" s="889" t="s">
        <v>108</v>
      </c>
      <c r="BR117" s="890"/>
      <c r="BS117" s="890"/>
      <c r="BT117" s="890"/>
      <c r="BU117" s="890"/>
      <c r="BV117" s="890" t="s">
        <v>108</v>
      </c>
      <c r="BW117" s="890"/>
      <c r="BX117" s="890"/>
      <c r="BY117" s="890"/>
      <c r="BZ117" s="890"/>
      <c r="CA117" s="890" t="s">
        <v>108</v>
      </c>
      <c r="CB117" s="890"/>
      <c r="CC117" s="890"/>
      <c r="CD117" s="890"/>
      <c r="CE117" s="890"/>
      <c r="CF117" s="880" t="s">
        <v>108</v>
      </c>
      <c r="CG117" s="881"/>
      <c r="CH117" s="881"/>
      <c r="CI117" s="881"/>
      <c r="CJ117" s="881"/>
      <c r="CK117" s="949"/>
      <c r="CL117" s="898"/>
      <c r="CM117" s="835" t="s">
        <v>437</v>
      </c>
      <c r="CN117" s="836"/>
      <c r="CO117" s="836"/>
      <c r="CP117" s="836"/>
      <c r="CQ117" s="836"/>
      <c r="CR117" s="836"/>
      <c r="CS117" s="836"/>
      <c r="CT117" s="836"/>
      <c r="CU117" s="836"/>
      <c r="CV117" s="836"/>
      <c r="CW117" s="836"/>
      <c r="CX117" s="836"/>
      <c r="CY117" s="836"/>
      <c r="CZ117" s="836"/>
      <c r="DA117" s="836"/>
      <c r="DB117" s="836"/>
      <c r="DC117" s="836"/>
      <c r="DD117" s="836"/>
      <c r="DE117" s="836"/>
      <c r="DF117" s="837"/>
      <c r="DG117" s="815" t="s">
        <v>108</v>
      </c>
      <c r="DH117" s="816"/>
      <c r="DI117" s="816"/>
      <c r="DJ117" s="816"/>
      <c r="DK117" s="817"/>
      <c r="DL117" s="818" t="s">
        <v>108</v>
      </c>
      <c r="DM117" s="816"/>
      <c r="DN117" s="816"/>
      <c r="DO117" s="816"/>
      <c r="DP117" s="817"/>
      <c r="DQ117" s="818" t="s">
        <v>108</v>
      </c>
      <c r="DR117" s="816"/>
      <c r="DS117" s="816"/>
      <c r="DT117" s="816"/>
      <c r="DU117" s="817"/>
      <c r="DV117" s="786" t="s">
        <v>108</v>
      </c>
      <c r="DW117" s="787"/>
      <c r="DX117" s="787"/>
      <c r="DY117" s="787"/>
      <c r="DZ117" s="788"/>
    </row>
    <row r="118" spans="1:130" s="197" customFormat="1" ht="26.25" customHeight="1">
      <c r="A118" s="919" t="s">
        <v>411</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22" t="s">
        <v>409</v>
      </c>
      <c r="AB118" s="920"/>
      <c r="AC118" s="920"/>
      <c r="AD118" s="920"/>
      <c r="AE118" s="921"/>
      <c r="AF118" s="922" t="s">
        <v>284</v>
      </c>
      <c r="AG118" s="920"/>
      <c r="AH118" s="920"/>
      <c r="AI118" s="920"/>
      <c r="AJ118" s="921"/>
      <c r="AK118" s="922" t="s">
        <v>283</v>
      </c>
      <c r="AL118" s="920"/>
      <c r="AM118" s="920"/>
      <c r="AN118" s="920"/>
      <c r="AO118" s="921"/>
      <c r="AP118" s="923" t="s">
        <v>410</v>
      </c>
      <c r="AQ118" s="924"/>
      <c r="AR118" s="924"/>
      <c r="AS118" s="924"/>
      <c r="AT118" s="925"/>
      <c r="AU118" s="958"/>
      <c r="AV118" s="959"/>
      <c r="AW118" s="959"/>
      <c r="AX118" s="959"/>
      <c r="AY118" s="959"/>
      <c r="AZ118" s="227" t="s">
        <v>167</v>
      </c>
      <c r="BA118" s="227"/>
      <c r="BB118" s="227"/>
      <c r="BC118" s="227"/>
      <c r="BD118" s="227"/>
      <c r="BE118" s="227"/>
      <c r="BF118" s="227"/>
      <c r="BG118" s="227"/>
      <c r="BH118" s="227"/>
      <c r="BI118" s="227"/>
      <c r="BJ118" s="227"/>
      <c r="BK118" s="227"/>
      <c r="BL118" s="227"/>
      <c r="BM118" s="227"/>
      <c r="BN118" s="227"/>
      <c r="BO118" s="869" t="s">
        <v>438</v>
      </c>
      <c r="BP118" s="870"/>
      <c r="BQ118" s="889">
        <v>1855903758</v>
      </c>
      <c r="BR118" s="890"/>
      <c r="BS118" s="890"/>
      <c r="BT118" s="890"/>
      <c r="BU118" s="890"/>
      <c r="BV118" s="890">
        <v>1854896476</v>
      </c>
      <c r="BW118" s="890"/>
      <c r="BX118" s="890"/>
      <c r="BY118" s="890"/>
      <c r="BZ118" s="890"/>
      <c r="CA118" s="890">
        <v>1835592919</v>
      </c>
      <c r="CB118" s="890"/>
      <c r="CC118" s="890"/>
      <c r="CD118" s="890"/>
      <c r="CE118" s="890"/>
      <c r="CF118" s="775"/>
      <c r="CG118" s="776"/>
      <c r="CH118" s="776"/>
      <c r="CI118" s="776"/>
      <c r="CJ118" s="873"/>
      <c r="CK118" s="949"/>
      <c r="CL118" s="898"/>
      <c r="CM118" s="835" t="s">
        <v>439</v>
      </c>
      <c r="CN118" s="836"/>
      <c r="CO118" s="836"/>
      <c r="CP118" s="836"/>
      <c r="CQ118" s="836"/>
      <c r="CR118" s="836"/>
      <c r="CS118" s="836"/>
      <c r="CT118" s="836"/>
      <c r="CU118" s="836"/>
      <c r="CV118" s="836"/>
      <c r="CW118" s="836"/>
      <c r="CX118" s="836"/>
      <c r="CY118" s="836"/>
      <c r="CZ118" s="836"/>
      <c r="DA118" s="836"/>
      <c r="DB118" s="836"/>
      <c r="DC118" s="836"/>
      <c r="DD118" s="836"/>
      <c r="DE118" s="836"/>
      <c r="DF118" s="837"/>
      <c r="DG118" s="815" t="s">
        <v>108</v>
      </c>
      <c r="DH118" s="816"/>
      <c r="DI118" s="816"/>
      <c r="DJ118" s="816"/>
      <c r="DK118" s="817"/>
      <c r="DL118" s="818" t="s">
        <v>108</v>
      </c>
      <c r="DM118" s="816"/>
      <c r="DN118" s="816"/>
      <c r="DO118" s="816"/>
      <c r="DP118" s="817"/>
      <c r="DQ118" s="818" t="s">
        <v>108</v>
      </c>
      <c r="DR118" s="816"/>
      <c r="DS118" s="816"/>
      <c r="DT118" s="816"/>
      <c r="DU118" s="817"/>
      <c r="DV118" s="786" t="s">
        <v>108</v>
      </c>
      <c r="DW118" s="787"/>
      <c r="DX118" s="787"/>
      <c r="DY118" s="787"/>
      <c r="DZ118" s="788"/>
    </row>
    <row r="119" spans="1:130" s="197" customFormat="1" ht="26.25" customHeight="1">
      <c r="A119" s="895" t="s">
        <v>414</v>
      </c>
      <c r="B119" s="896"/>
      <c r="C119" s="901" t="s">
        <v>415</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108</v>
      </c>
      <c r="AB119" s="905"/>
      <c r="AC119" s="905"/>
      <c r="AD119" s="905"/>
      <c r="AE119" s="906"/>
      <c r="AF119" s="907" t="s">
        <v>108</v>
      </c>
      <c r="AG119" s="905"/>
      <c r="AH119" s="905"/>
      <c r="AI119" s="905"/>
      <c r="AJ119" s="906"/>
      <c r="AK119" s="907">
        <v>325885</v>
      </c>
      <c r="AL119" s="905"/>
      <c r="AM119" s="905"/>
      <c r="AN119" s="905"/>
      <c r="AO119" s="906"/>
      <c r="AP119" s="908">
        <v>0.1</v>
      </c>
      <c r="AQ119" s="909"/>
      <c r="AR119" s="909"/>
      <c r="AS119" s="909"/>
      <c r="AT119" s="910"/>
      <c r="AU119" s="911" t="s">
        <v>440</v>
      </c>
      <c r="AV119" s="912"/>
      <c r="AW119" s="912"/>
      <c r="AX119" s="912"/>
      <c r="AY119" s="913"/>
      <c r="AZ119" s="848" t="s">
        <v>441</v>
      </c>
      <c r="BA119" s="790"/>
      <c r="BB119" s="790"/>
      <c r="BC119" s="790"/>
      <c r="BD119" s="790"/>
      <c r="BE119" s="790"/>
      <c r="BF119" s="790"/>
      <c r="BG119" s="790"/>
      <c r="BH119" s="790"/>
      <c r="BI119" s="790"/>
      <c r="BJ119" s="790"/>
      <c r="BK119" s="790"/>
      <c r="BL119" s="790"/>
      <c r="BM119" s="790"/>
      <c r="BN119" s="790"/>
      <c r="BO119" s="790"/>
      <c r="BP119" s="791"/>
      <c r="BQ119" s="831">
        <v>192354613</v>
      </c>
      <c r="BR119" s="832"/>
      <c r="BS119" s="832"/>
      <c r="BT119" s="832"/>
      <c r="BU119" s="832"/>
      <c r="BV119" s="832">
        <v>200387585</v>
      </c>
      <c r="BW119" s="832"/>
      <c r="BX119" s="832"/>
      <c r="BY119" s="832"/>
      <c r="BZ119" s="832"/>
      <c r="CA119" s="832">
        <v>204604929</v>
      </c>
      <c r="CB119" s="832"/>
      <c r="CC119" s="832"/>
      <c r="CD119" s="832"/>
      <c r="CE119" s="832"/>
      <c r="CF119" s="893">
        <v>69.8</v>
      </c>
      <c r="CG119" s="894"/>
      <c r="CH119" s="894"/>
      <c r="CI119" s="894"/>
      <c r="CJ119" s="894"/>
      <c r="CK119" s="950"/>
      <c r="CL119" s="900"/>
      <c r="CM119" s="857" t="s">
        <v>442</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48">
        <v>16944443</v>
      </c>
      <c r="DH119" s="749"/>
      <c r="DI119" s="749"/>
      <c r="DJ119" s="749"/>
      <c r="DK119" s="750"/>
      <c r="DL119" s="751">
        <v>13498358</v>
      </c>
      <c r="DM119" s="749"/>
      <c r="DN119" s="749"/>
      <c r="DO119" s="749"/>
      <c r="DP119" s="750"/>
      <c r="DQ119" s="751">
        <v>11620200</v>
      </c>
      <c r="DR119" s="749"/>
      <c r="DS119" s="749"/>
      <c r="DT119" s="749"/>
      <c r="DU119" s="750"/>
      <c r="DV119" s="839">
        <v>4</v>
      </c>
      <c r="DW119" s="840"/>
      <c r="DX119" s="840"/>
      <c r="DY119" s="840"/>
      <c r="DZ119" s="841"/>
    </row>
    <row r="120" spans="1:130" s="197" customFormat="1" ht="26.25" customHeight="1">
      <c r="A120" s="897"/>
      <c r="B120" s="898"/>
      <c r="C120" s="835" t="s">
        <v>418</v>
      </c>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7"/>
      <c r="AA120" s="815">
        <v>338990</v>
      </c>
      <c r="AB120" s="816"/>
      <c r="AC120" s="816"/>
      <c r="AD120" s="816"/>
      <c r="AE120" s="817"/>
      <c r="AF120" s="818">
        <v>338990</v>
      </c>
      <c r="AG120" s="816"/>
      <c r="AH120" s="816"/>
      <c r="AI120" s="816"/>
      <c r="AJ120" s="817"/>
      <c r="AK120" s="818">
        <v>338990</v>
      </c>
      <c r="AL120" s="816"/>
      <c r="AM120" s="816"/>
      <c r="AN120" s="816"/>
      <c r="AO120" s="817"/>
      <c r="AP120" s="786">
        <v>0.1</v>
      </c>
      <c r="AQ120" s="787"/>
      <c r="AR120" s="787"/>
      <c r="AS120" s="787"/>
      <c r="AT120" s="788"/>
      <c r="AU120" s="914"/>
      <c r="AV120" s="915"/>
      <c r="AW120" s="915"/>
      <c r="AX120" s="915"/>
      <c r="AY120" s="916"/>
      <c r="AZ120" s="799" t="s">
        <v>443</v>
      </c>
      <c r="BA120" s="800"/>
      <c r="BB120" s="800"/>
      <c r="BC120" s="800"/>
      <c r="BD120" s="800"/>
      <c r="BE120" s="800"/>
      <c r="BF120" s="800"/>
      <c r="BG120" s="800"/>
      <c r="BH120" s="800"/>
      <c r="BI120" s="800"/>
      <c r="BJ120" s="800"/>
      <c r="BK120" s="800"/>
      <c r="BL120" s="800"/>
      <c r="BM120" s="800"/>
      <c r="BN120" s="800"/>
      <c r="BO120" s="800"/>
      <c r="BP120" s="801"/>
      <c r="BQ120" s="802">
        <v>315955714</v>
      </c>
      <c r="BR120" s="803"/>
      <c r="BS120" s="803"/>
      <c r="BT120" s="803"/>
      <c r="BU120" s="803"/>
      <c r="BV120" s="803">
        <v>314592072</v>
      </c>
      <c r="BW120" s="803"/>
      <c r="BX120" s="803"/>
      <c r="BY120" s="803"/>
      <c r="BZ120" s="803"/>
      <c r="CA120" s="803">
        <v>305580966</v>
      </c>
      <c r="CB120" s="803"/>
      <c r="CC120" s="803"/>
      <c r="CD120" s="803"/>
      <c r="CE120" s="803"/>
      <c r="CF120" s="880">
        <v>104.2</v>
      </c>
      <c r="CG120" s="881"/>
      <c r="CH120" s="881"/>
      <c r="CI120" s="881"/>
      <c r="CJ120" s="881"/>
      <c r="CK120" s="882" t="s">
        <v>444</v>
      </c>
      <c r="CL120" s="842"/>
      <c r="CM120" s="842"/>
      <c r="CN120" s="842"/>
      <c r="CO120" s="843"/>
      <c r="CP120" s="886" t="s">
        <v>387</v>
      </c>
      <c r="CQ120" s="887"/>
      <c r="CR120" s="887"/>
      <c r="CS120" s="887"/>
      <c r="CT120" s="887"/>
      <c r="CU120" s="887"/>
      <c r="CV120" s="887"/>
      <c r="CW120" s="887"/>
      <c r="CX120" s="887"/>
      <c r="CY120" s="887"/>
      <c r="CZ120" s="887"/>
      <c r="DA120" s="887"/>
      <c r="DB120" s="887"/>
      <c r="DC120" s="887"/>
      <c r="DD120" s="887"/>
      <c r="DE120" s="887"/>
      <c r="DF120" s="888"/>
      <c r="DG120" s="831">
        <v>199095788</v>
      </c>
      <c r="DH120" s="832"/>
      <c r="DI120" s="832"/>
      <c r="DJ120" s="832"/>
      <c r="DK120" s="832"/>
      <c r="DL120" s="832">
        <v>198988720</v>
      </c>
      <c r="DM120" s="832"/>
      <c r="DN120" s="832"/>
      <c r="DO120" s="832"/>
      <c r="DP120" s="832"/>
      <c r="DQ120" s="832">
        <v>196182649</v>
      </c>
      <c r="DR120" s="832"/>
      <c r="DS120" s="832"/>
      <c r="DT120" s="832"/>
      <c r="DU120" s="832"/>
      <c r="DV120" s="833">
        <v>66.900000000000006</v>
      </c>
      <c r="DW120" s="833"/>
      <c r="DX120" s="833"/>
      <c r="DY120" s="833"/>
      <c r="DZ120" s="834"/>
    </row>
    <row r="121" spans="1:130" s="197" customFormat="1" ht="26.25" customHeight="1">
      <c r="A121" s="897"/>
      <c r="B121" s="898"/>
      <c r="C121" s="874" t="s">
        <v>445</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815" t="s">
        <v>108</v>
      </c>
      <c r="AB121" s="816"/>
      <c r="AC121" s="816"/>
      <c r="AD121" s="816"/>
      <c r="AE121" s="817"/>
      <c r="AF121" s="818" t="s">
        <v>108</v>
      </c>
      <c r="AG121" s="816"/>
      <c r="AH121" s="816"/>
      <c r="AI121" s="816"/>
      <c r="AJ121" s="817"/>
      <c r="AK121" s="818" t="s">
        <v>108</v>
      </c>
      <c r="AL121" s="816"/>
      <c r="AM121" s="816"/>
      <c r="AN121" s="816"/>
      <c r="AO121" s="817"/>
      <c r="AP121" s="786" t="s">
        <v>108</v>
      </c>
      <c r="AQ121" s="787"/>
      <c r="AR121" s="787"/>
      <c r="AS121" s="787"/>
      <c r="AT121" s="788"/>
      <c r="AU121" s="914"/>
      <c r="AV121" s="915"/>
      <c r="AW121" s="915"/>
      <c r="AX121" s="915"/>
      <c r="AY121" s="916"/>
      <c r="AZ121" s="877" t="s">
        <v>446</v>
      </c>
      <c r="BA121" s="878"/>
      <c r="BB121" s="878"/>
      <c r="BC121" s="878"/>
      <c r="BD121" s="878"/>
      <c r="BE121" s="878"/>
      <c r="BF121" s="878"/>
      <c r="BG121" s="878"/>
      <c r="BH121" s="878"/>
      <c r="BI121" s="878"/>
      <c r="BJ121" s="878"/>
      <c r="BK121" s="878"/>
      <c r="BL121" s="878"/>
      <c r="BM121" s="878"/>
      <c r="BN121" s="878"/>
      <c r="BO121" s="878"/>
      <c r="BP121" s="879"/>
      <c r="BQ121" s="889">
        <v>841458500</v>
      </c>
      <c r="BR121" s="890"/>
      <c r="BS121" s="890"/>
      <c r="BT121" s="890"/>
      <c r="BU121" s="890"/>
      <c r="BV121" s="890">
        <v>849919303</v>
      </c>
      <c r="BW121" s="890"/>
      <c r="BX121" s="890"/>
      <c r="BY121" s="890"/>
      <c r="BZ121" s="890"/>
      <c r="CA121" s="890">
        <v>849126720</v>
      </c>
      <c r="CB121" s="890"/>
      <c r="CC121" s="890"/>
      <c r="CD121" s="890"/>
      <c r="CE121" s="890"/>
      <c r="CF121" s="891">
        <v>289.60000000000002</v>
      </c>
      <c r="CG121" s="892"/>
      <c r="CH121" s="892"/>
      <c r="CI121" s="892"/>
      <c r="CJ121" s="892"/>
      <c r="CK121" s="883"/>
      <c r="CL121" s="844"/>
      <c r="CM121" s="844"/>
      <c r="CN121" s="844"/>
      <c r="CO121" s="845"/>
      <c r="CP121" s="860" t="s">
        <v>390</v>
      </c>
      <c r="CQ121" s="861"/>
      <c r="CR121" s="861"/>
      <c r="CS121" s="861"/>
      <c r="CT121" s="861"/>
      <c r="CU121" s="861"/>
      <c r="CV121" s="861"/>
      <c r="CW121" s="861"/>
      <c r="CX121" s="861"/>
      <c r="CY121" s="861"/>
      <c r="CZ121" s="861"/>
      <c r="DA121" s="861"/>
      <c r="DB121" s="861"/>
      <c r="DC121" s="861"/>
      <c r="DD121" s="861"/>
      <c r="DE121" s="861"/>
      <c r="DF121" s="862"/>
      <c r="DG121" s="802">
        <v>89499382</v>
      </c>
      <c r="DH121" s="803"/>
      <c r="DI121" s="803"/>
      <c r="DJ121" s="803"/>
      <c r="DK121" s="803"/>
      <c r="DL121" s="803">
        <v>78973280</v>
      </c>
      <c r="DM121" s="803"/>
      <c r="DN121" s="803"/>
      <c r="DO121" s="803"/>
      <c r="DP121" s="803"/>
      <c r="DQ121" s="803">
        <v>80681159</v>
      </c>
      <c r="DR121" s="803"/>
      <c r="DS121" s="803"/>
      <c r="DT121" s="803"/>
      <c r="DU121" s="803"/>
      <c r="DV121" s="855">
        <v>27.5</v>
      </c>
      <c r="DW121" s="855"/>
      <c r="DX121" s="855"/>
      <c r="DY121" s="855"/>
      <c r="DZ121" s="856"/>
    </row>
    <row r="122" spans="1:130" s="197" customFormat="1" ht="26.25" customHeight="1">
      <c r="A122" s="897"/>
      <c r="B122" s="898"/>
      <c r="C122" s="835" t="s">
        <v>428</v>
      </c>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7"/>
      <c r="AA122" s="815" t="s">
        <v>108</v>
      </c>
      <c r="AB122" s="816"/>
      <c r="AC122" s="816"/>
      <c r="AD122" s="816"/>
      <c r="AE122" s="817"/>
      <c r="AF122" s="818" t="s">
        <v>108</v>
      </c>
      <c r="AG122" s="816"/>
      <c r="AH122" s="816"/>
      <c r="AI122" s="816"/>
      <c r="AJ122" s="817"/>
      <c r="AK122" s="818" t="s">
        <v>108</v>
      </c>
      <c r="AL122" s="816"/>
      <c r="AM122" s="816"/>
      <c r="AN122" s="816"/>
      <c r="AO122" s="817"/>
      <c r="AP122" s="786" t="s">
        <v>108</v>
      </c>
      <c r="AQ122" s="787"/>
      <c r="AR122" s="787"/>
      <c r="AS122" s="787"/>
      <c r="AT122" s="788"/>
      <c r="AU122" s="917"/>
      <c r="AV122" s="918"/>
      <c r="AW122" s="918"/>
      <c r="AX122" s="918"/>
      <c r="AY122" s="918"/>
      <c r="AZ122" s="227" t="s">
        <v>167</v>
      </c>
      <c r="BA122" s="227"/>
      <c r="BB122" s="227"/>
      <c r="BC122" s="227"/>
      <c r="BD122" s="227"/>
      <c r="BE122" s="227"/>
      <c r="BF122" s="227"/>
      <c r="BG122" s="227"/>
      <c r="BH122" s="227"/>
      <c r="BI122" s="227"/>
      <c r="BJ122" s="227"/>
      <c r="BK122" s="227"/>
      <c r="BL122" s="227"/>
      <c r="BM122" s="227"/>
      <c r="BN122" s="227"/>
      <c r="BO122" s="869" t="s">
        <v>447</v>
      </c>
      <c r="BP122" s="870"/>
      <c r="BQ122" s="871">
        <v>1349768827</v>
      </c>
      <c r="BR122" s="872"/>
      <c r="BS122" s="872"/>
      <c r="BT122" s="872"/>
      <c r="BU122" s="872"/>
      <c r="BV122" s="872">
        <v>1364898960</v>
      </c>
      <c r="BW122" s="872"/>
      <c r="BX122" s="872"/>
      <c r="BY122" s="872"/>
      <c r="BZ122" s="872"/>
      <c r="CA122" s="872">
        <v>1359312615</v>
      </c>
      <c r="CB122" s="872"/>
      <c r="CC122" s="872"/>
      <c r="CD122" s="872"/>
      <c r="CE122" s="872"/>
      <c r="CF122" s="775"/>
      <c r="CG122" s="776"/>
      <c r="CH122" s="776"/>
      <c r="CI122" s="776"/>
      <c r="CJ122" s="873"/>
      <c r="CK122" s="883"/>
      <c r="CL122" s="844"/>
      <c r="CM122" s="844"/>
      <c r="CN122" s="844"/>
      <c r="CO122" s="845"/>
      <c r="CP122" s="860" t="s">
        <v>392</v>
      </c>
      <c r="CQ122" s="861"/>
      <c r="CR122" s="861"/>
      <c r="CS122" s="861"/>
      <c r="CT122" s="861"/>
      <c r="CU122" s="861"/>
      <c r="CV122" s="861"/>
      <c r="CW122" s="861"/>
      <c r="CX122" s="861"/>
      <c r="CY122" s="861"/>
      <c r="CZ122" s="861"/>
      <c r="DA122" s="861"/>
      <c r="DB122" s="861"/>
      <c r="DC122" s="861"/>
      <c r="DD122" s="861"/>
      <c r="DE122" s="861"/>
      <c r="DF122" s="862"/>
      <c r="DG122" s="802">
        <v>25003951</v>
      </c>
      <c r="DH122" s="803"/>
      <c r="DI122" s="803"/>
      <c r="DJ122" s="803"/>
      <c r="DK122" s="803"/>
      <c r="DL122" s="803">
        <v>26259548</v>
      </c>
      <c r="DM122" s="803"/>
      <c r="DN122" s="803"/>
      <c r="DO122" s="803"/>
      <c r="DP122" s="803"/>
      <c r="DQ122" s="803">
        <v>29417156</v>
      </c>
      <c r="DR122" s="803"/>
      <c r="DS122" s="803"/>
      <c r="DT122" s="803"/>
      <c r="DU122" s="803"/>
      <c r="DV122" s="855">
        <v>10</v>
      </c>
      <c r="DW122" s="855"/>
      <c r="DX122" s="855"/>
      <c r="DY122" s="855"/>
      <c r="DZ122" s="856"/>
    </row>
    <row r="123" spans="1:130" s="197" customFormat="1" ht="26.25" customHeight="1" thickBot="1">
      <c r="A123" s="897"/>
      <c r="B123" s="898"/>
      <c r="C123" s="835" t="s">
        <v>434</v>
      </c>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7"/>
      <c r="AA123" s="815" t="s">
        <v>108</v>
      </c>
      <c r="AB123" s="816"/>
      <c r="AC123" s="816"/>
      <c r="AD123" s="816"/>
      <c r="AE123" s="817"/>
      <c r="AF123" s="818" t="s">
        <v>108</v>
      </c>
      <c r="AG123" s="816"/>
      <c r="AH123" s="816"/>
      <c r="AI123" s="816"/>
      <c r="AJ123" s="817"/>
      <c r="AK123" s="818" t="s">
        <v>108</v>
      </c>
      <c r="AL123" s="816"/>
      <c r="AM123" s="816"/>
      <c r="AN123" s="816"/>
      <c r="AO123" s="817"/>
      <c r="AP123" s="786" t="s">
        <v>108</v>
      </c>
      <c r="AQ123" s="787"/>
      <c r="AR123" s="787"/>
      <c r="AS123" s="787"/>
      <c r="AT123" s="788"/>
      <c r="AU123" s="866" t="s">
        <v>448</v>
      </c>
      <c r="AV123" s="867"/>
      <c r="AW123" s="867"/>
      <c r="AX123" s="867"/>
      <c r="AY123" s="867"/>
      <c r="AZ123" s="867"/>
      <c r="BA123" s="867"/>
      <c r="BB123" s="867"/>
      <c r="BC123" s="867"/>
      <c r="BD123" s="867"/>
      <c r="BE123" s="867"/>
      <c r="BF123" s="867"/>
      <c r="BG123" s="867"/>
      <c r="BH123" s="867"/>
      <c r="BI123" s="867"/>
      <c r="BJ123" s="867"/>
      <c r="BK123" s="867"/>
      <c r="BL123" s="867"/>
      <c r="BM123" s="867"/>
      <c r="BN123" s="867"/>
      <c r="BO123" s="867"/>
      <c r="BP123" s="868"/>
      <c r="BQ123" s="863">
        <v>174.8</v>
      </c>
      <c r="BR123" s="864"/>
      <c r="BS123" s="864"/>
      <c r="BT123" s="864"/>
      <c r="BU123" s="864"/>
      <c r="BV123" s="864">
        <v>168</v>
      </c>
      <c r="BW123" s="864"/>
      <c r="BX123" s="864"/>
      <c r="BY123" s="864"/>
      <c r="BZ123" s="864"/>
      <c r="CA123" s="864">
        <v>162.4</v>
      </c>
      <c r="CB123" s="864"/>
      <c r="CC123" s="864"/>
      <c r="CD123" s="864"/>
      <c r="CE123" s="864"/>
      <c r="CF123" s="762"/>
      <c r="CG123" s="763"/>
      <c r="CH123" s="763"/>
      <c r="CI123" s="763"/>
      <c r="CJ123" s="865"/>
      <c r="CK123" s="883"/>
      <c r="CL123" s="844"/>
      <c r="CM123" s="844"/>
      <c r="CN123" s="844"/>
      <c r="CO123" s="845"/>
      <c r="CP123" s="860" t="s">
        <v>388</v>
      </c>
      <c r="CQ123" s="861"/>
      <c r="CR123" s="861"/>
      <c r="CS123" s="861"/>
      <c r="CT123" s="861"/>
      <c r="CU123" s="861"/>
      <c r="CV123" s="861"/>
      <c r="CW123" s="861"/>
      <c r="CX123" s="861"/>
      <c r="CY123" s="861"/>
      <c r="CZ123" s="861"/>
      <c r="DA123" s="861"/>
      <c r="DB123" s="861"/>
      <c r="DC123" s="861"/>
      <c r="DD123" s="861"/>
      <c r="DE123" s="861"/>
      <c r="DF123" s="862"/>
      <c r="DG123" s="815">
        <v>3161040</v>
      </c>
      <c r="DH123" s="816"/>
      <c r="DI123" s="816"/>
      <c r="DJ123" s="816"/>
      <c r="DK123" s="817"/>
      <c r="DL123" s="818">
        <v>2784668</v>
      </c>
      <c r="DM123" s="816"/>
      <c r="DN123" s="816"/>
      <c r="DO123" s="816"/>
      <c r="DP123" s="817"/>
      <c r="DQ123" s="818">
        <v>2585168</v>
      </c>
      <c r="DR123" s="816"/>
      <c r="DS123" s="816"/>
      <c r="DT123" s="816"/>
      <c r="DU123" s="817"/>
      <c r="DV123" s="786">
        <v>0.9</v>
      </c>
      <c r="DW123" s="787"/>
      <c r="DX123" s="787"/>
      <c r="DY123" s="787"/>
      <c r="DZ123" s="788"/>
    </row>
    <row r="124" spans="1:130" s="197" customFormat="1" ht="26.25" customHeight="1">
      <c r="A124" s="897"/>
      <c r="B124" s="898"/>
      <c r="C124" s="835" t="s">
        <v>437</v>
      </c>
      <c r="D124" s="836"/>
      <c r="E124" s="836"/>
      <c r="F124" s="836"/>
      <c r="G124" s="836"/>
      <c r="H124" s="836"/>
      <c r="I124" s="836"/>
      <c r="J124" s="836"/>
      <c r="K124" s="836"/>
      <c r="L124" s="836"/>
      <c r="M124" s="836"/>
      <c r="N124" s="836"/>
      <c r="O124" s="836"/>
      <c r="P124" s="836"/>
      <c r="Q124" s="836"/>
      <c r="R124" s="836"/>
      <c r="S124" s="836"/>
      <c r="T124" s="836"/>
      <c r="U124" s="836"/>
      <c r="V124" s="836"/>
      <c r="W124" s="836"/>
      <c r="X124" s="836"/>
      <c r="Y124" s="836"/>
      <c r="Z124" s="837"/>
      <c r="AA124" s="815" t="s">
        <v>108</v>
      </c>
      <c r="AB124" s="816"/>
      <c r="AC124" s="816"/>
      <c r="AD124" s="816"/>
      <c r="AE124" s="817"/>
      <c r="AF124" s="818" t="s">
        <v>108</v>
      </c>
      <c r="AG124" s="816"/>
      <c r="AH124" s="816"/>
      <c r="AI124" s="816"/>
      <c r="AJ124" s="817"/>
      <c r="AK124" s="818" t="s">
        <v>108</v>
      </c>
      <c r="AL124" s="816"/>
      <c r="AM124" s="816"/>
      <c r="AN124" s="816"/>
      <c r="AO124" s="817"/>
      <c r="AP124" s="786" t="s">
        <v>108</v>
      </c>
      <c r="AQ124" s="787"/>
      <c r="AR124" s="787"/>
      <c r="AS124" s="787"/>
      <c r="AT124" s="788"/>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884"/>
      <c r="CL124" s="884"/>
      <c r="CM124" s="884"/>
      <c r="CN124" s="884"/>
      <c r="CO124" s="885"/>
      <c r="CP124" s="860" t="s">
        <v>449</v>
      </c>
      <c r="CQ124" s="861"/>
      <c r="CR124" s="861"/>
      <c r="CS124" s="861"/>
      <c r="CT124" s="861"/>
      <c r="CU124" s="861"/>
      <c r="CV124" s="861"/>
      <c r="CW124" s="861"/>
      <c r="CX124" s="861"/>
      <c r="CY124" s="861"/>
      <c r="CZ124" s="861"/>
      <c r="DA124" s="861"/>
      <c r="DB124" s="861"/>
      <c r="DC124" s="861"/>
      <c r="DD124" s="861"/>
      <c r="DE124" s="861"/>
      <c r="DF124" s="862"/>
      <c r="DG124" s="748">
        <v>2522066</v>
      </c>
      <c r="DH124" s="749"/>
      <c r="DI124" s="749"/>
      <c r="DJ124" s="749"/>
      <c r="DK124" s="750"/>
      <c r="DL124" s="751">
        <v>2500893</v>
      </c>
      <c r="DM124" s="749"/>
      <c r="DN124" s="749"/>
      <c r="DO124" s="749"/>
      <c r="DP124" s="750"/>
      <c r="DQ124" s="751">
        <v>2433622</v>
      </c>
      <c r="DR124" s="749"/>
      <c r="DS124" s="749"/>
      <c r="DT124" s="749"/>
      <c r="DU124" s="750"/>
      <c r="DV124" s="839">
        <v>0.8</v>
      </c>
      <c r="DW124" s="840"/>
      <c r="DX124" s="840"/>
      <c r="DY124" s="840"/>
      <c r="DZ124" s="841"/>
    </row>
    <row r="125" spans="1:130" s="197" customFormat="1" ht="26.25" customHeight="1" thickBot="1">
      <c r="A125" s="897"/>
      <c r="B125" s="898"/>
      <c r="C125" s="835" t="s">
        <v>439</v>
      </c>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7"/>
      <c r="AA125" s="815">
        <v>3381826</v>
      </c>
      <c r="AB125" s="816"/>
      <c r="AC125" s="816"/>
      <c r="AD125" s="816"/>
      <c r="AE125" s="817"/>
      <c r="AF125" s="818">
        <v>2264878</v>
      </c>
      <c r="AG125" s="816"/>
      <c r="AH125" s="816"/>
      <c r="AI125" s="816"/>
      <c r="AJ125" s="817"/>
      <c r="AK125" s="818">
        <v>2019312</v>
      </c>
      <c r="AL125" s="816"/>
      <c r="AM125" s="816"/>
      <c r="AN125" s="816"/>
      <c r="AO125" s="817"/>
      <c r="AP125" s="786">
        <v>0.7</v>
      </c>
      <c r="AQ125" s="787"/>
      <c r="AR125" s="787"/>
      <c r="AS125" s="787"/>
      <c r="AT125" s="788"/>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842" t="s">
        <v>450</v>
      </c>
      <c r="CL125" s="842"/>
      <c r="CM125" s="842"/>
      <c r="CN125" s="842"/>
      <c r="CO125" s="843"/>
      <c r="CP125" s="848" t="s">
        <v>451</v>
      </c>
      <c r="CQ125" s="790"/>
      <c r="CR125" s="790"/>
      <c r="CS125" s="790"/>
      <c r="CT125" s="790"/>
      <c r="CU125" s="790"/>
      <c r="CV125" s="790"/>
      <c r="CW125" s="790"/>
      <c r="CX125" s="790"/>
      <c r="CY125" s="790"/>
      <c r="CZ125" s="790"/>
      <c r="DA125" s="790"/>
      <c r="DB125" s="790"/>
      <c r="DC125" s="790"/>
      <c r="DD125" s="790"/>
      <c r="DE125" s="790"/>
      <c r="DF125" s="791"/>
      <c r="DG125" s="831" t="s">
        <v>108</v>
      </c>
      <c r="DH125" s="832"/>
      <c r="DI125" s="832"/>
      <c r="DJ125" s="832"/>
      <c r="DK125" s="832"/>
      <c r="DL125" s="832" t="s">
        <v>108</v>
      </c>
      <c r="DM125" s="832"/>
      <c r="DN125" s="832"/>
      <c r="DO125" s="832"/>
      <c r="DP125" s="832"/>
      <c r="DQ125" s="832" t="s">
        <v>108</v>
      </c>
      <c r="DR125" s="832"/>
      <c r="DS125" s="832"/>
      <c r="DT125" s="832"/>
      <c r="DU125" s="832"/>
      <c r="DV125" s="833" t="s">
        <v>108</v>
      </c>
      <c r="DW125" s="833"/>
      <c r="DX125" s="833"/>
      <c r="DY125" s="833"/>
      <c r="DZ125" s="834"/>
    </row>
    <row r="126" spans="1:130" s="197" customFormat="1" ht="26.25" customHeight="1">
      <c r="A126" s="897"/>
      <c r="B126" s="898"/>
      <c r="C126" s="835" t="s">
        <v>442</v>
      </c>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7"/>
      <c r="AA126" s="815" t="s">
        <v>108</v>
      </c>
      <c r="AB126" s="816"/>
      <c r="AC126" s="816"/>
      <c r="AD126" s="816"/>
      <c r="AE126" s="817"/>
      <c r="AF126" s="818" t="s">
        <v>108</v>
      </c>
      <c r="AG126" s="816"/>
      <c r="AH126" s="816"/>
      <c r="AI126" s="816"/>
      <c r="AJ126" s="817"/>
      <c r="AK126" s="818" t="s">
        <v>108</v>
      </c>
      <c r="AL126" s="816"/>
      <c r="AM126" s="816"/>
      <c r="AN126" s="816"/>
      <c r="AO126" s="817"/>
      <c r="AP126" s="786" t="s">
        <v>108</v>
      </c>
      <c r="AQ126" s="787"/>
      <c r="AR126" s="787"/>
      <c r="AS126" s="787"/>
      <c r="AT126" s="788"/>
      <c r="AU126" s="232"/>
      <c r="AV126" s="232"/>
      <c r="AW126" s="232"/>
      <c r="AX126" s="838" t="s">
        <v>452</v>
      </c>
      <c r="AY126" s="796"/>
      <c r="AZ126" s="796"/>
      <c r="BA126" s="796"/>
      <c r="BB126" s="796"/>
      <c r="BC126" s="796"/>
      <c r="BD126" s="796"/>
      <c r="BE126" s="797"/>
      <c r="BF126" s="795" t="s">
        <v>453</v>
      </c>
      <c r="BG126" s="796"/>
      <c r="BH126" s="796"/>
      <c r="BI126" s="796"/>
      <c r="BJ126" s="796"/>
      <c r="BK126" s="796"/>
      <c r="BL126" s="797"/>
      <c r="BM126" s="795" t="s">
        <v>454</v>
      </c>
      <c r="BN126" s="796"/>
      <c r="BO126" s="796"/>
      <c r="BP126" s="796"/>
      <c r="BQ126" s="796"/>
      <c r="BR126" s="796"/>
      <c r="BS126" s="797"/>
      <c r="BT126" s="795" t="s">
        <v>455</v>
      </c>
      <c r="BU126" s="796"/>
      <c r="BV126" s="796"/>
      <c r="BW126" s="796"/>
      <c r="BX126" s="796"/>
      <c r="BY126" s="796"/>
      <c r="BZ126" s="798"/>
      <c r="CA126" s="232"/>
      <c r="CB126" s="232"/>
      <c r="CC126" s="232"/>
      <c r="CD126" s="233"/>
      <c r="CE126" s="233"/>
      <c r="CF126" s="233"/>
      <c r="CG126" s="230"/>
      <c r="CH126" s="230"/>
      <c r="CI126" s="230"/>
      <c r="CJ126" s="231"/>
      <c r="CK126" s="844"/>
      <c r="CL126" s="844"/>
      <c r="CM126" s="844"/>
      <c r="CN126" s="844"/>
      <c r="CO126" s="845"/>
      <c r="CP126" s="799" t="s">
        <v>456</v>
      </c>
      <c r="CQ126" s="800"/>
      <c r="CR126" s="800"/>
      <c r="CS126" s="800"/>
      <c r="CT126" s="800"/>
      <c r="CU126" s="800"/>
      <c r="CV126" s="800"/>
      <c r="CW126" s="800"/>
      <c r="CX126" s="800"/>
      <c r="CY126" s="800"/>
      <c r="CZ126" s="800"/>
      <c r="DA126" s="800"/>
      <c r="DB126" s="800"/>
      <c r="DC126" s="800"/>
      <c r="DD126" s="800"/>
      <c r="DE126" s="800"/>
      <c r="DF126" s="801"/>
      <c r="DG126" s="802">
        <v>1456213</v>
      </c>
      <c r="DH126" s="803"/>
      <c r="DI126" s="803"/>
      <c r="DJ126" s="803"/>
      <c r="DK126" s="803"/>
      <c r="DL126" s="803">
        <v>910584</v>
      </c>
      <c r="DM126" s="803"/>
      <c r="DN126" s="803"/>
      <c r="DO126" s="803"/>
      <c r="DP126" s="803"/>
      <c r="DQ126" s="803" t="s">
        <v>108</v>
      </c>
      <c r="DR126" s="803"/>
      <c r="DS126" s="803"/>
      <c r="DT126" s="803"/>
      <c r="DU126" s="803"/>
      <c r="DV126" s="855" t="s">
        <v>108</v>
      </c>
      <c r="DW126" s="855"/>
      <c r="DX126" s="855"/>
      <c r="DY126" s="855"/>
      <c r="DZ126" s="856"/>
    </row>
    <row r="127" spans="1:130" s="197" customFormat="1" ht="26.25" customHeight="1" thickBot="1">
      <c r="A127" s="899"/>
      <c r="B127" s="900"/>
      <c r="C127" s="857" t="s">
        <v>457</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5" t="s">
        <v>108</v>
      </c>
      <c r="AB127" s="816"/>
      <c r="AC127" s="816"/>
      <c r="AD127" s="816"/>
      <c r="AE127" s="817"/>
      <c r="AF127" s="818" t="s">
        <v>108</v>
      </c>
      <c r="AG127" s="816"/>
      <c r="AH127" s="816"/>
      <c r="AI127" s="816"/>
      <c r="AJ127" s="817"/>
      <c r="AK127" s="818" t="s">
        <v>108</v>
      </c>
      <c r="AL127" s="816"/>
      <c r="AM127" s="816"/>
      <c r="AN127" s="816"/>
      <c r="AO127" s="817"/>
      <c r="AP127" s="786" t="s">
        <v>108</v>
      </c>
      <c r="AQ127" s="787"/>
      <c r="AR127" s="787"/>
      <c r="AS127" s="787"/>
      <c r="AT127" s="788"/>
      <c r="AU127" s="232"/>
      <c r="AV127" s="232"/>
      <c r="AW127" s="232"/>
      <c r="AX127" s="789" t="s">
        <v>458</v>
      </c>
      <c r="AY127" s="790"/>
      <c r="AZ127" s="790"/>
      <c r="BA127" s="790"/>
      <c r="BB127" s="790"/>
      <c r="BC127" s="790"/>
      <c r="BD127" s="790"/>
      <c r="BE127" s="791"/>
      <c r="BF127" s="792" t="s">
        <v>108</v>
      </c>
      <c r="BG127" s="793"/>
      <c r="BH127" s="793"/>
      <c r="BI127" s="793"/>
      <c r="BJ127" s="793"/>
      <c r="BK127" s="793"/>
      <c r="BL127" s="794"/>
      <c r="BM127" s="792">
        <v>11.25</v>
      </c>
      <c r="BN127" s="793"/>
      <c r="BO127" s="793"/>
      <c r="BP127" s="793"/>
      <c r="BQ127" s="793"/>
      <c r="BR127" s="793"/>
      <c r="BS127" s="794"/>
      <c r="BT127" s="792">
        <v>20</v>
      </c>
      <c r="BU127" s="793"/>
      <c r="BV127" s="793"/>
      <c r="BW127" s="793"/>
      <c r="BX127" s="793"/>
      <c r="BY127" s="793"/>
      <c r="BZ127" s="849"/>
      <c r="CA127" s="233"/>
      <c r="CB127" s="233"/>
      <c r="CC127" s="233"/>
      <c r="CD127" s="233"/>
      <c r="CE127" s="233"/>
      <c r="CF127" s="233"/>
      <c r="CG127" s="230"/>
      <c r="CH127" s="230"/>
      <c r="CI127" s="230"/>
      <c r="CJ127" s="231"/>
      <c r="CK127" s="846"/>
      <c r="CL127" s="846"/>
      <c r="CM127" s="846"/>
      <c r="CN127" s="846"/>
      <c r="CO127" s="847"/>
      <c r="CP127" s="850" t="s">
        <v>459</v>
      </c>
      <c r="CQ127" s="784"/>
      <c r="CR127" s="784"/>
      <c r="CS127" s="784"/>
      <c r="CT127" s="784"/>
      <c r="CU127" s="784"/>
      <c r="CV127" s="784"/>
      <c r="CW127" s="784"/>
      <c r="CX127" s="784"/>
      <c r="CY127" s="784"/>
      <c r="CZ127" s="784"/>
      <c r="DA127" s="784"/>
      <c r="DB127" s="784"/>
      <c r="DC127" s="784"/>
      <c r="DD127" s="784"/>
      <c r="DE127" s="784"/>
      <c r="DF127" s="785"/>
      <c r="DG127" s="851">
        <v>21841878</v>
      </c>
      <c r="DH127" s="852"/>
      <c r="DI127" s="852"/>
      <c r="DJ127" s="852"/>
      <c r="DK127" s="852"/>
      <c r="DL127" s="852">
        <v>26031490</v>
      </c>
      <c r="DM127" s="852"/>
      <c r="DN127" s="852"/>
      <c r="DO127" s="852"/>
      <c r="DP127" s="852"/>
      <c r="DQ127" s="852">
        <v>24050993</v>
      </c>
      <c r="DR127" s="852"/>
      <c r="DS127" s="852"/>
      <c r="DT127" s="852"/>
      <c r="DU127" s="852"/>
      <c r="DV127" s="853">
        <v>8.1999999999999993</v>
      </c>
      <c r="DW127" s="853"/>
      <c r="DX127" s="853"/>
      <c r="DY127" s="853"/>
      <c r="DZ127" s="854"/>
    </row>
    <row r="128" spans="1:130" s="197" customFormat="1" ht="26.25" customHeight="1">
      <c r="A128" s="827" t="s">
        <v>460</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461</v>
      </c>
      <c r="X128" s="829"/>
      <c r="Y128" s="829"/>
      <c r="Z128" s="830"/>
      <c r="AA128" s="755">
        <v>28304663</v>
      </c>
      <c r="AB128" s="756"/>
      <c r="AC128" s="756"/>
      <c r="AD128" s="756"/>
      <c r="AE128" s="757"/>
      <c r="AF128" s="758">
        <v>28305164</v>
      </c>
      <c r="AG128" s="756"/>
      <c r="AH128" s="756"/>
      <c r="AI128" s="756"/>
      <c r="AJ128" s="757"/>
      <c r="AK128" s="758">
        <v>28357515</v>
      </c>
      <c r="AL128" s="756"/>
      <c r="AM128" s="756"/>
      <c r="AN128" s="756"/>
      <c r="AO128" s="757"/>
      <c r="AP128" s="759"/>
      <c r="AQ128" s="760"/>
      <c r="AR128" s="760"/>
      <c r="AS128" s="760"/>
      <c r="AT128" s="761"/>
      <c r="AU128" s="234"/>
      <c r="AV128" s="234"/>
      <c r="AW128" s="234"/>
      <c r="AX128" s="804" t="s">
        <v>462</v>
      </c>
      <c r="AY128" s="800"/>
      <c r="AZ128" s="800"/>
      <c r="BA128" s="800"/>
      <c r="BB128" s="800"/>
      <c r="BC128" s="800"/>
      <c r="BD128" s="800"/>
      <c r="BE128" s="801"/>
      <c r="BF128" s="822" t="s">
        <v>108</v>
      </c>
      <c r="BG128" s="823"/>
      <c r="BH128" s="823"/>
      <c r="BI128" s="823"/>
      <c r="BJ128" s="823"/>
      <c r="BK128" s="823"/>
      <c r="BL128" s="824"/>
      <c r="BM128" s="822">
        <v>16.25</v>
      </c>
      <c r="BN128" s="823"/>
      <c r="BO128" s="823"/>
      <c r="BP128" s="823"/>
      <c r="BQ128" s="823"/>
      <c r="BR128" s="823"/>
      <c r="BS128" s="824"/>
      <c r="BT128" s="822">
        <v>30</v>
      </c>
      <c r="BU128" s="825"/>
      <c r="BV128" s="825"/>
      <c r="BW128" s="825"/>
      <c r="BX128" s="825"/>
      <c r="BY128" s="825"/>
      <c r="BZ128" s="826"/>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c r="A129" s="810" t="s">
        <v>89</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463</v>
      </c>
      <c r="X129" s="813"/>
      <c r="Y129" s="813"/>
      <c r="Z129" s="814"/>
      <c r="AA129" s="815">
        <v>354068945</v>
      </c>
      <c r="AB129" s="816"/>
      <c r="AC129" s="816"/>
      <c r="AD129" s="816"/>
      <c r="AE129" s="817"/>
      <c r="AF129" s="818">
        <v>355236154</v>
      </c>
      <c r="AG129" s="816"/>
      <c r="AH129" s="816"/>
      <c r="AI129" s="816"/>
      <c r="AJ129" s="817"/>
      <c r="AK129" s="818">
        <v>357652638</v>
      </c>
      <c r="AL129" s="816"/>
      <c r="AM129" s="816"/>
      <c r="AN129" s="816"/>
      <c r="AO129" s="817"/>
      <c r="AP129" s="819"/>
      <c r="AQ129" s="820"/>
      <c r="AR129" s="820"/>
      <c r="AS129" s="820"/>
      <c r="AT129" s="821"/>
      <c r="AU129" s="234"/>
      <c r="AV129" s="234"/>
      <c r="AW129" s="234"/>
      <c r="AX129" s="804" t="s">
        <v>464</v>
      </c>
      <c r="AY129" s="800"/>
      <c r="AZ129" s="800"/>
      <c r="BA129" s="800"/>
      <c r="BB129" s="800"/>
      <c r="BC129" s="800"/>
      <c r="BD129" s="800"/>
      <c r="BE129" s="801"/>
      <c r="BF129" s="805">
        <v>12.4</v>
      </c>
      <c r="BG129" s="806"/>
      <c r="BH129" s="806"/>
      <c r="BI129" s="806"/>
      <c r="BJ129" s="806"/>
      <c r="BK129" s="806"/>
      <c r="BL129" s="807"/>
      <c r="BM129" s="805">
        <v>25</v>
      </c>
      <c r="BN129" s="806"/>
      <c r="BO129" s="806"/>
      <c r="BP129" s="806"/>
      <c r="BQ129" s="806"/>
      <c r="BR129" s="806"/>
      <c r="BS129" s="807"/>
      <c r="BT129" s="805">
        <v>35</v>
      </c>
      <c r="BU129" s="808"/>
      <c r="BV129" s="808"/>
      <c r="BW129" s="808"/>
      <c r="BX129" s="808"/>
      <c r="BY129" s="808"/>
      <c r="BZ129" s="809"/>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c r="A130" s="810" t="s">
        <v>465</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466</v>
      </c>
      <c r="X130" s="813"/>
      <c r="Y130" s="813"/>
      <c r="Z130" s="814"/>
      <c r="AA130" s="815">
        <v>64556708</v>
      </c>
      <c r="AB130" s="816"/>
      <c r="AC130" s="816"/>
      <c r="AD130" s="816"/>
      <c r="AE130" s="817"/>
      <c r="AF130" s="818">
        <v>63611643</v>
      </c>
      <c r="AG130" s="816"/>
      <c r="AH130" s="816"/>
      <c r="AI130" s="816"/>
      <c r="AJ130" s="817"/>
      <c r="AK130" s="818">
        <v>64478486</v>
      </c>
      <c r="AL130" s="816"/>
      <c r="AM130" s="816"/>
      <c r="AN130" s="816"/>
      <c r="AO130" s="817"/>
      <c r="AP130" s="819"/>
      <c r="AQ130" s="820"/>
      <c r="AR130" s="820"/>
      <c r="AS130" s="820"/>
      <c r="AT130" s="821"/>
      <c r="AU130" s="234"/>
      <c r="AV130" s="234"/>
      <c r="AW130" s="234"/>
      <c r="AX130" s="783" t="s">
        <v>467</v>
      </c>
      <c r="AY130" s="784"/>
      <c r="AZ130" s="784"/>
      <c r="BA130" s="784"/>
      <c r="BB130" s="784"/>
      <c r="BC130" s="784"/>
      <c r="BD130" s="784"/>
      <c r="BE130" s="785"/>
      <c r="BF130" s="737">
        <v>162.4</v>
      </c>
      <c r="BG130" s="738"/>
      <c r="BH130" s="738"/>
      <c r="BI130" s="738"/>
      <c r="BJ130" s="738"/>
      <c r="BK130" s="738"/>
      <c r="BL130" s="739"/>
      <c r="BM130" s="737">
        <v>400</v>
      </c>
      <c r="BN130" s="738"/>
      <c r="BO130" s="738"/>
      <c r="BP130" s="738"/>
      <c r="BQ130" s="738"/>
      <c r="BR130" s="738"/>
      <c r="BS130" s="739"/>
      <c r="BT130" s="740"/>
      <c r="BU130" s="741"/>
      <c r="BV130" s="741"/>
      <c r="BW130" s="741"/>
      <c r="BX130" s="741"/>
      <c r="BY130" s="741"/>
      <c r="BZ130" s="742"/>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c r="A131" s="743"/>
      <c r="B131" s="744"/>
      <c r="C131" s="744"/>
      <c r="D131" s="744"/>
      <c r="E131" s="744"/>
      <c r="F131" s="744"/>
      <c r="G131" s="744"/>
      <c r="H131" s="744"/>
      <c r="I131" s="744"/>
      <c r="J131" s="744"/>
      <c r="K131" s="744"/>
      <c r="L131" s="744"/>
      <c r="M131" s="744"/>
      <c r="N131" s="744"/>
      <c r="O131" s="744"/>
      <c r="P131" s="744"/>
      <c r="Q131" s="744"/>
      <c r="R131" s="744"/>
      <c r="S131" s="744"/>
      <c r="T131" s="744"/>
      <c r="U131" s="744"/>
      <c r="V131" s="744"/>
      <c r="W131" s="745" t="s">
        <v>468</v>
      </c>
      <c r="X131" s="746"/>
      <c r="Y131" s="746"/>
      <c r="Z131" s="747"/>
      <c r="AA131" s="748">
        <v>289512237</v>
      </c>
      <c r="AB131" s="749"/>
      <c r="AC131" s="749"/>
      <c r="AD131" s="749"/>
      <c r="AE131" s="750"/>
      <c r="AF131" s="751">
        <v>291624511</v>
      </c>
      <c r="AG131" s="749"/>
      <c r="AH131" s="749"/>
      <c r="AI131" s="749"/>
      <c r="AJ131" s="750"/>
      <c r="AK131" s="751">
        <v>293174152</v>
      </c>
      <c r="AL131" s="749"/>
      <c r="AM131" s="749"/>
      <c r="AN131" s="749"/>
      <c r="AO131" s="750"/>
      <c r="AP131" s="752"/>
      <c r="AQ131" s="753"/>
      <c r="AR131" s="753"/>
      <c r="AS131" s="753"/>
      <c r="AT131" s="754"/>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c r="A132" s="765" t="s">
        <v>469</v>
      </c>
      <c r="B132" s="766"/>
      <c r="C132" s="766"/>
      <c r="D132" s="766"/>
      <c r="E132" s="766"/>
      <c r="F132" s="766"/>
      <c r="G132" s="766"/>
      <c r="H132" s="766"/>
      <c r="I132" s="766"/>
      <c r="J132" s="766"/>
      <c r="K132" s="766"/>
      <c r="L132" s="766"/>
      <c r="M132" s="766"/>
      <c r="N132" s="766"/>
      <c r="O132" s="766"/>
      <c r="P132" s="766"/>
      <c r="Q132" s="766"/>
      <c r="R132" s="766"/>
      <c r="S132" s="766"/>
      <c r="T132" s="766"/>
      <c r="U132" s="766"/>
      <c r="V132" s="769" t="s">
        <v>470</v>
      </c>
      <c r="W132" s="769"/>
      <c r="X132" s="769"/>
      <c r="Y132" s="769"/>
      <c r="Z132" s="770"/>
      <c r="AA132" s="771">
        <v>12.7522734</v>
      </c>
      <c r="AB132" s="772"/>
      <c r="AC132" s="772"/>
      <c r="AD132" s="772"/>
      <c r="AE132" s="773"/>
      <c r="AF132" s="774">
        <v>11.98370942</v>
      </c>
      <c r="AG132" s="772"/>
      <c r="AH132" s="772"/>
      <c r="AI132" s="772"/>
      <c r="AJ132" s="773"/>
      <c r="AK132" s="774">
        <v>12.50026094</v>
      </c>
      <c r="AL132" s="772"/>
      <c r="AM132" s="772"/>
      <c r="AN132" s="772"/>
      <c r="AO132" s="773"/>
      <c r="AP132" s="775"/>
      <c r="AQ132" s="776"/>
      <c r="AR132" s="776"/>
      <c r="AS132" s="776"/>
      <c r="AT132" s="777"/>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c r="A133" s="767"/>
      <c r="B133" s="768"/>
      <c r="C133" s="768"/>
      <c r="D133" s="768"/>
      <c r="E133" s="768"/>
      <c r="F133" s="768"/>
      <c r="G133" s="768"/>
      <c r="H133" s="768"/>
      <c r="I133" s="768"/>
      <c r="J133" s="768"/>
      <c r="K133" s="768"/>
      <c r="L133" s="768"/>
      <c r="M133" s="768"/>
      <c r="N133" s="768"/>
      <c r="O133" s="768"/>
      <c r="P133" s="768"/>
      <c r="Q133" s="768"/>
      <c r="R133" s="768"/>
      <c r="S133" s="768"/>
      <c r="T133" s="768"/>
      <c r="U133" s="768"/>
      <c r="V133" s="778" t="s">
        <v>471</v>
      </c>
      <c r="W133" s="778"/>
      <c r="X133" s="778"/>
      <c r="Y133" s="778"/>
      <c r="Z133" s="779"/>
      <c r="AA133" s="780">
        <v>13.4</v>
      </c>
      <c r="AB133" s="781"/>
      <c r="AC133" s="781"/>
      <c r="AD133" s="781"/>
      <c r="AE133" s="782"/>
      <c r="AF133" s="780">
        <v>12.6</v>
      </c>
      <c r="AG133" s="781"/>
      <c r="AH133" s="781"/>
      <c r="AI133" s="781"/>
      <c r="AJ133" s="782"/>
      <c r="AK133" s="780">
        <v>12.4</v>
      </c>
      <c r="AL133" s="781"/>
      <c r="AM133" s="781"/>
      <c r="AN133" s="781"/>
      <c r="AO133" s="782"/>
      <c r="AP133" s="762"/>
      <c r="AQ133" s="763"/>
      <c r="AR133" s="763"/>
      <c r="AS133" s="763"/>
      <c r="AT133" s="764"/>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1" customWidth="1"/>
    <col min="37" max="16384" width="9" style="240" hidden="1"/>
  </cols>
  <sheetData>
    <row r="1" spans="2:36" ht="13.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0"/>
    </row>
    <row r="17" spans="34:36" ht="13.2">
      <c r="AJ17" s="240"/>
    </row>
    <row r="18" spans="34:36" ht="13.2"/>
    <row r="19" spans="34:36" ht="13.2"/>
    <row r="20" spans="34:36" ht="13.2">
      <c r="AI20" s="240"/>
      <c r="AJ20" s="240"/>
    </row>
    <row r="21" spans="34:36" ht="13.2">
      <c r="AJ21" s="240"/>
    </row>
    <row r="22" spans="34:36" ht="13.2"/>
    <row r="23" spans="34:36" ht="13.2">
      <c r="AI23" s="240"/>
      <c r="AJ23" s="240"/>
    </row>
    <row r="24" spans="34:36" ht="13.2">
      <c r="AJ24" s="240"/>
    </row>
    <row r="25" spans="34:36" ht="13.2">
      <c r="AJ25" s="240"/>
    </row>
    <row r="26" spans="34:36" ht="13.2">
      <c r="AI26" s="240"/>
      <c r="AJ26" s="240"/>
    </row>
    <row r="27" spans="34:36" ht="13.2"/>
    <row r="28" spans="34:36" ht="13.2">
      <c r="AI28" s="240"/>
      <c r="AJ28" s="240"/>
    </row>
    <row r="29" spans="34:36" ht="13.2">
      <c r="AJ29" s="240"/>
    </row>
    <row r="30" spans="34:36" ht="13.2"/>
    <row r="31" spans="34:36" ht="13.2">
      <c r="AH31" s="240"/>
      <c r="AI31" s="240"/>
      <c r="AJ31" s="240"/>
    </row>
    <row r="32" spans="34:36" ht="13.2"/>
    <row r="33" spans="28:36" ht="13.2">
      <c r="AI33" s="240"/>
      <c r="AJ33" s="240"/>
    </row>
    <row r="34" spans="28:36" ht="13.2">
      <c r="AF34" s="240"/>
    </row>
    <row r="35" spans="28:36" ht="13.2">
      <c r="AB35" s="240"/>
      <c r="AC35" s="240"/>
      <c r="AD35" s="240"/>
      <c r="AF35" s="240"/>
      <c r="AG35" s="240"/>
      <c r="AH35" s="240"/>
      <c r="AI35" s="240"/>
      <c r="AJ35" s="240"/>
    </row>
    <row r="36" spans="28:36" ht="13.2"/>
    <row r="37" spans="28:36" ht="13.2">
      <c r="AE37" s="240"/>
      <c r="AJ37" s="240"/>
    </row>
    <row r="38" spans="28:36" ht="13.2">
      <c r="AB38" s="240"/>
      <c r="AC38" s="240"/>
      <c r="AD38" s="240"/>
      <c r="AE38" s="240"/>
      <c r="AG38" s="240"/>
      <c r="AH38" s="240"/>
      <c r="AI38" s="240"/>
      <c r="AJ38" s="240"/>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0"/>
      <c r="AH49" s="240"/>
      <c r="AI49" s="240"/>
      <c r="AJ49" s="240"/>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0"/>
      <c r="AA63" s="240"/>
    </row>
    <row r="64" spans="22:36" ht="13.2">
      <c r="V64" s="240"/>
    </row>
    <row r="65" spans="15:36" ht="13.2">
      <c r="X65" s="240"/>
      <c r="Z65" s="240"/>
      <c r="AC65" s="240"/>
    </row>
    <row r="66" spans="15:36" ht="13.2">
      <c r="Q66" s="240"/>
      <c r="S66" s="240"/>
      <c r="U66" s="240"/>
      <c r="AF66" s="240"/>
    </row>
    <row r="67" spans="15:36" ht="13.2">
      <c r="O67" s="240"/>
      <c r="P67" s="240"/>
      <c r="R67" s="240"/>
      <c r="T67" s="240"/>
      <c r="Y67" s="240"/>
      <c r="AB67" s="240"/>
      <c r="AD67" s="240"/>
      <c r="AE67" s="240"/>
      <c r="AG67" s="240"/>
      <c r="AH67" s="240"/>
      <c r="AI67" s="240"/>
      <c r="AJ67" s="240"/>
    </row>
    <row r="68" spans="15:36" ht="13.2"/>
    <row r="69" spans="15:36" ht="13.2"/>
    <row r="70" spans="15:36" ht="13.2"/>
    <row r="71" spans="15:36" ht="13.2"/>
    <row r="72" spans="15:36" ht="13.2">
      <c r="AJ72" s="240"/>
    </row>
    <row r="73" spans="15:36" ht="13.2">
      <c r="AJ73" s="240"/>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0"/>
    </row>
    <row r="97" spans="24:36" ht="13.2">
      <c r="AA97" s="240"/>
    </row>
    <row r="98" spans="24:36" ht="13.2" hidden="1">
      <c r="AA98" s="240"/>
    </row>
    <row r="99" spans="24:36" ht="13.2" hidden="1">
      <c r="AA99" s="240"/>
    </row>
    <row r="100" spans="24:36" ht="13.2" hidden="1"/>
    <row r="101" spans="24:36" ht="12" hidden="1" customHeight="1">
      <c r="X101" s="240"/>
      <c r="Y101" s="240"/>
      <c r="Z101" s="240"/>
      <c r="AC101" s="240"/>
    </row>
    <row r="102" spans="24:36" ht="1.5" hidden="1" customHeight="1">
      <c r="AC102" s="240"/>
      <c r="AF102" s="240"/>
    </row>
    <row r="103" spans="24:36" ht="13.2" hidden="1">
      <c r="AB103" s="240"/>
      <c r="AD103" s="240"/>
      <c r="AE103" s="240"/>
      <c r="AF103" s="240"/>
      <c r="AG103" s="240"/>
      <c r="AH103" s="240"/>
      <c r="AI103" s="240"/>
      <c r="AJ103" s="240"/>
    </row>
    <row r="104" spans="24:36" ht="13.2" hidden="1">
      <c r="AD104" s="240"/>
      <c r="AE104" s="240"/>
      <c r="AG104" s="240"/>
      <c r="AH104" s="240"/>
      <c r="AI104" s="240"/>
      <c r="AJ104" s="240"/>
    </row>
    <row r="105" spans="24:36" ht="12.75" hidden="1" customHeight="1"/>
    <row r="106" spans="24:36" ht="13.2" hidden="1"/>
    <row r="107" spans="24:36" ht="13.2" hidden="1"/>
    <row r="108" spans="24:36" ht="13.2" hidden="1"/>
    <row r="109" spans="24:36" ht="13.2" hidden="1"/>
    <row r="110" spans="24:36" ht="13.2" hidden="1"/>
  </sheetData>
  <sheetProtection algorithmName="SHA-512" hashValue="ccDkhgX6H9r9ZgDe3FCHmgf/msdlP2Bh01KVNUsWUNBpkEdL/Bl3tLOfl0HD208CVPcUuzQge/S9oCbDbQy6cw==" saltValue="equgiJSufMPOKpALKXea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1" customWidth="1"/>
    <col min="2" max="15" width="9" style="241" customWidth="1"/>
    <col min="16" max="16" width="9.109375" style="241" bestFit="1" customWidth="1"/>
    <col min="17" max="34" width="9" style="241" customWidth="1"/>
    <col min="35" max="16384" width="9" style="240" hidden="1"/>
  </cols>
  <sheetData>
    <row r="1" spans="1:34" ht="13.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row r="3" spans="1:34" ht="13.2"/>
    <row r="4" spans="1:34" ht="13.2">
      <c r="R4" s="240"/>
      <c r="S4" s="240"/>
      <c r="T4" s="240"/>
      <c r="U4" s="240"/>
      <c r="V4" s="240"/>
      <c r="W4" s="240"/>
      <c r="X4" s="240"/>
      <c r="Y4" s="240"/>
      <c r="Z4" s="240"/>
      <c r="AA4" s="240"/>
      <c r="AB4" s="240"/>
      <c r="AC4" s="240"/>
      <c r="AD4" s="240"/>
      <c r="AE4" s="240"/>
      <c r="AF4" s="240"/>
      <c r="AG4" s="240"/>
      <c r="AH4" s="240"/>
    </row>
    <row r="5" spans="1:34" ht="13.2">
      <c r="R5" s="240"/>
      <c r="S5" s="240"/>
      <c r="T5" s="240"/>
      <c r="U5" s="240"/>
      <c r="V5" s="240"/>
      <c r="W5" s="240"/>
      <c r="X5" s="240"/>
      <c r="Y5" s="240"/>
      <c r="Z5" s="240"/>
      <c r="AA5" s="240"/>
      <c r="AB5" s="240"/>
      <c r="AC5" s="240"/>
      <c r="AD5" s="240"/>
      <c r="AE5" s="240"/>
      <c r="AF5" s="240"/>
      <c r="AG5" s="240"/>
      <c r="AH5" s="240"/>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2"/>
    <row r="20" spans="9:34" ht="13.2"/>
    <row r="21" spans="9:34" ht="13.2">
      <c r="AH21" s="240"/>
    </row>
    <row r="22" spans="9:34" ht="13.2">
      <c r="AE22" s="240"/>
      <c r="AF22" s="240"/>
      <c r="AG22" s="240"/>
      <c r="AH22" s="240"/>
    </row>
    <row r="23" spans="9:34" ht="13.2">
      <c r="U23" s="240"/>
      <c r="V23" s="240"/>
      <c r="W23" s="240"/>
      <c r="X23" s="240"/>
      <c r="Y23" s="240"/>
      <c r="Z23" s="240"/>
      <c r="AA23" s="240"/>
      <c r="AB23" s="240"/>
      <c r="AC23" s="240"/>
      <c r="AD23" s="240"/>
      <c r="AE23" s="240"/>
      <c r="AF23" s="240"/>
      <c r="AG23" s="240"/>
      <c r="AH23" s="240"/>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0"/>
      <c r="W35" s="240"/>
      <c r="X35" s="240"/>
      <c r="Y35" s="240"/>
      <c r="Z35" s="240"/>
      <c r="AA35" s="240"/>
      <c r="AB35" s="240"/>
      <c r="AC35" s="240"/>
      <c r="AD35" s="240"/>
      <c r="AE35" s="240"/>
      <c r="AF35" s="240"/>
      <c r="AG35" s="240"/>
      <c r="AH35" s="240"/>
    </row>
    <row r="36" spans="15:34" ht="13.2"/>
    <row r="37" spans="15:34" ht="13.2">
      <c r="AH37" s="240"/>
    </row>
    <row r="38" spans="15:34" ht="13.2">
      <c r="AE38" s="240"/>
      <c r="AF38" s="240"/>
      <c r="AG38" s="240"/>
      <c r="AH38" s="240"/>
    </row>
    <row r="39" spans="15:34" ht="13.2"/>
    <row r="40" spans="15:34" ht="13.2"/>
    <row r="41" spans="15:34" ht="13.2"/>
    <row r="42" spans="15:34" ht="13.2"/>
    <row r="43" spans="15:34" ht="13.2">
      <c r="O43" s="240"/>
      <c r="P43" s="240"/>
      <c r="Q43" s="240"/>
      <c r="R43" s="240"/>
      <c r="S43" s="240"/>
      <c r="T43" s="240"/>
      <c r="U43" s="240"/>
      <c r="V43" s="240"/>
      <c r="W43" s="240"/>
      <c r="X43" s="240"/>
      <c r="Y43" s="240"/>
      <c r="Z43" s="240"/>
      <c r="AA43" s="240"/>
      <c r="AB43" s="240"/>
      <c r="AC43" s="240"/>
      <c r="AD43" s="240"/>
      <c r="AE43" s="240"/>
      <c r="AF43" s="240"/>
      <c r="AG43" s="240"/>
      <c r="AH43" s="240"/>
    </row>
    <row r="44" spans="15:34" ht="13.2">
      <c r="AH44" s="240"/>
    </row>
    <row r="45" spans="15:34" ht="13.2"/>
    <row r="46" spans="15:34" ht="13.2">
      <c r="W46" s="240"/>
      <c r="X46" s="240"/>
      <c r="Y46" s="240"/>
      <c r="Z46" s="240"/>
      <c r="AA46" s="240"/>
      <c r="AB46" s="240"/>
      <c r="AC46" s="240"/>
      <c r="AD46" s="240"/>
      <c r="AE46" s="240"/>
      <c r="AF46" s="240"/>
      <c r="AG46" s="240"/>
      <c r="AH46" s="240"/>
    </row>
    <row r="47" spans="15:34" ht="13.2"/>
    <row r="48" spans="15:34" ht="13.2"/>
    <row r="49" spans="22:34" ht="13.2"/>
    <row r="50" spans="22:34" ht="13.2">
      <c r="V50" s="240"/>
      <c r="W50" s="240"/>
      <c r="X50" s="240"/>
      <c r="Y50" s="240"/>
      <c r="Z50" s="240"/>
      <c r="AA50" s="240"/>
      <c r="AB50" s="240"/>
      <c r="AC50" s="240"/>
      <c r="AD50" s="240"/>
      <c r="AE50" s="240"/>
      <c r="AF50" s="240"/>
      <c r="AG50" s="240"/>
      <c r="AH50" s="240"/>
    </row>
    <row r="51" spans="22:34" ht="13.2"/>
    <row r="52" spans="22:34" ht="13.2"/>
    <row r="53" spans="22:34" ht="13.2">
      <c r="AH53" s="240"/>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0"/>
      <c r="Z67" s="240"/>
      <c r="AA67" s="240"/>
      <c r="AB67" s="240"/>
      <c r="AC67" s="240"/>
      <c r="AD67" s="240"/>
      <c r="AE67" s="240"/>
      <c r="AF67" s="240"/>
      <c r="AG67" s="240"/>
      <c r="AH67" s="240"/>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2" customWidth="1"/>
    <col min="7" max="8" width="15.88671875" style="242" customWidth="1"/>
    <col min="9" max="14" width="16.109375" style="242" customWidth="1"/>
    <col min="15" max="15" width="6.109375" style="249" customWidth="1"/>
    <col min="16" max="16" width="3" style="247" customWidth="1"/>
    <col min="17" max="17" width="19.109375" style="242" hidden="1" customWidth="1"/>
    <col min="18" max="22" width="12.6640625" style="242" hidden="1" customWidth="1"/>
    <col min="23" max="16384" width="8.6640625" style="242" hidden="1"/>
  </cols>
  <sheetData>
    <row r="1" spans="1:16" ht="13.2">
      <c r="O1" s="243"/>
      <c r="P1" s="243"/>
    </row>
    <row r="2" spans="1:16" ht="13.2">
      <c r="O2" s="243"/>
      <c r="P2" s="243"/>
    </row>
    <row r="3" spans="1:16" ht="13.2">
      <c r="O3" s="243"/>
      <c r="P3" s="243"/>
    </row>
    <row r="4" spans="1:16" ht="13.2">
      <c r="O4" s="243"/>
      <c r="P4" s="243"/>
    </row>
    <row r="5" spans="1:16" ht="16.2">
      <c r="A5" s="244" t="s">
        <v>472</v>
      </c>
      <c r="B5" s="245"/>
      <c r="C5" s="245"/>
      <c r="D5" s="245"/>
      <c r="E5" s="245"/>
      <c r="F5" s="245"/>
      <c r="G5" s="245"/>
      <c r="H5" s="245"/>
      <c r="I5" s="245"/>
      <c r="J5" s="245"/>
      <c r="K5" s="245"/>
      <c r="L5" s="245"/>
      <c r="M5" s="245"/>
      <c r="N5" s="245"/>
      <c r="O5" s="246"/>
    </row>
    <row r="6" spans="1:16" ht="13.2">
      <c r="A6" s="247"/>
      <c r="B6" s="243"/>
      <c r="C6" s="243"/>
      <c r="D6" s="243"/>
      <c r="E6" s="243"/>
      <c r="F6" s="243"/>
      <c r="G6" s="248" t="s">
        <v>473</v>
      </c>
      <c r="H6" s="248"/>
      <c r="I6" s="248"/>
      <c r="J6" s="248"/>
      <c r="K6" s="243"/>
      <c r="L6" s="243"/>
      <c r="M6" s="243"/>
      <c r="N6" s="243"/>
    </row>
    <row r="7" spans="1:16" ht="13.2">
      <c r="A7" s="247"/>
      <c r="B7" s="243"/>
      <c r="C7" s="243"/>
      <c r="D7" s="243"/>
      <c r="E7" s="243"/>
      <c r="F7" s="243"/>
      <c r="G7" s="250"/>
      <c r="H7" s="251"/>
      <c r="I7" s="251"/>
      <c r="J7" s="252"/>
      <c r="K7" s="1210" t="s">
        <v>474</v>
      </c>
      <c r="L7" s="253"/>
      <c r="M7" s="254" t="s">
        <v>475</v>
      </c>
      <c r="N7" s="255"/>
    </row>
    <row r="8" spans="1:16" ht="13.2">
      <c r="A8" s="247"/>
      <c r="B8" s="243"/>
      <c r="C8" s="243"/>
      <c r="D8" s="243"/>
      <c r="E8" s="243"/>
      <c r="F8" s="243"/>
      <c r="G8" s="256"/>
      <c r="H8" s="257"/>
      <c r="I8" s="257"/>
      <c r="J8" s="258"/>
      <c r="K8" s="1211"/>
      <c r="L8" s="259" t="s">
        <v>476</v>
      </c>
      <c r="M8" s="260" t="s">
        <v>477</v>
      </c>
      <c r="N8" s="261" t="s">
        <v>478</v>
      </c>
    </row>
    <row r="9" spans="1:16" ht="13.2">
      <c r="A9" s="247"/>
      <c r="B9" s="243"/>
      <c r="C9" s="243"/>
      <c r="D9" s="243"/>
      <c r="E9" s="243"/>
      <c r="F9" s="243"/>
      <c r="G9" s="1224" t="s">
        <v>479</v>
      </c>
      <c r="H9" s="1225"/>
      <c r="I9" s="1225"/>
      <c r="J9" s="1226"/>
      <c r="K9" s="262">
        <v>75641945</v>
      </c>
      <c r="L9" s="263">
        <v>50396</v>
      </c>
      <c r="M9" s="264">
        <v>63252</v>
      </c>
      <c r="N9" s="265">
        <v>-20.3</v>
      </c>
    </row>
    <row r="10" spans="1:16" ht="13.2">
      <c r="A10" s="247"/>
      <c r="B10" s="243"/>
      <c r="C10" s="243"/>
      <c r="D10" s="243"/>
      <c r="E10" s="243"/>
      <c r="F10" s="243"/>
      <c r="G10" s="1224" t="s">
        <v>480</v>
      </c>
      <c r="H10" s="1225"/>
      <c r="I10" s="1225"/>
      <c r="J10" s="1226"/>
      <c r="K10" s="266">
        <v>1996038</v>
      </c>
      <c r="L10" s="267">
        <v>1330</v>
      </c>
      <c r="M10" s="268">
        <v>1436</v>
      </c>
      <c r="N10" s="269">
        <v>-7.4</v>
      </c>
    </row>
    <row r="11" spans="1:16" ht="13.5" customHeight="1">
      <c r="A11" s="247"/>
      <c r="B11" s="243"/>
      <c r="C11" s="243"/>
      <c r="D11" s="243"/>
      <c r="E11" s="243"/>
      <c r="F11" s="243"/>
      <c r="G11" s="1224" t="s">
        <v>481</v>
      </c>
      <c r="H11" s="1225"/>
      <c r="I11" s="1225"/>
      <c r="J11" s="1226"/>
      <c r="K11" s="266">
        <v>47877</v>
      </c>
      <c r="L11" s="267">
        <v>32</v>
      </c>
      <c r="M11" s="268">
        <v>146</v>
      </c>
      <c r="N11" s="269">
        <v>-78.099999999999994</v>
      </c>
    </row>
    <row r="12" spans="1:16" ht="13.5" customHeight="1">
      <c r="A12" s="247"/>
      <c r="B12" s="243"/>
      <c r="C12" s="243"/>
      <c r="D12" s="243"/>
      <c r="E12" s="243"/>
      <c r="F12" s="243"/>
      <c r="G12" s="1224" t="s">
        <v>482</v>
      </c>
      <c r="H12" s="1225"/>
      <c r="I12" s="1225"/>
      <c r="J12" s="1226"/>
      <c r="K12" s="266">
        <v>668931</v>
      </c>
      <c r="L12" s="267">
        <v>446</v>
      </c>
      <c r="M12" s="268">
        <v>1351</v>
      </c>
      <c r="N12" s="269">
        <v>-67</v>
      </c>
    </row>
    <row r="13" spans="1:16" ht="13.5" customHeight="1">
      <c r="A13" s="247"/>
      <c r="B13" s="243"/>
      <c r="C13" s="243"/>
      <c r="D13" s="243"/>
      <c r="E13" s="243"/>
      <c r="F13" s="243"/>
      <c r="G13" s="1224" t="s">
        <v>483</v>
      </c>
      <c r="H13" s="1225"/>
      <c r="I13" s="1225"/>
      <c r="J13" s="1226"/>
      <c r="K13" s="266">
        <v>90065</v>
      </c>
      <c r="L13" s="267">
        <v>60</v>
      </c>
      <c r="M13" s="268">
        <v>5</v>
      </c>
      <c r="N13" s="269">
        <v>1100</v>
      </c>
    </row>
    <row r="14" spans="1:16" ht="13.5" customHeight="1">
      <c r="A14" s="247"/>
      <c r="B14" s="243"/>
      <c r="C14" s="243"/>
      <c r="D14" s="243"/>
      <c r="E14" s="243"/>
      <c r="F14" s="243"/>
      <c r="G14" s="1224" t="s">
        <v>484</v>
      </c>
      <c r="H14" s="1225"/>
      <c r="I14" s="1225"/>
      <c r="J14" s="1226"/>
      <c r="K14" s="266">
        <v>586029</v>
      </c>
      <c r="L14" s="267">
        <v>390</v>
      </c>
      <c r="M14" s="268">
        <v>1904</v>
      </c>
      <c r="N14" s="269">
        <v>-79.5</v>
      </c>
    </row>
    <row r="15" spans="1:16" ht="13.5" customHeight="1">
      <c r="A15" s="247"/>
      <c r="B15" s="243"/>
      <c r="C15" s="243"/>
      <c r="D15" s="243"/>
      <c r="E15" s="243"/>
      <c r="F15" s="243"/>
      <c r="G15" s="1224" t="s">
        <v>485</v>
      </c>
      <c r="H15" s="1225"/>
      <c r="I15" s="1225"/>
      <c r="J15" s="1226"/>
      <c r="K15" s="266">
        <v>3825259</v>
      </c>
      <c r="L15" s="267">
        <v>2549</v>
      </c>
      <c r="M15" s="268">
        <v>1197</v>
      </c>
      <c r="N15" s="269">
        <v>112.9</v>
      </c>
    </row>
    <row r="16" spans="1:16" ht="13.2">
      <c r="A16" s="247"/>
      <c r="B16" s="243"/>
      <c r="C16" s="243"/>
      <c r="D16" s="243"/>
      <c r="E16" s="243"/>
      <c r="F16" s="243"/>
      <c r="G16" s="1227" t="s">
        <v>486</v>
      </c>
      <c r="H16" s="1228"/>
      <c r="I16" s="1228"/>
      <c r="J16" s="1229"/>
      <c r="K16" s="267">
        <v>-7173692</v>
      </c>
      <c r="L16" s="267">
        <v>-4779</v>
      </c>
      <c r="M16" s="268">
        <v>-5399</v>
      </c>
      <c r="N16" s="269">
        <v>-11.5</v>
      </c>
    </row>
    <row r="17" spans="1:16" ht="13.2">
      <c r="A17" s="247"/>
      <c r="B17" s="243"/>
      <c r="C17" s="243"/>
      <c r="D17" s="243"/>
      <c r="E17" s="243"/>
      <c r="F17" s="243"/>
      <c r="G17" s="1227" t="s">
        <v>167</v>
      </c>
      <c r="H17" s="1228"/>
      <c r="I17" s="1228"/>
      <c r="J17" s="1229"/>
      <c r="K17" s="267">
        <v>75682452</v>
      </c>
      <c r="L17" s="267">
        <v>50423</v>
      </c>
      <c r="M17" s="268">
        <v>63891</v>
      </c>
      <c r="N17" s="269">
        <v>-21.1</v>
      </c>
    </row>
    <row r="18" spans="1:16" ht="13.2">
      <c r="A18" s="247"/>
      <c r="B18" s="243"/>
      <c r="C18" s="243"/>
      <c r="D18" s="243"/>
      <c r="E18" s="243"/>
      <c r="F18" s="243"/>
      <c r="G18" s="243"/>
      <c r="H18" s="243"/>
      <c r="I18" s="243"/>
      <c r="J18" s="243"/>
      <c r="K18" s="243"/>
      <c r="L18" s="243"/>
      <c r="M18" s="270"/>
      <c r="N18" s="270"/>
    </row>
    <row r="19" spans="1:16" ht="13.2">
      <c r="A19" s="247"/>
      <c r="B19" s="243"/>
      <c r="C19" s="243"/>
      <c r="D19" s="243"/>
      <c r="E19" s="243"/>
      <c r="F19" s="243"/>
      <c r="G19" s="243" t="s">
        <v>487</v>
      </c>
      <c r="H19" s="243"/>
      <c r="I19" s="243"/>
      <c r="J19" s="243"/>
      <c r="K19" s="243"/>
      <c r="L19" s="243"/>
      <c r="M19" s="243"/>
      <c r="N19" s="243"/>
    </row>
    <row r="20" spans="1:16" ht="13.2">
      <c r="A20" s="247"/>
      <c r="B20" s="243"/>
      <c r="C20" s="243"/>
      <c r="D20" s="243"/>
      <c r="E20" s="243"/>
      <c r="F20" s="243"/>
      <c r="G20" s="271"/>
      <c r="H20" s="272"/>
      <c r="I20" s="272"/>
      <c r="J20" s="273"/>
      <c r="K20" s="274" t="s">
        <v>488</v>
      </c>
      <c r="L20" s="275" t="s">
        <v>489</v>
      </c>
      <c r="M20" s="276" t="s">
        <v>490</v>
      </c>
      <c r="N20" s="277"/>
    </row>
    <row r="21" spans="1:16" s="283" customFormat="1" ht="13.2">
      <c r="A21" s="278"/>
      <c r="B21" s="248"/>
      <c r="C21" s="248"/>
      <c r="D21" s="248"/>
      <c r="E21" s="248"/>
      <c r="F21" s="248"/>
      <c r="G21" s="1221" t="s">
        <v>491</v>
      </c>
      <c r="H21" s="1222"/>
      <c r="I21" s="1222"/>
      <c r="J21" s="1223"/>
      <c r="K21" s="279">
        <v>5.23</v>
      </c>
      <c r="L21" s="280">
        <v>6.54</v>
      </c>
      <c r="M21" s="281">
        <v>-1.31</v>
      </c>
      <c r="N21" s="248"/>
      <c r="O21" s="282"/>
      <c r="P21" s="278"/>
    </row>
    <row r="22" spans="1:16" s="283" customFormat="1" ht="13.2">
      <c r="A22" s="278"/>
      <c r="B22" s="248"/>
      <c r="C22" s="248"/>
      <c r="D22" s="248"/>
      <c r="E22" s="248"/>
      <c r="F22" s="248"/>
      <c r="G22" s="1221" t="s">
        <v>492</v>
      </c>
      <c r="H22" s="1222"/>
      <c r="I22" s="1222"/>
      <c r="J22" s="1223"/>
      <c r="K22" s="284">
        <v>103.7</v>
      </c>
      <c r="L22" s="285">
        <v>100.1</v>
      </c>
      <c r="M22" s="286">
        <v>3.6</v>
      </c>
      <c r="N22" s="270"/>
      <c r="O22" s="282"/>
      <c r="P22" s="278"/>
    </row>
    <row r="23" spans="1:16" s="283" customFormat="1" ht="13.2">
      <c r="A23" s="278"/>
      <c r="B23" s="248"/>
      <c r="C23" s="248"/>
      <c r="D23" s="248"/>
      <c r="E23" s="248"/>
      <c r="F23" s="248"/>
      <c r="G23" s="248"/>
      <c r="H23" s="248"/>
      <c r="I23" s="248"/>
      <c r="J23" s="248"/>
      <c r="K23" s="248"/>
      <c r="L23" s="270"/>
      <c r="M23" s="270"/>
      <c r="N23" s="270"/>
      <c r="O23" s="282"/>
      <c r="P23" s="278"/>
    </row>
    <row r="24" spans="1:16" s="283" customFormat="1" ht="13.2">
      <c r="A24" s="278"/>
      <c r="B24" s="248"/>
      <c r="C24" s="248"/>
      <c r="D24" s="248"/>
      <c r="E24" s="248"/>
      <c r="F24" s="248"/>
      <c r="G24" s="248"/>
      <c r="H24" s="248"/>
      <c r="I24" s="248"/>
      <c r="J24" s="248"/>
      <c r="K24" s="248"/>
      <c r="L24" s="270"/>
      <c r="M24" s="270"/>
      <c r="N24" s="270"/>
      <c r="O24" s="282"/>
      <c r="P24" s="278"/>
    </row>
    <row r="25" spans="1:16" s="283" customFormat="1" ht="13.2">
      <c r="A25" s="287"/>
      <c r="B25" s="288"/>
      <c r="C25" s="288"/>
      <c r="D25" s="288"/>
      <c r="E25" s="288"/>
      <c r="F25" s="288"/>
      <c r="G25" s="288"/>
      <c r="H25" s="288"/>
      <c r="I25" s="288"/>
      <c r="J25" s="288"/>
      <c r="K25" s="288"/>
      <c r="L25" s="289"/>
      <c r="M25" s="289"/>
      <c r="N25" s="289"/>
      <c r="O25" s="290"/>
      <c r="P25" s="278"/>
    </row>
    <row r="26" spans="1:16" s="283" customFormat="1" ht="13.2">
      <c r="A26" s="248" t="s">
        <v>493</v>
      </c>
      <c r="B26" s="248"/>
      <c r="C26" s="248"/>
      <c r="D26" s="248"/>
      <c r="E26" s="248"/>
      <c r="F26" s="248"/>
      <c r="G26" s="248"/>
      <c r="H26" s="248"/>
      <c r="I26" s="248"/>
      <c r="J26" s="248"/>
      <c r="K26" s="248"/>
      <c r="L26" s="270"/>
      <c r="M26" s="270"/>
      <c r="N26" s="270"/>
      <c r="O26" s="248"/>
      <c r="P26" s="248"/>
    </row>
    <row r="27" spans="1:16" ht="13.2">
      <c r="K27" s="243"/>
      <c r="L27" s="243"/>
      <c r="M27" s="243"/>
      <c r="N27" s="243"/>
      <c r="O27" s="243"/>
      <c r="P27" s="243"/>
    </row>
    <row r="28" spans="1:16" ht="16.2">
      <c r="A28" s="244" t="s">
        <v>494</v>
      </c>
      <c r="B28" s="245"/>
      <c r="C28" s="245"/>
      <c r="D28" s="245"/>
      <c r="E28" s="245"/>
      <c r="F28" s="245"/>
      <c r="G28" s="245"/>
      <c r="H28" s="245"/>
      <c r="I28" s="245"/>
      <c r="J28" s="245"/>
      <c r="K28" s="245"/>
      <c r="L28" s="245"/>
      <c r="M28" s="245"/>
      <c r="N28" s="245"/>
      <c r="O28" s="291"/>
    </row>
    <row r="29" spans="1:16" ht="13.2">
      <c r="A29" s="247"/>
      <c r="B29" s="243"/>
      <c r="C29" s="243"/>
      <c r="D29" s="243"/>
      <c r="E29" s="243"/>
      <c r="F29" s="243"/>
      <c r="G29" s="248" t="s">
        <v>495</v>
      </c>
      <c r="H29" s="248"/>
      <c r="I29" s="248"/>
      <c r="J29" s="248"/>
      <c r="K29" s="243"/>
      <c r="L29" s="243"/>
      <c r="M29" s="243"/>
      <c r="N29" s="243"/>
      <c r="O29" s="292"/>
    </row>
    <row r="30" spans="1:16" ht="13.2">
      <c r="A30" s="247"/>
      <c r="B30" s="243"/>
      <c r="C30" s="243"/>
      <c r="D30" s="243"/>
      <c r="E30" s="243"/>
      <c r="F30" s="243"/>
      <c r="G30" s="250"/>
      <c r="H30" s="251"/>
      <c r="I30" s="251"/>
      <c r="J30" s="252"/>
      <c r="K30" s="1210" t="s">
        <v>474</v>
      </c>
      <c r="L30" s="253"/>
      <c r="M30" s="254" t="s">
        <v>475</v>
      </c>
      <c r="N30" s="255"/>
    </row>
    <row r="31" spans="1:16" ht="13.2">
      <c r="A31" s="247"/>
      <c r="B31" s="243"/>
      <c r="C31" s="243"/>
      <c r="D31" s="243"/>
      <c r="E31" s="243"/>
      <c r="F31" s="243"/>
      <c r="G31" s="256"/>
      <c r="H31" s="257"/>
      <c r="I31" s="257"/>
      <c r="J31" s="258"/>
      <c r="K31" s="1211"/>
      <c r="L31" s="259" t="s">
        <v>476</v>
      </c>
      <c r="M31" s="260" t="s">
        <v>477</v>
      </c>
      <c r="N31" s="261" t="s">
        <v>478</v>
      </c>
    </row>
    <row r="32" spans="1:16" ht="27" customHeight="1">
      <c r="A32" s="247"/>
      <c r="B32" s="243"/>
      <c r="C32" s="243"/>
      <c r="D32" s="243"/>
      <c r="E32" s="243"/>
      <c r="F32" s="243"/>
      <c r="G32" s="1212" t="s">
        <v>496</v>
      </c>
      <c r="H32" s="1213"/>
      <c r="I32" s="1213"/>
      <c r="J32" s="1214"/>
      <c r="K32" s="293">
        <v>52783711</v>
      </c>
      <c r="L32" s="293">
        <v>35167</v>
      </c>
      <c r="M32" s="294">
        <v>33324</v>
      </c>
      <c r="N32" s="295">
        <v>5.5</v>
      </c>
    </row>
    <row r="33" spans="1:16" ht="13.5" customHeight="1">
      <c r="A33" s="247"/>
      <c r="B33" s="243"/>
      <c r="C33" s="243"/>
      <c r="D33" s="243"/>
      <c r="E33" s="243"/>
      <c r="F33" s="243"/>
      <c r="G33" s="1212" t="s">
        <v>497</v>
      </c>
      <c r="H33" s="1213"/>
      <c r="I33" s="1213"/>
      <c r="J33" s="1214"/>
      <c r="K33" s="293">
        <v>5812269</v>
      </c>
      <c r="L33" s="293">
        <v>3872</v>
      </c>
      <c r="M33" s="294">
        <v>3817</v>
      </c>
      <c r="N33" s="295">
        <v>1.4</v>
      </c>
    </row>
    <row r="34" spans="1:16" ht="27" customHeight="1">
      <c r="A34" s="247"/>
      <c r="B34" s="243"/>
      <c r="C34" s="243"/>
      <c r="D34" s="243"/>
      <c r="E34" s="243"/>
      <c r="F34" s="243"/>
      <c r="G34" s="1212" t="s">
        <v>498</v>
      </c>
      <c r="H34" s="1213"/>
      <c r="I34" s="1213"/>
      <c r="J34" s="1214"/>
      <c r="K34" s="293">
        <v>42877391</v>
      </c>
      <c r="L34" s="293">
        <v>28567</v>
      </c>
      <c r="M34" s="294">
        <v>20478</v>
      </c>
      <c r="N34" s="295">
        <v>39.5</v>
      </c>
    </row>
    <row r="35" spans="1:16" ht="27" customHeight="1">
      <c r="A35" s="247"/>
      <c r="B35" s="243"/>
      <c r="C35" s="243"/>
      <c r="D35" s="243"/>
      <c r="E35" s="243"/>
      <c r="F35" s="243"/>
      <c r="G35" s="1212" t="s">
        <v>499</v>
      </c>
      <c r="H35" s="1213"/>
      <c r="I35" s="1213"/>
      <c r="J35" s="1214"/>
      <c r="K35" s="293">
        <v>25192611</v>
      </c>
      <c r="L35" s="293">
        <v>16784</v>
      </c>
      <c r="M35" s="294">
        <v>13245</v>
      </c>
      <c r="N35" s="295">
        <v>26.7</v>
      </c>
    </row>
    <row r="36" spans="1:16" ht="27" customHeight="1">
      <c r="A36" s="247"/>
      <c r="B36" s="243"/>
      <c r="C36" s="243"/>
      <c r="D36" s="243"/>
      <c r="E36" s="243"/>
      <c r="F36" s="243"/>
      <c r="G36" s="1212" t="s">
        <v>500</v>
      </c>
      <c r="H36" s="1213"/>
      <c r="I36" s="1213"/>
      <c r="J36" s="1214"/>
      <c r="K36" s="293">
        <v>42406</v>
      </c>
      <c r="L36" s="293">
        <v>28</v>
      </c>
      <c r="M36" s="294">
        <v>284</v>
      </c>
      <c r="N36" s="295">
        <v>-90.1</v>
      </c>
    </row>
    <row r="37" spans="1:16" ht="13.5" customHeight="1">
      <c r="A37" s="247"/>
      <c r="B37" s="243"/>
      <c r="C37" s="243"/>
      <c r="D37" s="243"/>
      <c r="E37" s="243"/>
      <c r="F37" s="243"/>
      <c r="G37" s="1212" t="s">
        <v>501</v>
      </c>
      <c r="H37" s="1213"/>
      <c r="I37" s="1213"/>
      <c r="J37" s="1214"/>
      <c r="K37" s="293">
        <v>2684187</v>
      </c>
      <c r="L37" s="293">
        <v>1788</v>
      </c>
      <c r="M37" s="294">
        <v>1142</v>
      </c>
      <c r="N37" s="295">
        <v>56.6</v>
      </c>
    </row>
    <row r="38" spans="1:16" ht="27" customHeight="1">
      <c r="A38" s="247"/>
      <c r="B38" s="243"/>
      <c r="C38" s="243"/>
      <c r="D38" s="243"/>
      <c r="E38" s="243"/>
      <c r="F38" s="243"/>
      <c r="G38" s="1215" t="s">
        <v>502</v>
      </c>
      <c r="H38" s="1216"/>
      <c r="I38" s="1216"/>
      <c r="J38" s="1217"/>
      <c r="K38" s="296">
        <v>90960</v>
      </c>
      <c r="L38" s="296">
        <v>61</v>
      </c>
      <c r="M38" s="297">
        <v>6</v>
      </c>
      <c r="N38" s="298">
        <v>916.7</v>
      </c>
      <c r="O38" s="292"/>
    </row>
    <row r="39" spans="1:16" ht="13.2">
      <c r="A39" s="247"/>
      <c r="B39" s="243"/>
      <c r="C39" s="243"/>
      <c r="D39" s="243"/>
      <c r="E39" s="243"/>
      <c r="F39" s="243"/>
      <c r="G39" s="1215" t="s">
        <v>503</v>
      </c>
      <c r="H39" s="1216"/>
      <c r="I39" s="1216"/>
      <c r="J39" s="1217"/>
      <c r="K39" s="299">
        <v>-28357515</v>
      </c>
      <c r="L39" s="299">
        <v>-18893</v>
      </c>
      <c r="M39" s="300">
        <v>-16991</v>
      </c>
      <c r="N39" s="301">
        <v>11.2</v>
      </c>
      <c r="O39" s="292"/>
    </row>
    <row r="40" spans="1:16" ht="27" customHeight="1">
      <c r="A40" s="247"/>
      <c r="B40" s="243"/>
      <c r="C40" s="243"/>
      <c r="D40" s="243"/>
      <c r="E40" s="243"/>
      <c r="F40" s="243"/>
      <c r="G40" s="1212" t="s">
        <v>504</v>
      </c>
      <c r="H40" s="1213"/>
      <c r="I40" s="1213"/>
      <c r="J40" s="1214"/>
      <c r="K40" s="299">
        <v>-64478486</v>
      </c>
      <c r="L40" s="299">
        <v>-42958</v>
      </c>
      <c r="M40" s="300">
        <v>-34589</v>
      </c>
      <c r="N40" s="301">
        <v>24.2</v>
      </c>
      <c r="O40" s="292"/>
    </row>
    <row r="41" spans="1:16" ht="13.2">
      <c r="A41" s="247"/>
      <c r="B41" s="243"/>
      <c r="C41" s="243"/>
      <c r="D41" s="243"/>
      <c r="E41" s="243"/>
      <c r="F41" s="243"/>
      <c r="G41" s="1218" t="s">
        <v>278</v>
      </c>
      <c r="H41" s="1219"/>
      <c r="I41" s="1219"/>
      <c r="J41" s="1220"/>
      <c r="K41" s="293">
        <v>36647534</v>
      </c>
      <c r="L41" s="299">
        <v>24416</v>
      </c>
      <c r="M41" s="300">
        <v>20717</v>
      </c>
      <c r="N41" s="301">
        <v>17.899999999999999</v>
      </c>
      <c r="O41" s="292"/>
    </row>
    <row r="42" spans="1:16" ht="13.2">
      <c r="A42" s="247"/>
      <c r="B42" s="243"/>
      <c r="C42" s="243"/>
      <c r="D42" s="243"/>
      <c r="E42" s="243"/>
      <c r="F42" s="243"/>
      <c r="G42" s="302" t="s">
        <v>505</v>
      </c>
      <c r="H42" s="243"/>
      <c r="I42" s="243"/>
      <c r="J42" s="243"/>
      <c r="K42" s="243"/>
      <c r="L42" s="243"/>
      <c r="M42" s="270"/>
      <c r="N42" s="270"/>
      <c r="O42" s="292"/>
    </row>
    <row r="43" spans="1:16" ht="13.2">
      <c r="A43" s="247"/>
      <c r="B43" s="243"/>
      <c r="C43" s="243"/>
      <c r="D43" s="243"/>
      <c r="E43" s="243"/>
      <c r="F43" s="243"/>
      <c r="G43" s="243"/>
      <c r="H43" s="243"/>
      <c r="I43" s="243"/>
      <c r="J43" s="243"/>
      <c r="K43" s="243"/>
      <c r="L43" s="303"/>
      <c r="M43" s="270"/>
      <c r="N43" s="243"/>
      <c r="O43" s="292"/>
    </row>
    <row r="44" spans="1:16" ht="13.2">
      <c r="A44" s="247"/>
      <c r="B44" s="243"/>
      <c r="C44" s="243"/>
      <c r="D44" s="243"/>
      <c r="E44" s="243"/>
      <c r="F44" s="243"/>
      <c r="G44" s="243"/>
      <c r="H44" s="243"/>
      <c r="I44" s="243"/>
      <c r="J44" s="243"/>
      <c r="K44" s="243"/>
      <c r="L44" s="243"/>
      <c r="M44" s="270"/>
      <c r="N44" s="243"/>
    </row>
    <row r="45" spans="1:16" ht="13.2">
      <c r="A45" s="245"/>
      <c r="B45" s="245"/>
      <c r="C45" s="245"/>
      <c r="D45" s="245"/>
      <c r="E45" s="245"/>
      <c r="F45" s="245"/>
      <c r="G45" s="245"/>
      <c r="H45" s="245"/>
      <c r="I45" s="245"/>
      <c r="J45" s="245"/>
      <c r="K45" s="245"/>
      <c r="L45" s="245"/>
      <c r="M45" s="304"/>
      <c r="N45" s="245"/>
      <c r="O45" s="245"/>
      <c r="P45" s="243"/>
    </row>
    <row r="46" spans="1:16" ht="13.2">
      <c r="A46" s="305"/>
      <c r="B46" s="305"/>
      <c r="C46" s="305"/>
      <c r="D46" s="305"/>
      <c r="E46" s="305"/>
      <c r="F46" s="305"/>
      <c r="G46" s="305"/>
      <c r="H46" s="305"/>
      <c r="I46" s="305"/>
      <c r="J46" s="305"/>
      <c r="K46" s="305"/>
      <c r="L46" s="305"/>
      <c r="M46" s="305"/>
      <c r="N46" s="305"/>
      <c r="O46" s="305"/>
      <c r="P46" s="243"/>
    </row>
    <row r="47" spans="1:16" ht="17.25" customHeight="1">
      <c r="A47" s="306" t="s">
        <v>506</v>
      </c>
      <c r="B47" s="243"/>
      <c r="C47" s="243"/>
      <c r="D47" s="243"/>
      <c r="E47" s="243"/>
      <c r="F47" s="243"/>
      <c r="G47" s="243"/>
      <c r="H47" s="243"/>
      <c r="I47" s="243"/>
      <c r="J47" s="243"/>
      <c r="K47" s="243"/>
      <c r="L47" s="243"/>
      <c r="M47" s="243"/>
      <c r="N47" s="243"/>
    </row>
    <row r="48" spans="1:16" ht="13.2">
      <c r="A48" s="247"/>
      <c r="B48" s="243"/>
      <c r="C48" s="243"/>
      <c r="D48" s="243"/>
      <c r="E48" s="243"/>
      <c r="F48" s="243"/>
      <c r="G48" s="307" t="s">
        <v>507</v>
      </c>
      <c r="H48" s="307"/>
      <c r="I48" s="307"/>
      <c r="J48" s="307"/>
      <c r="K48" s="307"/>
      <c r="L48" s="307"/>
      <c r="M48" s="308"/>
      <c r="N48" s="307"/>
    </row>
    <row r="49" spans="1:14" ht="13.5" customHeight="1">
      <c r="A49" s="247"/>
      <c r="B49" s="243"/>
      <c r="C49" s="243"/>
      <c r="D49" s="243"/>
      <c r="E49" s="243"/>
      <c r="F49" s="243"/>
      <c r="G49" s="309"/>
      <c r="H49" s="310"/>
      <c r="I49" s="1205" t="s">
        <v>474</v>
      </c>
      <c r="J49" s="1207" t="s">
        <v>508</v>
      </c>
      <c r="K49" s="1208"/>
      <c r="L49" s="1208"/>
      <c r="M49" s="1208"/>
      <c r="N49" s="1209"/>
    </row>
    <row r="50" spans="1:14" ht="13.2">
      <c r="A50" s="247"/>
      <c r="B50" s="243"/>
      <c r="C50" s="243"/>
      <c r="D50" s="243"/>
      <c r="E50" s="243"/>
      <c r="F50" s="243"/>
      <c r="G50" s="311"/>
      <c r="H50" s="312"/>
      <c r="I50" s="1206"/>
      <c r="J50" s="313" t="s">
        <v>509</v>
      </c>
      <c r="K50" s="314" t="s">
        <v>510</v>
      </c>
      <c r="L50" s="315" t="s">
        <v>511</v>
      </c>
      <c r="M50" s="316" t="s">
        <v>512</v>
      </c>
      <c r="N50" s="317" t="s">
        <v>513</v>
      </c>
    </row>
    <row r="51" spans="1:14" ht="13.2">
      <c r="A51" s="247"/>
      <c r="B51" s="243"/>
      <c r="C51" s="243"/>
      <c r="D51" s="243"/>
      <c r="E51" s="243"/>
      <c r="F51" s="243"/>
      <c r="G51" s="309" t="s">
        <v>514</v>
      </c>
      <c r="H51" s="310"/>
      <c r="I51" s="318">
        <v>82128853</v>
      </c>
      <c r="J51" s="319">
        <v>57722</v>
      </c>
      <c r="K51" s="320">
        <v>-3.7</v>
      </c>
      <c r="L51" s="321">
        <v>48794</v>
      </c>
      <c r="M51" s="322">
        <v>-6.8</v>
      </c>
      <c r="N51" s="323">
        <v>3.1</v>
      </c>
    </row>
    <row r="52" spans="1:14" ht="13.2">
      <c r="A52" s="247"/>
      <c r="B52" s="243"/>
      <c r="C52" s="243"/>
      <c r="D52" s="243"/>
      <c r="E52" s="243"/>
      <c r="F52" s="243"/>
      <c r="G52" s="324"/>
      <c r="H52" s="325" t="s">
        <v>515</v>
      </c>
      <c r="I52" s="326">
        <v>32793488</v>
      </c>
      <c r="J52" s="327">
        <v>23048</v>
      </c>
      <c r="K52" s="328">
        <v>-18</v>
      </c>
      <c r="L52" s="329">
        <v>25698</v>
      </c>
      <c r="M52" s="330">
        <v>-14.2</v>
      </c>
      <c r="N52" s="331">
        <v>-3.8</v>
      </c>
    </row>
    <row r="53" spans="1:14" ht="13.2">
      <c r="A53" s="247"/>
      <c r="B53" s="243"/>
      <c r="C53" s="243"/>
      <c r="D53" s="243"/>
      <c r="E53" s="243"/>
      <c r="F53" s="243"/>
      <c r="G53" s="309" t="s">
        <v>516</v>
      </c>
      <c r="H53" s="310"/>
      <c r="I53" s="318">
        <v>72588250</v>
      </c>
      <c r="J53" s="319">
        <v>49738</v>
      </c>
      <c r="K53" s="320">
        <v>-13.8</v>
      </c>
      <c r="L53" s="321">
        <v>47129</v>
      </c>
      <c r="M53" s="322">
        <v>-3.4</v>
      </c>
      <c r="N53" s="323">
        <v>-10.4</v>
      </c>
    </row>
    <row r="54" spans="1:14" ht="13.2">
      <c r="A54" s="247"/>
      <c r="B54" s="243"/>
      <c r="C54" s="243"/>
      <c r="D54" s="243"/>
      <c r="E54" s="243"/>
      <c r="F54" s="243"/>
      <c r="G54" s="324"/>
      <c r="H54" s="325" t="s">
        <v>515</v>
      </c>
      <c r="I54" s="326">
        <v>28210052</v>
      </c>
      <c r="J54" s="327">
        <v>19330</v>
      </c>
      <c r="K54" s="328">
        <v>-16.100000000000001</v>
      </c>
      <c r="L54" s="329">
        <v>23069</v>
      </c>
      <c r="M54" s="330">
        <v>-10.199999999999999</v>
      </c>
      <c r="N54" s="331">
        <v>-5.9</v>
      </c>
    </row>
    <row r="55" spans="1:14" ht="13.2">
      <c r="A55" s="247"/>
      <c r="B55" s="243"/>
      <c r="C55" s="243"/>
      <c r="D55" s="243"/>
      <c r="E55" s="243"/>
      <c r="F55" s="243"/>
      <c r="G55" s="309" t="s">
        <v>517</v>
      </c>
      <c r="H55" s="310"/>
      <c r="I55" s="318">
        <v>86749528</v>
      </c>
      <c r="J55" s="319">
        <v>58840</v>
      </c>
      <c r="K55" s="320">
        <v>18.3</v>
      </c>
      <c r="L55" s="321">
        <v>50848</v>
      </c>
      <c r="M55" s="322">
        <v>7.9</v>
      </c>
      <c r="N55" s="323">
        <v>10.4</v>
      </c>
    </row>
    <row r="56" spans="1:14" ht="13.2">
      <c r="A56" s="247"/>
      <c r="B56" s="243"/>
      <c r="C56" s="243"/>
      <c r="D56" s="243"/>
      <c r="E56" s="243"/>
      <c r="F56" s="243"/>
      <c r="G56" s="324"/>
      <c r="H56" s="325" t="s">
        <v>515</v>
      </c>
      <c r="I56" s="326">
        <v>28786297</v>
      </c>
      <c r="J56" s="327">
        <v>19525</v>
      </c>
      <c r="K56" s="328">
        <v>1</v>
      </c>
      <c r="L56" s="329">
        <v>22583</v>
      </c>
      <c r="M56" s="330">
        <v>-2.1</v>
      </c>
      <c r="N56" s="331">
        <v>3.1</v>
      </c>
    </row>
    <row r="57" spans="1:14" ht="13.2">
      <c r="A57" s="247"/>
      <c r="B57" s="243"/>
      <c r="C57" s="243"/>
      <c r="D57" s="243"/>
      <c r="E57" s="243"/>
      <c r="F57" s="243"/>
      <c r="G57" s="309" t="s">
        <v>518</v>
      </c>
      <c r="H57" s="310"/>
      <c r="I57" s="318">
        <v>83730554</v>
      </c>
      <c r="J57" s="319">
        <v>56334</v>
      </c>
      <c r="K57" s="320">
        <v>-4.3</v>
      </c>
      <c r="L57" s="321">
        <v>53572</v>
      </c>
      <c r="M57" s="322">
        <v>5.4</v>
      </c>
      <c r="N57" s="323">
        <v>-9.6999999999999993</v>
      </c>
    </row>
    <row r="58" spans="1:14" ht="13.2">
      <c r="A58" s="247"/>
      <c r="B58" s="243"/>
      <c r="C58" s="243"/>
      <c r="D58" s="243"/>
      <c r="E58" s="243"/>
      <c r="F58" s="243"/>
      <c r="G58" s="324"/>
      <c r="H58" s="325" t="s">
        <v>515</v>
      </c>
      <c r="I58" s="326">
        <v>34239098</v>
      </c>
      <c r="J58" s="327">
        <v>23036</v>
      </c>
      <c r="K58" s="328">
        <v>18</v>
      </c>
      <c r="L58" s="329">
        <v>25259</v>
      </c>
      <c r="M58" s="330">
        <v>11.8</v>
      </c>
      <c r="N58" s="331">
        <v>6.2</v>
      </c>
    </row>
    <row r="59" spans="1:14" ht="13.2">
      <c r="A59" s="247"/>
      <c r="B59" s="243"/>
      <c r="C59" s="243"/>
      <c r="D59" s="243"/>
      <c r="E59" s="243"/>
      <c r="F59" s="243"/>
      <c r="G59" s="309" t="s">
        <v>519</v>
      </c>
      <c r="H59" s="310"/>
      <c r="I59" s="318">
        <v>84445229</v>
      </c>
      <c r="J59" s="319">
        <v>56261</v>
      </c>
      <c r="K59" s="320">
        <v>-0.1</v>
      </c>
      <c r="L59" s="321">
        <v>51898</v>
      </c>
      <c r="M59" s="322">
        <v>-3.1</v>
      </c>
      <c r="N59" s="323">
        <v>3</v>
      </c>
    </row>
    <row r="60" spans="1:14" ht="13.2">
      <c r="A60" s="247"/>
      <c r="B60" s="243"/>
      <c r="C60" s="243"/>
      <c r="D60" s="243"/>
      <c r="E60" s="243"/>
      <c r="F60" s="243"/>
      <c r="G60" s="324"/>
      <c r="H60" s="325" t="s">
        <v>515</v>
      </c>
      <c r="I60" s="332">
        <v>34665245</v>
      </c>
      <c r="J60" s="327">
        <v>23095</v>
      </c>
      <c r="K60" s="328">
        <v>0.3</v>
      </c>
      <c r="L60" s="329">
        <v>25986</v>
      </c>
      <c r="M60" s="330">
        <v>2.9</v>
      </c>
      <c r="N60" s="331">
        <v>-2.6</v>
      </c>
    </row>
    <row r="61" spans="1:14" ht="13.2">
      <c r="A61" s="247"/>
      <c r="B61" s="243"/>
      <c r="C61" s="243"/>
      <c r="D61" s="243"/>
      <c r="E61" s="243"/>
      <c r="F61" s="243"/>
      <c r="G61" s="309" t="s">
        <v>520</v>
      </c>
      <c r="H61" s="333"/>
      <c r="I61" s="334">
        <v>81928483</v>
      </c>
      <c r="J61" s="335">
        <v>55779</v>
      </c>
      <c r="K61" s="336">
        <v>-0.7</v>
      </c>
      <c r="L61" s="337">
        <v>50448</v>
      </c>
      <c r="M61" s="338">
        <v>0</v>
      </c>
      <c r="N61" s="323">
        <v>-0.7</v>
      </c>
    </row>
    <row r="62" spans="1:14" ht="13.2">
      <c r="A62" s="247"/>
      <c r="B62" s="243"/>
      <c r="C62" s="243"/>
      <c r="D62" s="243"/>
      <c r="E62" s="243"/>
      <c r="F62" s="243"/>
      <c r="G62" s="324"/>
      <c r="H62" s="325" t="s">
        <v>515</v>
      </c>
      <c r="I62" s="326">
        <v>31738836</v>
      </c>
      <c r="J62" s="327">
        <v>21607</v>
      </c>
      <c r="K62" s="328">
        <v>-3</v>
      </c>
      <c r="L62" s="329">
        <v>24519</v>
      </c>
      <c r="M62" s="330">
        <v>-2.4</v>
      </c>
      <c r="N62" s="331">
        <v>-0.6</v>
      </c>
    </row>
    <row r="63" spans="1:14" ht="13.2">
      <c r="A63" s="247"/>
      <c r="B63" s="243"/>
      <c r="C63" s="243"/>
      <c r="D63" s="243"/>
      <c r="E63" s="243"/>
      <c r="F63" s="243"/>
      <c r="G63" s="243"/>
      <c r="H63" s="243"/>
      <c r="I63" s="243"/>
      <c r="J63" s="243"/>
      <c r="K63" s="243"/>
      <c r="L63" s="243"/>
      <c r="M63" s="243"/>
      <c r="N63" s="243"/>
    </row>
    <row r="64" spans="1:14" ht="13.2">
      <c r="A64" s="247"/>
      <c r="B64" s="243"/>
      <c r="C64" s="243"/>
      <c r="D64" s="243"/>
      <c r="E64" s="243"/>
      <c r="F64" s="243"/>
      <c r="G64" s="243"/>
      <c r="H64" s="243"/>
      <c r="I64" s="243"/>
      <c r="J64" s="243"/>
      <c r="K64" s="243"/>
      <c r="L64" s="243"/>
      <c r="M64" s="243"/>
      <c r="N64" s="243"/>
    </row>
    <row r="65" spans="1:16" ht="13.2">
      <c r="A65" s="247"/>
      <c r="B65" s="243"/>
      <c r="C65" s="243"/>
      <c r="D65" s="243"/>
      <c r="E65" s="243"/>
      <c r="F65" s="243"/>
      <c r="G65" s="243"/>
      <c r="H65" s="243"/>
      <c r="I65" s="243"/>
      <c r="J65" s="243"/>
      <c r="K65" s="243"/>
      <c r="L65" s="243"/>
      <c r="M65" s="243"/>
      <c r="N65" s="243"/>
    </row>
    <row r="66" spans="1:16" ht="13.2">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t="13.2" hidden="1">
      <c r="G70" s="243"/>
      <c r="H70" s="243"/>
      <c r="I70" s="243"/>
      <c r="J70" s="243"/>
      <c r="K70" s="243"/>
      <c r="L70" s="243"/>
      <c r="M70" s="243"/>
      <c r="N70" s="243"/>
    </row>
    <row r="71" spans="1:16" ht="13.2" hidden="1">
      <c r="G71" s="243"/>
      <c r="H71" s="243"/>
      <c r="I71" s="243"/>
      <c r="J71" s="243"/>
      <c r="K71" s="243"/>
      <c r="L71" s="243"/>
      <c r="M71" s="243"/>
      <c r="N71" s="243"/>
    </row>
    <row r="72" spans="1:16" ht="13.2" hidden="1">
      <c r="G72" s="243"/>
      <c r="H72" s="243"/>
      <c r="I72" s="243"/>
      <c r="J72" s="243"/>
      <c r="K72" s="243"/>
      <c r="L72" s="243"/>
      <c r="M72" s="243"/>
      <c r="N72" s="243"/>
    </row>
    <row r="73" spans="1:16" ht="13.2" hidden="1">
      <c r="G73" s="243"/>
      <c r="H73" s="243"/>
      <c r="I73" s="243"/>
      <c r="J73" s="243"/>
      <c r="K73" s="243"/>
      <c r="L73" s="243"/>
      <c r="M73" s="243"/>
      <c r="N73" s="243"/>
    </row>
    <row r="74" spans="1:16" ht="13.2" hidden="1"/>
  </sheetData>
  <sheetProtection algorithmName="SHA-512" hashValue="UycDEL0GXkpmir2uEa5larNUdGC+qjUKFoFjOqcvyre8AQaSwu7MzSzI2n1UYI8cfdz59mJxpOEw84qnqhQu7Q==" saltValue="xnH8kJJ9lxaL6aR7PfXCjA=="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1" customWidth="1"/>
    <col min="2" max="16" width="9" style="241" customWidth="1"/>
    <col min="17" max="17" width="9.109375" style="241" customWidth="1"/>
    <col min="18" max="18" width="9.109375" style="241" bestFit="1" customWidth="1"/>
    <col min="19" max="34" width="9" style="241" customWidth="1"/>
    <col min="35" max="16384" width="9" style="240" hidden="1"/>
  </cols>
  <sheetData>
    <row r="1" spans="2:34" ht="13.5" customHeight="1">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2">
      <c r="B2" s="240"/>
      <c r="T2" s="240"/>
    </row>
    <row r="3" spans="2:34" ht="13.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ht="13.2"/>
    <row r="5" spans="2:34" ht="13.2"/>
    <row r="6" spans="2:34" ht="13.2"/>
    <row r="7" spans="2:34" ht="13.2"/>
    <row r="8" spans="2:34" ht="13.2"/>
    <row r="9" spans="2:34" ht="13.2">
      <c r="AH9" s="240"/>
    </row>
    <row r="10" spans="2:34" ht="13.2"/>
    <row r="11" spans="2:34" ht="13.2"/>
    <row r="12" spans="2:34" ht="13.2"/>
    <row r="13" spans="2:34" ht="13.2"/>
    <row r="14" spans="2:34" ht="13.2"/>
    <row r="15" spans="2:34" ht="13.2"/>
    <row r="16" spans="2:34" ht="13.2"/>
    <row r="17" spans="34:34" ht="13.2">
      <c r="AH17" s="240"/>
    </row>
    <row r="18" spans="34:34" ht="13.2"/>
    <row r="19" spans="34:34" ht="13.2"/>
    <row r="20" spans="34:34" ht="13.2">
      <c r="AH20" s="240"/>
    </row>
    <row r="21" spans="34:34" ht="13.2">
      <c r="AH21" s="240"/>
    </row>
    <row r="22" spans="34:34" ht="13.2"/>
    <row r="23" spans="34:34" ht="13.2"/>
    <row r="24" spans="34:34" ht="13.2"/>
    <row r="25" spans="34:34" ht="13.2"/>
    <row r="26" spans="34:34" ht="13.2"/>
    <row r="27" spans="34:34" ht="13.2"/>
    <row r="28" spans="34:34" ht="13.2">
      <c r="AH28" s="240"/>
    </row>
    <row r="29" spans="34:34" ht="13.2"/>
    <row r="30" spans="34:34" ht="13.2"/>
    <row r="31" spans="34:34" ht="13.2"/>
    <row r="32" spans="34:34" ht="13.2"/>
    <row r="33" spans="2:34" ht="13.2">
      <c r="B33" s="240"/>
      <c r="G33" s="240"/>
      <c r="I33" s="240"/>
    </row>
    <row r="34" spans="2:34" ht="13.2">
      <c r="C34" s="240"/>
      <c r="P34" s="240"/>
      <c r="R34" s="240"/>
      <c r="U34" s="240"/>
    </row>
    <row r="35" spans="2:34" ht="13.2">
      <c r="D35" s="240"/>
      <c r="E35" s="240"/>
      <c r="T35" s="240"/>
      <c r="W35" s="240"/>
      <c r="AC35" s="240"/>
      <c r="AD35" s="240"/>
      <c r="AE35" s="240"/>
      <c r="AF35" s="240"/>
      <c r="AG35" s="240"/>
      <c r="AH35" s="240"/>
    </row>
    <row r="36" spans="2:34" ht="13.2">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ht="13.2">
      <c r="AH37" s="240"/>
    </row>
    <row r="38" spans="2:34" ht="13.2">
      <c r="AG38" s="240"/>
      <c r="AH38" s="240"/>
    </row>
    <row r="39" spans="2:34" ht="13.2"/>
    <row r="40" spans="2:34" ht="13.2">
      <c r="U40" s="240"/>
    </row>
    <row r="41" spans="2:34" ht="13.2">
      <c r="R41" s="240"/>
    </row>
    <row r="42" spans="2:34" ht="13.2">
      <c r="T42" s="240"/>
      <c r="W42" s="240"/>
    </row>
    <row r="43" spans="2:34" ht="13.2">
      <c r="Q43" s="240"/>
      <c r="S43" s="240"/>
      <c r="V43" s="240"/>
      <c r="X43" s="240"/>
      <c r="Y43" s="240"/>
      <c r="Z43" s="240"/>
      <c r="AA43" s="240"/>
      <c r="AB43" s="240"/>
      <c r="AC43" s="240"/>
      <c r="AD43" s="240"/>
      <c r="AE43" s="240"/>
      <c r="AF43" s="240"/>
      <c r="AG43" s="240"/>
      <c r="AH43" s="240"/>
    </row>
    <row r="44" spans="2:34" ht="13.2">
      <c r="AH44" s="240"/>
    </row>
    <row r="45" spans="2:34" ht="13.2"/>
    <row r="46" spans="2:34" ht="13.2"/>
    <row r="47" spans="2:34" ht="13.2"/>
    <row r="48" spans="2:34" ht="13.2">
      <c r="AG48" s="240"/>
      <c r="AH48" s="240"/>
    </row>
    <row r="49" spans="29:34" ht="13.2">
      <c r="AH49" s="240"/>
    </row>
    <row r="50" spans="29:34" ht="13.2">
      <c r="AH50" s="240"/>
    </row>
    <row r="51" spans="29:34" ht="13.2">
      <c r="AC51" s="240"/>
      <c r="AD51" s="240"/>
      <c r="AE51" s="240"/>
      <c r="AF51" s="240"/>
      <c r="AG51" s="240"/>
      <c r="AH51" s="240"/>
    </row>
    <row r="52" spans="29:34" ht="13.2"/>
    <row r="53" spans="29:34" ht="13.2"/>
    <row r="54" spans="29:34" ht="13.2">
      <c r="AH54" s="240"/>
    </row>
    <row r="55" spans="29:34" ht="13.2"/>
    <row r="56" spans="29:34" ht="13.2"/>
    <row r="57" spans="29:34" ht="13.2"/>
    <row r="58" spans="29:34" ht="13.2">
      <c r="AH58" s="240"/>
    </row>
    <row r="59" spans="29:34" ht="13.2"/>
    <row r="60" spans="29:34" ht="13.2"/>
    <row r="61" spans="29:34" ht="13.2"/>
    <row r="62" spans="29:34" ht="13.2"/>
    <row r="63" spans="29:34" ht="13.2">
      <c r="AH63" s="240"/>
    </row>
    <row r="64" spans="29:34" ht="13.2">
      <c r="AG64" s="240"/>
      <c r="AH64" s="240"/>
    </row>
    <row r="65" spans="32:34" ht="13.2"/>
    <row r="66" spans="32:34" ht="13.2"/>
    <row r="67" spans="32:34" ht="13.2"/>
    <row r="68" spans="32:34" ht="13.2"/>
    <row r="69" spans="32:34" ht="13.2">
      <c r="AF69" s="240"/>
      <c r="AG69" s="240"/>
      <c r="AH69" s="240"/>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0"/>
    </row>
    <row r="83" spans="25:34" ht="13.2">
      <c r="Z83" s="240"/>
      <c r="AA83" s="240"/>
      <c r="AB83" s="240"/>
      <c r="AC83" s="240"/>
      <c r="AD83" s="240"/>
      <c r="AE83" s="240"/>
      <c r="AF83" s="240"/>
      <c r="AG83" s="240"/>
      <c r="AH83" s="240"/>
    </row>
    <row r="84" spans="25:34" ht="13.2"/>
    <row r="85" spans="25:34" ht="13.2"/>
    <row r="86" spans="25:34" ht="13.2"/>
    <row r="87" spans="25:34" ht="13.2"/>
    <row r="88" spans="25:34" ht="13.2">
      <c r="AH88" s="240"/>
    </row>
    <row r="89" spans="25:34" ht="13.2"/>
    <row r="90" spans="25:34" ht="13.2"/>
    <row r="91" spans="25:34" ht="13.2"/>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1" customWidth="1"/>
    <col min="2" max="16" width="9" style="241" customWidth="1"/>
    <col min="17" max="17" width="9.109375" style="241" customWidth="1"/>
    <col min="18" max="18" width="9.109375" style="241" bestFit="1" customWidth="1"/>
    <col min="19" max="34" width="9" style="241" customWidth="1"/>
    <col min="35" max="16384" width="9" style="240" hidden="1"/>
  </cols>
  <sheetData>
    <row r="1" spans="1:34" ht="13.5" customHeight="1">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c r="B2" s="240"/>
      <c r="T2" s="240"/>
    </row>
    <row r="3" spans="1:34" ht="13.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ht="13.2"/>
    <row r="5" spans="1:34" ht="13.2"/>
    <row r="6" spans="1:34" ht="13.2"/>
    <row r="7" spans="1:34" ht="13.2"/>
    <row r="8" spans="1:34" ht="13.2"/>
    <row r="9" spans="1:34" ht="13.2">
      <c r="AH9" s="240"/>
    </row>
    <row r="10" spans="1:34" ht="13.2"/>
    <row r="11" spans="1:34" ht="13.2"/>
    <row r="12" spans="1:34" ht="13.2"/>
    <row r="13" spans="1:34" ht="13.2"/>
    <row r="14" spans="1:34" ht="13.2"/>
    <row r="15" spans="1:34" ht="13.2"/>
    <row r="16" spans="1:34" ht="13.2"/>
    <row r="17" spans="34:34" ht="13.2">
      <c r="AH17" s="240"/>
    </row>
    <row r="18" spans="34:34" ht="13.2"/>
    <row r="19" spans="34:34" ht="13.2"/>
    <row r="20" spans="34:34" ht="13.2">
      <c r="AH20" s="240"/>
    </row>
    <row r="21" spans="34:34" ht="13.2">
      <c r="AH21" s="240"/>
    </row>
    <row r="22" spans="34:34" ht="13.2"/>
    <row r="23" spans="34:34" ht="13.2"/>
    <row r="24" spans="34:34" ht="13.2"/>
    <row r="25" spans="34:34" ht="13.2"/>
    <row r="26" spans="34:34" ht="13.2"/>
    <row r="27" spans="34:34" ht="13.2"/>
    <row r="28" spans="34:34" ht="13.2">
      <c r="AH28" s="240"/>
    </row>
    <row r="29" spans="34:34" ht="13.2"/>
    <row r="30" spans="34:34" ht="13.2"/>
    <row r="31" spans="34:34" ht="13.2"/>
    <row r="32" spans="34:34" ht="13.2"/>
    <row r="33" spans="2:34" ht="13.2">
      <c r="B33" s="240"/>
      <c r="G33" s="240"/>
      <c r="I33" s="240"/>
    </row>
    <row r="34" spans="2:34" ht="13.2">
      <c r="C34" s="240"/>
      <c r="P34" s="240"/>
      <c r="R34" s="240"/>
      <c r="U34" s="240"/>
    </row>
    <row r="35" spans="2:34" ht="13.2">
      <c r="D35" s="240"/>
      <c r="E35" s="240"/>
      <c r="T35" s="240"/>
      <c r="W35" s="240"/>
      <c r="AC35" s="240"/>
      <c r="AD35" s="240"/>
      <c r="AE35" s="240"/>
      <c r="AF35" s="240"/>
      <c r="AG35" s="240"/>
      <c r="AH35" s="240"/>
    </row>
    <row r="36" spans="2:34" ht="13.2">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ht="13.2">
      <c r="AH37" s="240"/>
    </row>
    <row r="38" spans="2:34" ht="13.2">
      <c r="AG38" s="240"/>
      <c r="AH38" s="240"/>
    </row>
    <row r="39" spans="2:34" ht="13.2"/>
    <row r="40" spans="2:34" ht="13.2">
      <c r="U40" s="240"/>
    </row>
    <row r="41" spans="2:34" ht="13.2">
      <c r="R41" s="240"/>
    </row>
    <row r="42" spans="2:34" ht="13.2">
      <c r="T42" s="240"/>
      <c r="W42" s="240"/>
    </row>
    <row r="43" spans="2:34" ht="13.2">
      <c r="Q43" s="240"/>
      <c r="S43" s="240"/>
      <c r="V43" s="240"/>
      <c r="X43" s="240"/>
      <c r="Y43" s="240"/>
      <c r="Z43" s="240"/>
      <c r="AA43" s="240"/>
      <c r="AB43" s="240"/>
      <c r="AC43" s="240"/>
      <c r="AD43" s="240"/>
      <c r="AE43" s="240"/>
      <c r="AF43" s="240"/>
      <c r="AG43" s="240"/>
      <c r="AH43" s="240"/>
    </row>
    <row r="44" spans="2:34" ht="13.2">
      <c r="AH44" s="240"/>
    </row>
    <row r="45" spans="2:34" ht="13.2"/>
    <row r="46" spans="2:34" ht="13.2"/>
    <row r="47" spans="2:34" ht="13.2"/>
    <row r="48" spans="2:34" ht="13.2">
      <c r="AG48" s="240"/>
      <c r="AH48" s="240"/>
    </row>
    <row r="49" spans="29:34" ht="13.2">
      <c r="AH49" s="240"/>
    </row>
    <row r="50" spans="29:34" ht="13.2">
      <c r="AH50" s="240"/>
    </row>
    <row r="51" spans="29:34" ht="13.2">
      <c r="AC51" s="240"/>
      <c r="AD51" s="240"/>
      <c r="AE51" s="240"/>
      <c r="AF51" s="240"/>
      <c r="AG51" s="240"/>
      <c r="AH51" s="240"/>
    </row>
    <row r="52" spans="29:34" ht="13.2"/>
    <row r="53" spans="29:34" ht="13.2"/>
    <row r="54" spans="29:34" ht="13.2">
      <c r="AH54" s="240"/>
    </row>
    <row r="55" spans="29:34" ht="13.2"/>
    <row r="56" spans="29:34" ht="13.2"/>
    <row r="57" spans="29:34" ht="13.2"/>
    <row r="58" spans="29:34" ht="13.2">
      <c r="AH58" s="240"/>
    </row>
    <row r="59" spans="29:34" ht="13.2"/>
    <row r="60" spans="29:34" ht="13.2"/>
    <row r="61" spans="29:34" ht="13.2"/>
    <row r="62" spans="29:34" ht="13.2"/>
    <row r="63" spans="29:34" ht="13.2">
      <c r="AH63" s="240"/>
    </row>
    <row r="64" spans="29:34" ht="13.2">
      <c r="AG64" s="240"/>
      <c r="AH64" s="240"/>
    </row>
    <row r="65" spans="32:34" ht="13.2"/>
    <row r="66" spans="32:34" ht="13.2"/>
    <row r="67" spans="32:34" ht="13.2"/>
    <row r="68" spans="32:34" ht="13.2"/>
    <row r="69" spans="32:34" ht="13.2">
      <c r="AF69" s="240"/>
      <c r="AG69" s="240"/>
      <c r="AH69" s="240"/>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0"/>
    </row>
    <row r="83" spans="25:34" ht="13.2">
      <c r="Z83" s="240"/>
      <c r="AA83" s="240"/>
      <c r="AB83" s="240"/>
      <c r="AC83" s="240"/>
      <c r="AD83" s="240"/>
      <c r="AE83" s="240"/>
      <c r="AF83" s="240"/>
      <c r="AG83" s="240"/>
      <c r="AH83" s="240"/>
    </row>
    <row r="84" spans="25:34" ht="13.2"/>
    <row r="85" spans="25:34" ht="13.2"/>
    <row r="86" spans="25:34" ht="13.2"/>
    <row r="87" spans="25:34" ht="13.2"/>
    <row r="88" spans="25:34" ht="13.2">
      <c r="AH88" s="240"/>
    </row>
    <row r="89" spans="25:34" ht="13.2"/>
    <row r="90" spans="25:34" ht="13.2"/>
    <row r="91" spans="25:34" ht="13.2"/>
    <row r="92" spans="25:34" ht="13.5" customHeight="1"/>
    <row r="93" spans="25:34" ht="13.5" customHeight="1"/>
    <row r="94" spans="25:34" ht="13.5" customHeight="1">
      <c r="AF94" s="240"/>
      <c r="AG94" s="240"/>
      <c r="AH94" s="240"/>
    </row>
    <row r="95" spans="25:34" ht="13.5" customHeight="1">
      <c r="AH95" s="240"/>
    </row>
    <row r="96" spans="25:34" ht="13.5" customHeight="1"/>
    <row r="97" spans="33:34" ht="13.5" customHeight="1"/>
    <row r="98" spans="33:34" ht="13.5" customHeight="1"/>
    <row r="99" spans="33:34" ht="13.5" customHeight="1"/>
    <row r="100" spans="33:34" ht="13.5" customHeight="1"/>
    <row r="101" spans="33:34" ht="13.5" customHeight="1">
      <c r="AH101" s="240"/>
    </row>
    <row r="102" spans="33:34" ht="13.5" customHeight="1"/>
    <row r="103" spans="33:34" ht="13.5" customHeight="1"/>
    <row r="104" spans="33:34" ht="13.5" customHeight="1">
      <c r="AG104" s="240"/>
      <c r="AH104" s="2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0"/>
    </row>
    <row r="117" spans="34:34" ht="13.5" hidden="1" customHeight="1"/>
    <row r="118" spans="34:34" ht="13.5" hidden="1" customHeight="1"/>
    <row r="119" spans="34:34" ht="13.5" hidden="1" customHeight="1"/>
    <row r="120" spans="34:34" ht="13.5" hidden="1" customHeight="1"/>
    <row r="121" spans="34:34" ht="13.5" hidden="1" customHeight="1">
      <c r="AH121" s="240"/>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230" t="s">
        <v>3</v>
      </c>
      <c r="D47" s="1230"/>
      <c r="E47" s="1231"/>
      <c r="F47" s="11">
        <v>2.83</v>
      </c>
      <c r="G47" s="12">
        <v>4.1399999999999997</v>
      </c>
      <c r="H47" s="12">
        <v>5.6</v>
      </c>
      <c r="I47" s="12">
        <v>5.62</v>
      </c>
      <c r="J47" s="13">
        <v>6.26</v>
      </c>
    </row>
    <row r="48" spans="2:10" ht="57.75" customHeight="1">
      <c r="B48" s="14"/>
      <c r="C48" s="1232" t="s">
        <v>4</v>
      </c>
      <c r="D48" s="1232"/>
      <c r="E48" s="1233"/>
      <c r="F48" s="15">
        <v>2.46</v>
      </c>
      <c r="G48" s="16">
        <v>2.56</v>
      </c>
      <c r="H48" s="16">
        <v>2.62</v>
      </c>
      <c r="I48" s="16">
        <v>2.17</v>
      </c>
      <c r="J48" s="17">
        <v>2.99</v>
      </c>
    </row>
    <row r="49" spans="2:10" ht="57.75" customHeight="1" thickBot="1">
      <c r="B49" s="18"/>
      <c r="C49" s="1234" t="s">
        <v>5</v>
      </c>
      <c r="D49" s="1234"/>
      <c r="E49" s="1235"/>
      <c r="F49" s="19">
        <v>1.3</v>
      </c>
      <c r="G49" s="20">
        <v>1.41</v>
      </c>
      <c r="H49" s="20">
        <v>1.62</v>
      </c>
      <c r="I49" s="20" t="s">
        <v>527</v>
      </c>
      <c r="J49" s="21">
        <v>1.59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2017-03-07T01:24:04Z</cp:lastPrinted>
  <dcterms:created xsi:type="dcterms:W3CDTF">2017-02-15T22:23:47Z</dcterms:created>
  <dcterms:modified xsi:type="dcterms:W3CDTF">2017-05-12T08:10:15Z</dcterms:modified>
</cp:coreProperties>
</file>