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8800" windowHeight="113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W39" i="9"/>
  <c r="BE39" i="9"/>
  <c r="AM39" i="9"/>
  <c r="U39" i="9"/>
  <c r="BW38" i="9"/>
  <c r="BE38" i="9"/>
  <c r="BW37" i="9"/>
  <c r="BE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C40" i="9" s="1"/>
  <c r="C41" i="9" s="1"/>
  <c r="U34" i="9"/>
  <c r="U35" i="9" s="1"/>
  <c r="U36" i="9" s="1"/>
  <c r="U37" i="9" s="1"/>
  <c r="U38" i="9" s="1"/>
  <c r="AM34" i="9" l="1"/>
  <c r="AM35" i="9" l="1"/>
  <c r="AM36" i="9" s="1"/>
  <c r="AM37" i="9" s="1"/>
  <c r="AM38" i="9" s="1"/>
  <c r="BE34" i="9"/>
  <c r="BE35" i="9" s="1"/>
  <c r="BE36" i="9" s="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<sst xmlns="http://schemas.openxmlformats.org/spreadsheetml/2006/main" count="1057" uniqueCount="578">
  <si>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</si>
  <si>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</si>
  <si>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</si>
  <si>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</si>
  <si>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</si>
  <si>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</si>
  <si>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</si>
  <si>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</si>
  <si>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</si>
  <si>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</si>
  <si>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</si>
  <si>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</si>
  <si>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</si>
  <si>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</si>
  <si>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</si>
  <si>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</si>
  <si>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</si>
  <si>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</si>
  <si>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</si>
  <si>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</si>
  <si>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</si>
  <si>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</si>
  <si>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</si>
  <si>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</si>
  <si>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</si>
  <si>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</si>
  <si>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</si>
  <si>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</si>
  <si>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</si>
  <si>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</si>
  <si>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</si>
  <si>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</si>
  <si>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</si>
  <si>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</si>
  <si>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</si>
  <si>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</si>
  <si>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</si>
  <si>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</si>
  <si>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</si>
  <si>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</si>
  <si>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</si>
  <si>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</si>
  <si>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</si>
  <si>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</si>
  <si>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</si>
  <si>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</si>
  <si>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</si>
  <si>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</si>
  <si>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</si>
  <si>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</si>
  <si>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</si>
  <si>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</si>
  <si>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</si>
  <si>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</si>
  <si>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</si>
  <si>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</si>
  <si>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</si>
  <si>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</si>
  <si>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</si>
  <si>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</si>
  <si>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</si>
  <si>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</si>
  <si>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</si>
  <si>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</si>
  <si>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</si>
  <si>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</si>
  <si>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</si>
  <si>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</si>
  <si>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</si>
  <si>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</si>
  <si>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</si>
  <si>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</si>
  <si>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</si>
  <si>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</si>
  <si>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</si>
  <si>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</si>
  <si>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</si>
  <si>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</si>
  <si>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</si>
  <si>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</si>
  <si>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</si>
  <si>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</si>
  <si>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</si>
  <si>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</si>
  <si>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</si>
  <si>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</si>
  <si>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</si>
  <si>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</si>
  <si>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</si>
  <si>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</si>
  <si>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</si>
  <si>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</si>
  <si>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</si>
  <si>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</si>
  <si>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</si>
  <si>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</si>
  <si>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</si>
  <si>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</si>
  <si>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</si>
  <si>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</si>
  <si>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</si>
  <si>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</si>
  <si>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</si>
  <si>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</si>
  <si>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</si>
  <si>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</si>
  <si>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</si>
  <si>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</si>
  <si>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</si>
  <si>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</si>
  <si>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</si>
  <si>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</si>
  <si>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</si>
  <si>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</si>
  <si>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</si>
  <si>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</si>
  <si>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</si>
  <si>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</si>
  <si>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</si>
  <si>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</si>
  <si>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</si>
  <si>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</si>
  <si>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</si>
  <si>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</si>
  <si>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</si>
  <si>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</si>
  <si>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</si>
  <si>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</si>
  <si>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</si>
  <si>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</si>
  <si>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</si>
  <si>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</si>
  <si>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</si>
  <si>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</si>
  <si>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</si>
  <si>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</si>
  <si>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</si>
  <si>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</si>
  <si>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</si>
  <si>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</si>
  <si>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</si>
  <si>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</si>
  <si>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</si>
  <si>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</si>
  <si>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</si>
  <si>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</si>
  <si>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</si>
  <si>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</si>
  <si>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</si>
  <si>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</si>
  <si>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</si>
  <si>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</si>
  <si>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</si>
  <si>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</si>
  <si>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</si>
  <si>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</si>
  <si>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</si>
  <si>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</si>
  <si>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</si>
  <si>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</si>
  <si>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</si>
  <si>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</si>
  <si>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</si>
  <si>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</si>
  <si>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</si>
  <si>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</si>
  <si>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</si>
  <si>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</si>
  <si>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</si>
  <si>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</si>
  <si>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</si>
  <si>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</si>
  <si>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</si>
  <si>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</si>
  <si>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</si>
  <si>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</si>
  <si>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</si>
  <si>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</si>
  <si>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</si>
  <si>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</si>
  <si>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</si>
  <si>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</si>
  <si>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</si>
  <si>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</si>
  <si>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</si>
  <si>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</si>
  <si>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</si>
  <si>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</si>
  <si>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</si>
  <si>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</si>
  <si>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</si>
  <si>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熊本県熊本市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</si>
  <si>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</si>
  <si>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</si>
  <si>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</si>
  <si>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</si>
  <si>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</si>
  <si>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</si>
  <si>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</si>
  <si>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</si>
  <si>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</si>
  <si>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</si>
  <si>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</si>
  <si>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</si>
  <si>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</si>
  <si>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</si>
  <si>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</si>
  <si>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</si>
  <si>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</si>
  <si>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</si>
  <si>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</si>
  <si>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</si>
  <si>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</si>
  <si>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</si>
  <si>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</si>
  <si>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</si>
  <si>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</si>
  <si>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</si>
  <si>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</si>
  <si>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</si>
  <si>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</si>
  <si>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</si>
  <si>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</si>
  <si>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</si>
  <si>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</si>
  <si>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</si>
  <si>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</si>
  <si>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</si>
  <si>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</si>
  <si>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</si>
  <si>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</si>
  <si>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</si>
  <si>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</si>
  <si>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</si>
  <si>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</si>
  <si>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</si>
  <si>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</si>
  <si>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</si>
  <si>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</si>
  <si>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</si>
  <si>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</si>
  <si>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</si>
  <si>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</si>
  <si>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</si>
  <si>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</si>
  <si>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</si>
  <si>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</si>
  <si>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</si>
  <si>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</si>
  <si>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</si>
  <si>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</si>
  <si>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</si>
  <si>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</si>
  <si>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</si>
  <si>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</si>
  <si>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</si>
  <si>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</si>
  <si>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</si>
  <si>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</si>
  <si>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</si>
  <si>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</si>
  <si>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</si>
  <si>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</si>
  <si>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</si>
  <si>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</si>
  <si>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</si>
  <si>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</si>
  <si>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</si>
  <si>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</si>
  <si>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</si>
  <si>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</si>
  <si>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</si>
  <si>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</si>
  <si>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</si>
  <si>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</si>
  <si>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</si>
  <si>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</si>
  <si>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</si>
  <si>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</si>
  <si>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</si>
  <si>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</si>
  <si>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</si>
  <si>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</si>
  <si>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</si>
  <si>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</si>
  <si>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</si>
  <si>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</si>
  <si>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</si>
  <si>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</si>
  <si>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</si>
  <si>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</si>
  <si>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</si>
  <si>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</si>
  <si>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</si>
  <si>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</si>
  <si>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</si>
  <si>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</si>
  <si>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</si>
  <si>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</si>
  <si>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</si>
  <si>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</si>
  <si>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</si>
  <si>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</si>
  <si>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</si>
  <si>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</si>
  <si>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</si>
  <si>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</si>
  <si>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</si>
  <si>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</si>
  <si>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</si>
  <si>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</si>
  <si>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</si>
  <si>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</si>
  <si>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</si>
  <si>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</si>
  <si>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</si>
  <si>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</si>
  <si>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</si>
  <si>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</si>
  <si>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</si>
  <si>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</si>
  <si>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</si>
  <si>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</si>
  <si>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</si>
  <si>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</si>
  <si>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</si>
  <si>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</si>
  <si>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</si>
  <si>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</si>
  <si>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</si>
  <si>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</si>
  <si>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</si>
  <si>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</si>
  <si>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</si>
  <si>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</si>
  <si>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</si>
  <si>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</si>
  <si>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</si>
  <si>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</si>
  <si>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熊本県熊本市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</si>
  <si>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</si>
  <si>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</si>
  <si>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</si>
  <si>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</si>
  <si>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</si>
  <si>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</si>
  <si>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</si>
  <si>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</si>
  <si>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</si>
  <si>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</si>
  <si>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</si>
  <si>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</si>
  <si>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</si>
  <si>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</si>
  <si>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</si>
  <si>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</si>
  <si>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</si>
  <si>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</si>
  <si>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</si>
  <si>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</si>
  <si>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</si>
  <si>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</si>
  <si>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</si>
  <si>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</si>
  <si>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</si>
  <si>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</si>
  <si>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</si>
  <si>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</si>
  <si>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</si>
  <si>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</si>
  <si>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</si>
  <si>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</si>
  <si>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</si>
  <si>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</si>
  <si>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</si>
  <si>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</si>
  <si>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</si>
  <si>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</si>
  <si>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法適用企業</t>
    <phoneticPr fontId="5"/>
  </si>
  <si>
    <t>水道事業会計</t>
    <phoneticPr fontId="5"/>
  </si>
  <si>
    <t>工業用水道事業会計</t>
    <phoneticPr fontId="5"/>
  </si>
  <si>
    <t>下水道事業会計</t>
    <phoneticPr fontId="5"/>
  </si>
  <si>
    <t>交通事業会計</t>
    <phoneticPr fontId="5"/>
  </si>
  <si>
    <t>食肉センター会計</t>
    <phoneticPr fontId="5"/>
  </si>
  <si>
    <t>法非適用企業</t>
    <phoneticPr fontId="5"/>
  </si>
  <si>
    <t>農業集落排水事業会計</t>
    <phoneticPr fontId="5"/>
  </si>
  <si>
    <t>食品工業団地用地会計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</si>
  <si>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</si>
  <si>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</si>
  <si>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</si>
  <si>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</si>
  <si>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</si>
  <si>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</si>
  <si>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</si>
  <si>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</si>
  <si>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</si>
  <si>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</si>
  <si>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</si>
  <si>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</si>
  <si>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</si>
  <si>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</si>
  <si>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</si>
  <si>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</si>
  <si>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</si>
  <si>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</si>
  <si>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</si>
  <si>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</si>
  <si>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</si>
  <si>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</si>
  <si>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</si>
  <si>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</si>
  <si>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</si>
  <si>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</si>
  <si>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</si>
  <si>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</si>
  <si>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</si>
  <si>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</si>
  <si>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</si>
  <si>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</si>
  <si>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</si>
  <si>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</si>
  <si>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</si>
  <si>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</si>
  <si>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</si>
  <si>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</si>
  <si>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</si>
  <si>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</si>
  <si>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</si>
  <si>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</si>
  <si>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</si>
  <si>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</si>
  <si>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</si>
  <si>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</si>
  <si>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</si>
  <si>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</si>
  <si>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</si>
  <si>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</si>
  <si>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</si>
  <si>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</si>
  <si>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</si>
  <si>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</si>
  <si>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</si>
  <si>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</si>
  <si>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</si>
  <si>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</si>
  <si>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</si>
  <si>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</si>
  <si>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</si>
  <si>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</si>
  <si>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</si>
  <si>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</si>
  <si>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</si>
  <si>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</si>
  <si>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</si>
  <si>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</si>
  <si>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</si>
  <si>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</si>
  <si>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</si>
  <si>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</si>
  <si>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</si>
  <si>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</si>
  <si>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</si>
  <si>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</si>
  <si>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</si>
  <si>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</si>
  <si>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</si>
  <si>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</si>
  <si>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</si>
  <si>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</si>
  <si>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</si>
  <si>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</si>
  <si>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</si>
  <si>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</si>
  <si>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</si>
  <si>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</si>
  <si>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</si>
  <si>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</si>
  <si>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</si>
  <si>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</si>
  <si>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</si>
  <si>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</si>
  <si>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</si>
  <si>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</si>
  <si>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</si>
  <si>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</si>
  <si>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</si>
  <si>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</si>
  <si>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</si>
  <si>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</si>
  <si>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</si>
  <si>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</si>
  <si>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</si>
  <si>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</si>
  <si>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</si>
  <si>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</si>
  <si>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</si>
  <si>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</si>
  <si>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</si>
  <si>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</si>
  <si>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</si>
  <si>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</si>
  <si>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</si>
  <si>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</si>
  <si>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</si>
  <si>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</si>
  <si>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</si>
  <si>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</si>
  <si>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</si>
  <si>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</si>
  <si>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</si>
  <si>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</si>
  <si>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</si>
  <si>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</si>
  <si>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</si>
  <si>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</si>
  <si>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</si>
  <si>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</si>
  <si>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</si>
  <si>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</si>
  <si>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</si>
  <si>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</si>
  <si>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0.16</t>
  </si>
  <si>
    <t>▲ 0.62</t>
  </si>
  <si>
    <t>▲ 0.25</t>
  </si>
  <si>
    <t>国民健康保険会計</t>
  </si>
  <si>
    <t>▲ 3.48</t>
  </si>
  <si>
    <t>▲ 1.38</t>
  </si>
  <si>
    <t>▲ 0.93</t>
  </si>
  <si>
    <t>▲ 1.27</t>
  </si>
  <si>
    <t>▲ 2.55</t>
  </si>
  <si>
    <t>水道事業会計</t>
  </si>
  <si>
    <t>下水道事業会計</t>
  </si>
  <si>
    <t>一般会計</t>
  </si>
  <si>
    <t>介護保険会計</t>
  </si>
  <si>
    <t>病院事業会計</t>
  </si>
  <si>
    <t>交通事業会計</t>
  </si>
  <si>
    <t>▲ 2.27</t>
  </si>
  <si>
    <t>▲ 1.89</t>
  </si>
  <si>
    <t>▲ 1.20</t>
  </si>
  <si>
    <t>▲ 0.66</t>
  </si>
  <si>
    <t>競輪事業会計</t>
  </si>
  <si>
    <t>その他会計（赤字）</t>
  </si>
  <si>
    <t>その他会計（黒字）</t>
  </si>
  <si>
    <t>母子父子寡婦福祉資金貸付事業会計</t>
  </si>
  <si>
    <t>産業振興資金会計</t>
  </si>
  <si>
    <t>都市開発資金貸付事業会計</t>
  </si>
  <si>
    <t>熊本駅西土地区画整理事業会計</t>
  </si>
  <si>
    <t>植木中央土地区画整理事業会計</t>
  </si>
  <si>
    <t>奨学金貸付事業会計</t>
  </si>
  <si>
    <t>公債管理会計</t>
  </si>
  <si>
    <t>山鹿植木広域行政事務組合</t>
    <rPh sb="0" eb="2">
      <t>ヤマガ</t>
    </rPh>
    <rPh sb="2" eb="4">
      <t>ウエキ</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</si>
  <si>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</si>
  <si>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</si>
  <si>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</si>
  <si>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熊本市勤労者福祉センター</t>
    <rPh sb="0" eb="2">
      <t>クマモト</t>
    </rPh>
    <rPh sb="2" eb="3">
      <t>シ</t>
    </rPh>
    <rPh sb="3" eb="6">
      <t>キンロウシャ</t>
    </rPh>
    <rPh sb="6" eb="8">
      <t>フクシ</t>
    </rPh>
    <phoneticPr fontId="2"/>
  </si>
  <si>
    <t>熊本市水道サービス公社</t>
    <rPh sb="0" eb="2">
      <t>クマモト</t>
    </rPh>
    <rPh sb="2" eb="3">
      <t>シ</t>
    </rPh>
    <rPh sb="3" eb="5">
      <t>スイドウ</t>
    </rPh>
    <rPh sb="9" eb="11">
      <t>コウシャ</t>
    </rPh>
    <phoneticPr fontId="2"/>
  </si>
  <si>
    <t>熊本市下水道技術センター</t>
    <rPh sb="0" eb="2">
      <t>クマモト</t>
    </rPh>
    <rPh sb="2" eb="3">
      <t>シ</t>
    </rPh>
    <rPh sb="3" eb="5">
      <t>ゲスイ</t>
    </rPh>
    <rPh sb="5" eb="6">
      <t>ドウ</t>
    </rPh>
    <rPh sb="6" eb="8">
      <t>ギジュツ</t>
    </rPh>
    <phoneticPr fontId="2"/>
  </si>
  <si>
    <t>熊本市駐車場公社</t>
    <rPh sb="0" eb="2">
      <t>クマモト</t>
    </rPh>
    <rPh sb="2" eb="3">
      <t>シ</t>
    </rPh>
    <rPh sb="3" eb="6">
      <t>チュウシャジョウ</t>
    </rPh>
    <rPh sb="6" eb="8">
      <t>コウシャ</t>
    </rPh>
    <phoneticPr fontId="2"/>
  </si>
  <si>
    <t>熊本市社会教育振興事業団</t>
    <rPh sb="0" eb="2">
      <t>クマモト</t>
    </rPh>
    <rPh sb="2" eb="3">
      <t>シ</t>
    </rPh>
    <rPh sb="3" eb="5">
      <t>シャカイ</t>
    </rPh>
    <rPh sb="5" eb="7">
      <t>キョウイク</t>
    </rPh>
    <rPh sb="7" eb="9">
      <t>シンコウ</t>
    </rPh>
    <rPh sb="9" eb="12">
      <t>ジギョウダン</t>
    </rPh>
    <phoneticPr fontId="2"/>
  </si>
  <si>
    <t>熊本市美術文化振興財団</t>
    <rPh sb="0" eb="2">
      <t>クマモト</t>
    </rPh>
    <rPh sb="2" eb="3">
      <t>シ</t>
    </rPh>
    <rPh sb="3" eb="5">
      <t>ビジュツ</t>
    </rPh>
    <rPh sb="5" eb="7">
      <t>ブンカ</t>
    </rPh>
    <rPh sb="7" eb="9">
      <t>シンコウ</t>
    </rPh>
    <rPh sb="9" eb="11">
      <t>ザイダン</t>
    </rPh>
    <phoneticPr fontId="2"/>
  </si>
  <si>
    <t>くまもと地下水財団</t>
    <rPh sb="4" eb="7">
      <t>チカスイ</t>
    </rPh>
    <rPh sb="7" eb="9">
      <t>ザイダン</t>
    </rPh>
    <phoneticPr fontId="2"/>
  </si>
  <si>
    <t>熊本市国際交流振興事業団</t>
    <rPh sb="0" eb="2">
      <t>クマモト</t>
    </rPh>
    <rPh sb="2" eb="3">
      <t>シ</t>
    </rPh>
    <rPh sb="3" eb="5">
      <t>コクサイ</t>
    </rPh>
    <rPh sb="5" eb="7">
      <t>コウリュウ</t>
    </rPh>
    <rPh sb="7" eb="9">
      <t>シンコウ</t>
    </rPh>
    <rPh sb="9" eb="12">
      <t>ジギョウダン</t>
    </rPh>
    <phoneticPr fontId="2"/>
  </si>
  <si>
    <t>熊本市学校給食会</t>
    <rPh sb="0" eb="2">
      <t>クマモト</t>
    </rPh>
    <rPh sb="2" eb="3">
      <t>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</si>
  <si>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</si>
  <si>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</si>
  <si>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植木まちづくりｑ</t>
    <rPh sb="0" eb="2">
      <t>ウエキ</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</si>
  <si>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</si>
  <si>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</si>
  <si>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</si>
  <si>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</si>
  <si>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</si>
  <si>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は減少傾向となっているが、将来負担比率については横ばい傾向にある。実質公債費比率が減少している主な要因としては、投資的経費の抑制や繰上償還の推進等による、臨時財政対策債分を除く元利償還金の減少（平成23年度から平成27年度で▲41億円）や、下水道会計をはじめとする公営企業債の元利償還金が減少したことが考えられる。また、将来負担比率が横ばいで推移している要因としては、将来負担額が増加（平成24年から平成27年で＋405億円）している一方、充当可能財源等（平成24年から平成27年で+337億円）や標準財政規模も増加（平成24年から平成27年で+10億円）したことが考えられる。
　今後、国県道整備事業や中心市街地整備等の投資的経費の増加が見込まれており、これまで以上に公債費の適正化に取り組んでいく必要がある。</t>
    <rPh sb="65" eb="66">
      <t>ヒ</t>
    </rPh>
    <rPh sb="188" eb="190">
      <t>ショウライ</t>
    </rPh>
    <rPh sb="190" eb="192">
      <t>フタン</t>
    </rPh>
    <rPh sb="192" eb="194">
      <t>ヒリツ</t>
    </rPh>
    <rPh sb="195" eb="196">
      <t>ヨコ</t>
    </rPh>
    <rPh sb="199" eb="201">
      <t>スイイ</t>
    </rPh>
    <rPh sb="205" eb="207">
      <t>ヨウイン</t>
    </rPh>
    <rPh sb="212" eb="214">
      <t>ショウライ</t>
    </rPh>
    <rPh sb="214" eb="216">
      <t>フタン</t>
    </rPh>
    <rPh sb="216" eb="217">
      <t>ガク</t>
    </rPh>
    <rPh sb="218" eb="219">
      <t>ゾウ</t>
    </rPh>
    <rPh sb="219" eb="220">
      <t>カ</t>
    </rPh>
    <rPh sb="221" eb="223">
      <t>ヘイセイ</t>
    </rPh>
    <rPh sb="225" eb="226">
      <t>ネン</t>
    </rPh>
    <rPh sb="228" eb="230">
      <t>ヘイセイ</t>
    </rPh>
    <rPh sb="232" eb="233">
      <t>ネン</t>
    </rPh>
    <rPh sb="238" eb="240">
      <t>オクエン</t>
    </rPh>
    <rPh sb="245" eb="247">
      <t>イッポウ</t>
    </rPh>
    <rPh sb="248" eb="250">
      <t>ジュウトウ</t>
    </rPh>
    <rPh sb="250" eb="252">
      <t>カノウ</t>
    </rPh>
    <rPh sb="252" eb="254">
      <t>ザイゲン</t>
    </rPh>
    <rPh sb="254" eb="255">
      <t>トウ</t>
    </rPh>
    <rPh sb="273" eb="274">
      <t>オク</t>
    </rPh>
    <rPh sb="274" eb="275">
      <t>エン</t>
    </rPh>
    <rPh sb="277" eb="279">
      <t>ヒョウジュン</t>
    </rPh>
    <rPh sb="279" eb="281">
      <t>ザイセイ</t>
    </rPh>
    <rPh sb="281" eb="283">
      <t>キボ</t>
    </rPh>
    <rPh sb="284" eb="285">
      <t>ゾウ</t>
    </rPh>
    <rPh sb="285" eb="286">
      <t>カ</t>
    </rPh>
    <rPh sb="311" eb="312">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</si>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</sst>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46645</c:v>
                </c:pt>
                <c:pt idx="1">
                  <c:v>47866</c:v>
                </c:pt>
                <c:pt idx="2">
                  <c:v>62857</c:v>
                </c:pt>
                <c:pt idx="3">
                  <c:v>59595</c:v>
                </c:pt>
                <c:pt idx="4">
                  <c:v>65964</c:v>
                </c:pt>
              </c:numCache>
            </c:numRef>
          </c:val>
          <c:smooth val="0"/>
        </c:ser>
        <c:dLbls>
          <c:showLegendKey val="0"/>
          <c:showVal val="0"/>
          <c:showCatName val="0"/>
          <c:showSerName val="0"/>
          <c:showPercent val="0"/>
          <c:showBubbleSize val="0"/>
        </c:dLbls>
        <c:marker val="1"/>
        <c:smooth val="0"/>
        <c:axId val="681138224"/>
        <c:axId val="681137832"/>
      </c:lineChart>
      <c:catAx>
        <c:axId val="68113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1137832"/>
        <c:crosses val="autoZero"/>
        <c:auto val="1"/>
        <c:lblAlgn val="ctr"/>
        <c:lblOffset val="100"/>
        <c:tickLblSkip val="1"/>
        <c:tickMarkSkip val="1"/>
        <c:noMultiLvlLbl val="0"/>
      </c:catAx>
      <c:valAx>
        <c:axId val="6811378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113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2.25</c:v>
                </c:pt>
                <c:pt idx="1">
                  <c:v>1.82</c:v>
                </c:pt>
                <c:pt idx="2">
                  <c:v>2.15</c:v>
                </c:pt>
                <c:pt idx="3">
                  <c:v>1.87</c:v>
                </c:pt>
                <c:pt idx="4">
                  <c:v>2.58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7.43</c:v>
                </c:pt>
                <c:pt idx="1">
                  <c:v>6.86</c:v>
                </c:pt>
                <c:pt idx="2">
                  <c:v>6.29</c:v>
                </c:pt>
                <c:pt idx="3">
                  <c:v>6.27</c:v>
                </c:pt>
                <c:pt idx="4">
                  <c:v>6.33</c:v>
                </c:pt>
              </c:numCache>
            </c:numRef>
          </c:val>
        </c:ser>
        <c:dLbls>
          <c:showLegendKey val="0"/>
          <c:showVal val="0"/>
          <c:showCatName val="0"/>
          <c:showSerName val="0"/>
          <c:showPercent val="0"/>
          <c:showBubbleSize val="0"/>
        </c:dLbls>
        <c:gapWidth val="250"/>
        <c:overlap val="100"/>
        <c:axId val="681136264"/>
        <c:axId val="681135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-0.16</c:v>
                </c:pt>
                <c:pt idx="1">
                  <c:v>-0.62</c:v>
                </c:pt>
                <c:pt idx="2">
                  <c:v>-0.16</c:v>
                </c:pt>
                <c:pt idx="3">
                  <c:v>-0.25</c:v>
                </c:pt>
                <c:pt idx="4">
                  <c:v>0.72</c:v>
                </c:pt>
              </c:numCache>
            </c:numRef>
          </c:val>
          <c:smooth val="0"/>
        </c:ser>
        <c:dLbls>
          <c:showLegendKey val="0"/>
          <c:showVal val="0"/>
          <c:showCatName val="0"/>
          <c:showSerName val="0"/>
          <c:showPercent val="0"/>
          <c:showBubbleSize val="0"/>
        </c:dLbls>
        <c:marker val="1"/>
        <c:smooth val="0"/>
        <c:axId val="681136264"/>
        <c:axId val="681135480"/>
      </c:lineChart>
      <c:catAx>
        <c:axId val="68113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1135480"/>
        <c:crosses val="autoZero"/>
        <c:auto val="1"/>
        <c:lblAlgn val="ctr"/>
        <c:lblOffset val="100"/>
        <c:tickLblSkip val="1"/>
        <c:tickMarkSkip val="1"/>
        <c:noMultiLvlLbl val="0"/>
      </c:catAx>
      <c:valAx>
        <c:axId val="681135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136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c:v>
                </c:pt>
                <c:pt idx="2">
                  <c:v>#N/A</c:v>
                </c:pt>
                <c:pt idx="3">
                  <c:v>0.3</c:v>
                </c:pt>
                <c:pt idx="4">
                  <c:v>#N/A</c:v>
                </c:pt>
                <c:pt idx="5">
                  <c:v>0.24</c:v>
                </c:pt>
                <c:pt idx="6">
                  <c:v>#N/A</c:v>
                </c:pt>
                <c:pt idx="7">
                  <c:v>0.28000000000000003</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競輪事業会計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c:v>
                </c:pt>
                <c:pt idx="2">
                  <c:v>#N/A</c:v>
                </c:pt>
                <c:pt idx="3">
                  <c:v>0.3</c:v>
                </c:pt>
                <c:pt idx="4">
                  <c:v>#N/A</c:v>
                </c:pt>
                <c:pt idx="5">
                  <c:v>0.19</c:v>
                </c:pt>
                <c:pt idx="6">
                  <c:v>#N/A</c:v>
                </c:pt>
                <c:pt idx="7">
                  <c:v>0.13</c:v>
                </c:pt>
                <c:pt idx="8">
                  <c:v>#N/A</c:v>
                </c:pt>
                <c:pt idx="9">
                  <c:v>0.2</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2.27</c:v>
                </c:pt>
                <c:pt idx="1">
                  <c:v>#N/A</c:v>
                </c:pt>
                <c:pt idx="2">
                  <c:v>1.89</c:v>
                </c:pt>
                <c:pt idx="3">
                  <c:v>#N/A</c:v>
                </c:pt>
                <c:pt idx="4">
                  <c:v>1.2</c:v>
                </c:pt>
                <c:pt idx="5">
                  <c:v>#N/A</c:v>
                </c:pt>
                <c:pt idx="6">
                  <c:v>0.66</c:v>
                </c:pt>
                <c:pt idx="7">
                  <c:v>#N/A</c:v>
                </c:pt>
                <c:pt idx="8">
                  <c:v>#N/A</c:v>
                </c:pt>
                <c:pt idx="9">
                  <c:v>0.5</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0.56999999999999995</c:v>
                </c:pt>
                <c:pt idx="2">
                  <c:v>#N/A</c:v>
                </c:pt>
                <c:pt idx="3">
                  <c:v>0.86</c:v>
                </c:pt>
                <c:pt idx="4">
                  <c:v>#N/A</c:v>
                </c:pt>
                <c:pt idx="5">
                  <c:v>0.92</c:v>
                </c:pt>
                <c:pt idx="6">
                  <c:v>#N/A</c:v>
                </c:pt>
                <c:pt idx="7">
                  <c:v>1.1100000000000001</c:v>
                </c:pt>
                <c:pt idx="8">
                  <c:v>#N/A</c:v>
                </c:pt>
                <c:pt idx="9">
                  <c:v>0.76</c:v>
                </c:pt>
              </c:numCache>
            </c:numRef>
          </c:val>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0.78</c:v>
                </c:pt>
                <c:pt idx="2">
                  <c:v>#N/A</c:v>
                </c:pt>
                <c:pt idx="3">
                  <c:v>0.99</c:v>
                </c:pt>
                <c:pt idx="4">
                  <c:v>#N/A</c:v>
                </c:pt>
                <c:pt idx="5">
                  <c:v>1.1000000000000001</c:v>
                </c:pt>
                <c:pt idx="6">
                  <c:v>#N/A</c:v>
                </c:pt>
                <c:pt idx="7">
                  <c:v>0.69</c:v>
                </c:pt>
                <c:pt idx="8">
                  <c:v>#N/A</c:v>
                </c:pt>
                <c:pt idx="9">
                  <c:v>0.99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2.11</c:v>
                </c:pt>
                <c:pt idx="2">
                  <c:v>#N/A</c:v>
                </c:pt>
                <c:pt idx="3">
                  <c:v>1.68</c:v>
                </c:pt>
                <c:pt idx="4">
                  <c:v>#N/A</c:v>
                </c:pt>
                <c:pt idx="5">
                  <c:v>2.06</c:v>
                </c:pt>
                <c:pt idx="6">
                  <c:v>#N/A</c:v>
                </c:pt>
                <c:pt idx="7">
                  <c:v>1.75</c:v>
                </c:pt>
                <c:pt idx="8">
                  <c:v>#N/A</c:v>
                </c:pt>
                <c:pt idx="9">
                  <c:v>2.4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5.99</c:v>
                </c:pt>
                <c:pt idx="2">
                  <c:v>#N/A</c:v>
                </c:pt>
                <c:pt idx="3">
                  <c:v>5.7</c:v>
                </c:pt>
                <c:pt idx="4">
                  <c:v>#N/A</c:v>
                </c:pt>
                <c:pt idx="5">
                  <c:v>5.81</c:v>
                </c:pt>
                <c:pt idx="6">
                  <c:v>#N/A</c:v>
                </c:pt>
                <c:pt idx="7">
                  <c:v>6.21</c:v>
                </c:pt>
                <c:pt idx="8">
                  <c:v>#N/A</c:v>
                </c:pt>
                <c:pt idx="9">
                  <c:v>6.6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7.21</c:v>
                </c:pt>
                <c:pt idx="2">
                  <c:v>#N/A</c:v>
                </c:pt>
                <c:pt idx="3">
                  <c:v>7</c:v>
                </c:pt>
                <c:pt idx="4">
                  <c:v>#N/A</c:v>
                </c:pt>
                <c:pt idx="5">
                  <c:v>6.84</c:v>
                </c:pt>
                <c:pt idx="6">
                  <c:v>#N/A</c:v>
                </c:pt>
                <c:pt idx="7">
                  <c:v>7.19</c:v>
                </c:pt>
                <c:pt idx="8">
                  <c:v>#N/A</c:v>
                </c:pt>
                <c:pt idx="9">
                  <c:v>7.49</c:v>
                </c:pt>
              </c:numCache>
            </c:numRef>
          </c:val>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3.48</c:v>
                </c:pt>
                <c:pt idx="1">
                  <c:v>#N/A</c:v>
                </c:pt>
                <c:pt idx="2">
                  <c:v>1.38</c:v>
                </c:pt>
                <c:pt idx="3">
                  <c:v>#N/A</c:v>
                </c:pt>
                <c:pt idx="4">
                  <c:v>0.93</c:v>
                </c:pt>
                <c:pt idx="5">
                  <c:v>#N/A</c:v>
                </c:pt>
                <c:pt idx="6">
                  <c:v>1.27</c:v>
                </c:pt>
                <c:pt idx="7">
                  <c:v>#N/A</c:v>
                </c:pt>
                <c:pt idx="8">
                  <c:v>2.5499999999999998</c:v>
                </c:pt>
                <c:pt idx="9">
                  <c:v>#N/A</c:v>
                </c:pt>
              </c:numCache>
            </c:numRef>
          </c:val>
        </c:ser>
        <c:dLbls>
          <c:showLegendKey val="0"/>
          <c:showVal val="0"/>
          <c:showCatName val="0"/>
          <c:showSerName val="0"/>
          <c:showPercent val="0"/>
          <c:showBubbleSize val="0"/>
        </c:dLbls>
        <c:gapWidth val="150"/>
        <c:overlap val="100"/>
        <c:axId val="681134696"/>
        <c:axId val="681134304"/>
      </c:barChart>
      <c:catAx>
        <c:axId val="68113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1134304"/>
        <c:crosses val="autoZero"/>
        <c:auto val="1"/>
        <c:lblAlgn val="ctr"/>
        <c:lblOffset val="100"/>
        <c:tickLblSkip val="1"/>
        <c:tickMarkSkip val="1"/>
        <c:noMultiLvlLbl val="0"/>
      </c:catAx>
      <c:valAx>
        <c:axId val="68113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134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25862</c:v>
                </c:pt>
                <c:pt idx="5">
                  <c:v>26275</c:v>
                </c:pt>
                <c:pt idx="8">
                  <c:v>26287</c:v>
                </c:pt>
                <c:pt idx="11">
                  <c:v>27078</c:v>
                </c:pt>
                <c:pt idx="14">
                  <c:v>26358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4</c:v>
                </c:pt>
                <c:pt idx="6">
                  <c:v>1</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445</c:v>
                </c:pt>
                <c:pt idx="3">
                  <c:v>406</c:v>
                </c:pt>
                <c:pt idx="6">
                  <c:v>392</c:v>
                </c:pt>
                <c:pt idx="9">
                  <c:v>362</c:v>
                </c:pt>
                <c:pt idx="12">
                  <c:v>357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292</c:v>
                </c:pt>
                <c:pt idx="3">
                  <c:v>207</c:v>
                </c:pt>
                <c:pt idx="6">
                  <c:v>166</c:v>
                </c:pt>
                <c:pt idx="9">
                  <c:v>254</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7536</c:v>
                </c:pt>
                <c:pt idx="3">
                  <c:v>7095</c:v>
                </c:pt>
                <c:pt idx="6">
                  <c:v>6866</c:v>
                </c:pt>
                <c:pt idx="9">
                  <c:v>6782</c:v>
                </c:pt>
                <c:pt idx="12">
                  <c:v>6647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19</c:v>
                </c:pt>
                <c:pt idx="3">
                  <c:v>4</c:v>
                </c:pt>
                <c:pt idx="6">
                  <c:v>333</c:v>
                </c:pt>
                <c:pt idx="9">
                  <c:v>667</c:v>
                </c:pt>
                <c:pt idx="12">
                  <c:v>1000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33025</c:v>
                </c:pt>
                <c:pt idx="3">
                  <c:v>32879</c:v>
                </c:pt>
                <c:pt idx="6">
                  <c:v>32520</c:v>
                </c:pt>
                <c:pt idx="9">
                  <c:v>32131</c:v>
                </c:pt>
                <c:pt idx="12">
                  <c:v>31644</c:v>
                </c:pt>
              </c:numCache>
            </c:numRef>
          </c:val>
        </c:ser>
        <c:dLbls>
          <c:showLegendKey val="0"/>
          <c:showVal val="0"/>
          <c:showCatName val="0"/>
          <c:showSerName val="0"/>
          <c:showPercent val="0"/>
          <c:showBubbleSize val="0"/>
        </c:dLbls>
        <c:gapWidth val="100"/>
        <c:overlap val="100"/>
        <c:axId val="681133520"/>
        <c:axId val="681133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15456</c:v>
                </c:pt>
                <c:pt idx="2">
                  <c:v>#N/A</c:v>
                </c:pt>
                <c:pt idx="3">
                  <c:v>#N/A</c:v>
                </c:pt>
                <c:pt idx="4">
                  <c:v>14320</c:v>
                </c:pt>
                <c:pt idx="5">
                  <c:v>#N/A</c:v>
                </c:pt>
                <c:pt idx="6">
                  <c:v>#N/A</c:v>
                </c:pt>
                <c:pt idx="7">
                  <c:v>13991</c:v>
                </c:pt>
                <c:pt idx="8">
                  <c:v>#N/A</c:v>
                </c:pt>
                <c:pt idx="9">
                  <c:v>#N/A</c:v>
                </c:pt>
                <c:pt idx="10">
                  <c:v>13121</c:v>
                </c:pt>
                <c:pt idx="11">
                  <c:v>#N/A</c:v>
                </c:pt>
                <c:pt idx="12">
                  <c:v>#N/A</c:v>
                </c:pt>
                <c:pt idx="13">
                  <c:v>13352</c:v>
                </c:pt>
                <c:pt idx="14">
                  <c:v>#N/A</c:v>
                </c:pt>
              </c:numCache>
            </c:numRef>
          </c:val>
          <c:smooth val="0"/>
        </c:ser>
        <c:dLbls>
          <c:showLegendKey val="0"/>
          <c:showVal val="0"/>
          <c:showCatName val="0"/>
          <c:showSerName val="0"/>
          <c:showPercent val="0"/>
          <c:showBubbleSize val="0"/>
        </c:dLbls>
        <c:marker val="1"/>
        <c:smooth val="0"/>
        <c:axId val="681133520"/>
        <c:axId val="681133128"/>
      </c:lineChart>
      <c:catAx>
        <c:axId val="68113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1133128"/>
        <c:crosses val="autoZero"/>
        <c:auto val="1"/>
        <c:lblAlgn val="ctr"/>
        <c:lblOffset val="100"/>
        <c:tickLblSkip val="1"/>
        <c:tickMarkSkip val="1"/>
        <c:noMultiLvlLbl val="0"/>
      </c:catAx>
      <c:valAx>
        <c:axId val="681133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13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223533</c:v>
                </c:pt>
                <c:pt idx="5">
                  <c:v>235676</c:v>
                </c:pt>
                <c:pt idx="8">
                  <c:v>249404</c:v>
                </c:pt>
                <c:pt idx="11">
                  <c:v>262084</c:v>
                </c:pt>
                <c:pt idx="14">
                  <c:v>272313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28630</c:v>
                </c:pt>
                <c:pt idx="5">
                  <c:v>28020</c:v>
                </c:pt>
                <c:pt idx="8">
                  <c:v>27710</c:v>
                </c:pt>
                <c:pt idx="11">
                  <c:v>28119</c:v>
                </c:pt>
                <c:pt idx="14">
                  <c:v>28076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18338</c:v>
                </c:pt>
                <c:pt idx="5">
                  <c:v>17271</c:v>
                </c:pt>
                <c:pt idx="8">
                  <c:v>15435</c:v>
                </c:pt>
                <c:pt idx="11">
                  <c:v>15128</c:v>
                </c:pt>
                <c:pt idx="14">
                  <c:v>13385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46470</c:v>
                </c:pt>
                <c:pt idx="3">
                  <c:v>46611</c:v>
                </c:pt>
                <c:pt idx="6">
                  <c:v>46290</c:v>
                </c:pt>
                <c:pt idx="9">
                  <c:v>44003</c:v>
                </c:pt>
                <c:pt idx="12">
                  <c:v>40682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771</c:v>
                </c:pt>
                <c:pt idx="3">
                  <c:v>635</c:v>
                </c:pt>
                <c:pt idx="6">
                  <c:v>533</c:v>
                </c:pt>
                <c:pt idx="9">
                  <c:v>229</c:v>
                </c:pt>
                <c:pt idx="12">
                  <c:v>150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80456</c:v>
                </c:pt>
                <c:pt idx="3">
                  <c:v>79510</c:v>
                </c:pt>
                <c:pt idx="6">
                  <c:v>79964</c:v>
                </c:pt>
                <c:pt idx="9">
                  <c:v>78990</c:v>
                </c:pt>
                <c:pt idx="12">
                  <c:v>78386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3984</c:v>
                </c:pt>
                <c:pt idx="3">
                  <c:v>3635</c:v>
                </c:pt>
                <c:pt idx="6">
                  <c:v>3283</c:v>
                </c:pt>
                <c:pt idx="9">
                  <c:v>2927</c:v>
                </c:pt>
                <c:pt idx="12">
                  <c:v>2568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305341</c:v>
                </c:pt>
                <c:pt idx="3">
                  <c:v>317632</c:v>
                </c:pt>
                <c:pt idx="6">
                  <c:v>333942</c:v>
                </c:pt>
                <c:pt idx="9">
                  <c:v>350443</c:v>
                </c:pt>
                <c:pt idx="12">
                  <c:v>366706</c:v>
                </c:pt>
              </c:numCache>
            </c:numRef>
          </c:val>
        </c:ser>
        <c:dLbls>
          <c:showLegendKey val="0"/>
          <c:showVal val="0"/>
          <c:showCatName val="0"/>
          <c:showSerName val="0"/>
          <c:showPercent val="0"/>
          <c:showBubbleSize val="0"/>
        </c:dLbls>
        <c:gapWidth val="100"/>
        <c:overlap val="100"/>
        <c:axId val="681132736"/>
        <c:axId val="681131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166521</c:v>
                </c:pt>
                <c:pt idx="2">
                  <c:v>#N/A</c:v>
                </c:pt>
                <c:pt idx="3">
                  <c:v>#N/A</c:v>
                </c:pt>
                <c:pt idx="4">
                  <c:v>167056</c:v>
                </c:pt>
                <c:pt idx="5">
                  <c:v>#N/A</c:v>
                </c:pt>
                <c:pt idx="6">
                  <c:v>#N/A</c:v>
                </c:pt>
                <c:pt idx="7">
                  <c:v>171463</c:v>
                </c:pt>
                <c:pt idx="8">
                  <c:v>#N/A</c:v>
                </c:pt>
                <c:pt idx="9">
                  <c:v>#N/A</c:v>
                </c:pt>
                <c:pt idx="10">
                  <c:v>171262</c:v>
                </c:pt>
                <c:pt idx="11">
                  <c:v>#N/A</c:v>
                </c:pt>
                <c:pt idx="12">
                  <c:v>#N/A</c:v>
                </c:pt>
                <c:pt idx="13">
                  <c:v>174718</c:v>
                </c:pt>
                <c:pt idx="14">
                  <c:v>#N/A</c:v>
                </c:pt>
              </c:numCache>
            </c:numRef>
          </c:val>
          <c:smooth val="0"/>
        </c:ser>
        <c:dLbls>
          <c:showLegendKey val="0"/>
          <c:showVal val="0"/>
          <c:showCatName val="0"/>
          <c:showSerName val="0"/>
          <c:showPercent val="0"/>
          <c:showBubbleSize val="0"/>
        </c:dLbls>
        <c:marker val="1"/>
        <c:smooth val="0"/>
        <c:axId val="681132736"/>
        <c:axId val="681131952"/>
      </c:lineChart>
      <c:catAx>
        <c:axId val="6811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1131952"/>
        <c:crosses val="autoZero"/>
        <c:auto val="1"/>
        <c:lblAlgn val="ctr"/>
        <c:lblOffset val="100"/>
        <c:tickLblSkip val="1"/>
        <c:tickMarkSkip val="1"/>
        <c:noMultiLvlLbl val="0"/>
      </c:catAx>
      <c:valAx>
        <c:axId val="68113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1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{85F3A995-3D53-42E5-B137-9E29217CA27D}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{C3BA4427-CE30-4438-8E4A-2BDC7DAC9A3C}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{6ACF3E6D-6E55-4E26-9D98-2AD150CC9090}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{9192DD7B-FC1C-4955-9184-72B647CFDE89}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{63B6D944-5986-4D58-AA15-A018B531CA01}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{F3932EB7-3805-4225-B764-40EC581A6CD9}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{734B4EAA-7469-43CF-B474-A5E91D3C9F00}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{4464230D-DE81-41D4-AAD2-11AAB9328ADD}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{42CF3327-B715-4C35-AC3D-991254C9F1DA}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{44FF310D-3E7E-4AB5-AF12-0C6DE40C3B15}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81131168"/>
        <c:axId val="681130776"/>
      </c:scatterChart>
      <c:valAx>
        <c:axId val="681131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1130776"/>
        <c:crosses val="autoZero"/>
        <c:crossBetween val="midCat"/>
      </c:valAx>
      <c:valAx>
        <c:axId val="681130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1131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{0F96B954-7DC6-4D95-9A00-9F6C9C125EC9}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{B88C2936-18BD-454C-950D-5DB4A920C332}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{391B10DE-4B89-44E7-8B16-0EB1B2A715F7}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{A7276698-8828-46E8-A978-00AAE25F7B68}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{5C55EE24-5C8C-47BF-A7DE-7060E2E56679}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11.1</c:v>
                </c:pt>
                <c:pt idx="2">
                  <c:v>10.6</c:v>
                </c:pt>
                <c:pt idx="3">
                  <c:v>9.9</c:v>
                </c:pt>
                <c:pt idx="4">
                  <c:v>9.6</c:v>
                </c:pt>
              </c:numCache>
            </c:numRef>
          </c:xVal>
          <c:yVal>
            <c:numRef>
              <c:f>公会計指標分析・財政指標組合せ分析表!$K$73:$O$73</c:f>
              <c:numCache>
                <c:formatCode>#,##0.0;"▲ "#,##0.0</c:formatCode>
                <c:ptCount val="5"/>
                <c:pt idx="0">
                  <c:v>125.3</c:v>
                </c:pt>
                <c:pt idx="1">
                  <c:v>120.7</c:v>
                </c:pt>
                <c:pt idx="2">
                  <c:v>122.5</c:v>
                </c:pt>
                <c:pt idx="3">
                  <c:v>122.4</c:v>
                </c:pt>
                <c:pt idx="4">
                  <c:v>125.5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{24BC708D-B4F0-4CA3-BE01-59D8175F5465}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{5FB285C3-3AC8-49DF-9631-52A74DAB8D18}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{FD5AFF9B-1C42-4D19-A1F7-F2D770B6A7CD}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{EBF4F209-33F4-4180-A3FD-D18CDFC74DCD}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{9AB89AF9-2D8D-4D0C-8276-AFA8A5E6C457}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11.5</c:v>
                </c:pt>
                <c:pt idx="2">
                  <c:v>11.2</c:v>
                </c:pt>
                <c:pt idx="3">
                  <c:v>11.2</c:v>
                </c:pt>
                <c:pt idx="4">
                  <c:v>10.9</c:v>
                </c:pt>
              </c:numCache>
            </c:numRef>
          </c:xVal>
          <c:yVal>
            <c:numRef>
              <c:f>公会計指標分析・財政指標組合せ分析表!$K$77:$O$77</c:f>
              <c:numCache>
                <c:formatCode>#,##0.0;"▲ "#,##0.0</c:formatCode>
                <c:ptCount val="5"/>
                <c:pt idx="0">
                  <c:v>74</c:v>
                </c:pt>
                <c:pt idx="1">
                  <c:v>150.5</c:v>
                </c:pt>
                <c:pt idx="2">
                  <c:v>139</c:v>
                </c:pt>
                <c:pt idx="3">
                  <c:v>132.4</c:v>
                </c:pt>
                <c:pt idx="4">
                  <c:v>124.2</c:v>
                </c:pt>
              </c:numCache>
            </c:numRef>
          </c:yVal>
          <c:smooth val="0"/>
        </c:ser>
        <c:dLbls>
          <c:showLegendKey val="0"/>
          <c:showVal val="0"/>
          <c:showCatName val="0"/>
          <c:showSerName val="0"/>
          <c:showPercent val="0"/>
          <c:showBubbleSize val="0"/>
        </c:dLbls>
        <c:axId val="681129992"/>
        <c:axId val="681129600"/>
      </c:scatterChart>
      <c:valAx>
        <c:axId val="681129992"/>
        <c:scaling>
          <c:orientation val="minMax"/>
          <c:max val="12.1"/>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1129600"/>
        <c:crosses val="autoZero"/>
        <c:crossBetween val="midCat"/>
      </c:valAx>
      <c:valAx>
        <c:axId val="681129600"/>
        <c:scaling>
          <c:orientation val="minMax"/>
          <c:max val="164"/>
          <c:min val="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1129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12</a:t>
          </a:r>
          <a:r>
            <a:rPr kumimoji="1" lang="ja-JP" altLang="ja-JP" sz="1400">
              <a:solidFill>
                <a:sysClr val="windowText" lastClr="000000"/>
              </a:solidFill>
              <a:effectLst/>
              <a:latin typeface="+mn-lt"/>
              <a:ea typeface="+mn-ea"/>
              <a:cs typeface="+mn-cs"/>
            </a:rPr>
            <a:t>年度以降、投資的経費の抑制や繰上償還の推進等に取り組み、臨時財政対策債分を除く元利償還金が減少（平成</a:t>
          </a:r>
          <a:r>
            <a:rPr kumimoji="1" lang="en-US" altLang="ja-JP" sz="1400">
              <a:solidFill>
                <a:sysClr val="windowText" lastClr="000000"/>
              </a:solidFill>
              <a:effectLst/>
              <a:latin typeface="+mn-lt"/>
              <a:ea typeface="+mn-ea"/>
              <a:cs typeface="+mn-cs"/>
            </a:rPr>
            <a:t>23</a:t>
          </a:r>
          <a:r>
            <a:rPr kumimoji="1" lang="ja-JP" altLang="ja-JP" sz="1400">
              <a:solidFill>
                <a:sysClr val="windowText" lastClr="000000"/>
              </a:solidFill>
              <a:effectLst/>
              <a:latin typeface="+mn-lt"/>
              <a:ea typeface="+mn-ea"/>
              <a:cs typeface="+mn-cs"/>
            </a:rPr>
            <a:t>年度から平成</a:t>
          </a:r>
          <a:r>
            <a:rPr kumimoji="1" lang="en-US" altLang="ja-JP" sz="1400">
              <a:solidFill>
                <a:sysClr val="windowText" lastClr="000000"/>
              </a:solidFill>
              <a:effectLst/>
              <a:latin typeface="+mn-lt"/>
              <a:ea typeface="+mn-ea"/>
              <a:cs typeface="+mn-cs"/>
            </a:rPr>
            <a:t>27</a:t>
          </a:r>
          <a:r>
            <a:rPr kumimoji="1" lang="ja-JP" altLang="ja-JP" sz="1400">
              <a:solidFill>
                <a:sysClr val="windowText" lastClr="000000"/>
              </a:solidFill>
              <a:effectLst/>
              <a:latin typeface="+mn-lt"/>
              <a:ea typeface="+mn-ea"/>
              <a:cs typeface="+mn-cs"/>
            </a:rPr>
            <a:t>年度で▲</a:t>
          </a:r>
          <a:r>
            <a:rPr kumimoji="1" lang="en-US" altLang="ja-JP" sz="1400">
              <a:solidFill>
                <a:sysClr val="windowText" lastClr="000000"/>
              </a:solidFill>
              <a:effectLst/>
              <a:latin typeface="+mn-lt"/>
              <a:ea typeface="+mn-ea"/>
              <a:cs typeface="+mn-cs"/>
            </a:rPr>
            <a:t>41</a:t>
          </a:r>
          <a:r>
            <a:rPr kumimoji="1" lang="ja-JP" altLang="ja-JP" sz="1400">
              <a:solidFill>
                <a:sysClr val="windowText" lastClr="000000"/>
              </a:solidFill>
              <a:effectLst/>
              <a:latin typeface="+mn-lt"/>
              <a:ea typeface="+mn-ea"/>
              <a:cs typeface="+mn-cs"/>
            </a:rPr>
            <a:t>億円）しており、また、下水道会計をはじめとする公営企業債の元利償還金が減少したこともあり、実質公債費比率の分子は減少傾向にある。</a:t>
          </a:r>
          <a:endParaRPr kumimoji="1" lang="en-US" altLang="ja-JP" sz="1400">
            <a:solidFill>
              <a:sysClr val="windowText" lastClr="000000"/>
            </a:solidFill>
            <a:effectLst/>
            <a:latin typeface="+mn-lt"/>
            <a:ea typeface="+mn-ea"/>
            <a:cs typeface="+mn-cs"/>
          </a:endParaRPr>
        </a:p>
        <a:p>
          <a:r>
            <a:rPr lang="ja-JP" altLang="en-US" sz="1400">
              <a:solidFill>
                <a:sysClr val="windowText" lastClr="000000"/>
              </a:solidFill>
              <a:effectLst/>
            </a:rPr>
            <a:t>　満期一括償還地方債に係る年度割相当額が増加している要因は、平成</a:t>
          </a:r>
          <a:r>
            <a:rPr lang="en-US" altLang="ja-JP" sz="1400">
              <a:solidFill>
                <a:sysClr val="windowText" lastClr="000000"/>
              </a:solidFill>
              <a:effectLst/>
            </a:rPr>
            <a:t>24</a:t>
          </a:r>
          <a:r>
            <a:rPr lang="ja-JP" altLang="en-US" sz="1400">
              <a:solidFill>
                <a:sysClr val="windowText" lastClr="000000"/>
              </a:solidFill>
              <a:effectLst/>
            </a:rPr>
            <a:t>年度から発行している市場公募債（満期一括）の１年当たりの元金償還金の増加によるもの。</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12</a:t>
          </a:r>
          <a:r>
            <a:rPr kumimoji="1" lang="ja-JP" altLang="ja-JP" sz="1400">
              <a:solidFill>
                <a:sysClr val="windowText" lastClr="000000"/>
              </a:solidFill>
              <a:effectLst/>
              <a:latin typeface="+mn-lt"/>
              <a:ea typeface="+mn-ea"/>
              <a:cs typeface="+mn-cs"/>
            </a:rPr>
            <a:t>年度以降、投資的経費の抑制等に取り組</a:t>
          </a:r>
          <a:r>
            <a:rPr kumimoji="1" lang="ja-JP" altLang="en-US" sz="1400">
              <a:solidFill>
                <a:sysClr val="windowText" lastClr="000000"/>
              </a:solidFill>
              <a:effectLst/>
              <a:latin typeface="+mn-lt"/>
              <a:ea typeface="+mn-ea"/>
              <a:cs typeface="+mn-cs"/>
            </a:rPr>
            <a:t>んでいるものの</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国県道整備事業や中心市街地整備等の投資的経費増に伴う市債残高の増加等</a:t>
          </a:r>
          <a:r>
            <a:rPr kumimoji="1" lang="ja-JP" altLang="ja-JP" sz="1400">
              <a:solidFill>
                <a:sysClr val="windowText" lastClr="000000"/>
              </a:solidFill>
              <a:effectLst/>
              <a:latin typeface="+mn-lt"/>
              <a:ea typeface="+mn-ea"/>
              <a:cs typeface="+mn-cs"/>
            </a:rPr>
            <a:t>により、</a:t>
          </a:r>
          <a:r>
            <a:rPr kumimoji="1" lang="ja-JP" altLang="en-US" sz="1400">
              <a:solidFill>
                <a:sysClr val="windowText" lastClr="000000"/>
              </a:solidFill>
              <a:effectLst/>
              <a:latin typeface="+mn-lt"/>
              <a:ea typeface="+mn-ea"/>
              <a:cs typeface="+mn-cs"/>
            </a:rPr>
            <a:t>前年度比</a:t>
          </a:r>
          <a:r>
            <a:rPr kumimoji="1" lang="en-US" altLang="ja-JP" sz="1400">
              <a:solidFill>
                <a:sysClr val="windowText" lastClr="000000"/>
              </a:solidFill>
              <a:effectLst/>
              <a:latin typeface="+mn-lt"/>
              <a:ea typeface="+mn-ea"/>
              <a:cs typeface="+mn-cs"/>
            </a:rPr>
            <a:t>3.1</a:t>
          </a:r>
          <a:r>
            <a:rPr kumimoji="1" lang="ja-JP" altLang="en-US" sz="1400">
              <a:solidFill>
                <a:sysClr val="windowText" lastClr="000000"/>
              </a:solidFill>
              <a:effectLst/>
              <a:latin typeface="+mn-lt"/>
              <a:ea typeface="+mn-ea"/>
              <a:cs typeface="+mn-cs"/>
            </a:rPr>
            <a:t>ポイント悪化となった</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190499</xdr:colOff>
      <xdr:row>9</xdr:row>
      <xdr:rowOff>130175</xdr:rowOff>
    </xdr:to>
    <xdr:sp macro="" textlink="">
      <xdr:nvSpPr>
        <xdr:cNvPr id="19" name="正方形/長方形 18"/>
        <xdr:cNvSpPr/>
      </xdr:nvSpPr>
      <xdr:spPr>
        <a:xfrm>
          <a:off x="6257924" y="1708785"/>
          <a:ext cx="337375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335279</xdr:colOff>
      <xdr:row>13</xdr:row>
      <xdr:rowOff>120650</xdr:rowOff>
    </xdr:to>
    <xdr:sp macro="" textlink="">
      <xdr:nvSpPr>
        <xdr:cNvPr id="17" name="正方形/長方形 16"/>
        <xdr:cNvSpPr/>
      </xdr:nvSpPr>
      <xdr:spPr>
        <a:xfrm>
          <a:off x="6487794" y="1676400"/>
          <a:ext cx="31134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類似団体と比較し、第</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次産業人口の割合（</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％）は高いが第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次産業人口の割合（</a:t>
          </a:r>
          <a:r>
            <a:rPr kumimoji="1" lang="en-US" altLang="ja-JP" sz="1300">
              <a:solidFill>
                <a:schemeClr val="dk1"/>
              </a:solidFill>
              <a:effectLst/>
              <a:latin typeface="+mn-lt"/>
              <a:ea typeface="+mn-ea"/>
              <a:cs typeface="+mn-cs"/>
            </a:rPr>
            <a:t>16.8</a:t>
          </a:r>
          <a:r>
            <a:rPr kumimoji="1" lang="ja-JP" altLang="ja-JP" sz="1300">
              <a:solidFill>
                <a:schemeClr val="dk1"/>
              </a:solidFill>
              <a:effectLst/>
              <a:latin typeface="+mn-lt"/>
              <a:ea typeface="+mn-ea"/>
              <a:cs typeface="+mn-cs"/>
            </a:rPr>
            <a:t>％）は低く、製造品出荷額や事業所数が少ないなど、産業構造上の税収基盤が弱い状況にあり、財政力指数は下位にある。</a:t>
          </a:r>
          <a:endParaRPr lang="ja-JP" altLang="ja-JP" sz="1300">
            <a:effectLst/>
          </a:endParaRPr>
        </a:p>
        <a:p>
          <a:r>
            <a:rPr kumimoji="1" lang="ja-JP" altLang="ja-JP" sz="1300">
              <a:solidFill>
                <a:schemeClr val="dk1"/>
              </a:solidFill>
              <a:effectLst/>
              <a:latin typeface="+mn-lt"/>
              <a:ea typeface="+mn-ea"/>
              <a:cs typeface="+mn-cs"/>
            </a:rPr>
            <a:t>しかしながら、市税徴収率の向上（平成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ポ</a:t>
          </a:r>
          <a:r>
            <a:rPr kumimoji="1" lang="ja-JP" altLang="ja-JP" sz="1300">
              <a:solidFill>
                <a:schemeClr val="dk1"/>
              </a:solidFill>
              <a:effectLst/>
              <a:latin typeface="+mn-lt"/>
              <a:ea typeface="+mn-ea"/>
              <a:cs typeface="+mn-cs"/>
            </a:rPr>
            <a:t>イント）等に伴い、財政力指数もわずかに改善している。</a:t>
          </a:r>
          <a:endParaRPr lang="ja-JP" altLang="ja-JP" sz="1300">
            <a:effectLst/>
          </a:endParaRPr>
        </a:p>
        <a:p>
          <a:r>
            <a:rPr kumimoji="1" lang="ja-JP" altLang="ja-JP" sz="1300">
              <a:solidFill>
                <a:schemeClr val="dk1"/>
              </a:solidFill>
              <a:effectLst/>
              <a:latin typeface="+mn-lt"/>
              <a:ea typeface="+mn-ea"/>
              <a:cs typeface="+mn-cs"/>
            </a:rPr>
            <a:t>今後も、企業誘致や地場産業の育成に努めるとともに、市税の徴収率向上等による歳入確保に努める。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42</xdr:row>
      <xdr:rowOff>146050</xdr:rowOff>
    </xdr:to>
    <xdr:cxnSp macro="">
      <xdr:nvCxnSpPr>
        <xdr:cNvPr id="63" name="直線コネクタ 62"/>
        <xdr:cNvCxnSpPr/>
      </xdr:nvCxnSpPr>
      <xdr:spPr>
        <a:xfrm flipV="1">
          <a:off x="4953000" y="61806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118127</xdr:rowOff>
    </xdr:from>
    <xdr:ext cx="762000" cy="259045"/>
    <xdr:sp macro="" textlink="">
      <xdr:nvSpPr>
        <xdr:cNvPr id="64" name="財政力最小値テキスト"/>
        <xdr:cNvSpPr txBox="1"/>
      </xdr:nvSpPr>
      <xdr:spPr>
        <a:xfrm>
          <a:off x="5041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42</xdr:row>
      <xdr:rowOff>146050</xdr:rowOff>
    </xdr:from>
    <xdr:to>
      <xdr:col>7</xdr:col>
      <xdr:colOff>241300</xdr:colOff>
      <xdr:row>42</xdr:row>
      <xdr:rowOff>146050</xdr:rowOff>
    </xdr:to>
    <xdr:cxnSp macro="">
      <xdr:nvCxnSpPr>
        <xdr:cNvPr id="65" name="直線コネクタ 64"/>
        <xdr:cNvCxnSpPr/>
      </xdr:nvCxnSpPr>
      <xdr:spPr>
        <a:xfrm>
          <a:off x="4864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14817</xdr:rowOff>
    </xdr:to>
    <xdr:cxnSp macro="">
      <xdr:nvCxnSpPr>
        <xdr:cNvPr id="68" name="直線コネクタ 67"/>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22877</xdr:rowOff>
    </xdr:from>
    <xdr:ext cx="762000" cy="259045"/>
    <xdr:sp macro="" textlink="">
      <xdr:nvSpPr>
        <xdr:cNvPr id="69" name="財政力平均値テキスト"/>
        <xdr:cNvSpPr txBox="1"/>
      </xdr:nvSpPr>
      <xdr:spPr>
        <a:xfrm>
          <a:off x="5041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70" name="フローチャート : 判断 69"/>
        <xdr:cNvSpPr/>
      </xdr:nvSpPr>
      <xdr:spPr>
        <a:xfrm>
          <a:off x="4902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95250</xdr:rowOff>
    </xdr:to>
    <xdr:cxnSp macro="">
      <xdr:nvCxnSpPr>
        <xdr:cNvPr id="71" name="直線コネクタ 70"/>
        <xdr:cNvCxnSpPr/>
      </xdr:nvCxnSpPr>
      <xdr:spPr>
        <a:xfrm flipV="1">
          <a:off x="3225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72" name="フローチャート : 判断 71"/>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3" name="テキスト ボックス 72"/>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44</xdr:row>
      <xdr:rowOff>4233</xdr:rowOff>
    </xdr:to>
    <xdr:cxnSp macro="">
      <xdr:nvCxnSpPr>
        <xdr:cNvPr id="74" name="直線コネクタ 73"/>
        <xdr:cNvCxnSpPr/>
      </xdr:nvCxnSpPr>
      <xdr:spPr>
        <a:xfrm flipV="1">
          <a:off x="2336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5" name="フローチャート : 判断 74"/>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6" name="テキスト ボックス 75"/>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1" name="テキスト ボックス 8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162577</xdr:rowOff>
    </xdr:from>
    <xdr:ext cx="762000" cy="259045"/>
    <xdr:sp macro="" textlink="">
      <xdr:nvSpPr>
        <xdr:cNvPr id="88" name="財政力該当値テキスト"/>
        <xdr:cNvSpPr txBox="1"/>
      </xdr:nvSpPr>
      <xdr:spPr>
        <a:xfrm>
          <a:off x="5041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市税収入額の増加（平成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億円）等により経常一般財源は増加傾向にあるものの、主に扶助費の増加（平成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a:t>
          </a:r>
          <a:r>
            <a:rPr kumimoji="1" lang="en-US" altLang="ja-JP" sz="1300">
              <a:solidFill>
                <a:schemeClr val="dk1"/>
              </a:solidFill>
              <a:effectLst/>
              <a:latin typeface="+mn-lt"/>
              <a:ea typeface="+mn-ea"/>
              <a:cs typeface="+mn-cs"/>
            </a:rPr>
            <a:t>87</a:t>
          </a:r>
          <a:r>
            <a:rPr kumimoji="1" lang="ja-JP" altLang="ja-JP" sz="1300">
              <a:solidFill>
                <a:schemeClr val="dk1"/>
              </a:solidFill>
              <a:effectLst/>
              <a:latin typeface="+mn-lt"/>
              <a:ea typeface="+mn-ea"/>
              <a:cs typeface="+mn-cs"/>
            </a:rPr>
            <a:t>億円）による経常経費充当一般財源の増加が上回っており、経常収支比率はわずかに悪化している。</a:t>
          </a:r>
          <a:endParaRPr lang="ja-JP" altLang="ja-JP" sz="1300">
            <a:effectLst/>
          </a:endParaRPr>
        </a:p>
        <a:p>
          <a:r>
            <a:rPr kumimoji="1" lang="ja-JP" altLang="ja-JP" sz="1300">
              <a:solidFill>
                <a:schemeClr val="dk1"/>
              </a:solidFill>
              <a:effectLst/>
              <a:latin typeface="+mn-lt"/>
              <a:ea typeface="+mn-ea"/>
              <a:cs typeface="+mn-cs"/>
            </a:rPr>
            <a:t>今後も、扶助費に係る資格審査の適正化や単独事業の見直し等による歳出抑制とともに、市税の徴収率向上等による歳入確保に努め、行財政改革計画の目標値（平成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89.1</a:t>
          </a:r>
          <a:r>
            <a:rPr kumimoji="1" lang="ja-JP" altLang="ja-JP" sz="1300">
              <a:solidFill>
                <a:schemeClr val="dk1"/>
              </a:solidFill>
              <a:effectLst/>
              <a:latin typeface="+mn-lt"/>
              <a:ea typeface="+mn-ea"/>
              <a:cs typeface="+mn-cs"/>
            </a:rPr>
            <a:t>％相当）を目指す。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6" name="直線コネクタ 125"/>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7"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8" name="直線コネクタ 127"/>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9"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30" name="直線コネクタ 129"/>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55033</xdr:rowOff>
    </xdr:to>
    <xdr:cxnSp macro="">
      <xdr:nvCxnSpPr>
        <xdr:cNvPr id="131" name="直線コネクタ 130"/>
        <xdr:cNvCxnSpPr/>
      </xdr:nvCxnSpPr>
      <xdr:spPr>
        <a:xfrm>
          <a:off x="4114800" y="1047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65210</xdr:rowOff>
    </xdr:from>
    <xdr:ext cx="762000" cy="259045"/>
    <xdr:sp macro="" textlink="">
      <xdr:nvSpPr>
        <xdr:cNvPr id="132"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3" name="フローチャート : 判断 132"/>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38805</xdr:rowOff>
    </xdr:from>
    <xdr:to>
      <xdr:col>6</xdr:col>
      <xdr:colOff>0</xdr:colOff>
      <xdr:row>61</xdr:row>
      <xdr:rowOff>14817</xdr:rowOff>
    </xdr:to>
    <xdr:cxnSp macro="">
      <xdr:nvCxnSpPr>
        <xdr:cNvPr id="134" name="直線コネクタ 133"/>
        <xdr:cNvCxnSpPr/>
      </xdr:nvCxnSpPr>
      <xdr:spPr>
        <a:xfrm>
          <a:off x="3225800" y="1032580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5" name="フローチャート : 判断 134"/>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36" name="テキスト ボックス 135"/>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156633</xdr:rowOff>
    </xdr:from>
    <xdr:to>
      <xdr:col>4</xdr:col>
      <xdr:colOff>482600</xdr:colOff>
      <xdr:row>60</xdr:row>
      <xdr:rowOff>38805</xdr:rowOff>
    </xdr:to>
    <xdr:cxnSp macro="">
      <xdr:nvCxnSpPr>
        <xdr:cNvPr id="137" name="直線コネクタ 136"/>
        <xdr:cNvCxnSpPr/>
      </xdr:nvCxnSpPr>
      <xdr:spPr>
        <a:xfrm>
          <a:off x="2336800" y="102721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8" name="フローチャート : 判断 137"/>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9" name="テキスト ボックス 138"/>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156633</xdr:rowOff>
    </xdr:from>
    <xdr:to>
      <xdr:col>3</xdr:col>
      <xdr:colOff>279400</xdr:colOff>
      <xdr:row>61</xdr:row>
      <xdr:rowOff>1411</xdr:rowOff>
    </xdr:to>
    <xdr:cxnSp macro="">
      <xdr:nvCxnSpPr>
        <xdr:cNvPr id="140" name="直線コネクタ 139"/>
        <xdr:cNvCxnSpPr/>
      </xdr:nvCxnSpPr>
      <xdr:spPr>
        <a:xfrm flipV="1">
          <a:off x="1447800" y="102721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1" name="フローチャート : 判断 140"/>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2" name="テキスト ボックス 141"/>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68439</xdr:rowOff>
    </xdr:from>
    <xdr:to>
      <xdr:col>2</xdr:col>
      <xdr:colOff>127000</xdr:colOff>
      <xdr:row>60</xdr:row>
      <xdr:rowOff>170039</xdr:rowOff>
    </xdr:to>
    <xdr:sp macro="" textlink="">
      <xdr:nvSpPr>
        <xdr:cNvPr id="143" name="フローチャート : 判断 142"/>
        <xdr:cNvSpPr/>
      </xdr:nvSpPr>
      <xdr:spPr>
        <a:xfrm>
          <a:off x="1397000" y="1035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8766</xdr:rowOff>
    </xdr:from>
    <xdr:ext cx="762000" cy="259045"/>
    <xdr:sp macro="" textlink="">
      <xdr:nvSpPr>
        <xdr:cNvPr id="144" name="テキスト ボックス 143"/>
        <xdr:cNvSpPr txBox="1"/>
      </xdr:nvSpPr>
      <xdr:spPr>
        <a:xfrm>
          <a:off x="1066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4233</xdr:rowOff>
    </xdr:from>
    <xdr:to>
      <xdr:col>7</xdr:col>
      <xdr:colOff>203200</xdr:colOff>
      <xdr:row>61</xdr:row>
      <xdr:rowOff>105833</xdr:rowOff>
    </xdr:to>
    <xdr:sp macro="" textlink="">
      <xdr:nvSpPr>
        <xdr:cNvPr id="150" name="円/楕円 149"/>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20760</xdr:rowOff>
    </xdr:from>
    <xdr:ext cx="762000" cy="259045"/>
    <xdr:sp macro="" textlink="">
      <xdr:nvSpPr>
        <xdr:cNvPr id="151"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159455</xdr:rowOff>
    </xdr:from>
    <xdr:to>
      <xdr:col>4</xdr:col>
      <xdr:colOff>533400</xdr:colOff>
      <xdr:row>60</xdr:row>
      <xdr:rowOff>89605</xdr:rowOff>
    </xdr:to>
    <xdr:sp macro="" textlink="">
      <xdr:nvSpPr>
        <xdr:cNvPr id="154" name="円/楕円 153"/>
        <xdr:cNvSpPr/>
      </xdr:nvSpPr>
      <xdr:spPr>
        <a:xfrm>
          <a:off x="3175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99782</xdr:rowOff>
    </xdr:from>
    <xdr:ext cx="762000" cy="259045"/>
    <xdr:sp macro="" textlink="">
      <xdr:nvSpPr>
        <xdr:cNvPr id="155" name="テキスト ボックス 154"/>
        <xdr:cNvSpPr txBox="1"/>
      </xdr:nvSpPr>
      <xdr:spPr>
        <a:xfrm>
          <a:off x="2844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6" name="円/楕円 155"/>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46160</xdr:rowOff>
    </xdr:from>
    <xdr:ext cx="762000" cy="259045"/>
    <xdr:sp macro="" textlink="">
      <xdr:nvSpPr>
        <xdr:cNvPr id="157" name="テキスト ボックス 156"/>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122061</xdr:rowOff>
    </xdr:from>
    <xdr:to>
      <xdr:col>2</xdr:col>
      <xdr:colOff>127000</xdr:colOff>
      <xdr:row>61</xdr:row>
      <xdr:rowOff>52211</xdr:rowOff>
    </xdr:to>
    <xdr:sp macro="" textlink="">
      <xdr:nvSpPr>
        <xdr:cNvPr id="158" name="円/楕円 157"/>
        <xdr:cNvSpPr/>
      </xdr:nvSpPr>
      <xdr:spPr>
        <a:xfrm>
          <a:off x="1397000" y="10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36988</xdr:rowOff>
    </xdr:from>
    <xdr:ext cx="762000" cy="259045"/>
    <xdr:sp macro="" textlink="">
      <xdr:nvSpPr>
        <xdr:cNvPr id="159" name="テキスト ボックス 158"/>
        <xdr:cNvSpPr txBox="1"/>
      </xdr:nvSpPr>
      <xdr:spPr>
        <a:xfrm>
          <a:off x="1066800" y="1049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定員管理計画に基づく正職員数の適正化や給与削減（平成</a:t>
          </a:r>
          <a:r>
            <a:rPr lang="en-US" altLang="ja-JP" sz="1300">
              <a:effectLst/>
            </a:rPr>
            <a:t>25</a:t>
          </a:r>
          <a:r>
            <a:rPr lang="ja-JP" altLang="en-US" sz="1300">
              <a:effectLst/>
            </a:rPr>
            <a:t>年度、</a:t>
          </a:r>
          <a:r>
            <a:rPr lang="en-US" altLang="ja-JP" sz="1300">
              <a:effectLst/>
            </a:rPr>
            <a:t>9</a:t>
          </a:r>
          <a:r>
            <a:rPr lang="ja-JP" altLang="en-US" sz="1300">
              <a:effectLst/>
            </a:rPr>
            <a:t>ヶ月実施）等により減少傾向にあったが、平成</a:t>
          </a:r>
          <a:r>
            <a:rPr lang="en-US" altLang="ja-JP" sz="1300">
              <a:effectLst/>
            </a:rPr>
            <a:t>27</a:t>
          </a:r>
          <a:r>
            <a:rPr lang="ja-JP" altLang="en-US" sz="1300">
              <a:effectLst/>
            </a:rPr>
            <a:t>年度は人事委員会勧告を踏まえた給与改定（月例給平均＋</a:t>
          </a:r>
          <a:r>
            <a:rPr lang="en-US" altLang="ja-JP" sz="1300">
              <a:effectLst/>
            </a:rPr>
            <a:t>0.35</a:t>
          </a:r>
          <a:r>
            <a:rPr lang="ja-JP" altLang="en-US" sz="1300">
              <a:effectLst/>
            </a:rPr>
            <a:t>％等）や前年度の給与削減からの復元等により、人件費が前年度比で</a:t>
          </a:r>
          <a:r>
            <a:rPr lang="en-US" altLang="ja-JP" sz="1300">
              <a:effectLst/>
            </a:rPr>
            <a:t>12</a:t>
          </a:r>
          <a:r>
            <a:rPr lang="ja-JP" altLang="en-US" sz="1300">
              <a:effectLst/>
            </a:rPr>
            <a:t>億円増加し、人口</a:t>
          </a:r>
          <a:r>
            <a:rPr lang="en-US" altLang="ja-JP" sz="1300">
              <a:effectLst/>
            </a:rPr>
            <a:t>1</a:t>
          </a:r>
          <a:r>
            <a:rPr lang="ja-JP" altLang="en-US" sz="1300">
              <a:effectLst/>
            </a:rPr>
            <a:t>人当たりの経費が悪化したもの。</a:t>
          </a:r>
        </a:p>
        <a:p>
          <a:r>
            <a:rPr lang="ja-JP" altLang="en-US" sz="1300">
              <a:effectLst/>
            </a:rPr>
            <a:t>今後も、正職員数の適正化を着実に進めるとともに、行財政改革計画に基づく人件費、物件費等の削減に取組む。</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9" name="直線コネクタ 188"/>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90"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91" name="直線コネクタ 190"/>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2"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3" name="直線コネクタ 192"/>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78529</xdr:rowOff>
    </xdr:from>
    <xdr:to>
      <xdr:col>7</xdr:col>
      <xdr:colOff>152400</xdr:colOff>
      <xdr:row>85</xdr:row>
      <xdr:rowOff>40035</xdr:rowOff>
    </xdr:to>
    <xdr:cxnSp macro="">
      <xdr:nvCxnSpPr>
        <xdr:cNvPr id="194" name="直線コネクタ 193"/>
        <xdr:cNvCxnSpPr/>
      </xdr:nvCxnSpPr>
      <xdr:spPr>
        <a:xfrm>
          <a:off x="4114800" y="14480329"/>
          <a:ext cx="838200" cy="1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5"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6" name="フローチャート : 判断 195"/>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22554</xdr:rowOff>
    </xdr:from>
    <xdr:to>
      <xdr:col>6</xdr:col>
      <xdr:colOff>0</xdr:colOff>
      <xdr:row>84</xdr:row>
      <xdr:rowOff>78529</xdr:rowOff>
    </xdr:to>
    <xdr:cxnSp macro="">
      <xdr:nvCxnSpPr>
        <xdr:cNvPr id="197" name="直線コネクタ 196"/>
        <xdr:cNvCxnSpPr/>
      </xdr:nvCxnSpPr>
      <xdr:spPr>
        <a:xfrm>
          <a:off x="3225800" y="14252904"/>
          <a:ext cx="889000" cy="2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8" name="フローチャート : 判断 197"/>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9" name="テキスト ボックス 198"/>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22554</xdr:rowOff>
    </xdr:from>
    <xdr:to>
      <xdr:col>4</xdr:col>
      <xdr:colOff>482600</xdr:colOff>
      <xdr:row>83</xdr:row>
      <xdr:rowOff>49941</xdr:rowOff>
    </xdr:to>
    <xdr:cxnSp macro="">
      <xdr:nvCxnSpPr>
        <xdr:cNvPr id="200" name="直線コネクタ 199"/>
        <xdr:cNvCxnSpPr/>
      </xdr:nvCxnSpPr>
      <xdr:spPr>
        <a:xfrm flipV="1">
          <a:off x="2336800" y="14252904"/>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201" name="フローチャート : 判断 200"/>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2" name="テキスト ボックス 201"/>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49941</xdr:rowOff>
    </xdr:from>
    <xdr:to>
      <xdr:col>3</xdr:col>
      <xdr:colOff>279400</xdr:colOff>
      <xdr:row>83</xdr:row>
      <xdr:rowOff>69004</xdr:rowOff>
    </xdr:to>
    <xdr:cxnSp macro="">
      <xdr:nvCxnSpPr>
        <xdr:cNvPr id="203" name="直線コネクタ 202"/>
        <xdr:cNvCxnSpPr/>
      </xdr:nvCxnSpPr>
      <xdr:spPr>
        <a:xfrm flipV="1">
          <a:off x="1447800" y="14280291"/>
          <a:ext cx="8890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4" name="フローチャート : 判断 203"/>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5" name="テキスト ボックス 204"/>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75633</xdr:rowOff>
    </xdr:from>
    <xdr:to>
      <xdr:col>2</xdr:col>
      <xdr:colOff>127000</xdr:colOff>
      <xdr:row>84</xdr:row>
      <xdr:rowOff>5783</xdr:rowOff>
    </xdr:to>
    <xdr:sp macro="" textlink="">
      <xdr:nvSpPr>
        <xdr:cNvPr id="206" name="フローチャート : 判断 205"/>
        <xdr:cNvSpPr/>
      </xdr:nvSpPr>
      <xdr:spPr>
        <a:xfrm>
          <a:off x="1397000" y="143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162010</xdr:rowOff>
    </xdr:from>
    <xdr:ext cx="762000" cy="259045"/>
    <xdr:sp macro="" textlink="">
      <xdr:nvSpPr>
        <xdr:cNvPr id="207" name="テキスト ボックス 206"/>
        <xdr:cNvSpPr txBox="1"/>
      </xdr:nvSpPr>
      <xdr:spPr>
        <a:xfrm>
          <a:off x="1066800" y="1439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160685</xdr:rowOff>
    </xdr:from>
    <xdr:to>
      <xdr:col>7</xdr:col>
      <xdr:colOff>203200</xdr:colOff>
      <xdr:row>85</xdr:row>
      <xdr:rowOff>90835</xdr:rowOff>
    </xdr:to>
    <xdr:sp macro="" textlink="">
      <xdr:nvSpPr>
        <xdr:cNvPr id="213" name="円/楕円 212"/>
        <xdr:cNvSpPr/>
      </xdr:nvSpPr>
      <xdr:spPr>
        <a:xfrm>
          <a:off x="4902200" y="145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5762</xdr:rowOff>
    </xdr:from>
    <xdr:ext cx="762000" cy="259045"/>
    <xdr:sp macro="" textlink="">
      <xdr:nvSpPr>
        <xdr:cNvPr id="214" name="人件費・物件費等の状況該当値テキスト"/>
        <xdr:cNvSpPr txBox="1"/>
      </xdr:nvSpPr>
      <xdr:spPr>
        <a:xfrm>
          <a:off x="5041900" y="1440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27729</xdr:rowOff>
    </xdr:from>
    <xdr:to>
      <xdr:col>6</xdr:col>
      <xdr:colOff>50800</xdr:colOff>
      <xdr:row>84</xdr:row>
      <xdr:rowOff>129329</xdr:rowOff>
    </xdr:to>
    <xdr:sp macro="" textlink="">
      <xdr:nvSpPr>
        <xdr:cNvPr id="215" name="円/楕円 214"/>
        <xdr:cNvSpPr/>
      </xdr:nvSpPr>
      <xdr:spPr>
        <a:xfrm>
          <a:off x="4064000" y="14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139506</xdr:rowOff>
    </xdr:from>
    <xdr:ext cx="736600" cy="259045"/>
    <xdr:sp macro="" textlink="">
      <xdr:nvSpPr>
        <xdr:cNvPr id="216" name="テキスト ボックス 215"/>
        <xdr:cNvSpPr txBox="1"/>
      </xdr:nvSpPr>
      <xdr:spPr>
        <a:xfrm>
          <a:off x="3733800" y="1419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143204</xdr:rowOff>
    </xdr:from>
    <xdr:to>
      <xdr:col>4</xdr:col>
      <xdr:colOff>533400</xdr:colOff>
      <xdr:row>83</xdr:row>
      <xdr:rowOff>73354</xdr:rowOff>
    </xdr:to>
    <xdr:sp macro="" textlink="">
      <xdr:nvSpPr>
        <xdr:cNvPr id="217" name="円/楕円 216"/>
        <xdr:cNvSpPr/>
      </xdr:nvSpPr>
      <xdr:spPr>
        <a:xfrm>
          <a:off x="3175000" y="142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83531</xdr:rowOff>
    </xdr:from>
    <xdr:ext cx="762000" cy="259045"/>
    <xdr:sp macro="" textlink="">
      <xdr:nvSpPr>
        <xdr:cNvPr id="218" name="テキスト ボックス 217"/>
        <xdr:cNvSpPr txBox="1"/>
      </xdr:nvSpPr>
      <xdr:spPr>
        <a:xfrm>
          <a:off x="2844800" y="1397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170591</xdr:rowOff>
    </xdr:from>
    <xdr:to>
      <xdr:col>3</xdr:col>
      <xdr:colOff>330200</xdr:colOff>
      <xdr:row>83</xdr:row>
      <xdr:rowOff>100741</xdr:rowOff>
    </xdr:to>
    <xdr:sp macro="" textlink="">
      <xdr:nvSpPr>
        <xdr:cNvPr id="219" name="円/楕円 218"/>
        <xdr:cNvSpPr/>
      </xdr:nvSpPr>
      <xdr:spPr>
        <a:xfrm>
          <a:off x="2286000" y="142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110918</xdr:rowOff>
    </xdr:from>
    <xdr:ext cx="762000" cy="259045"/>
    <xdr:sp macro="" textlink="">
      <xdr:nvSpPr>
        <xdr:cNvPr id="220" name="テキスト ボックス 219"/>
        <xdr:cNvSpPr txBox="1"/>
      </xdr:nvSpPr>
      <xdr:spPr>
        <a:xfrm>
          <a:off x="1955800" y="1399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18204</xdr:rowOff>
    </xdr:from>
    <xdr:to>
      <xdr:col>2</xdr:col>
      <xdr:colOff>127000</xdr:colOff>
      <xdr:row>83</xdr:row>
      <xdr:rowOff>119804</xdr:rowOff>
    </xdr:to>
    <xdr:sp macro="" textlink="">
      <xdr:nvSpPr>
        <xdr:cNvPr id="221" name="円/楕円 220"/>
        <xdr:cNvSpPr/>
      </xdr:nvSpPr>
      <xdr:spPr>
        <a:xfrm>
          <a:off x="1397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129981</xdr:rowOff>
    </xdr:from>
    <xdr:ext cx="762000" cy="259045"/>
    <xdr:sp macro="" textlink="">
      <xdr:nvSpPr>
        <xdr:cNvPr id="222" name="テキスト ボックス 221"/>
        <xdr:cNvSpPr txBox="1"/>
      </xdr:nvSpPr>
      <xdr:spPr>
        <a:xfrm>
          <a:off x="1066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給与水準抑制のための本市独自措置</a:t>
          </a:r>
          <a:r>
            <a:rPr kumimoji="1" lang="en-US" altLang="ja-JP" sz="1300">
              <a:latin typeface="ＭＳ Ｐゴシック"/>
            </a:rPr>
            <a:t>(</a:t>
          </a:r>
          <a:r>
            <a:rPr kumimoji="1" lang="ja-JP" altLang="en-US" sz="1300">
              <a:latin typeface="ＭＳ Ｐゴシック"/>
            </a:rPr>
            <a:t>平成２３年４月１日給料表切替、平成</a:t>
          </a:r>
          <a:r>
            <a:rPr kumimoji="1" lang="en-US" altLang="ja-JP" sz="1300">
              <a:latin typeface="ＭＳ Ｐゴシック"/>
            </a:rPr>
            <a:t>24</a:t>
          </a:r>
          <a:r>
            <a:rPr kumimoji="1" lang="ja-JP" altLang="en-US" sz="1300">
              <a:latin typeface="ＭＳ Ｐゴシック"/>
            </a:rPr>
            <a:t>年の定期昇給の抑制等）、加えて国の臨時特例法に準じた給与削減を平成</a:t>
          </a:r>
          <a:r>
            <a:rPr kumimoji="1" lang="en-US" altLang="ja-JP" sz="1300">
              <a:latin typeface="ＭＳ Ｐゴシック"/>
            </a:rPr>
            <a:t>25</a:t>
          </a:r>
          <a:r>
            <a:rPr kumimoji="1" lang="ja-JP" altLang="en-US" sz="1300">
              <a:latin typeface="ＭＳ Ｐゴシック"/>
            </a:rPr>
            <a:t>年７月から行ったこと等に伴い、国と同水準にあり、今後も引き続き人事委員会の勧告等を踏まえながら、給与制度を継続的に点検し、必要に応じて見直しを行う。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41275</xdr:rowOff>
    </xdr:to>
    <xdr:cxnSp macro="">
      <xdr:nvCxnSpPr>
        <xdr:cNvPr id="255" name="直線コネクタ 254"/>
        <xdr:cNvCxnSpPr/>
      </xdr:nvCxnSpPr>
      <xdr:spPr>
        <a:xfrm flipV="1">
          <a:off x="17018000" y="13820775"/>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13352</xdr:rowOff>
    </xdr:from>
    <xdr:ext cx="762000" cy="259045"/>
    <xdr:sp macro="" textlink="">
      <xdr:nvSpPr>
        <xdr:cNvPr id="256" name="給与水準   （国との比較）最小値テキスト"/>
        <xdr:cNvSpPr txBox="1"/>
      </xdr:nvSpPr>
      <xdr:spPr>
        <a:xfrm>
          <a:off x="17106900" y="1475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41275</xdr:rowOff>
    </xdr:from>
    <xdr:to>
      <xdr:col>24</xdr:col>
      <xdr:colOff>647700</xdr:colOff>
      <xdr:row>86</xdr:row>
      <xdr:rowOff>41275</xdr:rowOff>
    </xdr:to>
    <xdr:cxnSp macro="">
      <xdr:nvCxnSpPr>
        <xdr:cNvPr id="257" name="直線コネクタ 256"/>
        <xdr:cNvCxnSpPr/>
      </xdr:nvCxnSpPr>
      <xdr:spPr>
        <a:xfrm>
          <a:off x="16929100" y="1478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92604</xdr:rowOff>
    </xdr:to>
    <xdr:cxnSp macro="">
      <xdr:nvCxnSpPr>
        <xdr:cNvPr id="260" name="直線コネクタ 259"/>
        <xdr:cNvCxnSpPr/>
      </xdr:nvCxnSpPr>
      <xdr:spPr>
        <a:xfrm>
          <a:off x="16179800" y="14403916"/>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58331</xdr:rowOff>
    </xdr:from>
    <xdr:ext cx="762000" cy="259045"/>
    <xdr:sp macro="" textlink="">
      <xdr:nvSpPr>
        <xdr:cNvPr id="261" name="給与水準   （国との比較）平均値テキスト"/>
        <xdr:cNvSpPr txBox="1"/>
      </xdr:nvSpPr>
      <xdr:spPr>
        <a:xfrm>
          <a:off x="17106900" y="1428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139774</xdr:rowOff>
    </xdr:from>
    <xdr:to>
      <xdr:col>24</xdr:col>
      <xdr:colOff>609600</xdr:colOff>
      <xdr:row>84</xdr:row>
      <xdr:rowOff>78088</xdr:rowOff>
    </xdr:to>
    <xdr:sp macro="" textlink="">
      <xdr:nvSpPr>
        <xdr:cNvPr id="262" name="フローチャート : 判断 261"/>
        <xdr:cNvSpPr/>
      </xdr:nvSpPr>
      <xdr:spPr>
        <a:xfrm>
          <a:off x="15399657" y="1369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2116</xdr:rowOff>
    </xdr:to>
    <xdr:cxnSp macro="">
      <xdr:nvCxnSpPr>
        <xdr:cNvPr id="263" name="直線コネクタ 262"/>
        <xdr:cNvCxnSpPr/>
      </xdr:nvCxnSpPr>
      <xdr:spPr>
        <a:xfrm>
          <a:off x="15290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82021</xdr:rowOff>
    </xdr:from>
    <xdr:to>
      <xdr:col>23</xdr:col>
      <xdr:colOff>457200</xdr:colOff>
      <xdr:row>85</xdr:row>
      <xdr:rowOff>12171</xdr:rowOff>
    </xdr:to>
    <xdr:sp macro="" textlink="">
      <xdr:nvSpPr>
        <xdr:cNvPr id="264" name="フローチャート : 判断 263"/>
        <xdr:cNvSpPr/>
      </xdr:nvSpPr>
      <xdr:spPr>
        <a:xfrm>
          <a:off x="161290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168398</xdr:rowOff>
    </xdr:from>
    <xdr:ext cx="736600" cy="259045"/>
    <xdr:sp macro="" textlink="">
      <xdr:nvSpPr>
        <xdr:cNvPr id="265" name="テキスト ボックス 264"/>
        <xdr:cNvSpPr txBox="1"/>
      </xdr:nvSpPr>
      <xdr:spPr>
        <a:xfrm>
          <a:off x="15798800" y="1457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90488</xdr:rowOff>
    </xdr:to>
    <xdr:cxnSp macro="">
      <xdr:nvCxnSpPr>
        <xdr:cNvPr id="266" name="直線コネクタ 265"/>
        <xdr:cNvCxnSpPr/>
      </xdr:nvCxnSpPr>
      <xdr:spPr>
        <a:xfrm flipV="1">
          <a:off x="14401800" y="14403916"/>
          <a:ext cx="889000" cy="7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11641</xdr:rowOff>
    </xdr:from>
    <xdr:to>
      <xdr:col>22</xdr:col>
      <xdr:colOff>254000</xdr:colOff>
      <xdr:row>84</xdr:row>
      <xdr:rowOff>113241</xdr:rowOff>
    </xdr:to>
    <xdr:sp macro="" textlink="">
      <xdr:nvSpPr>
        <xdr:cNvPr id="267" name="フローチャート : 判断 266"/>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98018</xdr:rowOff>
    </xdr:from>
    <xdr:ext cx="762000" cy="259045"/>
    <xdr:sp macro="" textlink="">
      <xdr:nvSpPr>
        <xdr:cNvPr id="268" name="テキスト ボックス 267"/>
        <xdr:cNvSpPr txBox="1"/>
      </xdr:nvSpPr>
      <xdr:spPr>
        <a:xfrm>
          <a:off x="14909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90488</xdr:rowOff>
    </xdr:from>
    <xdr:to>
      <xdr:col>21</xdr:col>
      <xdr:colOff>0</xdr:colOff>
      <xdr:row>89</xdr:row>
      <xdr:rowOff>9525</xdr:rowOff>
    </xdr:to>
    <xdr:cxnSp macro="">
      <xdr:nvCxnSpPr>
        <xdr:cNvPr id="269" name="直線コネクタ 268"/>
        <xdr:cNvCxnSpPr/>
      </xdr:nvCxnSpPr>
      <xdr:spPr>
        <a:xfrm flipV="1">
          <a:off x="13512800" y="151780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8996</xdr:rowOff>
    </xdr:from>
    <xdr:to>
      <xdr:col>21</xdr:col>
      <xdr:colOff>50800</xdr:colOff>
      <xdr:row>89</xdr:row>
      <xdr:rowOff>110596</xdr:rowOff>
    </xdr:to>
    <xdr:sp macro="" textlink="">
      <xdr:nvSpPr>
        <xdr:cNvPr id="270" name="フローチャート : 判断 269"/>
        <xdr:cNvSpPr/>
      </xdr:nvSpPr>
      <xdr:spPr>
        <a:xfrm>
          <a:off x="14351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95373</xdr:rowOff>
    </xdr:from>
    <xdr:ext cx="762000" cy="259045"/>
    <xdr:sp macro="" textlink="">
      <xdr:nvSpPr>
        <xdr:cNvPr id="271" name="テキスト ボックス 270"/>
        <xdr:cNvSpPr txBox="1"/>
      </xdr:nvSpPr>
      <xdr:spPr>
        <a:xfrm>
          <a:off x="14020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140229</xdr:rowOff>
    </xdr:from>
    <xdr:to>
      <xdr:col>19</xdr:col>
      <xdr:colOff>533400</xdr:colOff>
      <xdr:row>89</xdr:row>
      <xdr:rowOff>70379</xdr:rowOff>
    </xdr:to>
    <xdr:sp macro="" textlink="">
      <xdr:nvSpPr>
        <xdr:cNvPr id="272" name="フローチャート : 判断 271"/>
        <xdr:cNvSpPr/>
      </xdr:nvSpPr>
      <xdr:spPr>
        <a:xfrm>
          <a:off x="13462000" y="1522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55156</xdr:rowOff>
    </xdr:from>
    <xdr:ext cx="762000" cy="259045"/>
    <xdr:sp macro="" textlink="">
      <xdr:nvSpPr>
        <xdr:cNvPr id="273" name="テキスト ボックス 272"/>
        <xdr:cNvSpPr txBox="1"/>
      </xdr:nvSpPr>
      <xdr:spPr>
        <a:xfrm>
          <a:off x="13131800" y="1531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79" name="円/楕円 278"/>
        <xdr:cNvSpPr/>
      </xdr:nvSpPr>
      <xdr:spPr>
        <a:xfrm>
          <a:off x="15399657" y="137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13881</xdr:rowOff>
    </xdr:from>
    <xdr:ext cx="762000" cy="259045"/>
    <xdr:sp macro="" textlink="">
      <xdr:nvSpPr>
        <xdr:cNvPr id="280" name="給与水準   （国との比較）該当値テキスト"/>
        <xdr:cNvSpPr txBox="1"/>
      </xdr:nvSpPr>
      <xdr:spPr>
        <a:xfrm>
          <a:off x="17106900" y="1441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81" name="円/楕円 280"/>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82" name="テキスト ボックス 28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3" name="円/楕円 282"/>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84" name="テキスト ボックス 283"/>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39688</xdr:rowOff>
    </xdr:from>
    <xdr:to>
      <xdr:col>21</xdr:col>
      <xdr:colOff>50800</xdr:colOff>
      <xdr:row>88</xdr:row>
      <xdr:rowOff>141288</xdr:rowOff>
    </xdr:to>
    <xdr:sp macro="" textlink="">
      <xdr:nvSpPr>
        <xdr:cNvPr id="285" name="円/楕円 284"/>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151465</xdr:rowOff>
    </xdr:from>
    <xdr:ext cx="762000" cy="259045"/>
    <xdr:sp macro="" textlink="">
      <xdr:nvSpPr>
        <xdr:cNvPr id="286" name="テキスト ボックス 285"/>
        <xdr:cNvSpPr txBox="1"/>
      </xdr:nvSpPr>
      <xdr:spPr>
        <a:xfrm>
          <a:off x="14020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130175</xdr:rowOff>
    </xdr:from>
    <xdr:to>
      <xdr:col>19</xdr:col>
      <xdr:colOff>533400</xdr:colOff>
      <xdr:row>89</xdr:row>
      <xdr:rowOff>60325</xdr:rowOff>
    </xdr:to>
    <xdr:sp macro="" textlink="">
      <xdr:nvSpPr>
        <xdr:cNvPr id="287" name="円/楕円 286"/>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70502</xdr:rowOff>
    </xdr:from>
    <xdr:ext cx="762000" cy="259045"/>
    <xdr:sp macro="" textlink="">
      <xdr:nvSpPr>
        <xdr:cNvPr id="288" name="テキスト ボックス 287"/>
        <xdr:cNvSpPr txBox="1"/>
      </xdr:nvSpPr>
      <xdr:spPr>
        <a:xfrm>
          <a:off x="13131800" y="149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前年度と比較すると、消防６署体制への整備に向けた消防職員増加等により職員数が増加しているもの。</a:t>
          </a:r>
        </a:p>
        <a:p>
          <a:r>
            <a:rPr kumimoji="1" lang="ja-JP" altLang="en-US" sz="1300">
              <a:latin typeface="ＭＳ Ｐゴシック"/>
            </a:rPr>
            <a:t>類似団体の中では、依然として高い水準にあることから、今後も引き続き、組織体制の見直しや民間委託の推進により正職員数の適正化に向けた職員数の削減に努める。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8" name="直線コネクタ 317"/>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9"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20" name="直線コネクタ 319"/>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21"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22" name="直線コネクタ 321"/>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60537</xdr:rowOff>
    </xdr:from>
    <xdr:to>
      <xdr:col>24</xdr:col>
      <xdr:colOff>558800</xdr:colOff>
      <xdr:row>62</xdr:row>
      <xdr:rowOff>72602</xdr:rowOff>
    </xdr:to>
    <xdr:cxnSp macro="">
      <xdr:nvCxnSpPr>
        <xdr:cNvPr id="323" name="直線コネクタ 322"/>
        <xdr:cNvCxnSpPr/>
      </xdr:nvCxnSpPr>
      <xdr:spPr>
        <a:xfrm flipV="1">
          <a:off x="16179800" y="106904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24"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25" name="フローチャート : 判断 324"/>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56515</xdr:rowOff>
    </xdr:from>
    <xdr:to>
      <xdr:col>23</xdr:col>
      <xdr:colOff>406400</xdr:colOff>
      <xdr:row>62</xdr:row>
      <xdr:rowOff>72602</xdr:rowOff>
    </xdr:to>
    <xdr:cxnSp macro="">
      <xdr:nvCxnSpPr>
        <xdr:cNvPr id="326" name="直線コネクタ 325"/>
        <xdr:cNvCxnSpPr/>
      </xdr:nvCxnSpPr>
      <xdr:spPr>
        <a:xfrm>
          <a:off x="15290800" y="1068641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7" name="フローチャート : 判断 326"/>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8" name="テキスト ボックス 327"/>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56515</xdr:rowOff>
    </xdr:from>
    <xdr:to>
      <xdr:col>22</xdr:col>
      <xdr:colOff>203200</xdr:colOff>
      <xdr:row>62</xdr:row>
      <xdr:rowOff>56515</xdr:rowOff>
    </xdr:to>
    <xdr:cxnSp macro="">
      <xdr:nvCxnSpPr>
        <xdr:cNvPr id="329" name="直線コネクタ 328"/>
        <xdr:cNvCxnSpPr/>
      </xdr:nvCxnSpPr>
      <xdr:spPr>
        <a:xfrm>
          <a:off x="14401800" y="1068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30" name="フローチャート : 判断 329"/>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31" name="テキスト ボックス 330"/>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56515</xdr:rowOff>
    </xdr:from>
    <xdr:to>
      <xdr:col>21</xdr:col>
      <xdr:colOff>0</xdr:colOff>
      <xdr:row>62</xdr:row>
      <xdr:rowOff>60537</xdr:rowOff>
    </xdr:to>
    <xdr:cxnSp macro="">
      <xdr:nvCxnSpPr>
        <xdr:cNvPr id="332" name="直線コネクタ 331"/>
        <xdr:cNvCxnSpPr/>
      </xdr:nvCxnSpPr>
      <xdr:spPr>
        <a:xfrm flipV="1">
          <a:off x="13512800" y="106864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3" name="フローチャート : 判断 332"/>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4" name="テキスト ボックス 333"/>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5" name="フローチャート : 判断 334"/>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6" name="テキスト ボックス 335"/>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9737</xdr:rowOff>
    </xdr:from>
    <xdr:to>
      <xdr:col>24</xdr:col>
      <xdr:colOff>609600</xdr:colOff>
      <xdr:row>62</xdr:row>
      <xdr:rowOff>111337</xdr:rowOff>
    </xdr:to>
    <xdr:sp macro="" textlink="">
      <xdr:nvSpPr>
        <xdr:cNvPr id="342" name="円/楕円 341"/>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153264</xdr:rowOff>
    </xdr:from>
    <xdr:ext cx="762000" cy="259045"/>
    <xdr:sp macro="" textlink="">
      <xdr:nvSpPr>
        <xdr:cNvPr id="343"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21802</xdr:rowOff>
    </xdr:from>
    <xdr:to>
      <xdr:col>23</xdr:col>
      <xdr:colOff>457200</xdr:colOff>
      <xdr:row>62</xdr:row>
      <xdr:rowOff>123402</xdr:rowOff>
    </xdr:to>
    <xdr:sp macro="" textlink="">
      <xdr:nvSpPr>
        <xdr:cNvPr id="344" name="円/楕円 343"/>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45" name="テキスト ボックス 344"/>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5715</xdr:rowOff>
    </xdr:from>
    <xdr:to>
      <xdr:col>22</xdr:col>
      <xdr:colOff>254000</xdr:colOff>
      <xdr:row>62</xdr:row>
      <xdr:rowOff>107315</xdr:rowOff>
    </xdr:to>
    <xdr:sp macro="" textlink="">
      <xdr:nvSpPr>
        <xdr:cNvPr id="346" name="円/楕円 345"/>
        <xdr:cNvSpPr/>
      </xdr:nvSpPr>
      <xdr:spPr>
        <a:xfrm>
          <a:off x="15240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92092</xdr:rowOff>
    </xdr:from>
    <xdr:ext cx="762000" cy="259045"/>
    <xdr:sp macro="" textlink="">
      <xdr:nvSpPr>
        <xdr:cNvPr id="347" name="テキスト ボックス 346"/>
        <xdr:cNvSpPr txBox="1"/>
      </xdr:nvSpPr>
      <xdr:spPr>
        <a:xfrm>
          <a:off x="14909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5715</xdr:rowOff>
    </xdr:from>
    <xdr:to>
      <xdr:col>21</xdr:col>
      <xdr:colOff>50800</xdr:colOff>
      <xdr:row>62</xdr:row>
      <xdr:rowOff>107315</xdr:rowOff>
    </xdr:to>
    <xdr:sp macro="" textlink="">
      <xdr:nvSpPr>
        <xdr:cNvPr id="348" name="円/楕円 347"/>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92092</xdr:rowOff>
    </xdr:from>
    <xdr:ext cx="762000" cy="259045"/>
    <xdr:sp macro="" textlink="">
      <xdr:nvSpPr>
        <xdr:cNvPr id="349" name="テキスト ボックス 348"/>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50" name="円/楕円 349"/>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96114</xdr:rowOff>
    </xdr:from>
    <xdr:ext cx="762000" cy="259045"/>
    <xdr:sp macro="" textlink="">
      <xdr:nvSpPr>
        <xdr:cNvPr id="351" name="テキスト ボックス 350"/>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年度以降、投資的経費の抑制や繰上償還の推進等に取り組み、臨時財政対策債分を除く元利償還金が減少傾向（平成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億円）にあること等により、実質公債費比率も減少が続いており、類似団体平均を下回っている。</a:t>
          </a:r>
          <a:endParaRPr lang="ja-JP" altLang="ja-JP" sz="1300">
            <a:effectLst/>
          </a:endParaRPr>
        </a:p>
        <a:p>
          <a:r>
            <a:rPr kumimoji="1" lang="ja-JP" altLang="ja-JP" sz="1300">
              <a:solidFill>
                <a:schemeClr val="dk1"/>
              </a:solidFill>
              <a:effectLst/>
              <a:latin typeface="+mn-lt"/>
              <a:ea typeface="+mn-ea"/>
              <a:cs typeface="+mn-cs"/>
            </a:rPr>
            <a:t>今後は、指定都市移行に伴う投資的経費の増により、新発債発行額が既発債分償還額を上回る見込みであり、引き続き事業の選択と集中を図り、公債費の抑制に努めることで指標の改善を図っていく。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83" name="直線コネクタ 382"/>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4"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5" name="直線コネクタ 384"/>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6"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7" name="直線コネクタ 386"/>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23585</xdr:rowOff>
    </xdr:from>
    <xdr:to>
      <xdr:col>24</xdr:col>
      <xdr:colOff>558800</xdr:colOff>
      <xdr:row>40</xdr:row>
      <xdr:rowOff>58057</xdr:rowOff>
    </xdr:to>
    <xdr:cxnSp macro="">
      <xdr:nvCxnSpPr>
        <xdr:cNvPr id="388" name="直線コネクタ 387"/>
        <xdr:cNvCxnSpPr/>
      </xdr:nvCxnSpPr>
      <xdr:spPr>
        <a:xfrm flipV="1">
          <a:off x="16179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9"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90" name="フローチャート : 判断 389"/>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40</xdr:row>
      <xdr:rowOff>138491</xdr:rowOff>
    </xdr:to>
    <xdr:cxnSp macro="">
      <xdr:nvCxnSpPr>
        <xdr:cNvPr id="391" name="直線コネクタ 390"/>
        <xdr:cNvCxnSpPr/>
      </xdr:nvCxnSpPr>
      <xdr:spPr>
        <a:xfrm flipV="1">
          <a:off x="15290800" y="691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2" name="フローチャート : 判断 391"/>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3" name="テキスト ボックス 392"/>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138491</xdr:rowOff>
    </xdr:from>
    <xdr:to>
      <xdr:col>22</xdr:col>
      <xdr:colOff>203200</xdr:colOff>
      <xdr:row>41</xdr:row>
      <xdr:rowOff>24493</xdr:rowOff>
    </xdr:to>
    <xdr:cxnSp macro="">
      <xdr:nvCxnSpPr>
        <xdr:cNvPr id="394" name="直線コネクタ 393"/>
        <xdr:cNvCxnSpPr/>
      </xdr:nvCxnSpPr>
      <xdr:spPr>
        <a:xfrm flipV="1">
          <a:off x="14401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5" name="フローチャート : 判断 394"/>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6" name="テキスト ボックス 395"/>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104926</xdr:rowOff>
    </xdr:to>
    <xdr:cxnSp macro="">
      <xdr:nvCxnSpPr>
        <xdr:cNvPr id="397" name="直線コネクタ 396"/>
        <xdr:cNvCxnSpPr/>
      </xdr:nvCxnSpPr>
      <xdr:spPr>
        <a:xfrm flipV="1">
          <a:off x="13512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8" name="フローチャート : 判断 397"/>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9" name="テキスト ボックス 398"/>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98274</xdr:rowOff>
    </xdr:from>
    <xdr:to>
      <xdr:col>19</xdr:col>
      <xdr:colOff>533400</xdr:colOff>
      <xdr:row>40</xdr:row>
      <xdr:rowOff>28424</xdr:rowOff>
    </xdr:to>
    <xdr:sp macro="" textlink="">
      <xdr:nvSpPr>
        <xdr:cNvPr id="400" name="フローチャート : 判断 399"/>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38601</xdr:rowOff>
    </xdr:from>
    <xdr:ext cx="762000" cy="259045"/>
    <xdr:sp macro="" textlink="">
      <xdr:nvSpPr>
        <xdr:cNvPr id="401" name="テキスト ボックス 400"/>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407" name="円/楕円 406"/>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160762</xdr:rowOff>
    </xdr:from>
    <xdr:ext cx="762000" cy="259045"/>
    <xdr:sp macro="" textlink="">
      <xdr:nvSpPr>
        <xdr:cNvPr id="408"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9" name="円/楕円 408"/>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10" name="テキスト ボックス 409"/>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87691</xdr:rowOff>
    </xdr:from>
    <xdr:to>
      <xdr:col>22</xdr:col>
      <xdr:colOff>254000</xdr:colOff>
      <xdr:row>41</xdr:row>
      <xdr:rowOff>17841</xdr:rowOff>
    </xdr:to>
    <xdr:sp macro="" textlink="">
      <xdr:nvSpPr>
        <xdr:cNvPr id="411" name="円/楕円 410"/>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412" name="テキスト ボックス 411"/>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13" name="円/楕円 412"/>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14" name="テキスト ボックス 41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15" name="円/楕円 414"/>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140503</xdr:rowOff>
    </xdr:from>
    <xdr:ext cx="762000" cy="259045"/>
    <xdr:sp macro="" textlink="">
      <xdr:nvSpPr>
        <xdr:cNvPr id="416" name="テキスト ボックス 415"/>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臨時財政対策債を除く市債残高の減少（平成</a:t>
          </a:r>
          <a:r>
            <a:rPr kumimoji="1" lang="en-US" altLang="ja-JP" sz="1200">
              <a:latin typeface="ＭＳ Ｐゴシック"/>
            </a:rPr>
            <a:t>22</a:t>
          </a:r>
          <a:r>
            <a:rPr kumimoji="1" lang="ja-JP" altLang="en-US" sz="1200">
              <a:latin typeface="ＭＳ Ｐゴシック"/>
            </a:rPr>
            <a:t>年度から平成</a:t>
          </a:r>
          <a:r>
            <a:rPr kumimoji="1" lang="en-US" altLang="ja-JP" sz="1200">
              <a:latin typeface="ＭＳ Ｐゴシック"/>
            </a:rPr>
            <a:t>26</a:t>
          </a:r>
          <a:r>
            <a:rPr kumimoji="1" lang="ja-JP" altLang="en-US" sz="1200">
              <a:latin typeface="ＭＳ Ｐゴシック"/>
            </a:rPr>
            <a:t>年度で▲</a:t>
          </a:r>
          <a:r>
            <a:rPr kumimoji="1" lang="en-US" altLang="ja-JP" sz="1200">
              <a:latin typeface="ＭＳ Ｐゴシック"/>
            </a:rPr>
            <a:t>140</a:t>
          </a:r>
          <a:r>
            <a:rPr kumimoji="1" lang="ja-JP" altLang="en-US" sz="1200">
              <a:latin typeface="ＭＳ Ｐゴシック"/>
            </a:rPr>
            <a:t>億円）等により改善傾向にあったが、合併町整備基金等の充当可能財源も減少し、また、国県道整備事業等の投資的経費増に伴う地方債残高の増加等により分子が増加するのに対し、分母の標準財政規模は、控除される算入公債費の額が増加し、その増加額は標準財政規模の伸びと同額程度で、分母としては横ばいとなり、比率の上昇につながっている。</a:t>
          </a:r>
        </a:p>
        <a:p>
          <a:r>
            <a:rPr kumimoji="1" lang="ja-JP" altLang="en-US" sz="1200">
              <a:latin typeface="ＭＳ Ｐゴシック"/>
            </a:rPr>
            <a:t>今後も指標の悪化が見込まれるものの、財政の中期見通しに基づく投資的経費の総額管理等による計画的な市債発行により、比率の暫減を目指す。</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43" name="直線コネクタ 442"/>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44"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45" name="直線コネクタ 444"/>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127152</xdr:rowOff>
    </xdr:from>
    <xdr:to>
      <xdr:col>24</xdr:col>
      <xdr:colOff>558800</xdr:colOff>
      <xdr:row>17</xdr:row>
      <xdr:rowOff>142113</xdr:rowOff>
    </xdr:to>
    <xdr:cxnSp macro="">
      <xdr:nvCxnSpPr>
        <xdr:cNvPr id="448" name="直線コネクタ 447"/>
        <xdr:cNvCxnSpPr/>
      </xdr:nvCxnSpPr>
      <xdr:spPr>
        <a:xfrm>
          <a:off x="16179800" y="3041802"/>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9"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50" name="フローチャート : 判断 449"/>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127152</xdr:rowOff>
    </xdr:from>
    <xdr:to>
      <xdr:col>23</xdr:col>
      <xdr:colOff>406400</xdr:colOff>
      <xdr:row>17</xdr:row>
      <xdr:rowOff>127635</xdr:rowOff>
    </xdr:to>
    <xdr:cxnSp macro="">
      <xdr:nvCxnSpPr>
        <xdr:cNvPr id="451" name="直線コネクタ 450"/>
        <xdr:cNvCxnSpPr/>
      </xdr:nvCxnSpPr>
      <xdr:spPr>
        <a:xfrm flipV="1">
          <a:off x="15290800" y="304180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52" name="フローチャート : 判断 451"/>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53" name="テキスト ボックス 452"/>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118948</xdr:rowOff>
    </xdr:from>
    <xdr:to>
      <xdr:col>22</xdr:col>
      <xdr:colOff>203200</xdr:colOff>
      <xdr:row>17</xdr:row>
      <xdr:rowOff>127635</xdr:rowOff>
    </xdr:to>
    <xdr:cxnSp macro="">
      <xdr:nvCxnSpPr>
        <xdr:cNvPr id="454" name="直線コネクタ 453"/>
        <xdr:cNvCxnSpPr/>
      </xdr:nvCxnSpPr>
      <xdr:spPr>
        <a:xfrm>
          <a:off x="14401800" y="303359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55" name="フローチャート : 判断 454"/>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56" name="テキスト ボックス 455"/>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118948</xdr:rowOff>
    </xdr:from>
    <xdr:to>
      <xdr:col>21</xdr:col>
      <xdr:colOff>0</xdr:colOff>
      <xdr:row>17</xdr:row>
      <xdr:rowOff>141148</xdr:rowOff>
    </xdr:to>
    <xdr:cxnSp macro="">
      <xdr:nvCxnSpPr>
        <xdr:cNvPr id="457" name="直線コネクタ 456"/>
        <xdr:cNvCxnSpPr/>
      </xdr:nvCxnSpPr>
      <xdr:spPr>
        <a:xfrm flipV="1">
          <a:off x="13512800" y="303359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8" name="フローチャート : 判断 457"/>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9" name="テキスト ボックス 458"/>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14224</xdr:rowOff>
    </xdr:from>
    <xdr:to>
      <xdr:col>19</xdr:col>
      <xdr:colOff>533400</xdr:colOff>
      <xdr:row>16</xdr:row>
      <xdr:rowOff>115824</xdr:rowOff>
    </xdr:to>
    <xdr:sp macro="" textlink="">
      <xdr:nvSpPr>
        <xdr:cNvPr id="460" name="フローチャート : 判断 459"/>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126001</xdr:rowOff>
    </xdr:from>
    <xdr:ext cx="762000" cy="259045"/>
    <xdr:sp macro="" textlink="">
      <xdr:nvSpPr>
        <xdr:cNvPr id="461" name="テキスト ボックス 460"/>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91313</xdr:rowOff>
    </xdr:from>
    <xdr:to>
      <xdr:col>24</xdr:col>
      <xdr:colOff>609600</xdr:colOff>
      <xdr:row>18</xdr:row>
      <xdr:rowOff>21463</xdr:rowOff>
    </xdr:to>
    <xdr:sp macro="" textlink="">
      <xdr:nvSpPr>
        <xdr:cNvPr id="467" name="円/楕円 466"/>
        <xdr:cNvSpPr/>
      </xdr:nvSpPr>
      <xdr:spPr>
        <a:xfrm>
          <a:off x="169672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63390</xdr:rowOff>
    </xdr:from>
    <xdr:ext cx="762000" cy="259045"/>
    <xdr:sp macro="" textlink="">
      <xdr:nvSpPr>
        <xdr:cNvPr id="468" name="将来負担の状況該当値テキスト"/>
        <xdr:cNvSpPr txBox="1"/>
      </xdr:nvSpPr>
      <xdr:spPr>
        <a:xfrm>
          <a:off x="17106900" y="29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76352</xdr:rowOff>
    </xdr:from>
    <xdr:to>
      <xdr:col>23</xdr:col>
      <xdr:colOff>457200</xdr:colOff>
      <xdr:row>18</xdr:row>
      <xdr:rowOff>6502</xdr:rowOff>
    </xdr:to>
    <xdr:sp macro="" textlink="">
      <xdr:nvSpPr>
        <xdr:cNvPr id="469" name="円/楕円 468"/>
        <xdr:cNvSpPr/>
      </xdr:nvSpPr>
      <xdr:spPr>
        <a:xfrm>
          <a:off x="16129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16679</xdr:rowOff>
    </xdr:from>
    <xdr:ext cx="736600" cy="259045"/>
    <xdr:sp macro="" textlink="">
      <xdr:nvSpPr>
        <xdr:cNvPr id="470" name="テキスト ボックス 469"/>
        <xdr:cNvSpPr txBox="1"/>
      </xdr:nvSpPr>
      <xdr:spPr>
        <a:xfrm>
          <a:off x="15798800" y="275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76835</xdr:rowOff>
    </xdr:from>
    <xdr:to>
      <xdr:col>22</xdr:col>
      <xdr:colOff>254000</xdr:colOff>
      <xdr:row>18</xdr:row>
      <xdr:rowOff>6985</xdr:rowOff>
    </xdr:to>
    <xdr:sp macro="" textlink="">
      <xdr:nvSpPr>
        <xdr:cNvPr id="471" name="円/楕円 470"/>
        <xdr:cNvSpPr/>
      </xdr:nvSpPr>
      <xdr:spPr>
        <a:xfrm>
          <a:off x="15240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17162</xdr:rowOff>
    </xdr:from>
    <xdr:ext cx="762000" cy="259045"/>
    <xdr:sp macro="" textlink="">
      <xdr:nvSpPr>
        <xdr:cNvPr id="472" name="テキスト ボックス 471"/>
        <xdr:cNvSpPr txBox="1"/>
      </xdr:nvSpPr>
      <xdr:spPr>
        <a:xfrm>
          <a:off x="14909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68148</xdr:rowOff>
    </xdr:from>
    <xdr:to>
      <xdr:col>21</xdr:col>
      <xdr:colOff>50800</xdr:colOff>
      <xdr:row>17</xdr:row>
      <xdr:rowOff>169748</xdr:rowOff>
    </xdr:to>
    <xdr:sp macro="" textlink="">
      <xdr:nvSpPr>
        <xdr:cNvPr id="473" name="円/楕円 472"/>
        <xdr:cNvSpPr/>
      </xdr:nvSpPr>
      <xdr:spPr>
        <a:xfrm>
          <a:off x="14351000" y="29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8475</xdr:rowOff>
    </xdr:from>
    <xdr:ext cx="762000" cy="259045"/>
    <xdr:sp macro="" textlink="">
      <xdr:nvSpPr>
        <xdr:cNvPr id="474" name="テキスト ボックス 473"/>
        <xdr:cNvSpPr txBox="1"/>
      </xdr:nvSpPr>
      <xdr:spPr>
        <a:xfrm>
          <a:off x="14020800" y="275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90348</xdr:rowOff>
    </xdr:from>
    <xdr:to>
      <xdr:col>19</xdr:col>
      <xdr:colOff>533400</xdr:colOff>
      <xdr:row>18</xdr:row>
      <xdr:rowOff>20498</xdr:rowOff>
    </xdr:to>
    <xdr:sp macro="" textlink="">
      <xdr:nvSpPr>
        <xdr:cNvPr id="475" name="円/楕円 474"/>
        <xdr:cNvSpPr/>
      </xdr:nvSpPr>
      <xdr:spPr>
        <a:xfrm>
          <a:off x="13462000" y="300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5275</xdr:rowOff>
    </xdr:from>
    <xdr:ext cx="762000" cy="259045"/>
    <xdr:sp macro="" textlink="">
      <xdr:nvSpPr>
        <xdr:cNvPr id="476" name="テキスト ボックス 475"/>
        <xdr:cNvSpPr txBox="1"/>
      </xdr:nvSpPr>
      <xdr:spPr>
        <a:xfrm>
          <a:off x="13131800" y="309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前年度と比較すると、人事委員会勧告に基づく給与改定（月例給平均</a:t>
          </a:r>
          <a:r>
            <a:rPr kumimoji="1" lang="en-US" altLang="ja-JP" sz="1300">
              <a:latin typeface="ＭＳ Ｐゴシック"/>
            </a:rPr>
            <a:t>+0.35</a:t>
          </a:r>
          <a:r>
            <a:rPr kumimoji="1" lang="ja-JP" altLang="en-US" sz="1300">
              <a:latin typeface="ＭＳ Ｐゴシック"/>
            </a:rPr>
            <a:t>％等）等により、経常経費充当一般財源が</a:t>
          </a:r>
          <a:r>
            <a:rPr kumimoji="1" lang="en-US" altLang="ja-JP" sz="1300">
              <a:latin typeface="ＭＳ Ｐゴシック"/>
            </a:rPr>
            <a:t>7</a:t>
          </a:r>
          <a:r>
            <a:rPr kumimoji="1" lang="ja-JP" altLang="en-US" sz="1300">
              <a:latin typeface="ＭＳ Ｐゴシック"/>
            </a:rPr>
            <a:t>億円増加し、悪化したもの。</a:t>
          </a:r>
        </a:p>
        <a:p>
          <a:r>
            <a:rPr kumimoji="1" lang="ja-JP" altLang="en-US" sz="1300">
              <a:latin typeface="ＭＳ Ｐゴシック"/>
            </a:rPr>
            <a:t>また、類似団体と比較し、職員数が多いこと等の要因により依然として高い水準にあるため、今後も、定員管理計画に基づく正職員数の適正化や行財政改革計画に基づく人件費の削減、民間活力の導入等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159657</xdr:rowOff>
    </xdr:from>
    <xdr:to>
      <xdr:col>7</xdr:col>
      <xdr:colOff>15875</xdr:colOff>
      <xdr:row>41</xdr:row>
      <xdr:rowOff>4535</xdr:rowOff>
    </xdr:to>
    <xdr:cxnSp macro="">
      <xdr:nvCxnSpPr>
        <xdr:cNvPr id="68" name="直線コネクタ 67"/>
        <xdr:cNvCxnSpPr/>
      </xdr:nvCxnSpPr>
      <xdr:spPr>
        <a:xfrm>
          <a:off x="3987800" y="7017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40</xdr:row>
      <xdr:rowOff>159657</xdr:rowOff>
    </xdr:to>
    <xdr:cxnSp macro="">
      <xdr:nvCxnSpPr>
        <xdr:cNvPr id="71" name="直線コネクタ 70"/>
        <xdr:cNvCxnSpPr/>
      </xdr:nvCxnSpPr>
      <xdr:spPr>
        <a:xfrm>
          <a:off x="3098800" y="68217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135165</xdr:rowOff>
    </xdr:from>
    <xdr:to>
      <xdr:col>4</xdr:col>
      <xdr:colOff>346075</xdr:colOff>
      <xdr:row>40</xdr:row>
      <xdr:rowOff>127000</xdr:rowOff>
    </xdr:to>
    <xdr:cxnSp macro="">
      <xdr:nvCxnSpPr>
        <xdr:cNvPr id="74" name="直線コネクタ 73"/>
        <xdr:cNvCxnSpPr/>
      </xdr:nvCxnSpPr>
      <xdr:spPr>
        <a:xfrm flipV="1">
          <a:off x="2209800" y="6821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42</xdr:row>
      <xdr:rowOff>61685</xdr:rowOff>
    </xdr:to>
    <xdr:cxnSp macro="">
      <xdr:nvCxnSpPr>
        <xdr:cNvPr id="77" name="直線コネクタ 76"/>
        <xdr:cNvCxnSpPr/>
      </xdr:nvCxnSpPr>
      <xdr:spPr>
        <a:xfrm flipV="1">
          <a:off x="1320800" y="69850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125185</xdr:rowOff>
    </xdr:from>
    <xdr:to>
      <xdr:col>7</xdr:col>
      <xdr:colOff>66675</xdr:colOff>
      <xdr:row>41</xdr:row>
      <xdr:rowOff>55335</xdr:rowOff>
    </xdr:to>
    <xdr:sp macro="" textlink="">
      <xdr:nvSpPr>
        <xdr:cNvPr id="87" name="円/楕円 86"/>
        <xdr:cNvSpPr/>
      </xdr:nvSpPr>
      <xdr:spPr>
        <a:xfrm>
          <a:off x="4775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97262</xdr:rowOff>
    </xdr:from>
    <xdr:ext cx="762000" cy="259045"/>
    <xdr:sp macro="" textlink="">
      <xdr:nvSpPr>
        <xdr:cNvPr id="88" name="人件費該当値テキスト"/>
        <xdr:cNvSpPr txBox="1"/>
      </xdr:nvSpPr>
      <xdr:spPr>
        <a:xfrm>
          <a:off x="49149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108857</xdr:rowOff>
    </xdr:from>
    <xdr:to>
      <xdr:col>5</xdr:col>
      <xdr:colOff>600075</xdr:colOff>
      <xdr:row>41</xdr:row>
      <xdr:rowOff>39007</xdr:rowOff>
    </xdr:to>
    <xdr:sp macro="" textlink="">
      <xdr:nvSpPr>
        <xdr:cNvPr id="89" name="円/楕円 88"/>
        <xdr:cNvSpPr/>
      </xdr:nvSpPr>
      <xdr:spPr>
        <a:xfrm>
          <a:off x="3937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23784</xdr:rowOff>
    </xdr:from>
    <xdr:ext cx="736600" cy="259045"/>
    <xdr:sp macro="" textlink="">
      <xdr:nvSpPr>
        <xdr:cNvPr id="90" name="テキスト ボックス 89"/>
        <xdr:cNvSpPr txBox="1"/>
      </xdr:nvSpPr>
      <xdr:spPr>
        <a:xfrm>
          <a:off x="3606800" y="705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84365</xdr:rowOff>
    </xdr:from>
    <xdr:to>
      <xdr:col>4</xdr:col>
      <xdr:colOff>396875</xdr:colOff>
      <xdr:row>40</xdr:row>
      <xdr:rowOff>14515</xdr:rowOff>
    </xdr:to>
    <xdr:sp macro="" textlink="">
      <xdr:nvSpPr>
        <xdr:cNvPr id="91" name="円/楕円 90"/>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170742</xdr:rowOff>
    </xdr:from>
    <xdr:ext cx="762000" cy="259045"/>
    <xdr:sp macro="" textlink="">
      <xdr:nvSpPr>
        <xdr:cNvPr id="92" name="テキスト ボックス 91"/>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3" name="円/楕円 92"/>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4" name="テキスト ボックス 93"/>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10885</xdr:rowOff>
    </xdr:from>
    <xdr:to>
      <xdr:col>1</xdr:col>
      <xdr:colOff>676275</xdr:colOff>
      <xdr:row>42</xdr:row>
      <xdr:rowOff>112485</xdr:rowOff>
    </xdr:to>
    <xdr:sp macro="" textlink="">
      <xdr:nvSpPr>
        <xdr:cNvPr id="95" name="円/楕円 94"/>
        <xdr:cNvSpPr/>
      </xdr:nvSpPr>
      <xdr:spPr>
        <a:xfrm>
          <a:off x="12700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97262</xdr:rowOff>
    </xdr:from>
    <xdr:ext cx="762000" cy="259045"/>
    <xdr:sp macro="" textlink="">
      <xdr:nvSpPr>
        <xdr:cNvPr id="96" name="テキスト ボックス 95"/>
        <xdr:cNvSpPr txBox="1"/>
      </xdr:nvSpPr>
      <xdr:spPr>
        <a:xfrm>
          <a:off x="939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年度は庁内ネットワーク関連等経費（前年度比＋</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億円）の影響等により比率が悪化した。</a:t>
          </a:r>
          <a:endParaRPr lang="ja-JP" altLang="ja-JP" sz="1300">
            <a:effectLst/>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行財政改革計画に基づく民間委託や指定管理者制度の導入等によ</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したも</a:t>
          </a:r>
          <a:r>
            <a:rPr kumimoji="1" lang="ja-JP" altLang="ja-JP" sz="1300">
              <a:solidFill>
                <a:schemeClr val="dk1"/>
              </a:solidFill>
              <a:effectLst/>
              <a:latin typeface="+mn-lt"/>
              <a:ea typeface="+mn-ea"/>
              <a:cs typeface="+mn-cs"/>
            </a:rPr>
            <a:t>のの、当初予算編成時における事業のスクラップや見直し等により経常経費充当一般財源に大幅な変動はなく、類似団体平均を下回っている。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57150</xdr:rowOff>
    </xdr:from>
    <xdr:to>
      <xdr:col>24</xdr:col>
      <xdr:colOff>31750</xdr:colOff>
      <xdr:row>13</xdr:row>
      <xdr:rowOff>133350</xdr:rowOff>
    </xdr:to>
    <xdr:cxnSp macro="">
      <xdr:nvCxnSpPr>
        <xdr:cNvPr id="129" name="直線コネクタ 128"/>
        <xdr:cNvCxnSpPr/>
      </xdr:nvCxnSpPr>
      <xdr:spPr>
        <a:xfrm>
          <a:off x="15671800" y="228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57150</xdr:rowOff>
    </xdr:from>
    <xdr:to>
      <xdr:col>22</xdr:col>
      <xdr:colOff>565150</xdr:colOff>
      <xdr:row>13</xdr:row>
      <xdr:rowOff>69850</xdr:rowOff>
    </xdr:to>
    <xdr:cxnSp macro="">
      <xdr:nvCxnSpPr>
        <xdr:cNvPr id="132" name="直線コネクタ 131"/>
        <xdr:cNvCxnSpPr/>
      </xdr:nvCxnSpPr>
      <xdr:spPr>
        <a:xfrm flipV="1">
          <a:off x="14782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76200</xdr:rowOff>
    </xdr:from>
    <xdr:to>
      <xdr:col>21</xdr:col>
      <xdr:colOff>361950</xdr:colOff>
      <xdr:row>13</xdr:row>
      <xdr:rowOff>69850</xdr:rowOff>
    </xdr:to>
    <xdr:cxnSp macro="">
      <xdr:nvCxnSpPr>
        <xdr:cNvPr id="135" name="直線コネクタ 134"/>
        <xdr:cNvCxnSpPr/>
      </xdr:nvCxnSpPr>
      <xdr:spPr>
        <a:xfrm>
          <a:off x="13893800" y="213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7" name="テキスト ボックス 136"/>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76200</xdr:rowOff>
    </xdr:from>
    <xdr:to>
      <xdr:col>20</xdr:col>
      <xdr:colOff>158750</xdr:colOff>
      <xdr:row>12</xdr:row>
      <xdr:rowOff>101600</xdr:rowOff>
    </xdr:to>
    <xdr:cxnSp macro="">
      <xdr:nvCxnSpPr>
        <xdr:cNvPr id="138" name="直線コネクタ 137"/>
        <xdr:cNvCxnSpPr/>
      </xdr:nvCxnSpPr>
      <xdr:spPr>
        <a:xfrm flipV="1">
          <a:off x="13004800" y="213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40" name="テキスト ボックス 139"/>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82550</xdr:rowOff>
    </xdr:from>
    <xdr:to>
      <xdr:col>24</xdr:col>
      <xdr:colOff>82550</xdr:colOff>
      <xdr:row>14</xdr:row>
      <xdr:rowOff>12700</xdr:rowOff>
    </xdr:to>
    <xdr:sp macro="" textlink="">
      <xdr:nvSpPr>
        <xdr:cNvPr id="148" name="円/楕円 147"/>
        <xdr:cNvSpPr/>
      </xdr:nvSpPr>
      <xdr:spPr>
        <a:xfrm>
          <a:off x="164592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99077</xdr:rowOff>
    </xdr:from>
    <xdr:ext cx="762000" cy="259045"/>
    <xdr:sp macro=""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6350</xdr:rowOff>
    </xdr:from>
    <xdr:to>
      <xdr:col>22</xdr:col>
      <xdr:colOff>615950</xdr:colOff>
      <xdr:row>13</xdr:row>
      <xdr:rowOff>107950</xdr:rowOff>
    </xdr:to>
    <xdr:sp macro="" textlink="">
      <xdr:nvSpPr>
        <xdr:cNvPr id="150" name="円/楕円 149"/>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118127</xdr:rowOff>
    </xdr:from>
    <xdr:ext cx="736600" cy="259045"/>
    <xdr:sp macro="" textlink="">
      <xdr:nvSpPr>
        <xdr:cNvPr id="151" name="テキスト ボックス 150"/>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2" name="円/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25400</xdr:rowOff>
    </xdr:from>
    <xdr:to>
      <xdr:col>20</xdr:col>
      <xdr:colOff>209550</xdr:colOff>
      <xdr:row>12</xdr:row>
      <xdr:rowOff>127000</xdr:rowOff>
    </xdr:to>
    <xdr:sp macro="" textlink="">
      <xdr:nvSpPr>
        <xdr:cNvPr id="154" name="円/楕円 153"/>
        <xdr:cNvSpPr/>
      </xdr:nvSpPr>
      <xdr:spPr>
        <a:xfrm>
          <a:off x="13843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137177</xdr:rowOff>
    </xdr:from>
    <xdr:ext cx="762000" cy="259045"/>
    <xdr:sp macro="" textlink="">
      <xdr:nvSpPr>
        <xdr:cNvPr id="155" name="テキスト ボックス 154"/>
        <xdr:cNvSpPr txBox="1"/>
      </xdr:nvSpPr>
      <xdr:spPr>
        <a:xfrm>
          <a:off x="13512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50800</xdr:rowOff>
    </xdr:from>
    <xdr:to>
      <xdr:col>19</xdr:col>
      <xdr:colOff>6350</xdr:colOff>
      <xdr:row>12</xdr:row>
      <xdr:rowOff>152400</xdr:rowOff>
    </xdr:to>
    <xdr:sp macro="" textlink="">
      <xdr:nvSpPr>
        <xdr:cNvPr id="156" name="円/楕円 155"/>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162577</xdr:rowOff>
    </xdr:from>
    <xdr:ext cx="762000" cy="259045"/>
    <xdr:sp macro="" textlink="">
      <xdr:nvSpPr>
        <xdr:cNvPr id="157" name="テキスト ボックス 156"/>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主に子ども子育て支援法施行に伴う保育関連給付費の市負担分の減少に伴う一般財源の減により好転したもの。（平成</a:t>
          </a:r>
          <a:r>
            <a:rPr kumimoji="1" lang="en-US" altLang="ja-JP" sz="1300">
              <a:latin typeface="ＭＳ Ｐゴシック"/>
            </a:rPr>
            <a:t>27</a:t>
          </a:r>
          <a:r>
            <a:rPr kumimoji="1" lang="ja-JP" altLang="en-US" sz="1300">
              <a:latin typeface="ＭＳ Ｐゴシック"/>
            </a:rPr>
            <a:t>年度の前年度比　私立保育所運営費▲</a:t>
          </a:r>
          <a:r>
            <a:rPr kumimoji="1" lang="en-US" altLang="ja-JP" sz="1300">
              <a:latin typeface="ＭＳ Ｐゴシック"/>
            </a:rPr>
            <a:t>63.0</a:t>
          </a:r>
          <a:r>
            <a:rPr kumimoji="1" lang="ja-JP" altLang="en-US" sz="1300">
              <a:latin typeface="ＭＳ Ｐゴシック"/>
            </a:rPr>
            <a:t>億円、施設型・地域型保育給付費＋</a:t>
          </a:r>
          <a:r>
            <a:rPr kumimoji="1" lang="en-US" altLang="ja-JP" sz="1300">
              <a:latin typeface="ＭＳ Ｐゴシック"/>
            </a:rPr>
            <a:t>50.3</a:t>
          </a:r>
          <a:r>
            <a:rPr kumimoji="1" lang="ja-JP" altLang="en-US" sz="1300">
              <a:latin typeface="ＭＳ Ｐゴシック"/>
            </a:rPr>
            <a:t>億円）</a:t>
          </a:r>
        </a:p>
        <a:p>
          <a:r>
            <a:rPr kumimoji="1" lang="ja-JP" altLang="en-US" sz="1300">
              <a:latin typeface="ＭＳ Ｐゴシック"/>
            </a:rPr>
            <a:t>しかしながら、類似団体平均より高い水準であることから、今後も引き続き単独事業の見直し等に努める。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60</xdr:row>
      <xdr:rowOff>78015</xdr:rowOff>
    </xdr:to>
    <xdr:cxnSp macro="">
      <xdr:nvCxnSpPr>
        <xdr:cNvPr id="192" name="直線コネクタ 191"/>
        <xdr:cNvCxnSpPr/>
      </xdr:nvCxnSpPr>
      <xdr:spPr>
        <a:xfrm flipV="1">
          <a:off x="3987800" y="101854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3"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102507</xdr:rowOff>
    </xdr:from>
    <xdr:to>
      <xdr:col>5</xdr:col>
      <xdr:colOff>549275</xdr:colOff>
      <xdr:row>60</xdr:row>
      <xdr:rowOff>78015</xdr:rowOff>
    </xdr:to>
    <xdr:cxnSp macro="">
      <xdr:nvCxnSpPr>
        <xdr:cNvPr id="195" name="直線コネクタ 194"/>
        <xdr:cNvCxnSpPr/>
      </xdr:nvCxnSpPr>
      <xdr:spPr>
        <a:xfrm>
          <a:off x="3098800" y="102180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7" name="テキスト ボックス 196"/>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102507</xdr:rowOff>
    </xdr:to>
    <xdr:cxnSp macro="">
      <xdr:nvCxnSpPr>
        <xdr:cNvPr id="198" name="直線コネクタ 197"/>
        <xdr:cNvCxnSpPr/>
      </xdr:nvCxnSpPr>
      <xdr:spPr>
        <a:xfrm>
          <a:off x="2209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53522</xdr:rowOff>
    </xdr:to>
    <xdr:cxnSp macro="">
      <xdr:nvCxnSpPr>
        <xdr:cNvPr id="201" name="直線コネクタ 200"/>
        <xdr:cNvCxnSpPr/>
      </xdr:nvCxnSpPr>
      <xdr:spPr>
        <a:xfrm>
          <a:off x="1320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3" name="テキスト ボックス 202"/>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04" name="フローチャート :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1" name="円/楕円 21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27215</xdr:rowOff>
    </xdr:from>
    <xdr:to>
      <xdr:col>5</xdr:col>
      <xdr:colOff>600075</xdr:colOff>
      <xdr:row>60</xdr:row>
      <xdr:rowOff>128815</xdr:rowOff>
    </xdr:to>
    <xdr:sp macro="" textlink="">
      <xdr:nvSpPr>
        <xdr:cNvPr id="213" name="円/楕円 212"/>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113592</xdr:rowOff>
    </xdr:from>
    <xdr:ext cx="736600" cy="259045"/>
    <xdr:sp macro="" textlink="">
      <xdr:nvSpPr>
        <xdr:cNvPr id="214" name="テキスト ボックス 213"/>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51707</xdr:rowOff>
    </xdr:from>
    <xdr:to>
      <xdr:col>4</xdr:col>
      <xdr:colOff>396875</xdr:colOff>
      <xdr:row>59</xdr:row>
      <xdr:rowOff>153307</xdr:rowOff>
    </xdr:to>
    <xdr:sp macro="" textlink="">
      <xdr:nvSpPr>
        <xdr:cNvPr id="215" name="円/楕円 214"/>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138084</xdr:rowOff>
    </xdr:from>
    <xdr:ext cx="762000" cy="259045"/>
    <xdr:sp macro="" textlink="">
      <xdr:nvSpPr>
        <xdr:cNvPr id="216" name="テキスト ボックス 215"/>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7" name="円/楕円 216"/>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8" name="テキスト ボックス 217"/>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9" name="円/楕円 218"/>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20" name="テキスト ボックス 219"/>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介護給付費等に係る介護保険会計繰出金の増加（平成</a:t>
          </a:r>
          <a:r>
            <a:rPr kumimoji="1" lang="en-US" altLang="ja-JP" sz="1300">
              <a:latin typeface="ＭＳ Ｐゴシック"/>
            </a:rPr>
            <a:t>27</a:t>
          </a:r>
          <a:r>
            <a:rPr kumimoji="1" lang="ja-JP" altLang="en-US" sz="1300">
              <a:latin typeface="ＭＳ Ｐゴシック"/>
            </a:rPr>
            <a:t>年度の前年度比＋</a:t>
          </a:r>
          <a:r>
            <a:rPr kumimoji="1" lang="en-US" altLang="ja-JP" sz="1300">
              <a:latin typeface="ＭＳ Ｐゴシック"/>
            </a:rPr>
            <a:t>3.1</a:t>
          </a:r>
          <a:r>
            <a:rPr kumimoji="1" lang="ja-JP" altLang="en-US" sz="1300">
              <a:latin typeface="ＭＳ Ｐゴシック"/>
            </a:rPr>
            <a:t>億円）など、主に繰出金の増加により比率は悪化傾向にある。</a:t>
          </a:r>
        </a:p>
        <a:p>
          <a:r>
            <a:rPr kumimoji="1" lang="ja-JP" altLang="en-US" sz="1300">
              <a:latin typeface="ＭＳ Ｐゴシック"/>
            </a:rPr>
            <a:t>また、累積赤字を抱える国民健康保険会計に対する収支補填の繰出金が多額に上っていること等から類似団体平均を上回っており、今後も保険料収納率の向上や医療費の適正化等に取り組み、累積赤字の解消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88900</xdr:rowOff>
    </xdr:from>
    <xdr:to>
      <xdr:col>24</xdr:col>
      <xdr:colOff>31750</xdr:colOff>
      <xdr:row>58</xdr:row>
      <xdr:rowOff>31750</xdr:rowOff>
    </xdr:to>
    <xdr:cxnSp macro="">
      <xdr:nvCxnSpPr>
        <xdr:cNvPr id="253" name="直線コネクタ 252"/>
        <xdr:cNvCxnSpPr/>
      </xdr:nvCxnSpPr>
      <xdr:spPr>
        <a:xfrm>
          <a:off x="15671800" y="9861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xdr:rowOff>
    </xdr:from>
    <xdr:to>
      <xdr:col>22</xdr:col>
      <xdr:colOff>565150</xdr:colOff>
      <xdr:row>57</xdr:row>
      <xdr:rowOff>88900</xdr:rowOff>
    </xdr:to>
    <xdr:cxnSp macro="">
      <xdr:nvCxnSpPr>
        <xdr:cNvPr id="256" name="直線コネクタ 255"/>
        <xdr:cNvCxnSpPr/>
      </xdr:nvCxnSpPr>
      <xdr:spPr>
        <a:xfrm>
          <a:off x="14782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12700</xdr:rowOff>
    </xdr:to>
    <xdr:cxnSp macro="">
      <xdr:nvCxnSpPr>
        <xdr:cNvPr id="259" name="直線コネクタ 258"/>
        <xdr:cNvCxnSpPr/>
      </xdr:nvCxnSpPr>
      <xdr:spPr>
        <a:xfrm>
          <a:off x="13893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127000</xdr:rowOff>
    </xdr:to>
    <xdr:cxnSp macro="">
      <xdr:nvCxnSpPr>
        <xdr:cNvPr id="262" name="直線コネクタ 261"/>
        <xdr:cNvCxnSpPr/>
      </xdr:nvCxnSpPr>
      <xdr:spPr>
        <a:xfrm>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5" name="フローチャート : 判断 264"/>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48277</xdr:rowOff>
    </xdr:from>
    <xdr:ext cx="762000" cy="259045"/>
    <xdr:sp macro="" textlink="">
      <xdr:nvSpPr>
        <xdr:cNvPr id="266" name="テキスト ボックス 265"/>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152400</xdr:rowOff>
    </xdr:from>
    <xdr:to>
      <xdr:col>24</xdr:col>
      <xdr:colOff>82550</xdr:colOff>
      <xdr:row>58</xdr:row>
      <xdr:rowOff>82550</xdr:rowOff>
    </xdr:to>
    <xdr:sp macro="" textlink="">
      <xdr:nvSpPr>
        <xdr:cNvPr id="272" name="円/楕円 271"/>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124477</xdr:rowOff>
    </xdr:from>
    <xdr:ext cx="762000" cy="259045"/>
    <xdr:sp macro="" textlink="">
      <xdr:nvSpPr>
        <xdr:cNvPr id="273"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38100</xdr:rowOff>
    </xdr:from>
    <xdr:to>
      <xdr:col>22</xdr:col>
      <xdr:colOff>615950</xdr:colOff>
      <xdr:row>57</xdr:row>
      <xdr:rowOff>139700</xdr:rowOff>
    </xdr:to>
    <xdr:sp macro="" textlink="">
      <xdr:nvSpPr>
        <xdr:cNvPr id="274" name="円/楕円 273"/>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124477</xdr:rowOff>
    </xdr:from>
    <xdr:ext cx="736600" cy="259045"/>
    <xdr:sp macro="" textlink="">
      <xdr:nvSpPr>
        <xdr:cNvPr id="275" name="テキスト ボックス 274"/>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133350</xdr:rowOff>
    </xdr:from>
    <xdr:to>
      <xdr:col>21</xdr:col>
      <xdr:colOff>412750</xdr:colOff>
      <xdr:row>57</xdr:row>
      <xdr:rowOff>63500</xdr:rowOff>
    </xdr:to>
    <xdr:sp macro="" textlink="">
      <xdr:nvSpPr>
        <xdr:cNvPr id="276" name="円/楕円 275"/>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48277</xdr:rowOff>
    </xdr:from>
    <xdr:ext cx="762000" cy="259045"/>
    <xdr:sp macro="" textlink="">
      <xdr:nvSpPr>
        <xdr:cNvPr id="277" name="テキスト ボックス 276"/>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8" name="円/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9" name="テキスト ボックス 278"/>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0" name="円/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行財政改革計画に基づき、各種団体等への補助金や事業負担金を定期的に見直していること等から、比率は類似団体平均を下回</a:t>
          </a:r>
          <a:r>
            <a:rPr kumimoji="1" lang="ja-JP" altLang="en-US" sz="1300">
              <a:solidFill>
                <a:schemeClr val="dk1"/>
              </a:solidFill>
              <a:effectLst/>
              <a:latin typeface="+mn-lt"/>
              <a:ea typeface="+mn-ea"/>
              <a:cs typeface="+mn-cs"/>
            </a:rPr>
            <a:t>り推移している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宇城広域連合関連に対する負担金や植木病院会計に対する補助金の増などに</a:t>
          </a:r>
          <a:r>
            <a:rPr kumimoji="1" lang="ja-JP" altLang="ja-JP" sz="1300">
              <a:solidFill>
                <a:schemeClr val="dk1"/>
              </a:solidFill>
              <a:effectLst/>
              <a:latin typeface="+mn-lt"/>
              <a:ea typeface="+mn-ea"/>
              <a:cs typeface="+mn-cs"/>
            </a:rPr>
            <a:t>より、経常経費充当一般財源が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も</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今後も必要性や効果等を検証し、継続的な見直しに努める。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61686</xdr:rowOff>
    </xdr:from>
    <xdr:to>
      <xdr:col>24</xdr:col>
      <xdr:colOff>31750</xdr:colOff>
      <xdr:row>34</xdr:row>
      <xdr:rowOff>143328</xdr:rowOff>
    </xdr:to>
    <xdr:cxnSp macro="">
      <xdr:nvCxnSpPr>
        <xdr:cNvPr id="316" name="直線コネクタ 315"/>
        <xdr:cNvCxnSpPr/>
      </xdr:nvCxnSpPr>
      <xdr:spPr>
        <a:xfrm>
          <a:off x="15671800" y="589098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35</xdr:row>
      <xdr:rowOff>37193</xdr:rowOff>
    </xdr:to>
    <xdr:cxnSp macro="">
      <xdr:nvCxnSpPr>
        <xdr:cNvPr id="319" name="直線コネクタ 318"/>
        <xdr:cNvCxnSpPr/>
      </xdr:nvCxnSpPr>
      <xdr:spPr>
        <a:xfrm flipV="1">
          <a:off x="14782800" y="58909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37193</xdr:rowOff>
    </xdr:from>
    <xdr:to>
      <xdr:col>21</xdr:col>
      <xdr:colOff>361950</xdr:colOff>
      <xdr:row>35</xdr:row>
      <xdr:rowOff>37193</xdr:rowOff>
    </xdr:to>
    <xdr:cxnSp macro="">
      <xdr:nvCxnSpPr>
        <xdr:cNvPr id="322" name="直線コネクタ 321"/>
        <xdr:cNvCxnSpPr/>
      </xdr:nvCxnSpPr>
      <xdr:spPr>
        <a:xfrm>
          <a:off x="13893800" y="603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37193</xdr:rowOff>
    </xdr:from>
    <xdr:to>
      <xdr:col>20</xdr:col>
      <xdr:colOff>158750</xdr:colOff>
      <xdr:row>35</xdr:row>
      <xdr:rowOff>69850</xdr:rowOff>
    </xdr:to>
    <xdr:cxnSp macro="">
      <xdr:nvCxnSpPr>
        <xdr:cNvPr id="325" name="直線コネクタ 324"/>
        <xdr:cNvCxnSpPr/>
      </xdr:nvCxnSpPr>
      <xdr:spPr>
        <a:xfrm flipV="1">
          <a:off x="13004800" y="6037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59872</xdr:rowOff>
    </xdr:from>
    <xdr:to>
      <xdr:col>19</xdr:col>
      <xdr:colOff>6350</xdr:colOff>
      <xdr:row>36</xdr:row>
      <xdr:rowOff>161472</xdr:rowOff>
    </xdr:to>
    <xdr:sp macro="" textlink="">
      <xdr:nvSpPr>
        <xdr:cNvPr id="328" name="フローチャート : 判断 327"/>
        <xdr:cNvSpPr/>
      </xdr:nvSpPr>
      <xdr:spPr>
        <a:xfrm>
          <a:off x="12954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146249</xdr:rowOff>
    </xdr:from>
    <xdr:ext cx="762000" cy="259045"/>
    <xdr:sp macro="" textlink="">
      <xdr:nvSpPr>
        <xdr:cNvPr id="329" name="テキスト ボックス 328"/>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92528</xdr:rowOff>
    </xdr:from>
    <xdr:to>
      <xdr:col>24</xdr:col>
      <xdr:colOff>82550</xdr:colOff>
      <xdr:row>35</xdr:row>
      <xdr:rowOff>22678</xdr:rowOff>
    </xdr:to>
    <xdr:sp macro="" textlink="">
      <xdr:nvSpPr>
        <xdr:cNvPr id="335" name="円/楕円 334"/>
        <xdr:cNvSpPr/>
      </xdr:nvSpPr>
      <xdr:spPr>
        <a:xfrm>
          <a:off x="16459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109055</xdr:rowOff>
    </xdr:from>
    <xdr:ext cx="762000" cy="259045"/>
    <xdr:sp macro="" textlink="">
      <xdr:nvSpPr>
        <xdr:cNvPr id="336" name="補助費等該当値テキスト"/>
        <xdr:cNvSpPr txBox="1"/>
      </xdr:nvSpPr>
      <xdr:spPr>
        <a:xfrm>
          <a:off x="16598900" y="576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10886</xdr:rowOff>
    </xdr:from>
    <xdr:to>
      <xdr:col>22</xdr:col>
      <xdr:colOff>615950</xdr:colOff>
      <xdr:row>34</xdr:row>
      <xdr:rowOff>112486</xdr:rowOff>
    </xdr:to>
    <xdr:sp macro="" textlink="">
      <xdr:nvSpPr>
        <xdr:cNvPr id="337" name="円/楕円 336"/>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122663</xdr:rowOff>
    </xdr:from>
    <xdr:ext cx="736600" cy="259045"/>
    <xdr:sp macro="" textlink="">
      <xdr:nvSpPr>
        <xdr:cNvPr id="338" name="テキスト ボックス 337"/>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157843</xdr:rowOff>
    </xdr:from>
    <xdr:to>
      <xdr:col>21</xdr:col>
      <xdr:colOff>412750</xdr:colOff>
      <xdr:row>35</xdr:row>
      <xdr:rowOff>87993</xdr:rowOff>
    </xdr:to>
    <xdr:sp macro="" textlink="">
      <xdr:nvSpPr>
        <xdr:cNvPr id="339" name="円/楕円 338"/>
        <xdr:cNvSpPr/>
      </xdr:nvSpPr>
      <xdr:spPr>
        <a:xfrm>
          <a:off x="14732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98170</xdr:rowOff>
    </xdr:from>
    <xdr:ext cx="762000" cy="259045"/>
    <xdr:sp macro="" textlink="">
      <xdr:nvSpPr>
        <xdr:cNvPr id="340" name="テキスト ボックス 339"/>
        <xdr:cNvSpPr txBox="1"/>
      </xdr:nvSpPr>
      <xdr:spPr>
        <a:xfrm>
          <a:off x="14401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157843</xdr:rowOff>
    </xdr:from>
    <xdr:to>
      <xdr:col>20</xdr:col>
      <xdr:colOff>209550</xdr:colOff>
      <xdr:row>35</xdr:row>
      <xdr:rowOff>87993</xdr:rowOff>
    </xdr:to>
    <xdr:sp macro="" textlink="">
      <xdr:nvSpPr>
        <xdr:cNvPr id="341" name="円/楕円 340"/>
        <xdr:cNvSpPr/>
      </xdr:nvSpPr>
      <xdr:spPr>
        <a:xfrm>
          <a:off x="13843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98170</xdr:rowOff>
    </xdr:from>
    <xdr:ext cx="762000" cy="259045"/>
    <xdr:sp macro="" textlink="">
      <xdr:nvSpPr>
        <xdr:cNvPr id="342" name="テキスト ボックス 341"/>
        <xdr:cNvSpPr txBox="1"/>
      </xdr:nvSpPr>
      <xdr:spPr>
        <a:xfrm>
          <a:off x="13512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43" name="円/楕円 342"/>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44" name="テキスト ボックス 343"/>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12</a:t>
          </a:r>
          <a:r>
            <a:rPr kumimoji="1" lang="ja-JP" altLang="en-US" sz="1200">
              <a:latin typeface="ＭＳ Ｐゴシック"/>
            </a:rPr>
            <a:t>年度以降、投資的経費の抑制や繰上償還の推進等に取り組み、臨時財政対策債分を除く元利償還金が減少傾向（平成</a:t>
          </a:r>
          <a:r>
            <a:rPr kumimoji="1" lang="en-US" altLang="ja-JP" sz="1200">
              <a:latin typeface="ＭＳ Ｐゴシック"/>
            </a:rPr>
            <a:t>23</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年度で▲</a:t>
          </a:r>
          <a:r>
            <a:rPr kumimoji="1" lang="en-US" altLang="ja-JP" sz="1200">
              <a:latin typeface="ＭＳ Ｐゴシック"/>
            </a:rPr>
            <a:t>41</a:t>
          </a:r>
          <a:r>
            <a:rPr kumimoji="1" lang="ja-JP" altLang="en-US" sz="1200">
              <a:latin typeface="ＭＳ Ｐゴシック"/>
            </a:rPr>
            <a:t>億円）にあること等により改善している。</a:t>
          </a:r>
        </a:p>
        <a:p>
          <a:r>
            <a:rPr kumimoji="1" lang="ja-JP" altLang="en-US" sz="1200">
              <a:latin typeface="ＭＳ Ｐゴシック"/>
            </a:rPr>
            <a:t>今後は、国県道整備に係る市債や臨時財政対策債の発行により公債費は増加すると見込まれるものの、財政の中期見通しに基づく投資的経費の総額管理等による計画的な市債発行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83457</xdr:rowOff>
    </xdr:from>
    <xdr:to>
      <xdr:col>7</xdr:col>
      <xdr:colOff>15875</xdr:colOff>
      <xdr:row>74</xdr:row>
      <xdr:rowOff>127000</xdr:rowOff>
    </xdr:to>
    <xdr:cxnSp macro="">
      <xdr:nvCxnSpPr>
        <xdr:cNvPr id="379" name="直線コネクタ 378"/>
        <xdr:cNvCxnSpPr/>
      </xdr:nvCxnSpPr>
      <xdr:spPr>
        <a:xfrm flipV="1">
          <a:off x="3987800" y="12770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74</xdr:row>
      <xdr:rowOff>170543</xdr:rowOff>
    </xdr:to>
    <xdr:cxnSp macro="">
      <xdr:nvCxnSpPr>
        <xdr:cNvPr id="382" name="直線コネクタ 381"/>
        <xdr:cNvCxnSpPr/>
      </xdr:nvCxnSpPr>
      <xdr:spPr>
        <a:xfrm flipV="1">
          <a:off x="3098800" y="12814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170543</xdr:rowOff>
    </xdr:from>
    <xdr:to>
      <xdr:col>4</xdr:col>
      <xdr:colOff>346075</xdr:colOff>
      <xdr:row>75</xdr:row>
      <xdr:rowOff>53522</xdr:rowOff>
    </xdr:to>
    <xdr:cxnSp macro="">
      <xdr:nvCxnSpPr>
        <xdr:cNvPr id="385" name="直線コネクタ 384"/>
        <xdr:cNvCxnSpPr/>
      </xdr:nvCxnSpPr>
      <xdr:spPr>
        <a:xfrm flipV="1">
          <a:off x="2209800" y="1285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53522</xdr:rowOff>
    </xdr:from>
    <xdr:to>
      <xdr:col>3</xdr:col>
      <xdr:colOff>142875</xdr:colOff>
      <xdr:row>75</xdr:row>
      <xdr:rowOff>129722</xdr:rowOff>
    </xdr:to>
    <xdr:cxnSp macro="">
      <xdr:nvCxnSpPr>
        <xdr:cNvPr id="388" name="直線コネクタ 387"/>
        <xdr:cNvCxnSpPr/>
      </xdr:nvCxnSpPr>
      <xdr:spPr>
        <a:xfrm flipV="1">
          <a:off x="1320800" y="1291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119743</xdr:rowOff>
    </xdr:from>
    <xdr:to>
      <xdr:col>1</xdr:col>
      <xdr:colOff>676275</xdr:colOff>
      <xdr:row>75</xdr:row>
      <xdr:rowOff>49893</xdr:rowOff>
    </xdr:to>
    <xdr:sp macro="" textlink="">
      <xdr:nvSpPr>
        <xdr:cNvPr id="391" name="フローチャート : 判断 390"/>
        <xdr:cNvSpPr/>
      </xdr:nvSpPr>
      <xdr:spPr>
        <a:xfrm>
          <a:off x="1270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60070</xdr:rowOff>
    </xdr:from>
    <xdr:ext cx="762000" cy="259045"/>
    <xdr:sp macro="" textlink="">
      <xdr:nvSpPr>
        <xdr:cNvPr id="392" name="テキスト ボックス 391"/>
        <xdr:cNvSpPr txBox="1"/>
      </xdr:nvSpPr>
      <xdr:spPr>
        <a:xfrm>
          <a:off x="939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32657</xdr:rowOff>
    </xdr:from>
    <xdr:to>
      <xdr:col>7</xdr:col>
      <xdr:colOff>66675</xdr:colOff>
      <xdr:row>74</xdr:row>
      <xdr:rowOff>134257</xdr:rowOff>
    </xdr:to>
    <xdr:sp macro="" textlink="">
      <xdr:nvSpPr>
        <xdr:cNvPr id="398" name="円/楕円 397"/>
        <xdr:cNvSpPr/>
      </xdr:nvSpPr>
      <xdr:spPr>
        <a:xfrm>
          <a:off x="4775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49184</xdr:rowOff>
    </xdr:from>
    <xdr:ext cx="762000" cy="259045"/>
    <xdr:sp macro="" textlink="">
      <xdr:nvSpPr>
        <xdr:cNvPr id="399" name="公債費該当値テキスト"/>
        <xdr:cNvSpPr txBox="1"/>
      </xdr:nvSpPr>
      <xdr:spPr>
        <a:xfrm>
          <a:off x="49149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400" name="円/楕円 39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401" name="テキスト ボックス 400"/>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119743</xdr:rowOff>
    </xdr:from>
    <xdr:to>
      <xdr:col>4</xdr:col>
      <xdr:colOff>396875</xdr:colOff>
      <xdr:row>75</xdr:row>
      <xdr:rowOff>49893</xdr:rowOff>
    </xdr:to>
    <xdr:sp macro="" textlink="">
      <xdr:nvSpPr>
        <xdr:cNvPr id="402" name="円/楕円 401"/>
        <xdr:cNvSpPr/>
      </xdr:nvSpPr>
      <xdr:spPr>
        <a:xfrm>
          <a:off x="3048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60070</xdr:rowOff>
    </xdr:from>
    <xdr:ext cx="762000" cy="259045"/>
    <xdr:sp macro="" textlink="">
      <xdr:nvSpPr>
        <xdr:cNvPr id="403" name="テキスト ボックス 402"/>
        <xdr:cNvSpPr txBox="1"/>
      </xdr:nvSpPr>
      <xdr:spPr>
        <a:xfrm>
          <a:off x="2717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2722</xdr:rowOff>
    </xdr:from>
    <xdr:to>
      <xdr:col>3</xdr:col>
      <xdr:colOff>193675</xdr:colOff>
      <xdr:row>75</xdr:row>
      <xdr:rowOff>104322</xdr:rowOff>
    </xdr:to>
    <xdr:sp macro="" textlink="">
      <xdr:nvSpPr>
        <xdr:cNvPr id="404" name="円/楕円 403"/>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114499</xdr:rowOff>
    </xdr:from>
    <xdr:ext cx="762000" cy="259045"/>
    <xdr:sp macro="" textlink="">
      <xdr:nvSpPr>
        <xdr:cNvPr id="405" name="テキスト ボックス 404"/>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78922</xdr:rowOff>
    </xdr:from>
    <xdr:to>
      <xdr:col>1</xdr:col>
      <xdr:colOff>676275</xdr:colOff>
      <xdr:row>76</xdr:row>
      <xdr:rowOff>9072</xdr:rowOff>
    </xdr:to>
    <xdr:sp macro="" textlink="">
      <xdr:nvSpPr>
        <xdr:cNvPr id="406" name="円/楕円 405"/>
        <xdr:cNvSpPr/>
      </xdr:nvSpPr>
      <xdr:spPr>
        <a:xfrm>
          <a:off x="1270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165298</xdr:rowOff>
    </xdr:from>
    <xdr:ext cx="762000" cy="259045"/>
    <xdr:sp macro="" textlink="">
      <xdr:nvSpPr>
        <xdr:cNvPr id="407" name="テキスト ボックス 406"/>
        <xdr:cNvSpPr txBox="1"/>
      </xdr:nvSpPr>
      <xdr:spPr>
        <a:xfrm>
          <a:off x="939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a:t>
          </a:r>
          <a:r>
            <a:rPr kumimoji="1" lang="ja-JP" altLang="ja-JP" sz="1300">
              <a:solidFill>
                <a:schemeClr val="dk1"/>
              </a:solidFill>
              <a:effectLst/>
              <a:latin typeface="+mn-lt"/>
              <a:ea typeface="+mn-ea"/>
              <a:cs typeface="+mn-cs"/>
            </a:rPr>
            <a:t>費に係る経常経費充当一般財源（平成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年度の前年度比＋</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や物件費に係る経常経費充当一般（平成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年度の前年度比＋</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億円）</a:t>
          </a:r>
          <a:r>
            <a:rPr kumimoji="1" lang="ja-JP" altLang="ja-JP" sz="1300">
              <a:solidFill>
                <a:schemeClr val="dk1"/>
              </a:solidFill>
              <a:effectLst/>
              <a:latin typeface="+mn-lt"/>
              <a:ea typeface="+mn-ea"/>
              <a:cs typeface="+mn-cs"/>
            </a:rPr>
            <a:t>等により比率は悪化傾向</a:t>
          </a:r>
          <a:r>
            <a:rPr kumimoji="1" lang="ja-JP" altLang="en-US" sz="1300">
              <a:solidFill>
                <a:schemeClr val="dk1"/>
              </a:solidFill>
              <a:effectLst/>
              <a:latin typeface="+mn-lt"/>
              <a:ea typeface="+mn-ea"/>
              <a:cs typeface="+mn-cs"/>
            </a:rPr>
            <a:t>にある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今後も行財政改革に取り組み、比率の改善に努める。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155575</xdr:rowOff>
    </xdr:from>
    <xdr:to>
      <xdr:col>24</xdr:col>
      <xdr:colOff>31750</xdr:colOff>
      <xdr:row>76</xdr:row>
      <xdr:rowOff>50800</xdr:rowOff>
    </xdr:to>
    <xdr:cxnSp macro="">
      <xdr:nvCxnSpPr>
        <xdr:cNvPr id="444" name="直線コネクタ 443"/>
        <xdr:cNvCxnSpPr/>
      </xdr:nvCxnSpPr>
      <xdr:spPr>
        <a:xfrm>
          <a:off x="15671800" y="130143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10177</xdr:rowOff>
    </xdr:from>
    <xdr:ext cx="762000" cy="259045"/>
    <xdr:sp macro="" textlink="">
      <xdr:nvSpPr>
        <xdr:cNvPr id="445" name="公債費以外平均値テキスト"/>
        <xdr:cNvSpPr txBox="1"/>
      </xdr:nvSpPr>
      <xdr:spPr>
        <a:xfrm>
          <a:off x="16598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75</xdr:row>
      <xdr:rowOff>155575</xdr:rowOff>
    </xdr:to>
    <xdr:cxnSp macro="">
      <xdr:nvCxnSpPr>
        <xdr:cNvPr id="447" name="直線コネクタ 446"/>
        <xdr:cNvCxnSpPr/>
      </xdr:nvCxnSpPr>
      <xdr:spPr>
        <a:xfrm>
          <a:off x="14782800" y="128714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38752</xdr:rowOff>
    </xdr:from>
    <xdr:ext cx="736600" cy="259045"/>
    <xdr:sp macro="" textlink="">
      <xdr:nvSpPr>
        <xdr:cNvPr id="449" name="テキスト ボックス 448"/>
        <xdr:cNvSpPr txBox="1"/>
      </xdr:nvSpPr>
      <xdr:spPr>
        <a:xfrm>
          <a:off x="15290800" y="132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98425</xdr:rowOff>
    </xdr:from>
    <xdr:to>
      <xdr:col>21</xdr:col>
      <xdr:colOff>361950</xdr:colOff>
      <xdr:row>75</xdr:row>
      <xdr:rowOff>12700</xdr:rowOff>
    </xdr:to>
    <xdr:cxnSp macro="">
      <xdr:nvCxnSpPr>
        <xdr:cNvPr id="450" name="直線コネクタ 449"/>
        <xdr:cNvCxnSpPr/>
      </xdr:nvCxnSpPr>
      <xdr:spPr>
        <a:xfrm>
          <a:off x="13893800" y="12785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2" name="テキスト ボックス 45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98425</xdr:rowOff>
    </xdr:from>
    <xdr:to>
      <xdr:col>20</xdr:col>
      <xdr:colOff>158750</xdr:colOff>
      <xdr:row>74</xdr:row>
      <xdr:rowOff>165100</xdr:rowOff>
    </xdr:to>
    <xdr:cxnSp macro="">
      <xdr:nvCxnSpPr>
        <xdr:cNvPr id="453" name="直線コネクタ 452"/>
        <xdr:cNvCxnSpPr/>
      </xdr:nvCxnSpPr>
      <xdr:spPr>
        <a:xfrm flipV="1">
          <a:off x="13004800" y="12785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55" name="テキスト ボックス 454"/>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6" name="フローチャート : 判断 455"/>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57" name="テキスト ボックス 456"/>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63" name="円/楕円 462"/>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64"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104775</xdr:rowOff>
    </xdr:from>
    <xdr:to>
      <xdr:col>22</xdr:col>
      <xdr:colOff>615950</xdr:colOff>
      <xdr:row>76</xdr:row>
      <xdr:rowOff>34925</xdr:rowOff>
    </xdr:to>
    <xdr:sp macro="" textlink="">
      <xdr:nvSpPr>
        <xdr:cNvPr id="465" name="円/楕円 464"/>
        <xdr:cNvSpPr/>
      </xdr:nvSpPr>
      <xdr:spPr>
        <a:xfrm>
          <a:off x="15621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66" name="テキスト ボックス 465"/>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133350</xdr:rowOff>
    </xdr:from>
    <xdr:to>
      <xdr:col>21</xdr:col>
      <xdr:colOff>412750</xdr:colOff>
      <xdr:row>75</xdr:row>
      <xdr:rowOff>63500</xdr:rowOff>
    </xdr:to>
    <xdr:sp macro="" textlink="">
      <xdr:nvSpPr>
        <xdr:cNvPr id="467" name="円/楕円 466"/>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73677</xdr:rowOff>
    </xdr:from>
    <xdr:ext cx="762000" cy="259045"/>
    <xdr:sp macro="" textlink="">
      <xdr:nvSpPr>
        <xdr:cNvPr id="468" name="テキスト ボックス 467"/>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47625</xdr:rowOff>
    </xdr:from>
    <xdr:to>
      <xdr:col>20</xdr:col>
      <xdr:colOff>209550</xdr:colOff>
      <xdr:row>74</xdr:row>
      <xdr:rowOff>149225</xdr:rowOff>
    </xdr:to>
    <xdr:sp macro="" textlink="">
      <xdr:nvSpPr>
        <xdr:cNvPr id="469" name="円/楕円 468"/>
        <xdr:cNvSpPr/>
      </xdr:nvSpPr>
      <xdr:spPr>
        <a:xfrm>
          <a:off x="13843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159402</xdr:rowOff>
    </xdr:from>
    <xdr:ext cx="762000" cy="259045"/>
    <xdr:sp macro="" textlink="">
      <xdr:nvSpPr>
        <xdr:cNvPr id="470" name="テキスト ボックス 469"/>
        <xdr:cNvSpPr txBox="1"/>
      </xdr:nvSpPr>
      <xdr:spPr>
        <a:xfrm>
          <a:off x="13512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114300</xdr:rowOff>
    </xdr:from>
    <xdr:to>
      <xdr:col>19</xdr:col>
      <xdr:colOff>6350</xdr:colOff>
      <xdr:row>75</xdr:row>
      <xdr:rowOff>44450</xdr:rowOff>
    </xdr:to>
    <xdr:sp macro="" textlink="">
      <xdr:nvSpPr>
        <xdr:cNvPr id="471" name="円/楕円 470"/>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54627</xdr:rowOff>
    </xdr:from>
    <xdr:ext cx="762000" cy="259045"/>
    <xdr:sp macro="" textlink="">
      <xdr:nvSpPr>
        <xdr:cNvPr id="472" name="テキスト ボックス 471"/>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熊本県熊本市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80625</xdr:rowOff>
    </xdr:from>
    <xdr:to>
      <xdr:col>4</xdr:col>
      <xdr:colOff>1117600</xdr:colOff>
      <xdr:row>15</xdr:row>
      <xdr:rowOff>113269</xdr:rowOff>
    </xdr:to>
    <xdr:cxnSp macro="">
      <xdr:nvCxnSpPr>
        <xdr:cNvPr id="48" name="直線コネクタ 47"/>
        <xdr:cNvCxnSpPr/>
      </xdr:nvCxnSpPr>
      <xdr:spPr bwMode="auto">
        <a:xfrm flipV="1">
          <a:off x="5003800" y="2700000"/>
          <a:ext cx="647700" cy="3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113269</xdr:rowOff>
    </xdr:from>
    <xdr:to>
      <xdr:col>4</xdr:col>
      <xdr:colOff>469900</xdr:colOff>
      <xdr:row>16</xdr:row>
      <xdr:rowOff>69606</xdr:rowOff>
    </xdr:to>
    <xdr:cxnSp macro="">
      <xdr:nvCxnSpPr>
        <xdr:cNvPr id="51" name="直線コネクタ 50"/>
        <xdr:cNvCxnSpPr/>
      </xdr:nvCxnSpPr>
      <xdr:spPr bwMode="auto">
        <a:xfrm flipV="1">
          <a:off x="4305300" y="2732644"/>
          <a:ext cx="698500" cy="12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107920</xdr:rowOff>
    </xdr:from>
    <xdr:to>
      <xdr:col>3</xdr:col>
      <xdr:colOff>904875</xdr:colOff>
      <xdr:row>16</xdr:row>
      <xdr:rowOff>69606</xdr:rowOff>
    </xdr:to>
    <xdr:cxnSp macro="">
      <xdr:nvCxnSpPr>
        <xdr:cNvPr id="54" name="直線コネクタ 53"/>
        <xdr:cNvCxnSpPr/>
      </xdr:nvCxnSpPr>
      <xdr:spPr bwMode="auto">
        <a:xfrm>
          <a:off x="3606800" y="2727295"/>
          <a:ext cx="698500" cy="13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89997</xdr:rowOff>
    </xdr:from>
    <xdr:to>
      <xdr:col>3</xdr:col>
      <xdr:colOff>206375</xdr:colOff>
      <xdr:row>15</xdr:row>
      <xdr:rowOff>107920</xdr:rowOff>
    </xdr:to>
    <xdr:cxnSp macro="">
      <xdr:nvCxnSpPr>
        <xdr:cNvPr id="57" name="直線コネクタ 56"/>
        <xdr:cNvCxnSpPr/>
      </xdr:nvCxnSpPr>
      <xdr:spPr bwMode="auto">
        <a:xfrm>
          <a:off x="2908300" y="2709372"/>
          <a:ext cx="698500" cy="1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29825</xdr:rowOff>
    </xdr:from>
    <xdr:to>
      <xdr:col>5</xdr:col>
      <xdr:colOff>34925</xdr:colOff>
      <xdr:row>15</xdr:row>
      <xdr:rowOff>131425</xdr:rowOff>
    </xdr:to>
    <xdr:sp macro="" textlink="">
      <xdr:nvSpPr>
        <xdr:cNvPr id="67" name="円/楕円 66"/>
        <xdr:cNvSpPr/>
      </xdr:nvSpPr>
      <xdr:spPr bwMode="auto">
        <a:xfrm>
          <a:off x="5600700" y="264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46352</xdr:rowOff>
    </xdr:from>
    <xdr:ext cx="762000" cy="259045"/>
    <xdr:sp macro="" textlink="">
      <xdr:nvSpPr>
        <xdr:cNvPr id="68" name="人口1人当たり決算額の推移該当値テキスト130"/>
        <xdr:cNvSpPr txBox="1"/>
      </xdr:nvSpPr>
      <xdr:spPr>
        <a:xfrm>
          <a:off x="5740400" y="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62469</xdr:rowOff>
    </xdr:from>
    <xdr:to>
      <xdr:col>4</xdr:col>
      <xdr:colOff>520700</xdr:colOff>
      <xdr:row>15</xdr:row>
      <xdr:rowOff>164069</xdr:rowOff>
    </xdr:to>
    <xdr:sp macro="" textlink="">
      <xdr:nvSpPr>
        <xdr:cNvPr id="69" name="円/楕円 68"/>
        <xdr:cNvSpPr/>
      </xdr:nvSpPr>
      <xdr:spPr bwMode="auto">
        <a:xfrm>
          <a:off x="4953000" y="268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2796</xdr:rowOff>
    </xdr:from>
    <xdr:ext cx="736600" cy="259045"/>
    <xdr:sp macro="" textlink="">
      <xdr:nvSpPr>
        <xdr:cNvPr id="70" name="テキスト ボックス 69"/>
        <xdr:cNvSpPr txBox="1"/>
      </xdr:nvSpPr>
      <xdr:spPr>
        <a:xfrm>
          <a:off x="4622800" y="245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18806</xdr:rowOff>
    </xdr:from>
    <xdr:to>
      <xdr:col>3</xdr:col>
      <xdr:colOff>955675</xdr:colOff>
      <xdr:row>16</xdr:row>
      <xdr:rowOff>120406</xdr:rowOff>
    </xdr:to>
    <xdr:sp macro="" textlink="">
      <xdr:nvSpPr>
        <xdr:cNvPr id="71" name="円/楕円 70"/>
        <xdr:cNvSpPr/>
      </xdr:nvSpPr>
      <xdr:spPr bwMode="auto">
        <a:xfrm>
          <a:off x="4254500" y="280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130583</xdr:rowOff>
    </xdr:from>
    <xdr:ext cx="762000" cy="259045"/>
    <xdr:sp macro="" textlink="">
      <xdr:nvSpPr>
        <xdr:cNvPr id="72" name="テキスト ボックス 71"/>
        <xdr:cNvSpPr txBox="1"/>
      </xdr:nvSpPr>
      <xdr:spPr>
        <a:xfrm>
          <a:off x="3924300" y="257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57120</xdr:rowOff>
    </xdr:from>
    <xdr:to>
      <xdr:col>3</xdr:col>
      <xdr:colOff>257175</xdr:colOff>
      <xdr:row>15</xdr:row>
      <xdr:rowOff>158720</xdr:rowOff>
    </xdr:to>
    <xdr:sp macro="" textlink="">
      <xdr:nvSpPr>
        <xdr:cNvPr id="73" name="円/楕円 72"/>
        <xdr:cNvSpPr/>
      </xdr:nvSpPr>
      <xdr:spPr bwMode="auto">
        <a:xfrm>
          <a:off x="3556000" y="267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168897</xdr:rowOff>
    </xdr:from>
    <xdr:ext cx="762000" cy="259045"/>
    <xdr:sp macro="" textlink="">
      <xdr:nvSpPr>
        <xdr:cNvPr id="74" name="テキスト ボックス 73"/>
        <xdr:cNvSpPr txBox="1"/>
      </xdr:nvSpPr>
      <xdr:spPr>
        <a:xfrm>
          <a:off x="3225800" y="244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39197</xdr:rowOff>
    </xdr:from>
    <xdr:to>
      <xdr:col>2</xdr:col>
      <xdr:colOff>692150</xdr:colOff>
      <xdr:row>15</xdr:row>
      <xdr:rowOff>140797</xdr:rowOff>
    </xdr:to>
    <xdr:sp macro="" textlink="">
      <xdr:nvSpPr>
        <xdr:cNvPr id="75" name="円/楕円 74"/>
        <xdr:cNvSpPr/>
      </xdr:nvSpPr>
      <xdr:spPr bwMode="auto">
        <a:xfrm>
          <a:off x="2857500" y="2658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150974</xdr:rowOff>
    </xdr:from>
    <xdr:ext cx="762000" cy="259045"/>
    <xdr:sp macro="" textlink="">
      <xdr:nvSpPr>
        <xdr:cNvPr id="76" name="テキスト ボックス 75"/>
        <xdr:cNvSpPr txBox="1"/>
      </xdr:nvSpPr>
      <xdr:spPr>
        <a:xfrm>
          <a:off x="2527300" y="24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254178</xdr:rowOff>
    </xdr:from>
    <xdr:to>
      <xdr:col>4</xdr:col>
      <xdr:colOff>1117600</xdr:colOff>
      <xdr:row>35</xdr:row>
      <xdr:rowOff>265950</xdr:rowOff>
    </xdr:to>
    <xdr:cxnSp macro="">
      <xdr:nvCxnSpPr>
        <xdr:cNvPr id="110" name="直線コネクタ 109"/>
        <xdr:cNvCxnSpPr/>
      </xdr:nvCxnSpPr>
      <xdr:spPr bwMode="auto">
        <a:xfrm flipV="1">
          <a:off x="5003800" y="6864528"/>
          <a:ext cx="647700" cy="1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220231</xdr:rowOff>
    </xdr:from>
    <xdr:to>
      <xdr:col>4</xdr:col>
      <xdr:colOff>469900</xdr:colOff>
      <xdr:row>35</xdr:row>
      <xdr:rowOff>265950</xdr:rowOff>
    </xdr:to>
    <xdr:cxnSp macro="">
      <xdr:nvCxnSpPr>
        <xdr:cNvPr id="113" name="直線コネクタ 112"/>
        <xdr:cNvCxnSpPr/>
      </xdr:nvCxnSpPr>
      <xdr:spPr bwMode="auto">
        <a:xfrm>
          <a:off x="4305300" y="6830581"/>
          <a:ext cx="698500" cy="4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200609</xdr:rowOff>
    </xdr:from>
    <xdr:to>
      <xdr:col>3</xdr:col>
      <xdr:colOff>904875</xdr:colOff>
      <xdr:row>35</xdr:row>
      <xdr:rowOff>220231</xdr:rowOff>
    </xdr:to>
    <xdr:cxnSp macro="">
      <xdr:nvCxnSpPr>
        <xdr:cNvPr id="116" name="直線コネクタ 115"/>
        <xdr:cNvCxnSpPr/>
      </xdr:nvCxnSpPr>
      <xdr:spPr bwMode="auto">
        <a:xfrm>
          <a:off x="3606800" y="6810959"/>
          <a:ext cx="698500" cy="19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133972</xdr:rowOff>
    </xdr:from>
    <xdr:to>
      <xdr:col>3</xdr:col>
      <xdr:colOff>206375</xdr:colOff>
      <xdr:row>35</xdr:row>
      <xdr:rowOff>200609</xdr:rowOff>
    </xdr:to>
    <xdr:cxnSp macro="">
      <xdr:nvCxnSpPr>
        <xdr:cNvPr id="119" name="直線コネクタ 118"/>
        <xdr:cNvCxnSpPr/>
      </xdr:nvCxnSpPr>
      <xdr:spPr bwMode="auto">
        <a:xfrm>
          <a:off x="2908300" y="6744322"/>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275958</xdr:rowOff>
    </xdr:from>
    <xdr:to>
      <xdr:col>2</xdr:col>
      <xdr:colOff>692150</xdr:colOff>
      <xdr:row>36</xdr:row>
      <xdr:rowOff>34658</xdr:rowOff>
    </xdr:to>
    <xdr:sp macro="" textlink="">
      <xdr:nvSpPr>
        <xdr:cNvPr id="122" name="フローチャート : 判断 121"/>
        <xdr:cNvSpPr/>
      </xdr:nvSpPr>
      <xdr:spPr bwMode="auto">
        <a:xfrm>
          <a:off x="2857500" y="6886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19435</xdr:rowOff>
    </xdr:from>
    <xdr:ext cx="762000" cy="259045"/>
    <xdr:sp macro="" textlink="">
      <xdr:nvSpPr>
        <xdr:cNvPr id="123" name="テキスト ボックス 122"/>
        <xdr:cNvSpPr txBox="1"/>
      </xdr:nvSpPr>
      <xdr:spPr>
        <a:xfrm>
          <a:off x="2527300" y="697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203378</xdr:rowOff>
    </xdr:from>
    <xdr:to>
      <xdr:col>5</xdr:col>
      <xdr:colOff>34925</xdr:colOff>
      <xdr:row>35</xdr:row>
      <xdr:rowOff>304978</xdr:rowOff>
    </xdr:to>
    <xdr:sp macro="" textlink="">
      <xdr:nvSpPr>
        <xdr:cNvPr id="129" name="円/楕円 128"/>
        <xdr:cNvSpPr/>
      </xdr:nvSpPr>
      <xdr:spPr bwMode="auto">
        <a:xfrm>
          <a:off x="5600700" y="681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175455</xdr:rowOff>
    </xdr:from>
    <xdr:ext cx="762000" cy="259045"/>
    <xdr:sp macro="" textlink="">
      <xdr:nvSpPr>
        <xdr:cNvPr id="130" name="人口1人当たり決算額の推移該当値テキスト445"/>
        <xdr:cNvSpPr txBox="1"/>
      </xdr:nvSpPr>
      <xdr:spPr>
        <a:xfrm>
          <a:off x="5740400" y="67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215150</xdr:rowOff>
    </xdr:from>
    <xdr:to>
      <xdr:col>4</xdr:col>
      <xdr:colOff>520700</xdr:colOff>
      <xdr:row>35</xdr:row>
      <xdr:rowOff>316750</xdr:rowOff>
    </xdr:to>
    <xdr:sp macro="" textlink="">
      <xdr:nvSpPr>
        <xdr:cNvPr id="131" name="円/楕円 130"/>
        <xdr:cNvSpPr/>
      </xdr:nvSpPr>
      <xdr:spPr bwMode="auto">
        <a:xfrm>
          <a:off x="4953000" y="682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301527</xdr:rowOff>
    </xdr:from>
    <xdr:ext cx="736600" cy="259045"/>
    <xdr:sp macro="" textlink="">
      <xdr:nvSpPr>
        <xdr:cNvPr id="132" name="テキスト ボックス 131"/>
        <xdr:cNvSpPr txBox="1"/>
      </xdr:nvSpPr>
      <xdr:spPr>
        <a:xfrm>
          <a:off x="4622800" y="69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169431</xdr:rowOff>
    </xdr:from>
    <xdr:to>
      <xdr:col>3</xdr:col>
      <xdr:colOff>955675</xdr:colOff>
      <xdr:row>35</xdr:row>
      <xdr:rowOff>271031</xdr:rowOff>
    </xdr:to>
    <xdr:sp macro="" textlink="">
      <xdr:nvSpPr>
        <xdr:cNvPr id="133" name="円/楕円 132"/>
        <xdr:cNvSpPr/>
      </xdr:nvSpPr>
      <xdr:spPr bwMode="auto">
        <a:xfrm>
          <a:off x="4254500" y="677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255808</xdr:rowOff>
    </xdr:from>
    <xdr:ext cx="762000" cy="259045"/>
    <xdr:sp macro="" textlink="">
      <xdr:nvSpPr>
        <xdr:cNvPr id="134" name="テキスト ボックス 133"/>
        <xdr:cNvSpPr txBox="1"/>
      </xdr:nvSpPr>
      <xdr:spPr>
        <a:xfrm>
          <a:off x="3924300" y="686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149809</xdr:rowOff>
    </xdr:from>
    <xdr:to>
      <xdr:col>3</xdr:col>
      <xdr:colOff>257175</xdr:colOff>
      <xdr:row>35</xdr:row>
      <xdr:rowOff>251409</xdr:rowOff>
    </xdr:to>
    <xdr:sp macro="" textlink="">
      <xdr:nvSpPr>
        <xdr:cNvPr id="135" name="円/楕円 134"/>
        <xdr:cNvSpPr/>
      </xdr:nvSpPr>
      <xdr:spPr bwMode="auto">
        <a:xfrm>
          <a:off x="3556000" y="676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236186</xdr:rowOff>
    </xdr:from>
    <xdr:ext cx="762000" cy="259045"/>
    <xdr:sp macro="" textlink="">
      <xdr:nvSpPr>
        <xdr:cNvPr id="136" name="テキスト ボックス 135"/>
        <xdr:cNvSpPr txBox="1"/>
      </xdr:nvSpPr>
      <xdr:spPr>
        <a:xfrm>
          <a:off x="3225800" y="68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83172</xdr:rowOff>
    </xdr:from>
    <xdr:to>
      <xdr:col>2</xdr:col>
      <xdr:colOff>692150</xdr:colOff>
      <xdr:row>35</xdr:row>
      <xdr:rowOff>184772</xdr:rowOff>
    </xdr:to>
    <xdr:sp macro="" textlink="">
      <xdr:nvSpPr>
        <xdr:cNvPr id="137" name="円/楕円 136"/>
        <xdr:cNvSpPr/>
      </xdr:nvSpPr>
      <xdr:spPr bwMode="auto">
        <a:xfrm>
          <a:off x="2857500" y="6693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194949</xdr:rowOff>
    </xdr:from>
    <xdr:ext cx="762000" cy="259045"/>
    <xdr:sp macro="" textlink="">
      <xdr:nvSpPr>
        <xdr:cNvPr id="138" name="テキスト ボックス 137"/>
        <xdr:cNvSpPr txBox="1"/>
      </xdr:nvSpPr>
      <xdr:spPr>
        <a:xfrm>
          <a:off x="2527300" y="646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413657</xdr:colOff>
      <xdr:row>13</xdr:row>
      <xdr:rowOff>120650</xdr:rowOff>
    </xdr:to>
    <xdr:sp macro="" textlink="">
      <xdr:nvSpPr>
        <xdr:cNvPr id="17" name="正方形/長方形 16"/>
        <xdr:cNvSpPr/>
      </xdr:nvSpPr>
      <xdr:spPr>
        <a:xfrm>
          <a:off x="6512832" y="1632857"/>
          <a:ext cx="3208111"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21788</xdr:rowOff>
    </xdr:from>
    <xdr:to>
      <xdr:col>6</xdr:col>
      <xdr:colOff>511175</xdr:colOff>
      <xdr:row>34</xdr:row>
      <xdr:rowOff>95077</xdr:rowOff>
    </xdr:to>
    <xdr:cxnSp macro="">
      <xdr:nvCxnSpPr>
        <xdr:cNvPr id="59" name="直線コネクタ 58"/>
        <xdr:cNvCxnSpPr/>
      </xdr:nvCxnSpPr>
      <xdr:spPr>
        <a:xfrm flipV="1">
          <a:off x="3797300" y="5851088"/>
          <a:ext cx="8382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95077</xdr:rowOff>
    </xdr:from>
    <xdr:to>
      <xdr:col>5</xdr:col>
      <xdr:colOff>358775</xdr:colOff>
      <xdr:row>35</xdr:row>
      <xdr:rowOff>80447</xdr:rowOff>
    </xdr:to>
    <xdr:cxnSp macro="">
      <xdr:nvCxnSpPr>
        <xdr:cNvPr id="62" name="直線コネクタ 61"/>
        <xdr:cNvCxnSpPr/>
      </xdr:nvCxnSpPr>
      <xdr:spPr>
        <a:xfrm flipV="1">
          <a:off x="2908300" y="5924377"/>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127813</xdr:rowOff>
    </xdr:from>
    <xdr:to>
      <xdr:col>4</xdr:col>
      <xdr:colOff>155575</xdr:colOff>
      <xdr:row>35</xdr:row>
      <xdr:rowOff>80447</xdr:rowOff>
    </xdr:to>
    <xdr:cxnSp macro="">
      <xdr:nvCxnSpPr>
        <xdr:cNvPr id="65" name="直線コネクタ 64"/>
        <xdr:cNvCxnSpPr/>
      </xdr:nvCxnSpPr>
      <xdr:spPr>
        <a:xfrm>
          <a:off x="2019300" y="5957113"/>
          <a:ext cx="8890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53106</xdr:rowOff>
    </xdr:from>
    <xdr:to>
      <xdr:col>2</xdr:col>
      <xdr:colOff>638175</xdr:colOff>
      <xdr:row>34</xdr:row>
      <xdr:rowOff>127813</xdr:rowOff>
    </xdr:to>
    <xdr:cxnSp macro="">
      <xdr:nvCxnSpPr>
        <xdr:cNvPr id="68" name="直線コネクタ 67"/>
        <xdr:cNvCxnSpPr/>
      </xdr:nvCxnSpPr>
      <xdr:spPr>
        <a:xfrm>
          <a:off x="1130300" y="5882406"/>
          <a:ext cx="889000" cy="7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51593</xdr:rowOff>
    </xdr:from>
    <xdr:to>
      <xdr:col>1</xdr:col>
      <xdr:colOff>485775</xdr:colOff>
      <xdr:row>35</xdr:row>
      <xdr:rowOff>153193</xdr:rowOff>
    </xdr:to>
    <xdr:sp macro="" textlink="">
      <xdr:nvSpPr>
        <xdr:cNvPr id="71" name="フローチャート : 判断 70"/>
        <xdr:cNvSpPr/>
      </xdr:nvSpPr>
      <xdr:spPr>
        <a:xfrm>
          <a:off x="1079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144320</xdr:rowOff>
    </xdr:from>
    <xdr:ext cx="534377" cy="259045"/>
    <xdr:sp macro="" textlink="">
      <xdr:nvSpPr>
        <xdr:cNvPr id="72" name="テキスト ボックス 71"/>
        <xdr:cNvSpPr txBox="1"/>
      </xdr:nvSpPr>
      <xdr:spPr>
        <a:xfrm>
          <a:off x="863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142438</xdr:rowOff>
    </xdr:from>
    <xdr:to>
      <xdr:col>6</xdr:col>
      <xdr:colOff>561975</xdr:colOff>
      <xdr:row>34</xdr:row>
      <xdr:rowOff>72588</xdr:rowOff>
    </xdr:to>
    <xdr:sp macro="" textlink="">
      <xdr:nvSpPr>
        <xdr:cNvPr id="78" name="円/楕円 77"/>
        <xdr:cNvSpPr/>
      </xdr:nvSpPr>
      <xdr:spPr>
        <a:xfrm>
          <a:off x="4584700" y="58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165315</xdr:rowOff>
    </xdr:from>
    <xdr:ext cx="534377" cy="259045"/>
    <xdr:sp macro="" textlink="">
      <xdr:nvSpPr>
        <xdr:cNvPr id="79" name="人件費該当値テキスト"/>
        <xdr:cNvSpPr txBox="1"/>
      </xdr:nvSpPr>
      <xdr:spPr>
        <a:xfrm>
          <a:off x="4686300" y="5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44277</xdr:rowOff>
    </xdr:from>
    <xdr:to>
      <xdr:col>5</xdr:col>
      <xdr:colOff>409575</xdr:colOff>
      <xdr:row>34</xdr:row>
      <xdr:rowOff>145877</xdr:rowOff>
    </xdr:to>
    <xdr:sp macro="" textlink="">
      <xdr:nvSpPr>
        <xdr:cNvPr id="80" name="円/楕円 79"/>
        <xdr:cNvSpPr/>
      </xdr:nvSpPr>
      <xdr:spPr>
        <a:xfrm>
          <a:off x="3746500" y="58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162404</xdr:rowOff>
    </xdr:from>
    <xdr:ext cx="534377" cy="259045"/>
    <xdr:sp macro="" textlink="">
      <xdr:nvSpPr>
        <xdr:cNvPr id="81" name="テキスト ボックス 80"/>
        <xdr:cNvSpPr txBox="1"/>
      </xdr:nvSpPr>
      <xdr:spPr>
        <a:xfrm>
          <a:off x="3530111" y="564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29647</xdr:rowOff>
    </xdr:from>
    <xdr:to>
      <xdr:col>4</xdr:col>
      <xdr:colOff>206375</xdr:colOff>
      <xdr:row>35</xdr:row>
      <xdr:rowOff>131247</xdr:rowOff>
    </xdr:to>
    <xdr:sp macro="" textlink="">
      <xdr:nvSpPr>
        <xdr:cNvPr id="82" name="円/楕円 81"/>
        <xdr:cNvSpPr/>
      </xdr:nvSpPr>
      <xdr:spPr>
        <a:xfrm>
          <a:off x="2857500" y="60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147774</xdr:rowOff>
    </xdr:from>
    <xdr:ext cx="534377" cy="259045"/>
    <xdr:sp macro="" textlink="">
      <xdr:nvSpPr>
        <xdr:cNvPr id="83" name="テキスト ボックス 82"/>
        <xdr:cNvSpPr txBox="1"/>
      </xdr:nvSpPr>
      <xdr:spPr>
        <a:xfrm>
          <a:off x="2641111" y="580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77013</xdr:rowOff>
    </xdr:from>
    <xdr:to>
      <xdr:col>3</xdr:col>
      <xdr:colOff>3175</xdr:colOff>
      <xdr:row>35</xdr:row>
      <xdr:rowOff>7163</xdr:rowOff>
    </xdr:to>
    <xdr:sp macro="" textlink="">
      <xdr:nvSpPr>
        <xdr:cNvPr id="84" name="円/楕円 83"/>
        <xdr:cNvSpPr/>
      </xdr:nvSpPr>
      <xdr:spPr>
        <a:xfrm>
          <a:off x="1968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23690</xdr:rowOff>
    </xdr:from>
    <xdr:ext cx="534377" cy="259045"/>
    <xdr:sp macro="" textlink="">
      <xdr:nvSpPr>
        <xdr:cNvPr id="85" name="テキスト ボックス 84"/>
        <xdr:cNvSpPr txBox="1"/>
      </xdr:nvSpPr>
      <xdr:spPr>
        <a:xfrm>
          <a:off x="1752111" y="56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2306</xdr:rowOff>
    </xdr:from>
    <xdr:to>
      <xdr:col>1</xdr:col>
      <xdr:colOff>485775</xdr:colOff>
      <xdr:row>34</xdr:row>
      <xdr:rowOff>103906</xdr:rowOff>
    </xdr:to>
    <xdr:sp macro="" textlink="">
      <xdr:nvSpPr>
        <xdr:cNvPr id="86" name="円/楕円 85"/>
        <xdr:cNvSpPr/>
      </xdr:nvSpPr>
      <xdr:spPr>
        <a:xfrm>
          <a:off x="1079500" y="58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120433</xdr:rowOff>
    </xdr:from>
    <xdr:ext cx="534377" cy="259045"/>
    <xdr:sp macro="" textlink="">
      <xdr:nvSpPr>
        <xdr:cNvPr id="87" name="テキスト ボックス 86"/>
        <xdr:cNvSpPr txBox="1"/>
      </xdr:nvSpPr>
      <xdr:spPr>
        <a:xfrm>
          <a:off x="863111" y="560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151073</xdr:rowOff>
    </xdr:from>
    <xdr:to>
      <xdr:col>6</xdr:col>
      <xdr:colOff>511175</xdr:colOff>
      <xdr:row>57</xdr:row>
      <xdr:rowOff>92037</xdr:rowOff>
    </xdr:to>
    <xdr:cxnSp macro="">
      <xdr:nvCxnSpPr>
        <xdr:cNvPr id="113" name="直線コネクタ 112"/>
        <xdr:cNvCxnSpPr/>
      </xdr:nvCxnSpPr>
      <xdr:spPr>
        <a:xfrm flipV="1">
          <a:off x="3797300" y="9752273"/>
          <a:ext cx="838200" cy="1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8507</xdr:rowOff>
    </xdr:from>
    <xdr:ext cx="534377" cy="259045"/>
    <xdr:sp macro="" textlink="">
      <xdr:nvSpPr>
        <xdr:cNvPr id="114" name="物件費平均値テキスト"/>
        <xdr:cNvSpPr txBox="1"/>
      </xdr:nvSpPr>
      <xdr:spPr>
        <a:xfrm>
          <a:off x="4686300" y="94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92037</xdr:rowOff>
    </xdr:from>
    <xdr:to>
      <xdr:col>5</xdr:col>
      <xdr:colOff>358775</xdr:colOff>
      <xdr:row>58</xdr:row>
      <xdr:rowOff>72434</xdr:rowOff>
    </xdr:to>
    <xdr:cxnSp macro="">
      <xdr:nvCxnSpPr>
        <xdr:cNvPr id="116" name="直線コネクタ 115"/>
        <xdr:cNvCxnSpPr/>
      </xdr:nvCxnSpPr>
      <xdr:spPr>
        <a:xfrm flipV="1">
          <a:off x="2908300" y="9864687"/>
          <a:ext cx="889000" cy="1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132846</xdr:rowOff>
    </xdr:from>
    <xdr:ext cx="534377" cy="259045"/>
    <xdr:sp macro="" textlink="">
      <xdr:nvSpPr>
        <xdr:cNvPr id="118" name="テキスト ボックス 117"/>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72434</xdr:rowOff>
    </xdr:from>
    <xdr:to>
      <xdr:col>4</xdr:col>
      <xdr:colOff>155575</xdr:colOff>
      <xdr:row>58</xdr:row>
      <xdr:rowOff>149587</xdr:rowOff>
    </xdr:to>
    <xdr:cxnSp macro="">
      <xdr:nvCxnSpPr>
        <xdr:cNvPr id="119" name="直線コネクタ 118"/>
        <xdr:cNvCxnSpPr/>
      </xdr:nvCxnSpPr>
      <xdr:spPr>
        <a:xfrm flipV="1">
          <a:off x="2019300" y="10016534"/>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88955</xdr:rowOff>
    </xdr:from>
    <xdr:ext cx="534377" cy="259045"/>
    <xdr:sp macro="" textlink="">
      <xdr:nvSpPr>
        <xdr:cNvPr id="121" name="テキスト ボックス 120"/>
        <xdr:cNvSpPr txBox="1"/>
      </xdr:nvSpPr>
      <xdr:spPr>
        <a:xfrm>
          <a:off x="2641111" y="95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85465</xdr:rowOff>
    </xdr:from>
    <xdr:to>
      <xdr:col>2</xdr:col>
      <xdr:colOff>638175</xdr:colOff>
      <xdr:row>58</xdr:row>
      <xdr:rowOff>149587</xdr:rowOff>
    </xdr:to>
    <xdr:cxnSp macro="">
      <xdr:nvCxnSpPr>
        <xdr:cNvPr id="122" name="直線コネクタ 121"/>
        <xdr:cNvCxnSpPr/>
      </xdr:nvCxnSpPr>
      <xdr:spPr>
        <a:xfrm>
          <a:off x="1130300" y="10029565"/>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91127</xdr:rowOff>
    </xdr:from>
    <xdr:ext cx="534377" cy="259045"/>
    <xdr:sp macro="" textlink="">
      <xdr:nvSpPr>
        <xdr:cNvPr id="124" name="テキスト ボックス 123"/>
        <xdr:cNvSpPr txBox="1"/>
      </xdr:nvSpPr>
      <xdr:spPr>
        <a:xfrm>
          <a:off x="1752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107645</xdr:rowOff>
    </xdr:from>
    <xdr:to>
      <xdr:col>1</xdr:col>
      <xdr:colOff>485775</xdr:colOff>
      <xdr:row>57</xdr:row>
      <xdr:rowOff>37795</xdr:rowOff>
    </xdr:to>
    <xdr:sp macro="" textlink="">
      <xdr:nvSpPr>
        <xdr:cNvPr id="125" name="フローチャート : 判断 124"/>
        <xdr:cNvSpPr/>
      </xdr:nvSpPr>
      <xdr:spPr>
        <a:xfrm>
          <a:off x="1079500" y="97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54322</xdr:rowOff>
    </xdr:from>
    <xdr:ext cx="534377" cy="259045"/>
    <xdr:sp macro="" textlink="">
      <xdr:nvSpPr>
        <xdr:cNvPr id="126" name="テキスト ボックス 125"/>
        <xdr:cNvSpPr txBox="1"/>
      </xdr:nvSpPr>
      <xdr:spPr>
        <a:xfrm>
          <a:off x="863111" y="94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100273</xdr:rowOff>
    </xdr:from>
    <xdr:to>
      <xdr:col>6</xdr:col>
      <xdr:colOff>561975</xdr:colOff>
      <xdr:row>57</xdr:row>
      <xdr:rowOff>30423</xdr:rowOff>
    </xdr:to>
    <xdr:sp macro="" textlink="">
      <xdr:nvSpPr>
        <xdr:cNvPr id="132" name="円/楕円 131"/>
        <xdr:cNvSpPr/>
      </xdr:nvSpPr>
      <xdr:spPr>
        <a:xfrm>
          <a:off x="4584700" y="97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78700</xdr:rowOff>
    </xdr:from>
    <xdr:ext cx="534377" cy="259045"/>
    <xdr:sp macro="" textlink="">
      <xdr:nvSpPr>
        <xdr:cNvPr id="133" name="物件費該当値テキスト"/>
        <xdr:cNvSpPr txBox="1"/>
      </xdr:nvSpPr>
      <xdr:spPr>
        <a:xfrm>
          <a:off x="4686300" y="96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41237</xdr:rowOff>
    </xdr:from>
    <xdr:to>
      <xdr:col>5</xdr:col>
      <xdr:colOff>409575</xdr:colOff>
      <xdr:row>57</xdr:row>
      <xdr:rowOff>142837</xdr:rowOff>
    </xdr:to>
    <xdr:sp macro="" textlink="">
      <xdr:nvSpPr>
        <xdr:cNvPr id="134" name="円/楕円 133"/>
        <xdr:cNvSpPr/>
      </xdr:nvSpPr>
      <xdr:spPr>
        <a:xfrm>
          <a:off x="3746500" y="98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133964</xdr:rowOff>
    </xdr:from>
    <xdr:ext cx="534377" cy="259045"/>
    <xdr:sp macro="" textlink="">
      <xdr:nvSpPr>
        <xdr:cNvPr id="135" name="テキスト ボックス 134"/>
        <xdr:cNvSpPr txBox="1"/>
      </xdr:nvSpPr>
      <xdr:spPr>
        <a:xfrm>
          <a:off x="3530111" y="99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21634</xdr:rowOff>
    </xdr:from>
    <xdr:to>
      <xdr:col>4</xdr:col>
      <xdr:colOff>206375</xdr:colOff>
      <xdr:row>58</xdr:row>
      <xdr:rowOff>123234</xdr:rowOff>
    </xdr:to>
    <xdr:sp macro="" textlink="">
      <xdr:nvSpPr>
        <xdr:cNvPr id="136" name="円/楕円 135"/>
        <xdr:cNvSpPr/>
      </xdr:nvSpPr>
      <xdr:spPr>
        <a:xfrm>
          <a:off x="2857500" y="9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114361</xdr:rowOff>
    </xdr:from>
    <xdr:ext cx="534377" cy="259045"/>
    <xdr:sp macro="" textlink="">
      <xdr:nvSpPr>
        <xdr:cNvPr id="137" name="テキスト ボックス 136"/>
        <xdr:cNvSpPr txBox="1"/>
      </xdr:nvSpPr>
      <xdr:spPr>
        <a:xfrm>
          <a:off x="2641111" y="100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98787</xdr:rowOff>
    </xdr:from>
    <xdr:to>
      <xdr:col>3</xdr:col>
      <xdr:colOff>3175</xdr:colOff>
      <xdr:row>59</xdr:row>
      <xdr:rowOff>28937</xdr:rowOff>
    </xdr:to>
    <xdr:sp macro="" textlink="">
      <xdr:nvSpPr>
        <xdr:cNvPr id="138" name="円/楕円 137"/>
        <xdr:cNvSpPr/>
      </xdr:nvSpPr>
      <xdr:spPr>
        <a:xfrm>
          <a:off x="1968500" y="100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20064</xdr:rowOff>
    </xdr:from>
    <xdr:ext cx="534377" cy="259045"/>
    <xdr:sp macro="" textlink="">
      <xdr:nvSpPr>
        <xdr:cNvPr id="139" name="テキスト ボックス 138"/>
        <xdr:cNvSpPr txBox="1"/>
      </xdr:nvSpPr>
      <xdr:spPr>
        <a:xfrm>
          <a:off x="1752111" y="101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34665</xdr:rowOff>
    </xdr:from>
    <xdr:to>
      <xdr:col>1</xdr:col>
      <xdr:colOff>485775</xdr:colOff>
      <xdr:row>58</xdr:row>
      <xdr:rowOff>136265</xdr:rowOff>
    </xdr:to>
    <xdr:sp macro="" textlink="">
      <xdr:nvSpPr>
        <xdr:cNvPr id="140" name="円/楕円 139"/>
        <xdr:cNvSpPr/>
      </xdr:nvSpPr>
      <xdr:spPr>
        <a:xfrm>
          <a:off x="1079500" y="99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127392</xdr:rowOff>
    </xdr:from>
    <xdr:ext cx="534377" cy="259045"/>
    <xdr:sp macro="" textlink="">
      <xdr:nvSpPr>
        <xdr:cNvPr id="141" name="テキスト ボックス 140"/>
        <xdr:cNvSpPr txBox="1"/>
      </xdr:nvSpPr>
      <xdr:spPr>
        <a:xfrm>
          <a:off x="863111" y="100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125222</xdr:rowOff>
    </xdr:from>
    <xdr:to>
      <xdr:col>6</xdr:col>
      <xdr:colOff>511175</xdr:colOff>
      <xdr:row>76</xdr:row>
      <xdr:rowOff>166261</xdr:rowOff>
    </xdr:to>
    <xdr:cxnSp macro="">
      <xdr:nvCxnSpPr>
        <xdr:cNvPr id="172" name="直線コネクタ 171"/>
        <xdr:cNvCxnSpPr/>
      </xdr:nvCxnSpPr>
      <xdr:spPr>
        <a:xfrm flipV="1">
          <a:off x="3797300" y="13155422"/>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148082</xdr:rowOff>
    </xdr:from>
    <xdr:to>
      <xdr:col>5</xdr:col>
      <xdr:colOff>358775</xdr:colOff>
      <xdr:row>76</xdr:row>
      <xdr:rowOff>166261</xdr:rowOff>
    </xdr:to>
    <xdr:cxnSp macro="">
      <xdr:nvCxnSpPr>
        <xdr:cNvPr id="175" name="直線コネクタ 174"/>
        <xdr:cNvCxnSpPr/>
      </xdr:nvCxnSpPr>
      <xdr:spPr>
        <a:xfrm>
          <a:off x="2908300" y="13178282"/>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148082</xdr:rowOff>
    </xdr:from>
    <xdr:to>
      <xdr:col>4</xdr:col>
      <xdr:colOff>155575</xdr:colOff>
      <xdr:row>77</xdr:row>
      <xdr:rowOff>43035</xdr:rowOff>
    </xdr:to>
    <xdr:cxnSp macro="">
      <xdr:nvCxnSpPr>
        <xdr:cNvPr id="178" name="直線コネクタ 177"/>
        <xdr:cNvCxnSpPr/>
      </xdr:nvCxnSpPr>
      <xdr:spPr>
        <a:xfrm flipV="1">
          <a:off x="2019300" y="13178282"/>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43035</xdr:rowOff>
    </xdr:from>
    <xdr:to>
      <xdr:col>2</xdr:col>
      <xdr:colOff>638175</xdr:colOff>
      <xdr:row>77</xdr:row>
      <xdr:rowOff>131972</xdr:rowOff>
    </xdr:to>
    <xdr:cxnSp macro="">
      <xdr:nvCxnSpPr>
        <xdr:cNvPr id="181" name="直線コネクタ 180"/>
        <xdr:cNvCxnSpPr/>
      </xdr:nvCxnSpPr>
      <xdr:spPr>
        <a:xfrm flipV="1">
          <a:off x="1130300" y="13244685"/>
          <a:ext cx="889000" cy="8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120252</xdr:rowOff>
    </xdr:from>
    <xdr:to>
      <xdr:col>1</xdr:col>
      <xdr:colOff>485775</xdr:colOff>
      <xdr:row>77</xdr:row>
      <xdr:rowOff>50402</xdr:rowOff>
    </xdr:to>
    <xdr:sp macro="" textlink="">
      <xdr:nvSpPr>
        <xdr:cNvPr id="184" name="フローチャート : 判断 183"/>
        <xdr:cNvSpPr/>
      </xdr:nvSpPr>
      <xdr:spPr>
        <a:xfrm>
          <a:off x="1079500" y="13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66928</xdr:rowOff>
    </xdr:from>
    <xdr:ext cx="469744" cy="259045"/>
    <xdr:sp macro="" textlink="">
      <xdr:nvSpPr>
        <xdr:cNvPr id="185" name="テキスト ボックス 184"/>
        <xdr:cNvSpPr txBox="1"/>
      </xdr:nvSpPr>
      <xdr:spPr>
        <a:xfrm>
          <a:off x="895427" y="129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74422</xdr:rowOff>
    </xdr:from>
    <xdr:to>
      <xdr:col>6</xdr:col>
      <xdr:colOff>561975</xdr:colOff>
      <xdr:row>77</xdr:row>
      <xdr:rowOff>4572</xdr:rowOff>
    </xdr:to>
    <xdr:sp macro="" textlink="">
      <xdr:nvSpPr>
        <xdr:cNvPr id="191" name="円/楕円 190"/>
        <xdr:cNvSpPr/>
      </xdr:nvSpPr>
      <xdr:spPr>
        <a:xfrm>
          <a:off x="4584700" y="131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52849</xdr:rowOff>
    </xdr:from>
    <xdr:ext cx="469744" cy="259045"/>
    <xdr:sp macro="" textlink="">
      <xdr:nvSpPr>
        <xdr:cNvPr id="192" name="維持補修費該当値テキスト"/>
        <xdr:cNvSpPr txBox="1"/>
      </xdr:nvSpPr>
      <xdr:spPr>
        <a:xfrm>
          <a:off x="4686300" y="130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115461</xdr:rowOff>
    </xdr:from>
    <xdr:to>
      <xdr:col>5</xdr:col>
      <xdr:colOff>409575</xdr:colOff>
      <xdr:row>77</xdr:row>
      <xdr:rowOff>45611</xdr:rowOff>
    </xdr:to>
    <xdr:sp macro="" textlink="">
      <xdr:nvSpPr>
        <xdr:cNvPr id="193" name="円/楕円 192"/>
        <xdr:cNvSpPr/>
      </xdr:nvSpPr>
      <xdr:spPr>
        <a:xfrm>
          <a:off x="3746500" y="131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36738</xdr:rowOff>
    </xdr:from>
    <xdr:ext cx="469744" cy="259045"/>
    <xdr:sp macro="" textlink="">
      <xdr:nvSpPr>
        <xdr:cNvPr id="194" name="テキスト ボックス 193"/>
        <xdr:cNvSpPr txBox="1"/>
      </xdr:nvSpPr>
      <xdr:spPr>
        <a:xfrm>
          <a:off x="3562427" y="132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97282</xdr:rowOff>
    </xdr:from>
    <xdr:to>
      <xdr:col>4</xdr:col>
      <xdr:colOff>206375</xdr:colOff>
      <xdr:row>77</xdr:row>
      <xdr:rowOff>27432</xdr:rowOff>
    </xdr:to>
    <xdr:sp macro="" textlink="">
      <xdr:nvSpPr>
        <xdr:cNvPr id="195" name="円/楕円 194"/>
        <xdr:cNvSpPr/>
      </xdr:nvSpPr>
      <xdr:spPr>
        <a:xfrm>
          <a:off x="2857500" y="13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18559</xdr:rowOff>
    </xdr:from>
    <xdr:ext cx="469744" cy="259045"/>
    <xdr:sp macro="" textlink="">
      <xdr:nvSpPr>
        <xdr:cNvPr id="196" name="テキスト ボックス 195"/>
        <xdr:cNvSpPr txBox="1"/>
      </xdr:nvSpPr>
      <xdr:spPr>
        <a:xfrm>
          <a:off x="2673427" y="1322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163685</xdr:rowOff>
    </xdr:from>
    <xdr:to>
      <xdr:col>3</xdr:col>
      <xdr:colOff>3175</xdr:colOff>
      <xdr:row>77</xdr:row>
      <xdr:rowOff>93835</xdr:rowOff>
    </xdr:to>
    <xdr:sp macro="" textlink="">
      <xdr:nvSpPr>
        <xdr:cNvPr id="197" name="円/楕円 196"/>
        <xdr:cNvSpPr/>
      </xdr:nvSpPr>
      <xdr:spPr>
        <a:xfrm>
          <a:off x="1968500" y="131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84962</xdr:rowOff>
    </xdr:from>
    <xdr:ext cx="469744" cy="259045"/>
    <xdr:sp macro="" textlink="">
      <xdr:nvSpPr>
        <xdr:cNvPr id="198" name="テキスト ボックス 197"/>
        <xdr:cNvSpPr txBox="1"/>
      </xdr:nvSpPr>
      <xdr:spPr>
        <a:xfrm>
          <a:off x="1784427" y="1328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81172</xdr:rowOff>
    </xdr:from>
    <xdr:to>
      <xdr:col>1</xdr:col>
      <xdr:colOff>485775</xdr:colOff>
      <xdr:row>78</xdr:row>
      <xdr:rowOff>11322</xdr:rowOff>
    </xdr:to>
    <xdr:sp macro="" textlink="">
      <xdr:nvSpPr>
        <xdr:cNvPr id="199" name="円/楕円 198"/>
        <xdr:cNvSpPr/>
      </xdr:nvSpPr>
      <xdr:spPr>
        <a:xfrm>
          <a:off x="1079500" y="132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2449</xdr:rowOff>
    </xdr:from>
    <xdr:ext cx="469744" cy="259045"/>
    <xdr:sp macro="" textlink="">
      <xdr:nvSpPr>
        <xdr:cNvPr id="200" name="テキスト ボックス 199"/>
        <xdr:cNvSpPr txBox="1"/>
      </xdr:nvSpPr>
      <xdr:spPr>
        <a:xfrm>
          <a:off x="895427" y="1337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108665</xdr:rowOff>
    </xdr:from>
    <xdr:to>
      <xdr:col>6</xdr:col>
      <xdr:colOff>511175</xdr:colOff>
      <xdr:row>95</xdr:row>
      <xdr:rowOff>158587</xdr:rowOff>
    </xdr:to>
    <xdr:cxnSp macro="">
      <xdr:nvCxnSpPr>
        <xdr:cNvPr id="232" name="直線コネクタ 231"/>
        <xdr:cNvCxnSpPr/>
      </xdr:nvCxnSpPr>
      <xdr:spPr>
        <a:xfrm flipV="1">
          <a:off x="3797300" y="16396415"/>
          <a:ext cx="8382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158587</xdr:rowOff>
    </xdr:from>
    <xdr:to>
      <xdr:col>5</xdr:col>
      <xdr:colOff>358775</xdr:colOff>
      <xdr:row>96</xdr:row>
      <xdr:rowOff>64981</xdr:rowOff>
    </xdr:to>
    <xdr:cxnSp macro="">
      <xdr:nvCxnSpPr>
        <xdr:cNvPr id="235" name="直線コネクタ 234"/>
        <xdr:cNvCxnSpPr/>
      </xdr:nvCxnSpPr>
      <xdr:spPr>
        <a:xfrm flipV="1">
          <a:off x="2908300" y="16446337"/>
          <a:ext cx="8890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64981</xdr:rowOff>
    </xdr:from>
    <xdr:to>
      <xdr:col>4</xdr:col>
      <xdr:colOff>155575</xdr:colOff>
      <xdr:row>96</xdr:row>
      <xdr:rowOff>98030</xdr:rowOff>
    </xdr:to>
    <xdr:cxnSp macro="">
      <xdr:nvCxnSpPr>
        <xdr:cNvPr id="238" name="直線コネクタ 237"/>
        <xdr:cNvCxnSpPr/>
      </xdr:nvCxnSpPr>
      <xdr:spPr>
        <a:xfrm flipV="1">
          <a:off x="2019300" y="16524181"/>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98030</xdr:rowOff>
    </xdr:from>
    <xdr:to>
      <xdr:col>2</xdr:col>
      <xdr:colOff>638175</xdr:colOff>
      <xdr:row>96</xdr:row>
      <xdr:rowOff>127127</xdr:rowOff>
    </xdr:to>
    <xdr:cxnSp macro="">
      <xdr:nvCxnSpPr>
        <xdr:cNvPr id="241" name="直線コネクタ 240"/>
        <xdr:cNvCxnSpPr/>
      </xdr:nvCxnSpPr>
      <xdr:spPr>
        <a:xfrm flipV="1">
          <a:off x="1130300" y="16557230"/>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35886</xdr:rowOff>
    </xdr:from>
    <xdr:to>
      <xdr:col>1</xdr:col>
      <xdr:colOff>485775</xdr:colOff>
      <xdr:row>97</xdr:row>
      <xdr:rowOff>137486</xdr:rowOff>
    </xdr:to>
    <xdr:sp macro="" textlink="">
      <xdr:nvSpPr>
        <xdr:cNvPr id="244" name="フローチャート : 判断 243"/>
        <xdr:cNvSpPr/>
      </xdr:nvSpPr>
      <xdr:spPr>
        <a:xfrm>
          <a:off x="1079500" y="166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128613</xdr:rowOff>
    </xdr:from>
    <xdr:ext cx="534377" cy="259045"/>
    <xdr:sp macro="" textlink="">
      <xdr:nvSpPr>
        <xdr:cNvPr id="245" name="テキスト ボックス 244"/>
        <xdr:cNvSpPr txBox="1"/>
      </xdr:nvSpPr>
      <xdr:spPr>
        <a:xfrm>
          <a:off x="863111" y="167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57865</xdr:rowOff>
    </xdr:from>
    <xdr:to>
      <xdr:col>6</xdr:col>
      <xdr:colOff>561975</xdr:colOff>
      <xdr:row>95</xdr:row>
      <xdr:rowOff>159465</xdr:rowOff>
    </xdr:to>
    <xdr:sp macro="" textlink="">
      <xdr:nvSpPr>
        <xdr:cNvPr id="251" name="円/楕円 250"/>
        <xdr:cNvSpPr/>
      </xdr:nvSpPr>
      <xdr:spPr>
        <a:xfrm>
          <a:off x="4584700" y="163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36292</xdr:rowOff>
    </xdr:from>
    <xdr:ext cx="599010" cy="259045"/>
    <xdr:sp macro="" textlink="">
      <xdr:nvSpPr>
        <xdr:cNvPr id="252" name="扶助費該当値テキスト"/>
        <xdr:cNvSpPr txBox="1"/>
      </xdr:nvSpPr>
      <xdr:spPr>
        <a:xfrm>
          <a:off x="4686300" y="1632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107787</xdr:rowOff>
    </xdr:from>
    <xdr:to>
      <xdr:col>5</xdr:col>
      <xdr:colOff>409575</xdr:colOff>
      <xdr:row>96</xdr:row>
      <xdr:rowOff>37937</xdr:rowOff>
    </xdr:to>
    <xdr:sp macro="" textlink="">
      <xdr:nvSpPr>
        <xdr:cNvPr id="253" name="円/楕円 252"/>
        <xdr:cNvSpPr/>
      </xdr:nvSpPr>
      <xdr:spPr>
        <a:xfrm>
          <a:off x="3746500" y="163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29064</xdr:rowOff>
    </xdr:from>
    <xdr:ext cx="599010" cy="259045"/>
    <xdr:sp macro="" textlink="">
      <xdr:nvSpPr>
        <xdr:cNvPr id="254" name="テキスト ボックス 253"/>
        <xdr:cNvSpPr txBox="1"/>
      </xdr:nvSpPr>
      <xdr:spPr>
        <a:xfrm>
          <a:off x="3497794" y="1648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14181</xdr:rowOff>
    </xdr:from>
    <xdr:to>
      <xdr:col>4</xdr:col>
      <xdr:colOff>206375</xdr:colOff>
      <xdr:row>96</xdr:row>
      <xdr:rowOff>115781</xdr:rowOff>
    </xdr:to>
    <xdr:sp macro="" textlink="">
      <xdr:nvSpPr>
        <xdr:cNvPr id="255" name="円/楕円 254"/>
        <xdr:cNvSpPr/>
      </xdr:nvSpPr>
      <xdr:spPr>
        <a:xfrm>
          <a:off x="2857500" y="16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106908</xdr:rowOff>
    </xdr:from>
    <xdr:ext cx="599010" cy="259045"/>
    <xdr:sp macro="" textlink="">
      <xdr:nvSpPr>
        <xdr:cNvPr id="256" name="テキスト ボックス 255"/>
        <xdr:cNvSpPr txBox="1"/>
      </xdr:nvSpPr>
      <xdr:spPr>
        <a:xfrm>
          <a:off x="2608794" y="1656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47230</xdr:rowOff>
    </xdr:from>
    <xdr:to>
      <xdr:col>3</xdr:col>
      <xdr:colOff>3175</xdr:colOff>
      <xdr:row>96</xdr:row>
      <xdr:rowOff>148830</xdr:rowOff>
    </xdr:to>
    <xdr:sp macro="" textlink="">
      <xdr:nvSpPr>
        <xdr:cNvPr id="257" name="円/楕円 256"/>
        <xdr:cNvSpPr/>
      </xdr:nvSpPr>
      <xdr:spPr>
        <a:xfrm>
          <a:off x="1968500" y="165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139957</xdr:rowOff>
    </xdr:from>
    <xdr:ext cx="599010" cy="259045"/>
    <xdr:sp macro="" textlink="">
      <xdr:nvSpPr>
        <xdr:cNvPr id="258" name="テキスト ボックス 257"/>
        <xdr:cNvSpPr txBox="1"/>
      </xdr:nvSpPr>
      <xdr:spPr>
        <a:xfrm>
          <a:off x="1719794" y="165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76327</xdr:rowOff>
    </xdr:from>
    <xdr:to>
      <xdr:col>1</xdr:col>
      <xdr:colOff>485775</xdr:colOff>
      <xdr:row>97</xdr:row>
      <xdr:rowOff>6477</xdr:rowOff>
    </xdr:to>
    <xdr:sp macro="" textlink="">
      <xdr:nvSpPr>
        <xdr:cNvPr id="259" name="円/楕円 258"/>
        <xdr:cNvSpPr/>
      </xdr:nvSpPr>
      <xdr:spPr>
        <a:xfrm>
          <a:off x="1079500" y="165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23004</xdr:rowOff>
    </xdr:from>
    <xdr:ext cx="599010" cy="259045"/>
    <xdr:sp macro="" textlink="">
      <xdr:nvSpPr>
        <xdr:cNvPr id="260" name="テキスト ボックス 259"/>
        <xdr:cNvSpPr txBox="1"/>
      </xdr:nvSpPr>
      <xdr:spPr>
        <a:xfrm>
          <a:off x="830794" y="1631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143586</xdr:rowOff>
    </xdr:from>
    <xdr:to>
      <xdr:col>15</xdr:col>
      <xdr:colOff>180975</xdr:colOff>
      <xdr:row>37</xdr:row>
      <xdr:rowOff>45654</xdr:rowOff>
    </xdr:to>
    <xdr:cxnSp macro="">
      <xdr:nvCxnSpPr>
        <xdr:cNvPr id="288" name="直線コネクタ 287"/>
        <xdr:cNvCxnSpPr/>
      </xdr:nvCxnSpPr>
      <xdr:spPr>
        <a:xfrm>
          <a:off x="9639300" y="6315786"/>
          <a:ext cx="8382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71360</xdr:rowOff>
    </xdr:from>
    <xdr:ext cx="534377" cy="259045"/>
    <xdr:sp macro="" textlink="">
      <xdr:nvSpPr>
        <xdr:cNvPr id="289" name="補助費等平均値テキスト"/>
        <xdr:cNvSpPr txBox="1"/>
      </xdr:nvSpPr>
      <xdr:spPr>
        <a:xfrm>
          <a:off x="10528300" y="572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143586</xdr:rowOff>
    </xdr:from>
    <xdr:to>
      <xdr:col>14</xdr:col>
      <xdr:colOff>28575</xdr:colOff>
      <xdr:row>37</xdr:row>
      <xdr:rowOff>3775</xdr:rowOff>
    </xdr:to>
    <xdr:cxnSp macro="">
      <xdr:nvCxnSpPr>
        <xdr:cNvPr id="291" name="直線コネクタ 290"/>
        <xdr:cNvCxnSpPr/>
      </xdr:nvCxnSpPr>
      <xdr:spPr>
        <a:xfrm flipV="1">
          <a:off x="8750300" y="6315786"/>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3775</xdr:rowOff>
    </xdr:from>
    <xdr:to>
      <xdr:col>12</xdr:col>
      <xdr:colOff>511175</xdr:colOff>
      <xdr:row>37</xdr:row>
      <xdr:rowOff>21788</xdr:rowOff>
    </xdr:to>
    <xdr:cxnSp macro="">
      <xdr:nvCxnSpPr>
        <xdr:cNvPr id="294" name="直線コネクタ 293"/>
        <xdr:cNvCxnSpPr/>
      </xdr:nvCxnSpPr>
      <xdr:spPr>
        <a:xfrm flipV="1">
          <a:off x="7861300" y="6347425"/>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21788</xdr:rowOff>
    </xdr:from>
    <xdr:to>
      <xdr:col>11</xdr:col>
      <xdr:colOff>307975</xdr:colOff>
      <xdr:row>37</xdr:row>
      <xdr:rowOff>130556</xdr:rowOff>
    </xdr:to>
    <xdr:cxnSp macro="">
      <xdr:nvCxnSpPr>
        <xdr:cNvPr id="297" name="直線コネクタ 296"/>
        <xdr:cNvCxnSpPr/>
      </xdr:nvCxnSpPr>
      <xdr:spPr>
        <a:xfrm flipV="1">
          <a:off x="6972300" y="6365438"/>
          <a:ext cx="8890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123510</xdr:rowOff>
    </xdr:from>
    <xdr:to>
      <xdr:col>10</xdr:col>
      <xdr:colOff>155575</xdr:colOff>
      <xdr:row>37</xdr:row>
      <xdr:rowOff>53660</xdr:rowOff>
    </xdr:to>
    <xdr:sp macro="" textlink="">
      <xdr:nvSpPr>
        <xdr:cNvPr id="300" name="フローチャート : 判断 299"/>
        <xdr:cNvSpPr/>
      </xdr:nvSpPr>
      <xdr:spPr>
        <a:xfrm>
          <a:off x="6921500" y="62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70187</xdr:rowOff>
    </xdr:from>
    <xdr:ext cx="534377" cy="259045"/>
    <xdr:sp macro="" textlink="">
      <xdr:nvSpPr>
        <xdr:cNvPr id="301" name="テキスト ボックス 300"/>
        <xdr:cNvSpPr txBox="1"/>
      </xdr:nvSpPr>
      <xdr:spPr>
        <a:xfrm>
          <a:off x="6705111" y="60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166304</xdr:rowOff>
    </xdr:from>
    <xdr:to>
      <xdr:col>15</xdr:col>
      <xdr:colOff>231775</xdr:colOff>
      <xdr:row>37</xdr:row>
      <xdr:rowOff>96454</xdr:rowOff>
    </xdr:to>
    <xdr:sp macro="" textlink="">
      <xdr:nvSpPr>
        <xdr:cNvPr id="307" name="円/楕円 306"/>
        <xdr:cNvSpPr/>
      </xdr:nvSpPr>
      <xdr:spPr>
        <a:xfrm>
          <a:off x="104267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144731</xdr:rowOff>
    </xdr:from>
    <xdr:ext cx="534377" cy="259045"/>
    <xdr:sp macro="" textlink="">
      <xdr:nvSpPr>
        <xdr:cNvPr id="308" name="補助費等該当値テキスト"/>
        <xdr:cNvSpPr txBox="1"/>
      </xdr:nvSpPr>
      <xdr:spPr>
        <a:xfrm>
          <a:off x="10528300" y="63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92786</xdr:rowOff>
    </xdr:from>
    <xdr:to>
      <xdr:col>14</xdr:col>
      <xdr:colOff>79375</xdr:colOff>
      <xdr:row>37</xdr:row>
      <xdr:rowOff>22936</xdr:rowOff>
    </xdr:to>
    <xdr:sp macro="" textlink="">
      <xdr:nvSpPr>
        <xdr:cNvPr id="309" name="円/楕円 308"/>
        <xdr:cNvSpPr/>
      </xdr:nvSpPr>
      <xdr:spPr>
        <a:xfrm>
          <a:off x="9588500" y="62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14063</xdr:rowOff>
    </xdr:from>
    <xdr:ext cx="534377" cy="259045"/>
    <xdr:sp macro="" textlink="">
      <xdr:nvSpPr>
        <xdr:cNvPr id="310" name="テキスト ボックス 309"/>
        <xdr:cNvSpPr txBox="1"/>
      </xdr:nvSpPr>
      <xdr:spPr>
        <a:xfrm>
          <a:off x="9372111" y="63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124425</xdr:rowOff>
    </xdr:from>
    <xdr:to>
      <xdr:col>12</xdr:col>
      <xdr:colOff>561975</xdr:colOff>
      <xdr:row>37</xdr:row>
      <xdr:rowOff>54575</xdr:rowOff>
    </xdr:to>
    <xdr:sp macro="" textlink="">
      <xdr:nvSpPr>
        <xdr:cNvPr id="311" name="円/楕円 310"/>
        <xdr:cNvSpPr/>
      </xdr:nvSpPr>
      <xdr:spPr>
        <a:xfrm>
          <a:off x="8699500" y="629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45702</xdr:rowOff>
    </xdr:from>
    <xdr:ext cx="534377" cy="259045"/>
    <xdr:sp macro="" textlink="">
      <xdr:nvSpPr>
        <xdr:cNvPr id="312" name="テキスト ボックス 311"/>
        <xdr:cNvSpPr txBox="1"/>
      </xdr:nvSpPr>
      <xdr:spPr>
        <a:xfrm>
          <a:off x="8483111" y="638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142438</xdr:rowOff>
    </xdr:from>
    <xdr:to>
      <xdr:col>11</xdr:col>
      <xdr:colOff>358775</xdr:colOff>
      <xdr:row>37</xdr:row>
      <xdr:rowOff>72588</xdr:rowOff>
    </xdr:to>
    <xdr:sp macro="" textlink="">
      <xdr:nvSpPr>
        <xdr:cNvPr id="313" name="円/楕円 312"/>
        <xdr:cNvSpPr/>
      </xdr:nvSpPr>
      <xdr:spPr>
        <a:xfrm>
          <a:off x="7810500" y="63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63715</xdr:rowOff>
    </xdr:from>
    <xdr:ext cx="534377" cy="259045"/>
    <xdr:sp macro="" textlink="">
      <xdr:nvSpPr>
        <xdr:cNvPr id="314" name="テキスト ボックス 313"/>
        <xdr:cNvSpPr txBox="1"/>
      </xdr:nvSpPr>
      <xdr:spPr>
        <a:xfrm>
          <a:off x="7594111" y="64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79756</xdr:rowOff>
    </xdr:from>
    <xdr:to>
      <xdr:col>10</xdr:col>
      <xdr:colOff>155575</xdr:colOff>
      <xdr:row>38</xdr:row>
      <xdr:rowOff>9906</xdr:rowOff>
    </xdr:to>
    <xdr:sp macro="" textlink="">
      <xdr:nvSpPr>
        <xdr:cNvPr id="315" name="円/楕円 314"/>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1033</xdr:rowOff>
    </xdr:from>
    <xdr:ext cx="534377" cy="259045"/>
    <xdr:sp macro="" textlink="">
      <xdr:nvSpPr>
        <xdr:cNvPr id="316" name="テキスト ボックス 315"/>
        <xdr:cNvSpPr txBox="1"/>
      </xdr:nvSpPr>
      <xdr:spPr>
        <a:xfrm>
          <a:off x="6705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26086</xdr:rowOff>
    </xdr:from>
    <xdr:to>
      <xdr:col>15</xdr:col>
      <xdr:colOff>180975</xdr:colOff>
      <xdr:row>54</xdr:row>
      <xdr:rowOff>147415</xdr:rowOff>
    </xdr:to>
    <xdr:cxnSp macro="">
      <xdr:nvCxnSpPr>
        <xdr:cNvPr id="346" name="直線コネクタ 345"/>
        <xdr:cNvCxnSpPr/>
      </xdr:nvCxnSpPr>
      <xdr:spPr>
        <a:xfrm flipV="1">
          <a:off x="9639300" y="9284386"/>
          <a:ext cx="8382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7"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85274</xdr:rowOff>
    </xdr:from>
    <xdr:to>
      <xdr:col>14</xdr:col>
      <xdr:colOff>28575</xdr:colOff>
      <xdr:row>54</xdr:row>
      <xdr:rowOff>147415</xdr:rowOff>
    </xdr:to>
    <xdr:cxnSp macro="">
      <xdr:nvCxnSpPr>
        <xdr:cNvPr id="349" name="直線コネクタ 348"/>
        <xdr:cNvCxnSpPr/>
      </xdr:nvCxnSpPr>
      <xdr:spPr>
        <a:xfrm>
          <a:off x="8750300" y="9343574"/>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1" name="テキスト ボックス 350"/>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85274</xdr:rowOff>
    </xdr:from>
    <xdr:to>
      <xdr:col>12</xdr:col>
      <xdr:colOff>511175</xdr:colOff>
      <xdr:row>56</xdr:row>
      <xdr:rowOff>27953</xdr:rowOff>
    </xdr:to>
    <xdr:cxnSp macro="">
      <xdr:nvCxnSpPr>
        <xdr:cNvPr id="352" name="直線コネクタ 351"/>
        <xdr:cNvCxnSpPr/>
      </xdr:nvCxnSpPr>
      <xdr:spPr>
        <a:xfrm flipV="1">
          <a:off x="7861300" y="9343574"/>
          <a:ext cx="889000" cy="2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4" name="テキスト ボックス 353"/>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27953</xdr:rowOff>
    </xdr:from>
    <xdr:to>
      <xdr:col>11</xdr:col>
      <xdr:colOff>307975</xdr:colOff>
      <xdr:row>56</xdr:row>
      <xdr:rowOff>51212</xdr:rowOff>
    </xdr:to>
    <xdr:cxnSp macro="">
      <xdr:nvCxnSpPr>
        <xdr:cNvPr id="355" name="直線コネクタ 354"/>
        <xdr:cNvCxnSpPr/>
      </xdr:nvCxnSpPr>
      <xdr:spPr>
        <a:xfrm flipV="1">
          <a:off x="6972300" y="9629153"/>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53505</xdr:rowOff>
    </xdr:from>
    <xdr:to>
      <xdr:col>10</xdr:col>
      <xdr:colOff>155575</xdr:colOff>
      <xdr:row>56</xdr:row>
      <xdr:rowOff>155105</xdr:rowOff>
    </xdr:to>
    <xdr:sp macro="" textlink="">
      <xdr:nvSpPr>
        <xdr:cNvPr id="358" name="フローチャート : 判断 357"/>
        <xdr:cNvSpPr/>
      </xdr:nvSpPr>
      <xdr:spPr>
        <a:xfrm>
          <a:off x="6921500" y="965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146232</xdr:rowOff>
    </xdr:from>
    <xdr:ext cx="534377" cy="259045"/>
    <xdr:sp macro="" textlink="">
      <xdr:nvSpPr>
        <xdr:cNvPr id="359" name="テキスト ボックス 358"/>
        <xdr:cNvSpPr txBox="1"/>
      </xdr:nvSpPr>
      <xdr:spPr>
        <a:xfrm>
          <a:off x="6705111" y="97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146736</xdr:rowOff>
    </xdr:from>
    <xdr:to>
      <xdr:col>15</xdr:col>
      <xdr:colOff>231775</xdr:colOff>
      <xdr:row>54</xdr:row>
      <xdr:rowOff>76886</xdr:rowOff>
    </xdr:to>
    <xdr:sp macro="" textlink="">
      <xdr:nvSpPr>
        <xdr:cNvPr id="365" name="円/楕円 364"/>
        <xdr:cNvSpPr/>
      </xdr:nvSpPr>
      <xdr:spPr>
        <a:xfrm>
          <a:off x="10426700" y="92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169613</xdr:rowOff>
    </xdr:from>
    <xdr:ext cx="534377" cy="259045"/>
    <xdr:sp macro="" textlink="">
      <xdr:nvSpPr>
        <xdr:cNvPr id="366" name="普通建設事業費該当値テキスト"/>
        <xdr:cNvSpPr txBox="1"/>
      </xdr:nvSpPr>
      <xdr:spPr>
        <a:xfrm>
          <a:off x="10528300" y="90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96615</xdr:rowOff>
    </xdr:from>
    <xdr:to>
      <xdr:col>14</xdr:col>
      <xdr:colOff>79375</xdr:colOff>
      <xdr:row>55</xdr:row>
      <xdr:rowOff>26765</xdr:rowOff>
    </xdr:to>
    <xdr:sp macro="" textlink="">
      <xdr:nvSpPr>
        <xdr:cNvPr id="367" name="円/楕円 366"/>
        <xdr:cNvSpPr/>
      </xdr:nvSpPr>
      <xdr:spPr>
        <a:xfrm>
          <a:off x="9588500" y="93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43292</xdr:rowOff>
    </xdr:from>
    <xdr:ext cx="534377" cy="259045"/>
    <xdr:sp macro="" textlink="">
      <xdr:nvSpPr>
        <xdr:cNvPr id="368" name="テキスト ボックス 367"/>
        <xdr:cNvSpPr txBox="1"/>
      </xdr:nvSpPr>
      <xdr:spPr>
        <a:xfrm>
          <a:off x="9372111" y="913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34474</xdr:rowOff>
    </xdr:from>
    <xdr:to>
      <xdr:col>12</xdr:col>
      <xdr:colOff>561975</xdr:colOff>
      <xdr:row>54</xdr:row>
      <xdr:rowOff>136074</xdr:rowOff>
    </xdr:to>
    <xdr:sp macro="" textlink="">
      <xdr:nvSpPr>
        <xdr:cNvPr id="369" name="円/楕円 368"/>
        <xdr:cNvSpPr/>
      </xdr:nvSpPr>
      <xdr:spPr>
        <a:xfrm>
          <a:off x="8699500" y="92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152601</xdr:rowOff>
    </xdr:from>
    <xdr:ext cx="534377" cy="259045"/>
    <xdr:sp macro="" textlink="">
      <xdr:nvSpPr>
        <xdr:cNvPr id="370" name="テキスト ボックス 369"/>
        <xdr:cNvSpPr txBox="1"/>
      </xdr:nvSpPr>
      <xdr:spPr>
        <a:xfrm>
          <a:off x="8483111" y="90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148603</xdr:rowOff>
    </xdr:from>
    <xdr:to>
      <xdr:col>11</xdr:col>
      <xdr:colOff>358775</xdr:colOff>
      <xdr:row>56</xdr:row>
      <xdr:rowOff>78753</xdr:rowOff>
    </xdr:to>
    <xdr:sp macro="" textlink="">
      <xdr:nvSpPr>
        <xdr:cNvPr id="371" name="円/楕円 370"/>
        <xdr:cNvSpPr/>
      </xdr:nvSpPr>
      <xdr:spPr>
        <a:xfrm>
          <a:off x="7810500" y="95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95280</xdr:rowOff>
    </xdr:from>
    <xdr:ext cx="534377" cy="259045"/>
    <xdr:sp macro="" textlink="">
      <xdr:nvSpPr>
        <xdr:cNvPr id="372" name="テキスト ボックス 371"/>
        <xdr:cNvSpPr txBox="1"/>
      </xdr:nvSpPr>
      <xdr:spPr>
        <a:xfrm>
          <a:off x="7594111" y="93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412</xdr:rowOff>
    </xdr:from>
    <xdr:to>
      <xdr:col>10</xdr:col>
      <xdr:colOff>155575</xdr:colOff>
      <xdr:row>56</xdr:row>
      <xdr:rowOff>102012</xdr:rowOff>
    </xdr:to>
    <xdr:sp macro="" textlink="">
      <xdr:nvSpPr>
        <xdr:cNvPr id="373" name="円/楕円 372"/>
        <xdr:cNvSpPr/>
      </xdr:nvSpPr>
      <xdr:spPr>
        <a:xfrm>
          <a:off x="6921500" y="96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118539</xdr:rowOff>
    </xdr:from>
    <xdr:ext cx="534377" cy="259045"/>
    <xdr:sp macro="" textlink="">
      <xdr:nvSpPr>
        <xdr:cNvPr id="374" name="テキスト ボックス 373"/>
        <xdr:cNvSpPr txBox="1"/>
      </xdr:nvSpPr>
      <xdr:spPr>
        <a:xfrm>
          <a:off x="6705111" y="93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15181</xdr:rowOff>
    </xdr:from>
    <xdr:to>
      <xdr:col>15</xdr:col>
      <xdr:colOff>180975</xdr:colOff>
      <xdr:row>75</xdr:row>
      <xdr:rowOff>84836</xdr:rowOff>
    </xdr:to>
    <xdr:cxnSp macro="">
      <xdr:nvCxnSpPr>
        <xdr:cNvPr id="401" name="直線コネクタ 400"/>
        <xdr:cNvCxnSpPr/>
      </xdr:nvCxnSpPr>
      <xdr:spPr>
        <a:xfrm flipV="1">
          <a:off x="9639300" y="12702481"/>
          <a:ext cx="838200" cy="24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135831</xdr:rowOff>
    </xdr:from>
    <xdr:to>
      <xdr:col>15</xdr:col>
      <xdr:colOff>231775</xdr:colOff>
      <xdr:row>74</xdr:row>
      <xdr:rowOff>65981</xdr:rowOff>
    </xdr:to>
    <xdr:sp macro="" textlink="">
      <xdr:nvSpPr>
        <xdr:cNvPr id="411" name="円/楕円 410"/>
        <xdr:cNvSpPr/>
      </xdr:nvSpPr>
      <xdr:spPr>
        <a:xfrm>
          <a:off x="10426700" y="12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158708</xdr:rowOff>
    </xdr:from>
    <xdr:ext cx="534377" cy="259045"/>
    <xdr:sp macro="" textlink="">
      <xdr:nvSpPr>
        <xdr:cNvPr id="412" name="普通建設事業費 （ うち新規整備　）該当値テキスト"/>
        <xdr:cNvSpPr txBox="1"/>
      </xdr:nvSpPr>
      <xdr:spPr>
        <a:xfrm>
          <a:off x="10528300" y="125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34036</xdr:rowOff>
    </xdr:from>
    <xdr:to>
      <xdr:col>14</xdr:col>
      <xdr:colOff>79375</xdr:colOff>
      <xdr:row>75</xdr:row>
      <xdr:rowOff>135636</xdr:rowOff>
    </xdr:to>
    <xdr:sp macro="" textlink="">
      <xdr:nvSpPr>
        <xdr:cNvPr id="413" name="円/楕円 412"/>
        <xdr:cNvSpPr/>
      </xdr:nvSpPr>
      <xdr:spPr>
        <a:xfrm>
          <a:off x="9588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152163</xdr:rowOff>
    </xdr:from>
    <xdr:ext cx="534377" cy="259045"/>
    <xdr:sp macro="" textlink="">
      <xdr:nvSpPr>
        <xdr:cNvPr id="414" name="テキスト ボックス 413"/>
        <xdr:cNvSpPr txBox="1"/>
      </xdr:nvSpPr>
      <xdr:spPr>
        <a:xfrm>
          <a:off x="9372111" y="1266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99085</xdr:rowOff>
    </xdr:from>
    <xdr:to>
      <xdr:col>15</xdr:col>
      <xdr:colOff>180975</xdr:colOff>
      <xdr:row>95</xdr:row>
      <xdr:rowOff>74244</xdr:rowOff>
    </xdr:to>
    <xdr:cxnSp macro="">
      <xdr:nvCxnSpPr>
        <xdr:cNvPr id="444" name="直線コネクタ 443"/>
        <xdr:cNvCxnSpPr/>
      </xdr:nvCxnSpPr>
      <xdr:spPr>
        <a:xfrm>
          <a:off x="9639300" y="16215385"/>
          <a:ext cx="8382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5"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48" name="テキスト ボックス 447"/>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23444</xdr:rowOff>
    </xdr:from>
    <xdr:to>
      <xdr:col>15</xdr:col>
      <xdr:colOff>231775</xdr:colOff>
      <xdr:row>95</xdr:row>
      <xdr:rowOff>125044</xdr:rowOff>
    </xdr:to>
    <xdr:sp macro="" textlink="">
      <xdr:nvSpPr>
        <xdr:cNvPr id="454" name="円/楕円 453"/>
        <xdr:cNvSpPr/>
      </xdr:nvSpPr>
      <xdr:spPr>
        <a:xfrm>
          <a:off x="10426700" y="163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46321</xdr:rowOff>
    </xdr:from>
    <xdr:ext cx="534377" cy="259045"/>
    <xdr:sp macro="" textlink="">
      <xdr:nvSpPr>
        <xdr:cNvPr id="455" name="普通建設事業費 （ うち更新整備　）該当値テキスト"/>
        <xdr:cNvSpPr txBox="1"/>
      </xdr:nvSpPr>
      <xdr:spPr>
        <a:xfrm>
          <a:off x="10528300" y="161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48285</xdr:rowOff>
    </xdr:from>
    <xdr:to>
      <xdr:col>14</xdr:col>
      <xdr:colOff>79375</xdr:colOff>
      <xdr:row>94</xdr:row>
      <xdr:rowOff>149885</xdr:rowOff>
    </xdr:to>
    <xdr:sp macro="" textlink="">
      <xdr:nvSpPr>
        <xdr:cNvPr id="456" name="円/楕円 455"/>
        <xdr:cNvSpPr/>
      </xdr:nvSpPr>
      <xdr:spPr>
        <a:xfrm>
          <a:off x="9588500" y="161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166412</xdr:rowOff>
    </xdr:from>
    <xdr:ext cx="534377" cy="259045"/>
    <xdr:sp macro="" textlink="">
      <xdr:nvSpPr>
        <xdr:cNvPr id="457" name="テキスト ボックス 456"/>
        <xdr:cNvSpPr txBox="1"/>
      </xdr:nvSpPr>
      <xdr:spPr>
        <a:xfrm>
          <a:off x="9372111" y="159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162103</xdr:rowOff>
    </xdr:from>
    <xdr:to>
      <xdr:col>23</xdr:col>
      <xdr:colOff>517525</xdr:colOff>
      <xdr:row>38</xdr:row>
      <xdr:rowOff>115697</xdr:rowOff>
    </xdr:to>
    <xdr:cxnSp macro="">
      <xdr:nvCxnSpPr>
        <xdr:cNvPr id="484" name="直線コネクタ 483"/>
        <xdr:cNvCxnSpPr/>
      </xdr:nvCxnSpPr>
      <xdr:spPr>
        <a:xfrm flipV="1">
          <a:off x="15481300" y="6505753"/>
          <a:ext cx="8382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104132</xdr:rowOff>
    </xdr:from>
    <xdr:ext cx="378565" cy="259045"/>
    <xdr:sp macro="" textlink="">
      <xdr:nvSpPr>
        <xdr:cNvPr id="485" name="災害復旧事業費平均値テキスト"/>
        <xdr:cNvSpPr txBox="1"/>
      </xdr:nvSpPr>
      <xdr:spPr>
        <a:xfrm>
          <a:off x="16370300" y="64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80264</xdr:rowOff>
    </xdr:from>
    <xdr:to>
      <xdr:col>22</xdr:col>
      <xdr:colOff>365125</xdr:colOff>
      <xdr:row>38</xdr:row>
      <xdr:rowOff>115697</xdr:rowOff>
    </xdr:to>
    <xdr:cxnSp macro="">
      <xdr:nvCxnSpPr>
        <xdr:cNvPr id="487" name="直線コネクタ 486"/>
        <xdr:cNvCxnSpPr/>
      </xdr:nvCxnSpPr>
      <xdr:spPr>
        <a:xfrm>
          <a:off x="14592300" y="659536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9" name="テキスト ボックス 488"/>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13741</xdr:rowOff>
    </xdr:from>
    <xdr:to>
      <xdr:col>21</xdr:col>
      <xdr:colOff>161925</xdr:colOff>
      <xdr:row>38</xdr:row>
      <xdr:rowOff>80264</xdr:rowOff>
    </xdr:to>
    <xdr:cxnSp macro="">
      <xdr:nvCxnSpPr>
        <xdr:cNvPr id="490" name="直線コネクタ 489"/>
        <xdr:cNvCxnSpPr/>
      </xdr:nvCxnSpPr>
      <xdr:spPr>
        <a:xfrm>
          <a:off x="13703300" y="6528841"/>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13741</xdr:rowOff>
    </xdr:from>
    <xdr:to>
      <xdr:col>19</xdr:col>
      <xdr:colOff>644525</xdr:colOff>
      <xdr:row>38</xdr:row>
      <xdr:rowOff>96038</xdr:rowOff>
    </xdr:to>
    <xdr:cxnSp macro="">
      <xdr:nvCxnSpPr>
        <xdr:cNvPr id="493" name="直線コネクタ 492"/>
        <xdr:cNvCxnSpPr/>
      </xdr:nvCxnSpPr>
      <xdr:spPr>
        <a:xfrm flipV="1">
          <a:off x="12814300" y="6528841"/>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125933</xdr:rowOff>
    </xdr:from>
    <xdr:to>
      <xdr:col>18</xdr:col>
      <xdr:colOff>492125</xdr:colOff>
      <xdr:row>37</xdr:row>
      <xdr:rowOff>56083</xdr:rowOff>
    </xdr:to>
    <xdr:sp macro="" textlink="">
      <xdr:nvSpPr>
        <xdr:cNvPr id="496" name="フローチャート : 判断 495"/>
        <xdr:cNvSpPr/>
      </xdr:nvSpPr>
      <xdr:spPr>
        <a:xfrm>
          <a:off x="12763500" y="62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72610</xdr:rowOff>
    </xdr:from>
    <xdr:ext cx="469744" cy="259045"/>
    <xdr:sp macro="" textlink="">
      <xdr:nvSpPr>
        <xdr:cNvPr id="497" name="テキスト ボックス 496"/>
        <xdr:cNvSpPr txBox="1"/>
      </xdr:nvSpPr>
      <xdr:spPr>
        <a:xfrm>
          <a:off x="12579427" y="60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111303</xdr:rowOff>
    </xdr:from>
    <xdr:to>
      <xdr:col>23</xdr:col>
      <xdr:colOff>568325</xdr:colOff>
      <xdr:row>38</xdr:row>
      <xdr:rowOff>41453</xdr:rowOff>
    </xdr:to>
    <xdr:sp macro="" textlink="">
      <xdr:nvSpPr>
        <xdr:cNvPr id="503" name="円/楕円 502"/>
        <xdr:cNvSpPr/>
      </xdr:nvSpPr>
      <xdr:spPr>
        <a:xfrm>
          <a:off x="162687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134180</xdr:rowOff>
    </xdr:from>
    <xdr:ext cx="378565" cy="259045"/>
    <xdr:sp macro="" textlink="">
      <xdr:nvSpPr>
        <xdr:cNvPr id="504" name="災害復旧事業費該当値テキスト"/>
        <xdr:cNvSpPr txBox="1"/>
      </xdr:nvSpPr>
      <xdr:spPr>
        <a:xfrm>
          <a:off x="16370300" y="630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64897</xdr:rowOff>
    </xdr:from>
    <xdr:to>
      <xdr:col>22</xdr:col>
      <xdr:colOff>415925</xdr:colOff>
      <xdr:row>38</xdr:row>
      <xdr:rowOff>166497</xdr:rowOff>
    </xdr:to>
    <xdr:sp macro="" textlink="">
      <xdr:nvSpPr>
        <xdr:cNvPr id="505" name="円/楕円 504"/>
        <xdr:cNvSpPr/>
      </xdr:nvSpPr>
      <xdr:spPr>
        <a:xfrm>
          <a:off x="15430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157624</xdr:rowOff>
    </xdr:from>
    <xdr:ext cx="378565" cy="259045"/>
    <xdr:sp macro="" textlink="">
      <xdr:nvSpPr>
        <xdr:cNvPr id="506" name="テキスト ボックス 505"/>
        <xdr:cNvSpPr txBox="1"/>
      </xdr:nvSpPr>
      <xdr:spPr>
        <a:xfrm>
          <a:off x="15292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29464</xdr:rowOff>
    </xdr:from>
    <xdr:to>
      <xdr:col>21</xdr:col>
      <xdr:colOff>212725</xdr:colOff>
      <xdr:row>38</xdr:row>
      <xdr:rowOff>131064</xdr:rowOff>
    </xdr:to>
    <xdr:sp macro="" textlink="">
      <xdr:nvSpPr>
        <xdr:cNvPr id="507" name="円/楕円 506"/>
        <xdr:cNvSpPr/>
      </xdr:nvSpPr>
      <xdr:spPr>
        <a:xfrm>
          <a:off x="14541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122191</xdr:rowOff>
    </xdr:from>
    <xdr:ext cx="378565" cy="259045"/>
    <xdr:sp macro="" textlink="">
      <xdr:nvSpPr>
        <xdr:cNvPr id="508" name="テキスト ボックス 507"/>
        <xdr:cNvSpPr txBox="1"/>
      </xdr:nvSpPr>
      <xdr:spPr>
        <a:xfrm>
          <a:off x="14403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134391</xdr:rowOff>
    </xdr:from>
    <xdr:to>
      <xdr:col>20</xdr:col>
      <xdr:colOff>9525</xdr:colOff>
      <xdr:row>38</xdr:row>
      <xdr:rowOff>64542</xdr:rowOff>
    </xdr:to>
    <xdr:sp macro="" textlink="">
      <xdr:nvSpPr>
        <xdr:cNvPr id="509" name="円/楕円 508"/>
        <xdr:cNvSpPr/>
      </xdr:nvSpPr>
      <xdr:spPr>
        <a:xfrm>
          <a:off x="13652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55668</xdr:rowOff>
    </xdr:from>
    <xdr:ext cx="378565" cy="259045"/>
    <xdr:sp macro="" textlink="">
      <xdr:nvSpPr>
        <xdr:cNvPr id="510" name="テキスト ボックス 509"/>
        <xdr:cNvSpPr txBox="1"/>
      </xdr:nvSpPr>
      <xdr:spPr>
        <a:xfrm>
          <a:off x="13514017" y="657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45238</xdr:rowOff>
    </xdr:from>
    <xdr:to>
      <xdr:col>18</xdr:col>
      <xdr:colOff>492125</xdr:colOff>
      <xdr:row>38</xdr:row>
      <xdr:rowOff>146838</xdr:rowOff>
    </xdr:to>
    <xdr:sp macro="" textlink="">
      <xdr:nvSpPr>
        <xdr:cNvPr id="511" name="円/楕円 510"/>
        <xdr:cNvSpPr/>
      </xdr:nvSpPr>
      <xdr:spPr>
        <a:xfrm>
          <a:off x="12763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137965</xdr:rowOff>
    </xdr:from>
    <xdr:ext cx="378565" cy="259045"/>
    <xdr:sp macro="" textlink="">
      <xdr:nvSpPr>
        <xdr:cNvPr id="512" name="テキスト ボックス 511"/>
        <xdr:cNvSpPr txBox="1"/>
      </xdr:nvSpPr>
      <xdr:spPr>
        <a:xfrm>
          <a:off x="12625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107296</xdr:rowOff>
    </xdr:from>
    <xdr:to>
      <xdr:col>23</xdr:col>
      <xdr:colOff>517525</xdr:colOff>
      <xdr:row>76</xdr:row>
      <xdr:rowOff>119221</xdr:rowOff>
    </xdr:to>
    <xdr:cxnSp macro="">
      <xdr:nvCxnSpPr>
        <xdr:cNvPr id="591" name="直線コネクタ 590"/>
        <xdr:cNvCxnSpPr/>
      </xdr:nvCxnSpPr>
      <xdr:spPr>
        <a:xfrm>
          <a:off x="15481300" y="13137496"/>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2"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96686</xdr:rowOff>
    </xdr:from>
    <xdr:to>
      <xdr:col>22</xdr:col>
      <xdr:colOff>365125</xdr:colOff>
      <xdr:row>76</xdr:row>
      <xdr:rowOff>107296</xdr:rowOff>
    </xdr:to>
    <xdr:cxnSp macro="">
      <xdr:nvCxnSpPr>
        <xdr:cNvPr id="594" name="直線コネクタ 593"/>
        <xdr:cNvCxnSpPr/>
      </xdr:nvCxnSpPr>
      <xdr:spPr>
        <a:xfrm>
          <a:off x="14592300" y="13126886"/>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6" name="テキスト ボックス 595"/>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78626</xdr:rowOff>
    </xdr:from>
    <xdr:to>
      <xdr:col>21</xdr:col>
      <xdr:colOff>161925</xdr:colOff>
      <xdr:row>76</xdr:row>
      <xdr:rowOff>96686</xdr:rowOff>
    </xdr:to>
    <xdr:cxnSp macro="">
      <xdr:nvCxnSpPr>
        <xdr:cNvPr id="597" name="直線コネクタ 596"/>
        <xdr:cNvCxnSpPr/>
      </xdr:nvCxnSpPr>
      <xdr:spPr>
        <a:xfrm>
          <a:off x="13703300" y="13108826"/>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71253</xdr:rowOff>
    </xdr:from>
    <xdr:to>
      <xdr:col>19</xdr:col>
      <xdr:colOff>644525</xdr:colOff>
      <xdr:row>76</xdr:row>
      <xdr:rowOff>78626</xdr:rowOff>
    </xdr:to>
    <xdr:cxnSp macro="">
      <xdr:nvCxnSpPr>
        <xdr:cNvPr id="600" name="直線コネクタ 599"/>
        <xdr:cNvCxnSpPr/>
      </xdr:nvCxnSpPr>
      <xdr:spPr>
        <a:xfrm>
          <a:off x="12814300" y="13101453"/>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2" name="テキスト ボックス 601"/>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60610</xdr:rowOff>
    </xdr:from>
    <xdr:to>
      <xdr:col>18</xdr:col>
      <xdr:colOff>492125</xdr:colOff>
      <xdr:row>76</xdr:row>
      <xdr:rowOff>162210</xdr:rowOff>
    </xdr:to>
    <xdr:sp macro="" textlink="">
      <xdr:nvSpPr>
        <xdr:cNvPr id="603" name="フローチャート : 判断 602"/>
        <xdr:cNvSpPr/>
      </xdr:nvSpPr>
      <xdr:spPr>
        <a:xfrm>
          <a:off x="12763500" y="130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153337</xdr:rowOff>
    </xdr:from>
    <xdr:ext cx="534377" cy="259045"/>
    <xdr:sp macro="" textlink="">
      <xdr:nvSpPr>
        <xdr:cNvPr id="604" name="テキスト ボックス 603"/>
        <xdr:cNvSpPr txBox="1"/>
      </xdr:nvSpPr>
      <xdr:spPr>
        <a:xfrm>
          <a:off x="12547111" y="131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68421</xdr:rowOff>
    </xdr:from>
    <xdr:to>
      <xdr:col>23</xdr:col>
      <xdr:colOff>568325</xdr:colOff>
      <xdr:row>76</xdr:row>
      <xdr:rowOff>170021</xdr:rowOff>
    </xdr:to>
    <xdr:sp macro="" textlink="">
      <xdr:nvSpPr>
        <xdr:cNvPr id="610" name="円/楕円 609"/>
        <xdr:cNvSpPr/>
      </xdr:nvSpPr>
      <xdr:spPr>
        <a:xfrm>
          <a:off x="16268700" y="130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46848</xdr:rowOff>
    </xdr:from>
    <xdr:ext cx="534377" cy="259045"/>
    <xdr:sp macro="" textlink="">
      <xdr:nvSpPr>
        <xdr:cNvPr id="611" name="公債費該当値テキスト"/>
        <xdr:cNvSpPr txBox="1"/>
      </xdr:nvSpPr>
      <xdr:spPr>
        <a:xfrm>
          <a:off x="16370300" y="130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56496</xdr:rowOff>
    </xdr:from>
    <xdr:to>
      <xdr:col>22</xdr:col>
      <xdr:colOff>415925</xdr:colOff>
      <xdr:row>76</xdr:row>
      <xdr:rowOff>158096</xdr:rowOff>
    </xdr:to>
    <xdr:sp macro="" textlink="">
      <xdr:nvSpPr>
        <xdr:cNvPr id="612" name="円/楕円 611"/>
        <xdr:cNvSpPr/>
      </xdr:nvSpPr>
      <xdr:spPr>
        <a:xfrm>
          <a:off x="15430500" y="130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149223</xdr:rowOff>
    </xdr:from>
    <xdr:ext cx="534377" cy="259045"/>
    <xdr:sp macro="" textlink="">
      <xdr:nvSpPr>
        <xdr:cNvPr id="613" name="テキスト ボックス 612"/>
        <xdr:cNvSpPr txBox="1"/>
      </xdr:nvSpPr>
      <xdr:spPr>
        <a:xfrm>
          <a:off x="15214111" y="131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45886</xdr:rowOff>
    </xdr:from>
    <xdr:to>
      <xdr:col>21</xdr:col>
      <xdr:colOff>212725</xdr:colOff>
      <xdr:row>76</xdr:row>
      <xdr:rowOff>147486</xdr:rowOff>
    </xdr:to>
    <xdr:sp macro="" textlink="">
      <xdr:nvSpPr>
        <xdr:cNvPr id="614" name="円/楕円 613"/>
        <xdr:cNvSpPr/>
      </xdr:nvSpPr>
      <xdr:spPr>
        <a:xfrm>
          <a:off x="14541500" y="130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138613</xdr:rowOff>
    </xdr:from>
    <xdr:ext cx="534377" cy="259045"/>
    <xdr:sp macro="" textlink="">
      <xdr:nvSpPr>
        <xdr:cNvPr id="615" name="テキスト ボックス 614"/>
        <xdr:cNvSpPr txBox="1"/>
      </xdr:nvSpPr>
      <xdr:spPr>
        <a:xfrm>
          <a:off x="14325111" y="131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27826</xdr:rowOff>
    </xdr:from>
    <xdr:to>
      <xdr:col>20</xdr:col>
      <xdr:colOff>9525</xdr:colOff>
      <xdr:row>76</xdr:row>
      <xdr:rowOff>129426</xdr:rowOff>
    </xdr:to>
    <xdr:sp macro="" textlink="">
      <xdr:nvSpPr>
        <xdr:cNvPr id="616" name="円/楕円 615"/>
        <xdr:cNvSpPr/>
      </xdr:nvSpPr>
      <xdr:spPr>
        <a:xfrm>
          <a:off x="13652500" y="130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120553</xdr:rowOff>
    </xdr:from>
    <xdr:ext cx="534377" cy="259045"/>
    <xdr:sp macro="" textlink="">
      <xdr:nvSpPr>
        <xdr:cNvPr id="617" name="テキスト ボックス 616"/>
        <xdr:cNvSpPr txBox="1"/>
      </xdr:nvSpPr>
      <xdr:spPr>
        <a:xfrm>
          <a:off x="13436111" y="13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20453</xdr:rowOff>
    </xdr:from>
    <xdr:to>
      <xdr:col>18</xdr:col>
      <xdr:colOff>492125</xdr:colOff>
      <xdr:row>76</xdr:row>
      <xdr:rowOff>122053</xdr:rowOff>
    </xdr:to>
    <xdr:sp macro="" textlink="">
      <xdr:nvSpPr>
        <xdr:cNvPr id="618" name="円/楕円 617"/>
        <xdr:cNvSpPr/>
      </xdr:nvSpPr>
      <xdr:spPr>
        <a:xfrm>
          <a:off x="12763500" y="130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138580</xdr:rowOff>
    </xdr:from>
    <xdr:ext cx="534377" cy="259045"/>
    <xdr:sp macro="" textlink="">
      <xdr:nvSpPr>
        <xdr:cNvPr id="619" name="テキスト ボックス 618"/>
        <xdr:cNvSpPr txBox="1"/>
      </xdr:nvSpPr>
      <xdr:spPr>
        <a:xfrm>
          <a:off x="12547111" y="128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29149</xdr:rowOff>
    </xdr:from>
    <xdr:to>
      <xdr:col>23</xdr:col>
      <xdr:colOff>517525</xdr:colOff>
      <xdr:row>98</xdr:row>
      <xdr:rowOff>45791</xdr:rowOff>
    </xdr:to>
    <xdr:cxnSp macro="">
      <xdr:nvCxnSpPr>
        <xdr:cNvPr id="646" name="直線コネクタ 645"/>
        <xdr:cNvCxnSpPr/>
      </xdr:nvCxnSpPr>
      <xdr:spPr>
        <a:xfrm flipV="1">
          <a:off x="15481300" y="16831249"/>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115926</xdr:rowOff>
    </xdr:from>
    <xdr:to>
      <xdr:col>22</xdr:col>
      <xdr:colOff>365125</xdr:colOff>
      <xdr:row>98</xdr:row>
      <xdr:rowOff>45791</xdr:rowOff>
    </xdr:to>
    <xdr:cxnSp macro="">
      <xdr:nvCxnSpPr>
        <xdr:cNvPr id="649" name="直線コネクタ 648"/>
        <xdr:cNvCxnSpPr/>
      </xdr:nvCxnSpPr>
      <xdr:spPr>
        <a:xfrm>
          <a:off x="14592300" y="16575126"/>
          <a:ext cx="889000" cy="27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115926</xdr:rowOff>
    </xdr:from>
    <xdr:to>
      <xdr:col>21</xdr:col>
      <xdr:colOff>161925</xdr:colOff>
      <xdr:row>97</xdr:row>
      <xdr:rowOff>164892</xdr:rowOff>
    </xdr:to>
    <xdr:cxnSp macro="">
      <xdr:nvCxnSpPr>
        <xdr:cNvPr id="652" name="直線コネクタ 651"/>
        <xdr:cNvCxnSpPr/>
      </xdr:nvCxnSpPr>
      <xdr:spPr>
        <a:xfrm flipV="1">
          <a:off x="13703300" y="16575126"/>
          <a:ext cx="889000" cy="2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94025</xdr:rowOff>
    </xdr:from>
    <xdr:to>
      <xdr:col>19</xdr:col>
      <xdr:colOff>644525</xdr:colOff>
      <xdr:row>97</xdr:row>
      <xdr:rowOff>164892</xdr:rowOff>
    </xdr:to>
    <xdr:cxnSp macro="">
      <xdr:nvCxnSpPr>
        <xdr:cNvPr id="655" name="直線コネクタ 654"/>
        <xdr:cNvCxnSpPr/>
      </xdr:nvCxnSpPr>
      <xdr:spPr>
        <a:xfrm>
          <a:off x="12814300" y="1672467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98867</xdr:rowOff>
    </xdr:from>
    <xdr:to>
      <xdr:col>18</xdr:col>
      <xdr:colOff>492125</xdr:colOff>
      <xdr:row>97</xdr:row>
      <xdr:rowOff>29017</xdr:rowOff>
    </xdr:to>
    <xdr:sp macro="" textlink="">
      <xdr:nvSpPr>
        <xdr:cNvPr id="658" name="フローチャート : 判断 657"/>
        <xdr:cNvSpPr/>
      </xdr:nvSpPr>
      <xdr:spPr>
        <a:xfrm>
          <a:off x="12763500" y="1655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45544</xdr:rowOff>
    </xdr:from>
    <xdr:ext cx="469744" cy="259045"/>
    <xdr:sp macro="" textlink="">
      <xdr:nvSpPr>
        <xdr:cNvPr id="659" name="テキスト ボックス 658"/>
        <xdr:cNvSpPr txBox="1"/>
      </xdr:nvSpPr>
      <xdr:spPr>
        <a:xfrm>
          <a:off x="12579427" y="1633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149799</xdr:rowOff>
    </xdr:from>
    <xdr:to>
      <xdr:col>23</xdr:col>
      <xdr:colOff>568325</xdr:colOff>
      <xdr:row>98</xdr:row>
      <xdr:rowOff>79949</xdr:rowOff>
    </xdr:to>
    <xdr:sp macro="" textlink="">
      <xdr:nvSpPr>
        <xdr:cNvPr id="665" name="円/楕円 664"/>
        <xdr:cNvSpPr/>
      </xdr:nvSpPr>
      <xdr:spPr>
        <a:xfrm>
          <a:off x="16268700" y="167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64726</xdr:rowOff>
    </xdr:from>
    <xdr:ext cx="469744" cy="259045"/>
    <xdr:sp macro="" textlink="">
      <xdr:nvSpPr>
        <xdr:cNvPr id="666" name="積立金該当値テキスト"/>
        <xdr:cNvSpPr txBox="1"/>
      </xdr:nvSpPr>
      <xdr:spPr>
        <a:xfrm>
          <a:off x="16370300" y="166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166441</xdr:rowOff>
    </xdr:from>
    <xdr:to>
      <xdr:col>22</xdr:col>
      <xdr:colOff>415925</xdr:colOff>
      <xdr:row>98</xdr:row>
      <xdr:rowOff>96591</xdr:rowOff>
    </xdr:to>
    <xdr:sp macro="" textlink="">
      <xdr:nvSpPr>
        <xdr:cNvPr id="667" name="円/楕円 666"/>
        <xdr:cNvSpPr/>
      </xdr:nvSpPr>
      <xdr:spPr>
        <a:xfrm>
          <a:off x="15430500" y="167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87718</xdr:rowOff>
    </xdr:from>
    <xdr:ext cx="469744" cy="259045"/>
    <xdr:sp macro="" textlink="">
      <xdr:nvSpPr>
        <xdr:cNvPr id="668" name="テキスト ボックス 667"/>
        <xdr:cNvSpPr txBox="1"/>
      </xdr:nvSpPr>
      <xdr:spPr>
        <a:xfrm>
          <a:off x="15246427" y="1688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65126</xdr:rowOff>
    </xdr:from>
    <xdr:to>
      <xdr:col>21</xdr:col>
      <xdr:colOff>212725</xdr:colOff>
      <xdr:row>96</xdr:row>
      <xdr:rowOff>166726</xdr:rowOff>
    </xdr:to>
    <xdr:sp macro="" textlink="">
      <xdr:nvSpPr>
        <xdr:cNvPr id="669" name="円/楕円 668"/>
        <xdr:cNvSpPr/>
      </xdr:nvSpPr>
      <xdr:spPr>
        <a:xfrm>
          <a:off x="14541500" y="16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157853</xdr:rowOff>
    </xdr:from>
    <xdr:ext cx="469744" cy="259045"/>
    <xdr:sp macro="" textlink="">
      <xdr:nvSpPr>
        <xdr:cNvPr id="670" name="テキスト ボックス 669"/>
        <xdr:cNvSpPr txBox="1"/>
      </xdr:nvSpPr>
      <xdr:spPr>
        <a:xfrm>
          <a:off x="14357427" y="166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114092</xdr:rowOff>
    </xdr:from>
    <xdr:to>
      <xdr:col>20</xdr:col>
      <xdr:colOff>9525</xdr:colOff>
      <xdr:row>98</xdr:row>
      <xdr:rowOff>44242</xdr:rowOff>
    </xdr:to>
    <xdr:sp macro="" textlink="">
      <xdr:nvSpPr>
        <xdr:cNvPr id="671" name="円/楕円 670"/>
        <xdr:cNvSpPr/>
      </xdr:nvSpPr>
      <xdr:spPr>
        <a:xfrm>
          <a:off x="13652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35369</xdr:rowOff>
    </xdr:from>
    <xdr:ext cx="469744" cy="259045"/>
    <xdr:sp macro="" textlink="">
      <xdr:nvSpPr>
        <xdr:cNvPr id="672" name="テキスト ボックス 671"/>
        <xdr:cNvSpPr txBox="1"/>
      </xdr:nvSpPr>
      <xdr:spPr>
        <a:xfrm>
          <a:off x="13468427"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43225</xdr:rowOff>
    </xdr:from>
    <xdr:to>
      <xdr:col>18</xdr:col>
      <xdr:colOff>492125</xdr:colOff>
      <xdr:row>97</xdr:row>
      <xdr:rowOff>144825</xdr:rowOff>
    </xdr:to>
    <xdr:sp macro="" textlink="">
      <xdr:nvSpPr>
        <xdr:cNvPr id="673" name="円/楕円 672"/>
        <xdr:cNvSpPr/>
      </xdr:nvSpPr>
      <xdr:spPr>
        <a:xfrm>
          <a:off x="12763500" y="166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135952</xdr:rowOff>
    </xdr:from>
    <xdr:ext cx="469744" cy="259045"/>
    <xdr:sp macro="" textlink="">
      <xdr:nvSpPr>
        <xdr:cNvPr id="674" name="テキスト ボックス 673"/>
        <xdr:cNvSpPr txBox="1"/>
      </xdr:nvSpPr>
      <xdr:spPr>
        <a:xfrm>
          <a:off x="12579427" y="167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61649</xdr:rowOff>
    </xdr:from>
    <xdr:to>
      <xdr:col>32</xdr:col>
      <xdr:colOff>187325</xdr:colOff>
      <xdr:row>37</xdr:row>
      <xdr:rowOff>85653</xdr:rowOff>
    </xdr:to>
    <xdr:cxnSp macro="">
      <xdr:nvCxnSpPr>
        <xdr:cNvPr id="705" name="直線コネクタ 704"/>
        <xdr:cNvCxnSpPr/>
      </xdr:nvCxnSpPr>
      <xdr:spPr>
        <a:xfrm>
          <a:off x="21323300" y="6405299"/>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6"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46464</xdr:rowOff>
    </xdr:from>
    <xdr:to>
      <xdr:col>31</xdr:col>
      <xdr:colOff>34925</xdr:colOff>
      <xdr:row>37</xdr:row>
      <xdr:rowOff>61649</xdr:rowOff>
    </xdr:to>
    <xdr:cxnSp macro="">
      <xdr:nvCxnSpPr>
        <xdr:cNvPr id="708" name="直線コネクタ 707"/>
        <xdr:cNvCxnSpPr/>
      </xdr:nvCxnSpPr>
      <xdr:spPr>
        <a:xfrm>
          <a:off x="20434300" y="639011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0" name="テキスト ボックス 709"/>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46464</xdr:rowOff>
    </xdr:from>
    <xdr:to>
      <xdr:col>29</xdr:col>
      <xdr:colOff>517525</xdr:colOff>
      <xdr:row>37</xdr:row>
      <xdr:rowOff>117983</xdr:rowOff>
    </xdr:to>
    <xdr:cxnSp macro="">
      <xdr:nvCxnSpPr>
        <xdr:cNvPr id="711" name="直線コネクタ 710"/>
        <xdr:cNvCxnSpPr/>
      </xdr:nvCxnSpPr>
      <xdr:spPr>
        <a:xfrm flipV="1">
          <a:off x="19545300" y="6390114"/>
          <a:ext cx="8890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3" name="テキスト ボックス 712"/>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117983</xdr:rowOff>
    </xdr:from>
    <xdr:to>
      <xdr:col>28</xdr:col>
      <xdr:colOff>314325</xdr:colOff>
      <xdr:row>37</xdr:row>
      <xdr:rowOff>148027</xdr:rowOff>
    </xdr:to>
    <xdr:cxnSp macro="">
      <xdr:nvCxnSpPr>
        <xdr:cNvPr id="714" name="直線コネクタ 713"/>
        <xdr:cNvCxnSpPr/>
      </xdr:nvCxnSpPr>
      <xdr:spPr>
        <a:xfrm flipV="1">
          <a:off x="18656300" y="6461633"/>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6" name="テキスト ボックス 715"/>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17" name="フローチャート : 判断 716"/>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18" name="テキスト ボックス 717"/>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34853</xdr:rowOff>
    </xdr:from>
    <xdr:to>
      <xdr:col>32</xdr:col>
      <xdr:colOff>238125</xdr:colOff>
      <xdr:row>37</xdr:row>
      <xdr:rowOff>136453</xdr:rowOff>
    </xdr:to>
    <xdr:sp macro="" textlink="">
      <xdr:nvSpPr>
        <xdr:cNvPr id="724" name="円/楕円 723"/>
        <xdr:cNvSpPr/>
      </xdr:nvSpPr>
      <xdr:spPr>
        <a:xfrm>
          <a:off x="22110700" y="63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13280</xdr:rowOff>
    </xdr:from>
    <xdr:ext cx="469744" cy="259045"/>
    <xdr:sp macro="" textlink="">
      <xdr:nvSpPr>
        <xdr:cNvPr id="725" name="投資及び出資金該当値テキスト"/>
        <xdr:cNvSpPr txBox="1"/>
      </xdr:nvSpPr>
      <xdr:spPr>
        <a:xfrm>
          <a:off x="22212300" y="635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10849</xdr:rowOff>
    </xdr:from>
    <xdr:to>
      <xdr:col>31</xdr:col>
      <xdr:colOff>85725</xdr:colOff>
      <xdr:row>37</xdr:row>
      <xdr:rowOff>112449</xdr:rowOff>
    </xdr:to>
    <xdr:sp macro="" textlink="">
      <xdr:nvSpPr>
        <xdr:cNvPr id="726" name="円/楕円 725"/>
        <xdr:cNvSpPr/>
      </xdr:nvSpPr>
      <xdr:spPr>
        <a:xfrm>
          <a:off x="21272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103576</xdr:rowOff>
    </xdr:from>
    <xdr:ext cx="469744" cy="259045"/>
    <xdr:sp macro="" textlink="">
      <xdr:nvSpPr>
        <xdr:cNvPr id="727" name="テキスト ボックス 726"/>
        <xdr:cNvSpPr txBox="1"/>
      </xdr:nvSpPr>
      <xdr:spPr>
        <a:xfrm>
          <a:off x="21088427"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167114</xdr:rowOff>
    </xdr:from>
    <xdr:to>
      <xdr:col>29</xdr:col>
      <xdr:colOff>568325</xdr:colOff>
      <xdr:row>37</xdr:row>
      <xdr:rowOff>97264</xdr:rowOff>
    </xdr:to>
    <xdr:sp macro="" textlink="">
      <xdr:nvSpPr>
        <xdr:cNvPr id="728" name="円/楕円 727"/>
        <xdr:cNvSpPr/>
      </xdr:nvSpPr>
      <xdr:spPr>
        <a:xfrm>
          <a:off x="20383500" y="63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88391</xdr:rowOff>
    </xdr:from>
    <xdr:ext cx="469744" cy="259045"/>
    <xdr:sp macro="" textlink="">
      <xdr:nvSpPr>
        <xdr:cNvPr id="729" name="テキスト ボックス 728"/>
        <xdr:cNvSpPr txBox="1"/>
      </xdr:nvSpPr>
      <xdr:spPr>
        <a:xfrm>
          <a:off x="20199427" y="643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67183</xdr:rowOff>
    </xdr:from>
    <xdr:to>
      <xdr:col>28</xdr:col>
      <xdr:colOff>365125</xdr:colOff>
      <xdr:row>37</xdr:row>
      <xdr:rowOff>168783</xdr:rowOff>
    </xdr:to>
    <xdr:sp macro="" textlink="">
      <xdr:nvSpPr>
        <xdr:cNvPr id="730" name="円/楕円 729"/>
        <xdr:cNvSpPr/>
      </xdr:nvSpPr>
      <xdr:spPr>
        <a:xfrm>
          <a:off x="19494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159910</xdr:rowOff>
    </xdr:from>
    <xdr:ext cx="469744" cy="259045"/>
    <xdr:sp macro="" textlink="">
      <xdr:nvSpPr>
        <xdr:cNvPr id="731" name="テキスト ボックス 730"/>
        <xdr:cNvSpPr txBox="1"/>
      </xdr:nvSpPr>
      <xdr:spPr>
        <a:xfrm>
          <a:off x="19310427" y="65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97227</xdr:rowOff>
    </xdr:from>
    <xdr:to>
      <xdr:col>27</xdr:col>
      <xdr:colOff>161925</xdr:colOff>
      <xdr:row>38</xdr:row>
      <xdr:rowOff>27377</xdr:rowOff>
    </xdr:to>
    <xdr:sp macro="" textlink="">
      <xdr:nvSpPr>
        <xdr:cNvPr id="732" name="円/楕円 731"/>
        <xdr:cNvSpPr/>
      </xdr:nvSpPr>
      <xdr:spPr>
        <a:xfrm>
          <a:off x="18605500" y="6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43904</xdr:rowOff>
    </xdr:from>
    <xdr:ext cx="469744" cy="259045"/>
    <xdr:sp macro="" textlink="">
      <xdr:nvSpPr>
        <xdr:cNvPr id="733" name="テキスト ボックス 732"/>
        <xdr:cNvSpPr txBox="1"/>
      </xdr:nvSpPr>
      <xdr:spPr>
        <a:xfrm>
          <a:off x="18421427" y="62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103905</xdr:rowOff>
    </xdr:from>
    <xdr:to>
      <xdr:col>32</xdr:col>
      <xdr:colOff>187325</xdr:colOff>
      <xdr:row>58</xdr:row>
      <xdr:rowOff>118193</xdr:rowOff>
    </xdr:to>
    <xdr:cxnSp macro="">
      <xdr:nvCxnSpPr>
        <xdr:cNvPr id="762" name="直線コネクタ 761"/>
        <xdr:cNvCxnSpPr/>
      </xdr:nvCxnSpPr>
      <xdr:spPr>
        <a:xfrm flipV="1">
          <a:off x="21323300" y="1004800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3"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116592</xdr:rowOff>
    </xdr:from>
    <xdr:to>
      <xdr:col>31</xdr:col>
      <xdr:colOff>34925</xdr:colOff>
      <xdr:row>58</xdr:row>
      <xdr:rowOff>118193</xdr:rowOff>
    </xdr:to>
    <xdr:cxnSp macro="">
      <xdr:nvCxnSpPr>
        <xdr:cNvPr id="765" name="直線コネクタ 764"/>
        <xdr:cNvCxnSpPr/>
      </xdr:nvCxnSpPr>
      <xdr:spPr>
        <a:xfrm>
          <a:off x="20434300" y="1006069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7" name="テキスト ボックス 766"/>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115450</xdr:rowOff>
    </xdr:from>
    <xdr:to>
      <xdr:col>29</xdr:col>
      <xdr:colOff>517525</xdr:colOff>
      <xdr:row>58</xdr:row>
      <xdr:rowOff>116592</xdr:rowOff>
    </xdr:to>
    <xdr:cxnSp macro="">
      <xdr:nvCxnSpPr>
        <xdr:cNvPr id="768" name="直線コネクタ 767"/>
        <xdr:cNvCxnSpPr/>
      </xdr:nvCxnSpPr>
      <xdr:spPr>
        <a:xfrm>
          <a:off x="19545300" y="1005955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0" name="テキスト ボックス 769"/>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112554</xdr:rowOff>
    </xdr:from>
    <xdr:to>
      <xdr:col>28</xdr:col>
      <xdr:colOff>314325</xdr:colOff>
      <xdr:row>58</xdr:row>
      <xdr:rowOff>115450</xdr:rowOff>
    </xdr:to>
    <xdr:cxnSp macro="">
      <xdr:nvCxnSpPr>
        <xdr:cNvPr id="771" name="直線コネクタ 770"/>
        <xdr:cNvCxnSpPr/>
      </xdr:nvCxnSpPr>
      <xdr:spPr>
        <a:xfrm>
          <a:off x="18656300" y="1005665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3" name="テキスト ボックス 772"/>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111379</xdr:rowOff>
    </xdr:from>
    <xdr:to>
      <xdr:col>27</xdr:col>
      <xdr:colOff>161925</xdr:colOff>
      <xdr:row>58</xdr:row>
      <xdr:rowOff>41529</xdr:rowOff>
    </xdr:to>
    <xdr:sp macro="" textlink="">
      <xdr:nvSpPr>
        <xdr:cNvPr id="774" name="フローチャート : 判断 773"/>
        <xdr:cNvSpPr/>
      </xdr:nvSpPr>
      <xdr:spPr>
        <a:xfrm>
          <a:off x="18605500" y="98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58056</xdr:rowOff>
    </xdr:from>
    <xdr:ext cx="534377" cy="259045"/>
    <xdr:sp macro="" textlink="">
      <xdr:nvSpPr>
        <xdr:cNvPr id="775" name="テキスト ボックス 774"/>
        <xdr:cNvSpPr txBox="1"/>
      </xdr:nvSpPr>
      <xdr:spPr>
        <a:xfrm>
          <a:off x="18389111" y="965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53105</xdr:rowOff>
    </xdr:from>
    <xdr:to>
      <xdr:col>32</xdr:col>
      <xdr:colOff>238125</xdr:colOff>
      <xdr:row>58</xdr:row>
      <xdr:rowOff>154705</xdr:rowOff>
    </xdr:to>
    <xdr:sp macro="" textlink="">
      <xdr:nvSpPr>
        <xdr:cNvPr id="781" name="円/楕円 780"/>
        <xdr:cNvSpPr/>
      </xdr:nvSpPr>
      <xdr:spPr>
        <a:xfrm>
          <a:off x="22110700" y="9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139482</xdr:rowOff>
    </xdr:from>
    <xdr:ext cx="469744" cy="259045"/>
    <xdr:sp macro="" textlink="">
      <xdr:nvSpPr>
        <xdr:cNvPr id="782" name="貸付金該当値テキスト"/>
        <xdr:cNvSpPr txBox="1"/>
      </xdr:nvSpPr>
      <xdr:spPr>
        <a:xfrm>
          <a:off x="22212300" y="99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67393</xdr:rowOff>
    </xdr:from>
    <xdr:to>
      <xdr:col>31</xdr:col>
      <xdr:colOff>85725</xdr:colOff>
      <xdr:row>58</xdr:row>
      <xdr:rowOff>168993</xdr:rowOff>
    </xdr:to>
    <xdr:sp macro="" textlink="">
      <xdr:nvSpPr>
        <xdr:cNvPr id="783" name="円/楕円 782"/>
        <xdr:cNvSpPr/>
      </xdr:nvSpPr>
      <xdr:spPr>
        <a:xfrm>
          <a:off x="21272500" y="100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160120</xdr:rowOff>
    </xdr:from>
    <xdr:ext cx="469744" cy="259045"/>
    <xdr:sp macro="" textlink="">
      <xdr:nvSpPr>
        <xdr:cNvPr id="784" name="テキスト ボックス 783"/>
        <xdr:cNvSpPr txBox="1"/>
      </xdr:nvSpPr>
      <xdr:spPr>
        <a:xfrm>
          <a:off x="21088427" y="101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65792</xdr:rowOff>
    </xdr:from>
    <xdr:to>
      <xdr:col>29</xdr:col>
      <xdr:colOff>568325</xdr:colOff>
      <xdr:row>58</xdr:row>
      <xdr:rowOff>167392</xdr:rowOff>
    </xdr:to>
    <xdr:sp macro="" textlink="">
      <xdr:nvSpPr>
        <xdr:cNvPr id="785" name="円/楕円 784"/>
        <xdr:cNvSpPr/>
      </xdr:nvSpPr>
      <xdr:spPr>
        <a:xfrm>
          <a:off x="20383500" y="100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158519</xdr:rowOff>
    </xdr:from>
    <xdr:ext cx="469744" cy="259045"/>
    <xdr:sp macro="" textlink="">
      <xdr:nvSpPr>
        <xdr:cNvPr id="786" name="テキスト ボックス 785"/>
        <xdr:cNvSpPr txBox="1"/>
      </xdr:nvSpPr>
      <xdr:spPr>
        <a:xfrm>
          <a:off x="20199427" y="10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64650</xdr:rowOff>
    </xdr:from>
    <xdr:to>
      <xdr:col>28</xdr:col>
      <xdr:colOff>365125</xdr:colOff>
      <xdr:row>58</xdr:row>
      <xdr:rowOff>166250</xdr:rowOff>
    </xdr:to>
    <xdr:sp macro="" textlink="">
      <xdr:nvSpPr>
        <xdr:cNvPr id="787" name="円/楕円 786"/>
        <xdr:cNvSpPr/>
      </xdr:nvSpPr>
      <xdr:spPr>
        <a:xfrm>
          <a:off x="19494500" y="100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157377</xdr:rowOff>
    </xdr:from>
    <xdr:ext cx="469744" cy="259045"/>
    <xdr:sp macro="" textlink="">
      <xdr:nvSpPr>
        <xdr:cNvPr id="788" name="テキスト ボックス 787"/>
        <xdr:cNvSpPr txBox="1"/>
      </xdr:nvSpPr>
      <xdr:spPr>
        <a:xfrm>
          <a:off x="19310427" y="101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61754</xdr:rowOff>
    </xdr:from>
    <xdr:to>
      <xdr:col>27</xdr:col>
      <xdr:colOff>161925</xdr:colOff>
      <xdr:row>58</xdr:row>
      <xdr:rowOff>163354</xdr:rowOff>
    </xdr:to>
    <xdr:sp macro="" textlink="">
      <xdr:nvSpPr>
        <xdr:cNvPr id="789" name="円/楕円 788"/>
        <xdr:cNvSpPr/>
      </xdr:nvSpPr>
      <xdr:spPr>
        <a:xfrm>
          <a:off x="18605500" y="100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154481</xdr:rowOff>
    </xdr:from>
    <xdr:ext cx="469744" cy="259045"/>
    <xdr:sp macro="" textlink="">
      <xdr:nvSpPr>
        <xdr:cNvPr id="790" name="テキスト ボックス 789"/>
        <xdr:cNvSpPr txBox="1"/>
      </xdr:nvSpPr>
      <xdr:spPr>
        <a:xfrm>
          <a:off x="18421427" y="100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97885</xdr:rowOff>
    </xdr:from>
    <xdr:to>
      <xdr:col>32</xdr:col>
      <xdr:colOff>187325</xdr:colOff>
      <xdr:row>77</xdr:row>
      <xdr:rowOff>103676</xdr:rowOff>
    </xdr:to>
    <xdr:cxnSp macro="">
      <xdr:nvCxnSpPr>
        <xdr:cNvPr id="820" name="直線コネクタ 819"/>
        <xdr:cNvCxnSpPr/>
      </xdr:nvCxnSpPr>
      <xdr:spPr>
        <a:xfrm flipV="1">
          <a:off x="21323300" y="1329953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103676</xdr:rowOff>
    </xdr:from>
    <xdr:to>
      <xdr:col>31</xdr:col>
      <xdr:colOff>34925</xdr:colOff>
      <xdr:row>77</xdr:row>
      <xdr:rowOff>105390</xdr:rowOff>
    </xdr:to>
    <xdr:cxnSp macro="">
      <xdr:nvCxnSpPr>
        <xdr:cNvPr id="823" name="直線コネクタ 822"/>
        <xdr:cNvCxnSpPr/>
      </xdr:nvCxnSpPr>
      <xdr:spPr>
        <a:xfrm flipV="1">
          <a:off x="20434300" y="1330532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6120</xdr:rowOff>
    </xdr:from>
    <xdr:ext cx="534377" cy="259045"/>
    <xdr:sp macro="" textlink="">
      <xdr:nvSpPr>
        <xdr:cNvPr id="825" name="テキスト ボックス 824"/>
        <xdr:cNvSpPr txBox="1"/>
      </xdr:nvSpPr>
      <xdr:spPr>
        <a:xfrm>
          <a:off x="21056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102857</xdr:rowOff>
    </xdr:from>
    <xdr:to>
      <xdr:col>29</xdr:col>
      <xdr:colOff>517525</xdr:colOff>
      <xdr:row>77</xdr:row>
      <xdr:rowOff>105390</xdr:rowOff>
    </xdr:to>
    <xdr:cxnSp macro="">
      <xdr:nvCxnSpPr>
        <xdr:cNvPr id="826" name="直線コネクタ 825"/>
        <xdr:cNvCxnSpPr/>
      </xdr:nvCxnSpPr>
      <xdr:spPr>
        <a:xfrm>
          <a:off x="19545300" y="1330450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30656</xdr:rowOff>
    </xdr:from>
    <xdr:ext cx="534377" cy="259045"/>
    <xdr:sp macro="" textlink="">
      <xdr:nvSpPr>
        <xdr:cNvPr id="828" name="テキスト ボックス 827"/>
        <xdr:cNvSpPr txBox="1"/>
      </xdr:nvSpPr>
      <xdr:spPr>
        <a:xfrm>
          <a:off x="20167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102857</xdr:rowOff>
    </xdr:from>
    <xdr:to>
      <xdr:col>28</xdr:col>
      <xdr:colOff>314325</xdr:colOff>
      <xdr:row>77</xdr:row>
      <xdr:rowOff>142081</xdr:rowOff>
    </xdr:to>
    <xdr:cxnSp macro="">
      <xdr:nvCxnSpPr>
        <xdr:cNvPr id="829" name="直線コネクタ 828"/>
        <xdr:cNvCxnSpPr/>
      </xdr:nvCxnSpPr>
      <xdr:spPr>
        <a:xfrm flipV="1">
          <a:off x="18656300" y="13304507"/>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39591</xdr:rowOff>
    </xdr:from>
    <xdr:ext cx="534377" cy="259045"/>
    <xdr:sp macro="" textlink="">
      <xdr:nvSpPr>
        <xdr:cNvPr id="831" name="テキスト ボックス 830"/>
        <xdr:cNvSpPr txBox="1"/>
      </xdr:nvSpPr>
      <xdr:spPr>
        <a:xfrm>
          <a:off x="19278111" y="134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103015</xdr:rowOff>
    </xdr:from>
    <xdr:to>
      <xdr:col>27</xdr:col>
      <xdr:colOff>161925</xdr:colOff>
      <xdr:row>78</xdr:row>
      <xdr:rowOff>33165</xdr:rowOff>
    </xdr:to>
    <xdr:sp macro="" textlink="">
      <xdr:nvSpPr>
        <xdr:cNvPr id="832" name="フローチャート : 判断 831"/>
        <xdr:cNvSpPr/>
      </xdr:nvSpPr>
      <xdr:spPr>
        <a:xfrm>
          <a:off x="18605500" y="133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24292</xdr:rowOff>
    </xdr:from>
    <xdr:ext cx="534377" cy="259045"/>
    <xdr:sp macro="" textlink="">
      <xdr:nvSpPr>
        <xdr:cNvPr id="833" name="テキスト ボックス 832"/>
        <xdr:cNvSpPr txBox="1"/>
      </xdr:nvSpPr>
      <xdr:spPr>
        <a:xfrm>
          <a:off x="18389111" y="133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47085</xdr:rowOff>
    </xdr:from>
    <xdr:to>
      <xdr:col>32</xdr:col>
      <xdr:colOff>238125</xdr:colOff>
      <xdr:row>77</xdr:row>
      <xdr:rowOff>148685</xdr:rowOff>
    </xdr:to>
    <xdr:sp macro="" textlink="">
      <xdr:nvSpPr>
        <xdr:cNvPr id="839" name="円/楕円 838"/>
        <xdr:cNvSpPr/>
      </xdr:nvSpPr>
      <xdr:spPr>
        <a:xfrm>
          <a:off x="22110700" y="132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25512</xdr:rowOff>
    </xdr:from>
    <xdr:ext cx="534377" cy="259045"/>
    <xdr:sp macro="" textlink="">
      <xdr:nvSpPr>
        <xdr:cNvPr id="840" name="繰出金該当値テキスト"/>
        <xdr:cNvSpPr txBox="1"/>
      </xdr:nvSpPr>
      <xdr:spPr>
        <a:xfrm>
          <a:off x="22212300" y="132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52876</xdr:rowOff>
    </xdr:from>
    <xdr:to>
      <xdr:col>31</xdr:col>
      <xdr:colOff>85725</xdr:colOff>
      <xdr:row>77</xdr:row>
      <xdr:rowOff>154476</xdr:rowOff>
    </xdr:to>
    <xdr:sp macro="" textlink="">
      <xdr:nvSpPr>
        <xdr:cNvPr id="841" name="円/楕円 840"/>
        <xdr:cNvSpPr/>
      </xdr:nvSpPr>
      <xdr:spPr>
        <a:xfrm>
          <a:off x="21272500" y="132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171003</xdr:rowOff>
    </xdr:from>
    <xdr:ext cx="534377" cy="259045"/>
    <xdr:sp macro="" textlink="">
      <xdr:nvSpPr>
        <xdr:cNvPr id="842" name="テキスト ボックス 841"/>
        <xdr:cNvSpPr txBox="1"/>
      </xdr:nvSpPr>
      <xdr:spPr>
        <a:xfrm>
          <a:off x="21056111" y="13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54590</xdr:rowOff>
    </xdr:from>
    <xdr:to>
      <xdr:col>29</xdr:col>
      <xdr:colOff>568325</xdr:colOff>
      <xdr:row>77</xdr:row>
      <xdr:rowOff>156190</xdr:rowOff>
    </xdr:to>
    <xdr:sp macro="" textlink="">
      <xdr:nvSpPr>
        <xdr:cNvPr id="843" name="円/楕円 842"/>
        <xdr:cNvSpPr/>
      </xdr:nvSpPr>
      <xdr:spPr>
        <a:xfrm>
          <a:off x="20383500" y="132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1267</xdr:rowOff>
    </xdr:from>
    <xdr:ext cx="534377" cy="259045"/>
    <xdr:sp macro="" textlink="">
      <xdr:nvSpPr>
        <xdr:cNvPr id="844" name="テキスト ボックス 843"/>
        <xdr:cNvSpPr txBox="1"/>
      </xdr:nvSpPr>
      <xdr:spPr>
        <a:xfrm>
          <a:off x="20167111" y="130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52057</xdr:rowOff>
    </xdr:from>
    <xdr:to>
      <xdr:col>28</xdr:col>
      <xdr:colOff>365125</xdr:colOff>
      <xdr:row>77</xdr:row>
      <xdr:rowOff>153657</xdr:rowOff>
    </xdr:to>
    <xdr:sp macro="" textlink="">
      <xdr:nvSpPr>
        <xdr:cNvPr id="845" name="円/楕円 844"/>
        <xdr:cNvSpPr/>
      </xdr:nvSpPr>
      <xdr:spPr>
        <a:xfrm>
          <a:off x="19494500" y="132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170184</xdr:rowOff>
    </xdr:from>
    <xdr:ext cx="534377" cy="259045"/>
    <xdr:sp macro="" textlink="">
      <xdr:nvSpPr>
        <xdr:cNvPr id="846" name="テキスト ボックス 845"/>
        <xdr:cNvSpPr txBox="1"/>
      </xdr:nvSpPr>
      <xdr:spPr>
        <a:xfrm>
          <a:off x="19278111" y="130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91281</xdr:rowOff>
    </xdr:from>
    <xdr:to>
      <xdr:col>27</xdr:col>
      <xdr:colOff>161925</xdr:colOff>
      <xdr:row>78</xdr:row>
      <xdr:rowOff>21431</xdr:rowOff>
    </xdr:to>
    <xdr:sp macro="" textlink="">
      <xdr:nvSpPr>
        <xdr:cNvPr id="847" name="円/楕円 846"/>
        <xdr:cNvSpPr/>
      </xdr:nvSpPr>
      <xdr:spPr>
        <a:xfrm>
          <a:off x="18605500" y="132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37958</xdr:rowOff>
    </xdr:from>
    <xdr:ext cx="534377" cy="259045"/>
    <xdr:sp macro="" textlink="">
      <xdr:nvSpPr>
        <xdr:cNvPr id="848" name="テキスト ボックス 847"/>
        <xdr:cNvSpPr txBox="1"/>
      </xdr:nvSpPr>
      <xdr:spPr>
        <a:xfrm>
          <a:off x="18389111" y="130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ysClr val="windowText" lastClr="000000"/>
              </a:solidFill>
              <a:latin typeface="+mn-lt"/>
              <a:ea typeface="+mn-ea"/>
              <a:cs typeface="+mn-cs"/>
            </a:rPr>
            <a:t>・歳出決算総額は、住民一人当たり４１９，１３５千円となっている。主な構成項目である人件費は、住民一人当たり６７，５７９円となっており、平成２３年度から６６，０００円程度で推移してきており、高止まりの傾向にある。さらに、平成２５年度から比較すると８％増加していることから類似団体平均と比べて高い水準にある。職員数が類似団体平均と比較して多いことが主な要因である。 </a:t>
          </a:r>
        </a:p>
        <a:p>
          <a:r>
            <a:rPr lang="ja-JP" altLang="en-US" sz="1400" b="0" i="0" u="none" strike="noStrike" baseline="0" smtClean="0">
              <a:solidFill>
                <a:sysClr val="windowText" lastClr="000000"/>
              </a:solidFill>
              <a:latin typeface="+mn-lt"/>
              <a:ea typeface="+mn-ea"/>
              <a:cs typeface="+mn-cs"/>
            </a:rPr>
            <a:t>・普通建設事業費は住民一人当たり６５，９６４円となっており、類似団体と比較して一人当たりコストが高い状況となっている。これは、近年の新西部環境工場整備経費の増加等によるものであり</a:t>
          </a:r>
          <a:r>
            <a:rPr lang="ja-JP" altLang="en-US" sz="1400" b="0" i="0" u="none" strike="noStrike" baseline="0" smtClean="0">
              <a:solidFill>
                <a:srgbClr val="FF0000"/>
              </a:solidFill>
              <a:latin typeface="+mn-lt"/>
              <a:ea typeface="+mn-ea"/>
              <a:cs typeface="+mn-cs"/>
            </a:rPr>
            <a:t>、</a:t>
          </a:r>
          <a:r>
            <a:rPr lang="ja-JP" altLang="en-US" sz="1400" b="0" i="0" u="none" strike="noStrike" baseline="0" smtClean="0">
              <a:solidFill>
                <a:sysClr val="windowText" lastClr="000000"/>
              </a:solidFill>
              <a:latin typeface="+mn-lt"/>
              <a:ea typeface="+mn-ea"/>
              <a:cs typeface="+mn-cs"/>
            </a:rPr>
            <a:t>前年度決算と比較すると１０</a:t>
          </a:r>
          <a:r>
            <a:rPr lang="en-US" altLang="ja-JP" sz="1400" b="0" i="0" u="none" strike="noStrike" baseline="0" smtClean="0">
              <a:solidFill>
                <a:sysClr val="windowText" lastClr="000000"/>
              </a:solidFill>
              <a:latin typeface="+mn-lt"/>
              <a:ea typeface="+mn-ea"/>
              <a:cs typeface="+mn-cs"/>
            </a:rPr>
            <a:t>.</a:t>
          </a:r>
          <a:r>
            <a:rPr lang="ja-JP" altLang="en-US" sz="1400" b="0" i="0" u="none" strike="noStrike" baseline="0" smtClean="0">
              <a:solidFill>
                <a:sysClr val="windowText" lastClr="000000"/>
              </a:solidFill>
              <a:latin typeface="+mn-lt"/>
              <a:ea typeface="+mn-ea"/>
              <a:cs typeface="+mn-cs"/>
            </a:rPr>
            <a:t>６％増となっている。このため、公共施設等総合管理計画に基づき、事業の取捨選択を徹底していくことで、事業費の減少を目指すこととしている。 </a:t>
          </a:r>
          <a:endParaRPr kumimoji="1" lang="ja-JP" altLang="en-US" sz="16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熊本県熊本市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735,234
730,589
390.32
313,518,836
308,162,476
4,098,080
159,090,833
365,993,491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446314</xdr:colOff>
      <xdr:row>13</xdr:row>
      <xdr:rowOff>120650</xdr:rowOff>
    </xdr:to>
    <xdr:sp macro="" textlink="">
      <xdr:nvSpPr>
        <xdr:cNvPr id="17" name="正方形/長方形 16"/>
        <xdr:cNvSpPr/>
      </xdr:nvSpPr>
      <xdr:spPr>
        <a:xfrm>
          <a:off x="6512832" y="1632857"/>
          <a:ext cx="3240768"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168927</xdr:rowOff>
    </xdr:from>
    <xdr:ext cx="377026" cy="259045"/>
    <xdr:sp macro="" textlink="">
      <xdr:nvSpPr>
        <xdr:cNvPr id="44" name="テキスト ボックス 43"/>
        <xdr:cNvSpPr txBox="1"/>
      </xdr:nvSpPr>
      <xdr:spPr>
        <a:xfrm>
          <a:off x="384974" y="66840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54627</xdr:rowOff>
    </xdr:from>
    <xdr:ext cx="377026" cy="259045"/>
    <xdr:sp macro="" textlink="">
      <xdr:nvSpPr>
        <xdr:cNvPr id="46" name="テキスト ボックス 45"/>
        <xdr:cNvSpPr txBox="1"/>
      </xdr:nvSpPr>
      <xdr:spPr>
        <a:xfrm>
          <a:off x="384974" y="6398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111777</xdr:rowOff>
    </xdr:from>
    <xdr:ext cx="467179" cy="259045"/>
    <xdr:sp macro="" textlink="">
      <xdr:nvSpPr>
        <xdr:cNvPr id="48" name="テキスト ボックス 47"/>
        <xdr:cNvSpPr txBox="1"/>
      </xdr:nvSpPr>
      <xdr:spPr>
        <a:xfrm>
          <a:off x="294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50" name="テキスト ボックス 49"/>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54627</xdr:rowOff>
    </xdr:from>
    <xdr:ext cx="467179" cy="259045"/>
    <xdr:sp macro="" textlink="">
      <xdr:nvSpPr>
        <xdr:cNvPr id="52" name="テキスト ボックス 51"/>
        <xdr:cNvSpPr txBox="1"/>
      </xdr:nvSpPr>
      <xdr:spPr>
        <a:xfrm>
          <a:off x="294821" y="554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54" name="テキスト ボックス 53"/>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28</xdr:row>
      <xdr:rowOff>168927</xdr:rowOff>
    </xdr:from>
    <xdr:ext cx="467179" cy="259045"/>
    <xdr:sp macro="" textlink="">
      <xdr:nvSpPr>
        <xdr:cNvPr id="56" name="テキスト ボックス 55"/>
        <xdr:cNvSpPr txBox="1"/>
      </xdr:nvSpPr>
      <xdr:spPr>
        <a:xfrm>
          <a:off x="294821" y="49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8" name="テキスト ボックス 57"/>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139700</xdr:rowOff>
    </xdr:from>
    <xdr:to>
      <xdr:col>6</xdr:col>
      <xdr:colOff>510540</xdr:colOff>
      <xdr:row>38</xdr:row>
      <xdr:rowOff>131128</xdr:rowOff>
    </xdr:to>
    <xdr:cxnSp macro="">
      <xdr:nvCxnSpPr>
        <xdr:cNvPr id="60" name="直線コネクタ 59"/>
        <xdr:cNvCxnSpPr/>
      </xdr:nvCxnSpPr>
      <xdr:spPr>
        <a:xfrm flipV="1">
          <a:off x="4633595" y="5626100"/>
          <a:ext cx="1270" cy="102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134955</xdr:rowOff>
    </xdr:from>
    <xdr:ext cx="378565" cy="259045"/>
    <xdr:sp macro="" textlink="">
      <xdr:nvSpPr>
        <xdr:cNvPr id="61" name="議会費最小値テキスト"/>
        <xdr:cNvSpPr txBox="1"/>
      </xdr:nvSpPr>
      <xdr:spPr>
        <a:xfrm>
          <a:off x="4686300" y="66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38</xdr:row>
      <xdr:rowOff>131128</xdr:rowOff>
    </xdr:from>
    <xdr:to>
      <xdr:col>6</xdr:col>
      <xdr:colOff>600075</xdr:colOff>
      <xdr:row>38</xdr:row>
      <xdr:rowOff>131128</xdr:rowOff>
    </xdr:to>
    <xdr:cxnSp macro="">
      <xdr:nvCxnSpPr>
        <xdr:cNvPr id="62" name="直線コネクタ 61"/>
        <xdr:cNvCxnSpPr/>
      </xdr:nvCxnSpPr>
      <xdr:spPr>
        <a:xfrm>
          <a:off x="4546600" y="664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86377</xdr:rowOff>
    </xdr:from>
    <xdr:ext cx="469744" cy="259045"/>
    <xdr:sp macro="" textlink="">
      <xdr:nvSpPr>
        <xdr:cNvPr id="63" name="議会費最大値テキスト"/>
        <xdr:cNvSpPr txBox="1"/>
      </xdr:nvSpPr>
      <xdr:spPr>
        <a:xfrm>
          <a:off x="46863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32</xdr:row>
      <xdr:rowOff>139700</xdr:rowOff>
    </xdr:from>
    <xdr:to>
      <xdr:col>6</xdr:col>
      <xdr:colOff>600075</xdr:colOff>
      <xdr:row>32</xdr:row>
      <xdr:rowOff>139700</xdr:rowOff>
    </xdr:to>
    <xdr:cxnSp macro="">
      <xdr:nvCxnSpPr>
        <xdr:cNvPr id="64" name="直線コネクタ 63"/>
        <xdr:cNvCxnSpPr/>
      </xdr:nvCxnSpPr>
      <xdr:spPr>
        <a:xfrm>
          <a:off x="4546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86360</xdr:rowOff>
    </xdr:from>
    <xdr:to>
      <xdr:col>6</xdr:col>
      <xdr:colOff>511175</xdr:colOff>
      <xdr:row>34</xdr:row>
      <xdr:rowOff>151130</xdr:rowOff>
    </xdr:to>
    <xdr:cxnSp macro="">
      <xdr:nvCxnSpPr>
        <xdr:cNvPr id="65" name="直線コネクタ 64"/>
        <xdr:cNvCxnSpPr/>
      </xdr:nvCxnSpPr>
      <xdr:spPr>
        <a:xfrm flipV="1">
          <a:off x="3797300" y="59156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157815</xdr:rowOff>
    </xdr:from>
    <xdr:ext cx="469744" cy="259045"/>
    <xdr:sp macro="" textlink="">
      <xdr:nvSpPr>
        <xdr:cNvPr id="66" name="議会費平均値テキスト"/>
        <xdr:cNvSpPr txBox="1"/>
      </xdr:nvSpPr>
      <xdr:spPr>
        <a:xfrm>
          <a:off x="4686300" y="6158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7938</xdr:rowOff>
    </xdr:from>
    <xdr:to>
      <xdr:col>6</xdr:col>
      <xdr:colOff>561975</xdr:colOff>
      <xdr:row>36</xdr:row>
      <xdr:rowOff>109538</xdr:rowOff>
    </xdr:to>
    <xdr:sp macro="" textlink="">
      <xdr:nvSpPr>
        <xdr:cNvPr id="67" name="フローチャート : 判断 66"/>
        <xdr:cNvSpPr/>
      </xdr:nvSpPr>
      <xdr:spPr>
        <a:xfrm>
          <a:off x="4584700" y="618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151130</xdr:rowOff>
    </xdr:from>
    <xdr:to>
      <xdr:col>5</xdr:col>
      <xdr:colOff>358775</xdr:colOff>
      <xdr:row>34</xdr:row>
      <xdr:rowOff>171133</xdr:rowOff>
    </xdr:to>
    <xdr:cxnSp macro="">
      <xdr:nvCxnSpPr>
        <xdr:cNvPr id="68" name="直線コネクタ 67"/>
        <xdr:cNvCxnSpPr/>
      </xdr:nvCxnSpPr>
      <xdr:spPr>
        <a:xfrm flipV="1">
          <a:off x="2908300" y="598043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40322</xdr:rowOff>
    </xdr:from>
    <xdr:to>
      <xdr:col>5</xdr:col>
      <xdr:colOff>409575</xdr:colOff>
      <xdr:row>36</xdr:row>
      <xdr:rowOff>141922</xdr:rowOff>
    </xdr:to>
    <xdr:sp macro="" textlink="">
      <xdr:nvSpPr>
        <xdr:cNvPr id="69" name="フローチャート : 判断 68"/>
        <xdr:cNvSpPr/>
      </xdr:nvSpPr>
      <xdr:spPr>
        <a:xfrm>
          <a:off x="3746500" y="621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133049</xdr:rowOff>
    </xdr:from>
    <xdr:ext cx="469744" cy="259045"/>
    <xdr:sp macro="" textlink="">
      <xdr:nvSpPr>
        <xdr:cNvPr id="70" name="テキスト ボックス 69"/>
        <xdr:cNvSpPr txBox="1"/>
      </xdr:nvSpPr>
      <xdr:spPr>
        <a:xfrm>
          <a:off x="3562427" y="630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59690</xdr:rowOff>
    </xdr:from>
    <xdr:to>
      <xdr:col>4</xdr:col>
      <xdr:colOff>155575</xdr:colOff>
      <xdr:row>34</xdr:row>
      <xdr:rowOff>171133</xdr:rowOff>
    </xdr:to>
    <xdr:cxnSp macro="">
      <xdr:nvCxnSpPr>
        <xdr:cNvPr id="71" name="直線コネクタ 70"/>
        <xdr:cNvCxnSpPr/>
      </xdr:nvCxnSpPr>
      <xdr:spPr>
        <a:xfrm>
          <a:off x="2019300" y="5888990"/>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56515</xdr:rowOff>
    </xdr:from>
    <xdr:to>
      <xdr:col>4</xdr:col>
      <xdr:colOff>206375</xdr:colOff>
      <xdr:row>36</xdr:row>
      <xdr:rowOff>158115</xdr:rowOff>
    </xdr:to>
    <xdr:sp macro="" textlink="">
      <xdr:nvSpPr>
        <xdr:cNvPr id="72" name="フローチャート : 判断 71"/>
        <xdr:cNvSpPr/>
      </xdr:nvSpPr>
      <xdr:spPr>
        <a:xfrm>
          <a:off x="2857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149242</xdr:rowOff>
    </xdr:from>
    <xdr:ext cx="469744" cy="259045"/>
    <xdr:sp macro="" textlink="">
      <xdr:nvSpPr>
        <xdr:cNvPr id="73" name="テキスト ボックス 72"/>
        <xdr:cNvSpPr txBox="1"/>
      </xdr:nvSpPr>
      <xdr:spPr>
        <a:xfrm>
          <a:off x="2673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135890</xdr:rowOff>
    </xdr:from>
    <xdr:to>
      <xdr:col>2</xdr:col>
      <xdr:colOff>638175</xdr:colOff>
      <xdr:row>34</xdr:row>
      <xdr:rowOff>59690</xdr:rowOff>
    </xdr:to>
    <xdr:cxnSp macro="">
      <xdr:nvCxnSpPr>
        <xdr:cNvPr id="74" name="直線コネクタ 73"/>
        <xdr:cNvCxnSpPr/>
      </xdr:nvCxnSpPr>
      <xdr:spPr>
        <a:xfrm>
          <a:off x="1130300" y="57937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15558</xdr:rowOff>
    </xdr:from>
    <xdr:to>
      <xdr:col>3</xdr:col>
      <xdr:colOff>3175</xdr:colOff>
      <xdr:row>36</xdr:row>
      <xdr:rowOff>117158</xdr:rowOff>
    </xdr:to>
    <xdr:sp macro="" textlink="">
      <xdr:nvSpPr>
        <xdr:cNvPr id="75" name="フローチャート : 判断 74"/>
        <xdr:cNvSpPr/>
      </xdr:nvSpPr>
      <xdr:spPr>
        <a:xfrm>
          <a:off x="1968500" y="61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108285</xdr:rowOff>
    </xdr:from>
    <xdr:ext cx="469744" cy="259045"/>
    <xdr:sp macro="" textlink="">
      <xdr:nvSpPr>
        <xdr:cNvPr id="76" name="テキスト ボックス 75"/>
        <xdr:cNvSpPr txBox="1"/>
      </xdr:nvSpPr>
      <xdr:spPr>
        <a:xfrm>
          <a:off x="1784427" y="628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30</xdr:row>
      <xdr:rowOff>75565</xdr:rowOff>
    </xdr:from>
    <xdr:to>
      <xdr:col>1</xdr:col>
      <xdr:colOff>485775</xdr:colOff>
      <xdr:row>31</xdr:row>
      <xdr:rowOff>5715</xdr:rowOff>
    </xdr:to>
    <xdr:sp macro="" textlink="">
      <xdr:nvSpPr>
        <xdr:cNvPr id="77" name="フローチャート : 判断 76"/>
        <xdr:cNvSpPr/>
      </xdr:nvSpPr>
      <xdr:spPr>
        <a:xfrm>
          <a:off x="1079500" y="521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22242</xdr:rowOff>
    </xdr:from>
    <xdr:ext cx="469744" cy="259045"/>
    <xdr:sp macro="" textlink="">
      <xdr:nvSpPr>
        <xdr:cNvPr id="78" name="テキスト ボックス 77"/>
        <xdr:cNvSpPr txBox="1"/>
      </xdr:nvSpPr>
      <xdr:spPr>
        <a:xfrm>
          <a:off x="895427" y="49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35560</xdr:rowOff>
    </xdr:from>
    <xdr:to>
      <xdr:col>6</xdr:col>
      <xdr:colOff>561975</xdr:colOff>
      <xdr:row>34</xdr:row>
      <xdr:rowOff>137160</xdr:rowOff>
    </xdr:to>
    <xdr:sp macro="" textlink="">
      <xdr:nvSpPr>
        <xdr:cNvPr id="84" name="円/楕円 83"/>
        <xdr:cNvSpPr/>
      </xdr:nvSpPr>
      <xdr:spPr>
        <a:xfrm>
          <a:off x="45847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58437</xdr:rowOff>
    </xdr:from>
    <xdr:ext cx="469744" cy="259045"/>
    <xdr:sp macro="" textlink="">
      <xdr:nvSpPr>
        <xdr:cNvPr id="85" name="議会費該当値テキスト"/>
        <xdr:cNvSpPr txBox="1"/>
      </xdr:nvSpPr>
      <xdr:spPr>
        <a:xfrm>
          <a:off x="468630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100330</xdr:rowOff>
    </xdr:from>
    <xdr:to>
      <xdr:col>5</xdr:col>
      <xdr:colOff>409575</xdr:colOff>
      <xdr:row>35</xdr:row>
      <xdr:rowOff>30480</xdr:rowOff>
    </xdr:to>
    <xdr:sp macro="" textlink="">
      <xdr:nvSpPr>
        <xdr:cNvPr id="86" name="円/楕円 85"/>
        <xdr:cNvSpPr/>
      </xdr:nvSpPr>
      <xdr:spPr>
        <a:xfrm>
          <a:off x="3746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47007</xdr:rowOff>
    </xdr:from>
    <xdr:ext cx="469744" cy="259045"/>
    <xdr:sp macro="" textlink="">
      <xdr:nvSpPr>
        <xdr:cNvPr id="87" name="テキスト ボックス 86"/>
        <xdr:cNvSpPr txBox="1"/>
      </xdr:nvSpPr>
      <xdr:spPr>
        <a:xfrm>
          <a:off x="3562427"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120333</xdr:rowOff>
    </xdr:from>
    <xdr:to>
      <xdr:col>4</xdr:col>
      <xdr:colOff>206375</xdr:colOff>
      <xdr:row>35</xdr:row>
      <xdr:rowOff>50483</xdr:rowOff>
    </xdr:to>
    <xdr:sp macro="" textlink="">
      <xdr:nvSpPr>
        <xdr:cNvPr id="88" name="円/楕円 87"/>
        <xdr:cNvSpPr/>
      </xdr:nvSpPr>
      <xdr:spPr>
        <a:xfrm>
          <a:off x="2857500" y="59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67010</xdr:rowOff>
    </xdr:from>
    <xdr:ext cx="469744" cy="259045"/>
    <xdr:sp macro="" textlink="">
      <xdr:nvSpPr>
        <xdr:cNvPr id="89" name="テキスト ボックス 88"/>
        <xdr:cNvSpPr txBox="1"/>
      </xdr:nvSpPr>
      <xdr:spPr>
        <a:xfrm>
          <a:off x="2673427" y="572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8890</xdr:rowOff>
    </xdr:from>
    <xdr:to>
      <xdr:col>3</xdr:col>
      <xdr:colOff>3175</xdr:colOff>
      <xdr:row>34</xdr:row>
      <xdr:rowOff>110490</xdr:rowOff>
    </xdr:to>
    <xdr:sp macro="" textlink="">
      <xdr:nvSpPr>
        <xdr:cNvPr id="90" name="円/楕円 89"/>
        <xdr:cNvSpPr/>
      </xdr:nvSpPr>
      <xdr:spPr>
        <a:xfrm>
          <a:off x="1968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127017</xdr:rowOff>
    </xdr:from>
    <xdr:ext cx="469744" cy="259045"/>
    <xdr:sp macro="" textlink="">
      <xdr:nvSpPr>
        <xdr:cNvPr id="91" name="テキスト ボックス 90"/>
        <xdr:cNvSpPr txBox="1"/>
      </xdr:nvSpPr>
      <xdr:spPr>
        <a:xfrm>
          <a:off x="1784427"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85090</xdr:rowOff>
    </xdr:from>
    <xdr:to>
      <xdr:col>1</xdr:col>
      <xdr:colOff>485775</xdr:colOff>
      <xdr:row>34</xdr:row>
      <xdr:rowOff>15240</xdr:rowOff>
    </xdr:to>
    <xdr:sp macro="" textlink="">
      <xdr:nvSpPr>
        <xdr:cNvPr id="92" name="円/楕円 91"/>
        <xdr:cNvSpPr/>
      </xdr:nvSpPr>
      <xdr:spPr>
        <a:xfrm>
          <a:off x="1079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6367</xdr:rowOff>
    </xdr:from>
    <xdr:ext cx="469744" cy="259045"/>
    <xdr:sp macro="" textlink="">
      <xdr:nvSpPr>
        <xdr:cNvPr id="93" name="テキスト ボックス 92"/>
        <xdr:cNvSpPr txBox="1"/>
      </xdr:nvSpPr>
      <xdr:spPr>
        <a:xfrm>
          <a:off x="895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8" name="直線コネクタ 117"/>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9"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20" name="直線コネクタ 119"/>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21"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22" name="直線コネクタ 121"/>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21286</xdr:rowOff>
    </xdr:from>
    <xdr:to>
      <xdr:col>6</xdr:col>
      <xdr:colOff>511175</xdr:colOff>
      <xdr:row>56</xdr:row>
      <xdr:rowOff>29401</xdr:rowOff>
    </xdr:to>
    <xdr:cxnSp macro="">
      <xdr:nvCxnSpPr>
        <xdr:cNvPr id="123" name="直線コネクタ 122"/>
        <xdr:cNvCxnSpPr/>
      </xdr:nvCxnSpPr>
      <xdr:spPr>
        <a:xfrm>
          <a:off x="3797300" y="9622486"/>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4"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5" name="フローチャート : 判断 124"/>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37478</xdr:rowOff>
    </xdr:from>
    <xdr:to>
      <xdr:col>5</xdr:col>
      <xdr:colOff>358775</xdr:colOff>
      <xdr:row>56</xdr:row>
      <xdr:rowOff>21286</xdr:rowOff>
    </xdr:to>
    <xdr:cxnSp macro="">
      <xdr:nvCxnSpPr>
        <xdr:cNvPr id="126" name="直線コネクタ 125"/>
        <xdr:cNvCxnSpPr/>
      </xdr:nvCxnSpPr>
      <xdr:spPr>
        <a:xfrm>
          <a:off x="2908300" y="9467228"/>
          <a:ext cx="889000" cy="1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7" name="フローチャート : 判断 126"/>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8" name="テキスト ボックス 127"/>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37478</xdr:rowOff>
    </xdr:from>
    <xdr:to>
      <xdr:col>4</xdr:col>
      <xdr:colOff>155575</xdr:colOff>
      <xdr:row>56</xdr:row>
      <xdr:rowOff>104915</xdr:rowOff>
    </xdr:to>
    <xdr:cxnSp macro="">
      <xdr:nvCxnSpPr>
        <xdr:cNvPr id="129" name="直線コネクタ 128"/>
        <xdr:cNvCxnSpPr/>
      </xdr:nvCxnSpPr>
      <xdr:spPr>
        <a:xfrm flipV="1">
          <a:off x="2019300" y="946722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30" name="フローチャート : 判断 129"/>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31" name="テキスト ボックス 130"/>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164199</xdr:rowOff>
    </xdr:from>
    <xdr:to>
      <xdr:col>2</xdr:col>
      <xdr:colOff>638175</xdr:colOff>
      <xdr:row>56</xdr:row>
      <xdr:rowOff>104915</xdr:rowOff>
    </xdr:to>
    <xdr:cxnSp macro="">
      <xdr:nvCxnSpPr>
        <xdr:cNvPr id="132" name="直線コネクタ 131"/>
        <xdr:cNvCxnSpPr/>
      </xdr:nvCxnSpPr>
      <xdr:spPr>
        <a:xfrm>
          <a:off x="1130300" y="9422499"/>
          <a:ext cx="889000" cy="28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33" name="フローチャート : 判断 132"/>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4" name="テキスト ボックス 133"/>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7975</xdr:rowOff>
    </xdr:from>
    <xdr:to>
      <xdr:col>1</xdr:col>
      <xdr:colOff>485775</xdr:colOff>
      <xdr:row>55</xdr:row>
      <xdr:rowOff>109575</xdr:rowOff>
    </xdr:to>
    <xdr:sp macro="" textlink="">
      <xdr:nvSpPr>
        <xdr:cNvPr id="135" name="フローチャート : 判断 134"/>
        <xdr:cNvSpPr/>
      </xdr:nvSpPr>
      <xdr:spPr>
        <a:xfrm>
          <a:off x="1079500" y="94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100702</xdr:rowOff>
    </xdr:from>
    <xdr:ext cx="534377" cy="259045"/>
    <xdr:sp macro="" textlink="">
      <xdr:nvSpPr>
        <xdr:cNvPr id="136" name="テキスト ボックス 135"/>
        <xdr:cNvSpPr txBox="1"/>
      </xdr:nvSpPr>
      <xdr:spPr>
        <a:xfrm>
          <a:off x="863111" y="95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150051</xdr:rowOff>
    </xdr:from>
    <xdr:to>
      <xdr:col>6</xdr:col>
      <xdr:colOff>561975</xdr:colOff>
      <xdr:row>56</xdr:row>
      <xdr:rowOff>80201</xdr:rowOff>
    </xdr:to>
    <xdr:sp macro="" textlink="">
      <xdr:nvSpPr>
        <xdr:cNvPr id="142" name="円/楕円 141"/>
        <xdr:cNvSpPr/>
      </xdr:nvSpPr>
      <xdr:spPr>
        <a:xfrm>
          <a:off x="45847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1478</xdr:rowOff>
    </xdr:from>
    <xdr:ext cx="534377" cy="259045"/>
    <xdr:sp macro="" textlink="">
      <xdr:nvSpPr>
        <xdr:cNvPr id="143" name="総務費該当値テキスト"/>
        <xdr:cNvSpPr txBox="1"/>
      </xdr:nvSpPr>
      <xdr:spPr>
        <a:xfrm>
          <a:off x="4686300" y="943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141936</xdr:rowOff>
    </xdr:from>
    <xdr:to>
      <xdr:col>5</xdr:col>
      <xdr:colOff>409575</xdr:colOff>
      <xdr:row>56</xdr:row>
      <xdr:rowOff>72086</xdr:rowOff>
    </xdr:to>
    <xdr:sp macro="" textlink="">
      <xdr:nvSpPr>
        <xdr:cNvPr id="144" name="円/楕円 143"/>
        <xdr:cNvSpPr/>
      </xdr:nvSpPr>
      <xdr:spPr>
        <a:xfrm>
          <a:off x="3746500" y="95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88613</xdr:rowOff>
    </xdr:from>
    <xdr:ext cx="534377" cy="259045"/>
    <xdr:sp macro="" textlink="">
      <xdr:nvSpPr>
        <xdr:cNvPr id="145" name="テキスト ボックス 144"/>
        <xdr:cNvSpPr txBox="1"/>
      </xdr:nvSpPr>
      <xdr:spPr>
        <a:xfrm>
          <a:off x="3530111" y="93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158128</xdr:rowOff>
    </xdr:from>
    <xdr:to>
      <xdr:col>4</xdr:col>
      <xdr:colOff>206375</xdr:colOff>
      <xdr:row>55</xdr:row>
      <xdr:rowOff>88278</xdr:rowOff>
    </xdr:to>
    <xdr:sp macro="" textlink="">
      <xdr:nvSpPr>
        <xdr:cNvPr id="146" name="円/楕円 145"/>
        <xdr:cNvSpPr/>
      </xdr:nvSpPr>
      <xdr:spPr>
        <a:xfrm>
          <a:off x="2857500" y="941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79405</xdr:rowOff>
    </xdr:from>
    <xdr:ext cx="534377" cy="259045"/>
    <xdr:sp macro="" textlink="">
      <xdr:nvSpPr>
        <xdr:cNvPr id="147" name="テキスト ボックス 146"/>
        <xdr:cNvSpPr txBox="1"/>
      </xdr:nvSpPr>
      <xdr:spPr>
        <a:xfrm>
          <a:off x="2641111" y="950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54115</xdr:rowOff>
    </xdr:from>
    <xdr:to>
      <xdr:col>3</xdr:col>
      <xdr:colOff>3175</xdr:colOff>
      <xdr:row>56</xdr:row>
      <xdr:rowOff>155715</xdr:rowOff>
    </xdr:to>
    <xdr:sp macro="" textlink="">
      <xdr:nvSpPr>
        <xdr:cNvPr id="148" name="円/楕円 147"/>
        <xdr:cNvSpPr/>
      </xdr:nvSpPr>
      <xdr:spPr>
        <a:xfrm>
          <a:off x="1968500" y="96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146842</xdr:rowOff>
    </xdr:from>
    <xdr:ext cx="534377" cy="259045"/>
    <xdr:sp macro="" textlink="">
      <xdr:nvSpPr>
        <xdr:cNvPr id="149" name="テキスト ボックス 148"/>
        <xdr:cNvSpPr txBox="1"/>
      </xdr:nvSpPr>
      <xdr:spPr>
        <a:xfrm>
          <a:off x="1752111" y="97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113399</xdr:rowOff>
    </xdr:from>
    <xdr:to>
      <xdr:col>1</xdr:col>
      <xdr:colOff>485775</xdr:colOff>
      <xdr:row>55</xdr:row>
      <xdr:rowOff>43549</xdr:rowOff>
    </xdr:to>
    <xdr:sp macro="" textlink="">
      <xdr:nvSpPr>
        <xdr:cNvPr id="150" name="円/楕円 149"/>
        <xdr:cNvSpPr/>
      </xdr:nvSpPr>
      <xdr:spPr>
        <a:xfrm>
          <a:off x="1079500" y="93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60076</xdr:rowOff>
    </xdr:from>
    <xdr:ext cx="534377" cy="259045"/>
    <xdr:sp macro="" textlink="">
      <xdr:nvSpPr>
        <xdr:cNvPr id="151" name="テキスト ボックス 150"/>
        <xdr:cNvSpPr txBox="1"/>
      </xdr:nvSpPr>
      <xdr:spPr>
        <a:xfrm>
          <a:off x="863111" y="91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8" name="直線コネクタ 177"/>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9"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80" name="直線コネクタ 179"/>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81"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82" name="直線コネクタ 181"/>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37156</xdr:rowOff>
    </xdr:from>
    <xdr:to>
      <xdr:col>6</xdr:col>
      <xdr:colOff>511175</xdr:colOff>
      <xdr:row>76</xdr:row>
      <xdr:rowOff>66580</xdr:rowOff>
    </xdr:to>
    <xdr:cxnSp macro="">
      <xdr:nvCxnSpPr>
        <xdr:cNvPr id="183" name="直線コネクタ 182"/>
        <xdr:cNvCxnSpPr/>
      </xdr:nvCxnSpPr>
      <xdr:spPr>
        <a:xfrm flipV="1">
          <a:off x="3797300" y="13067356"/>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4"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5" name="フローチャート : 判断 184"/>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66580</xdr:rowOff>
    </xdr:from>
    <xdr:to>
      <xdr:col>5</xdr:col>
      <xdr:colOff>358775</xdr:colOff>
      <xdr:row>76</xdr:row>
      <xdr:rowOff>154798</xdr:rowOff>
    </xdr:to>
    <xdr:cxnSp macro="">
      <xdr:nvCxnSpPr>
        <xdr:cNvPr id="186" name="直線コネクタ 185"/>
        <xdr:cNvCxnSpPr/>
      </xdr:nvCxnSpPr>
      <xdr:spPr>
        <a:xfrm flipV="1">
          <a:off x="2908300" y="13096780"/>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7" name="フローチャート : 判断 186"/>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8" name="テキスト ボックス 187"/>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154798</xdr:rowOff>
    </xdr:from>
    <xdr:to>
      <xdr:col>4</xdr:col>
      <xdr:colOff>155575</xdr:colOff>
      <xdr:row>77</xdr:row>
      <xdr:rowOff>22788</xdr:rowOff>
    </xdr:to>
    <xdr:cxnSp macro="">
      <xdr:nvCxnSpPr>
        <xdr:cNvPr id="189" name="直線コネクタ 188"/>
        <xdr:cNvCxnSpPr/>
      </xdr:nvCxnSpPr>
      <xdr:spPr>
        <a:xfrm flipV="1">
          <a:off x="2019300" y="13184998"/>
          <a:ext cx="8890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90" name="フローチャート : 判断 189"/>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91" name="テキスト ボックス 190"/>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22788</xdr:rowOff>
    </xdr:from>
    <xdr:to>
      <xdr:col>2</xdr:col>
      <xdr:colOff>638175</xdr:colOff>
      <xdr:row>77</xdr:row>
      <xdr:rowOff>77564</xdr:rowOff>
    </xdr:to>
    <xdr:cxnSp macro="">
      <xdr:nvCxnSpPr>
        <xdr:cNvPr id="192" name="直線コネクタ 191"/>
        <xdr:cNvCxnSpPr/>
      </xdr:nvCxnSpPr>
      <xdr:spPr>
        <a:xfrm flipV="1">
          <a:off x="1130300" y="13224438"/>
          <a:ext cx="889000" cy="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93" name="フローチャート : 判断 192"/>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4" name="テキスト ボックス 193"/>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17304</xdr:rowOff>
    </xdr:from>
    <xdr:to>
      <xdr:col>1</xdr:col>
      <xdr:colOff>485775</xdr:colOff>
      <xdr:row>78</xdr:row>
      <xdr:rowOff>118904</xdr:rowOff>
    </xdr:to>
    <xdr:sp macro="" textlink="">
      <xdr:nvSpPr>
        <xdr:cNvPr id="195" name="フローチャート : 判断 194"/>
        <xdr:cNvSpPr/>
      </xdr:nvSpPr>
      <xdr:spPr>
        <a:xfrm>
          <a:off x="1079500" y="1339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110031</xdr:rowOff>
    </xdr:from>
    <xdr:ext cx="599010" cy="259045"/>
    <xdr:sp macro="" textlink="">
      <xdr:nvSpPr>
        <xdr:cNvPr id="196" name="テキスト ボックス 195"/>
        <xdr:cNvSpPr txBox="1"/>
      </xdr:nvSpPr>
      <xdr:spPr>
        <a:xfrm>
          <a:off x="830794" y="1348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157806</xdr:rowOff>
    </xdr:from>
    <xdr:to>
      <xdr:col>6</xdr:col>
      <xdr:colOff>561975</xdr:colOff>
      <xdr:row>76</xdr:row>
      <xdr:rowOff>87956</xdr:rowOff>
    </xdr:to>
    <xdr:sp macro="" textlink="">
      <xdr:nvSpPr>
        <xdr:cNvPr id="202" name="円/楕円 201"/>
        <xdr:cNvSpPr/>
      </xdr:nvSpPr>
      <xdr:spPr>
        <a:xfrm>
          <a:off x="45847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136233</xdr:rowOff>
    </xdr:from>
    <xdr:ext cx="599010" cy="259045"/>
    <xdr:sp macro="" textlink="">
      <xdr:nvSpPr>
        <xdr:cNvPr id="203" name="民生費該当値テキスト"/>
        <xdr:cNvSpPr txBox="1"/>
      </xdr:nvSpPr>
      <xdr:spPr>
        <a:xfrm>
          <a:off x="4686300" y="1299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15780</xdr:rowOff>
    </xdr:from>
    <xdr:to>
      <xdr:col>5</xdr:col>
      <xdr:colOff>409575</xdr:colOff>
      <xdr:row>76</xdr:row>
      <xdr:rowOff>117380</xdr:rowOff>
    </xdr:to>
    <xdr:sp macro="" textlink="">
      <xdr:nvSpPr>
        <xdr:cNvPr id="204" name="円/楕円 203"/>
        <xdr:cNvSpPr/>
      </xdr:nvSpPr>
      <xdr:spPr>
        <a:xfrm>
          <a:off x="3746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108507</xdr:rowOff>
    </xdr:from>
    <xdr:ext cx="599010" cy="259045"/>
    <xdr:sp macro="" textlink="">
      <xdr:nvSpPr>
        <xdr:cNvPr id="205" name="テキスト ボックス 204"/>
        <xdr:cNvSpPr txBox="1"/>
      </xdr:nvSpPr>
      <xdr:spPr>
        <a:xfrm>
          <a:off x="3497794"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103998</xdr:rowOff>
    </xdr:from>
    <xdr:to>
      <xdr:col>4</xdr:col>
      <xdr:colOff>206375</xdr:colOff>
      <xdr:row>77</xdr:row>
      <xdr:rowOff>34148</xdr:rowOff>
    </xdr:to>
    <xdr:sp macro="" textlink="">
      <xdr:nvSpPr>
        <xdr:cNvPr id="206" name="円/楕円 205"/>
        <xdr:cNvSpPr/>
      </xdr:nvSpPr>
      <xdr:spPr>
        <a:xfrm>
          <a:off x="2857500" y="131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25275</xdr:rowOff>
    </xdr:from>
    <xdr:ext cx="599010" cy="259045"/>
    <xdr:sp macro="" textlink="">
      <xdr:nvSpPr>
        <xdr:cNvPr id="207" name="テキスト ボックス 206"/>
        <xdr:cNvSpPr txBox="1"/>
      </xdr:nvSpPr>
      <xdr:spPr>
        <a:xfrm>
          <a:off x="2608794" y="1322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143438</xdr:rowOff>
    </xdr:from>
    <xdr:to>
      <xdr:col>3</xdr:col>
      <xdr:colOff>3175</xdr:colOff>
      <xdr:row>77</xdr:row>
      <xdr:rowOff>73588</xdr:rowOff>
    </xdr:to>
    <xdr:sp macro="" textlink="">
      <xdr:nvSpPr>
        <xdr:cNvPr id="208" name="円/楕円 207"/>
        <xdr:cNvSpPr/>
      </xdr:nvSpPr>
      <xdr:spPr>
        <a:xfrm>
          <a:off x="1968500" y="1317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64715</xdr:rowOff>
    </xdr:from>
    <xdr:ext cx="599010" cy="259045"/>
    <xdr:sp macro="" textlink="">
      <xdr:nvSpPr>
        <xdr:cNvPr id="209" name="テキスト ボックス 208"/>
        <xdr:cNvSpPr txBox="1"/>
      </xdr:nvSpPr>
      <xdr:spPr>
        <a:xfrm>
          <a:off x="1719794" y="132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26764</xdr:rowOff>
    </xdr:from>
    <xdr:to>
      <xdr:col>1</xdr:col>
      <xdr:colOff>485775</xdr:colOff>
      <xdr:row>77</xdr:row>
      <xdr:rowOff>128364</xdr:rowOff>
    </xdr:to>
    <xdr:sp macro="" textlink="">
      <xdr:nvSpPr>
        <xdr:cNvPr id="210" name="円/楕円 209"/>
        <xdr:cNvSpPr/>
      </xdr:nvSpPr>
      <xdr:spPr>
        <a:xfrm>
          <a:off x="1079500" y="132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144891</xdr:rowOff>
    </xdr:from>
    <xdr:ext cx="599010" cy="259045"/>
    <xdr:sp macro="" textlink="">
      <xdr:nvSpPr>
        <xdr:cNvPr id="211" name="テキスト ボックス 210"/>
        <xdr:cNvSpPr txBox="1"/>
      </xdr:nvSpPr>
      <xdr:spPr>
        <a:xfrm>
          <a:off x="830794" y="1300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6" name="直線コネクタ 235"/>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7"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8" name="直線コネクタ 237"/>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9"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40" name="直線コネクタ 239"/>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144996</xdr:rowOff>
    </xdr:from>
    <xdr:to>
      <xdr:col>6</xdr:col>
      <xdr:colOff>511175</xdr:colOff>
      <xdr:row>97</xdr:row>
      <xdr:rowOff>106363</xdr:rowOff>
    </xdr:to>
    <xdr:cxnSp macro="">
      <xdr:nvCxnSpPr>
        <xdr:cNvPr id="241" name="直線コネクタ 240"/>
        <xdr:cNvCxnSpPr/>
      </xdr:nvCxnSpPr>
      <xdr:spPr>
        <a:xfrm flipV="1">
          <a:off x="3797300" y="16432746"/>
          <a:ext cx="838200" cy="3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42"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43" name="フローチャート : 判断 242"/>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106363</xdr:rowOff>
    </xdr:from>
    <xdr:to>
      <xdr:col>5</xdr:col>
      <xdr:colOff>358775</xdr:colOff>
      <xdr:row>97</xdr:row>
      <xdr:rowOff>141148</xdr:rowOff>
    </xdr:to>
    <xdr:cxnSp macro="">
      <xdr:nvCxnSpPr>
        <xdr:cNvPr id="244" name="直線コネクタ 243"/>
        <xdr:cNvCxnSpPr/>
      </xdr:nvCxnSpPr>
      <xdr:spPr>
        <a:xfrm flipV="1">
          <a:off x="2908300" y="16737013"/>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5" name="フローチャート : 判断 244"/>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6" name="テキスト ボックス 245"/>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137567</xdr:rowOff>
    </xdr:from>
    <xdr:to>
      <xdr:col>4</xdr:col>
      <xdr:colOff>155575</xdr:colOff>
      <xdr:row>97</xdr:row>
      <xdr:rowOff>141148</xdr:rowOff>
    </xdr:to>
    <xdr:cxnSp macro="">
      <xdr:nvCxnSpPr>
        <xdr:cNvPr id="247" name="直線コネクタ 246"/>
        <xdr:cNvCxnSpPr/>
      </xdr:nvCxnSpPr>
      <xdr:spPr>
        <a:xfrm>
          <a:off x="2019300" y="167682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8" name="フローチャート : 判断 247"/>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9" name="テキスト ボックス 248"/>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69596</xdr:rowOff>
    </xdr:from>
    <xdr:to>
      <xdr:col>2</xdr:col>
      <xdr:colOff>638175</xdr:colOff>
      <xdr:row>97</xdr:row>
      <xdr:rowOff>137567</xdr:rowOff>
    </xdr:to>
    <xdr:cxnSp macro="">
      <xdr:nvCxnSpPr>
        <xdr:cNvPr id="250" name="直線コネクタ 249"/>
        <xdr:cNvCxnSpPr/>
      </xdr:nvCxnSpPr>
      <xdr:spPr>
        <a:xfrm>
          <a:off x="1130300" y="16700246"/>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51" name="フローチャート : 判断 250"/>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52" name="テキスト ボックス 251"/>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xdr:rowOff>
    </xdr:from>
    <xdr:to>
      <xdr:col>1</xdr:col>
      <xdr:colOff>485775</xdr:colOff>
      <xdr:row>96</xdr:row>
      <xdr:rowOff>105042</xdr:rowOff>
    </xdr:to>
    <xdr:sp macro="" textlink="">
      <xdr:nvSpPr>
        <xdr:cNvPr id="253" name="フローチャート : 判断 252"/>
        <xdr:cNvSpPr/>
      </xdr:nvSpPr>
      <xdr:spPr>
        <a:xfrm>
          <a:off x="1079500" y="164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121569</xdr:rowOff>
    </xdr:from>
    <xdr:ext cx="534377" cy="259045"/>
    <xdr:sp macro="" textlink="">
      <xdr:nvSpPr>
        <xdr:cNvPr id="254" name="テキスト ボックス 253"/>
        <xdr:cNvSpPr txBox="1"/>
      </xdr:nvSpPr>
      <xdr:spPr>
        <a:xfrm>
          <a:off x="863111" y="162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94196</xdr:rowOff>
    </xdr:from>
    <xdr:to>
      <xdr:col>6</xdr:col>
      <xdr:colOff>561975</xdr:colOff>
      <xdr:row>96</xdr:row>
      <xdr:rowOff>24346</xdr:rowOff>
    </xdr:to>
    <xdr:sp macro="" textlink="">
      <xdr:nvSpPr>
        <xdr:cNvPr id="260" name="円/楕円 259"/>
        <xdr:cNvSpPr/>
      </xdr:nvSpPr>
      <xdr:spPr>
        <a:xfrm>
          <a:off x="4584700" y="163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117073</xdr:rowOff>
    </xdr:from>
    <xdr:ext cx="534377" cy="259045"/>
    <xdr:sp macro="" textlink="">
      <xdr:nvSpPr>
        <xdr:cNvPr id="261" name="衛生費該当値テキスト"/>
        <xdr:cNvSpPr txBox="1"/>
      </xdr:nvSpPr>
      <xdr:spPr>
        <a:xfrm>
          <a:off x="4686300" y="162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55563</xdr:rowOff>
    </xdr:from>
    <xdr:to>
      <xdr:col>5</xdr:col>
      <xdr:colOff>409575</xdr:colOff>
      <xdr:row>97</xdr:row>
      <xdr:rowOff>157163</xdr:rowOff>
    </xdr:to>
    <xdr:sp macro="" textlink="">
      <xdr:nvSpPr>
        <xdr:cNvPr id="262" name="円/楕円 261"/>
        <xdr:cNvSpPr/>
      </xdr:nvSpPr>
      <xdr:spPr>
        <a:xfrm>
          <a:off x="3746500" y="16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148290</xdr:rowOff>
    </xdr:from>
    <xdr:ext cx="534377" cy="259045"/>
    <xdr:sp macro="" textlink="">
      <xdr:nvSpPr>
        <xdr:cNvPr id="263" name="テキスト ボックス 262"/>
        <xdr:cNvSpPr txBox="1"/>
      </xdr:nvSpPr>
      <xdr:spPr>
        <a:xfrm>
          <a:off x="3530111" y="167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90348</xdr:rowOff>
    </xdr:from>
    <xdr:to>
      <xdr:col>4</xdr:col>
      <xdr:colOff>206375</xdr:colOff>
      <xdr:row>98</xdr:row>
      <xdr:rowOff>20498</xdr:rowOff>
    </xdr:to>
    <xdr:sp macro="" textlink="">
      <xdr:nvSpPr>
        <xdr:cNvPr id="264" name="円/楕円 263"/>
        <xdr:cNvSpPr/>
      </xdr:nvSpPr>
      <xdr:spPr>
        <a:xfrm>
          <a:off x="2857500" y="167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11625</xdr:rowOff>
    </xdr:from>
    <xdr:ext cx="534377" cy="259045"/>
    <xdr:sp macro="" textlink="">
      <xdr:nvSpPr>
        <xdr:cNvPr id="265" name="テキスト ボックス 264"/>
        <xdr:cNvSpPr txBox="1"/>
      </xdr:nvSpPr>
      <xdr:spPr>
        <a:xfrm>
          <a:off x="2641111" y="168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86767</xdr:rowOff>
    </xdr:from>
    <xdr:to>
      <xdr:col>3</xdr:col>
      <xdr:colOff>3175</xdr:colOff>
      <xdr:row>98</xdr:row>
      <xdr:rowOff>16917</xdr:rowOff>
    </xdr:to>
    <xdr:sp macro="" textlink="">
      <xdr:nvSpPr>
        <xdr:cNvPr id="266" name="円/楕円 265"/>
        <xdr:cNvSpPr/>
      </xdr:nvSpPr>
      <xdr:spPr>
        <a:xfrm>
          <a:off x="1968500" y="16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8044</xdr:rowOff>
    </xdr:from>
    <xdr:ext cx="534377" cy="259045"/>
    <xdr:sp macro="" textlink="">
      <xdr:nvSpPr>
        <xdr:cNvPr id="267" name="テキスト ボックス 266"/>
        <xdr:cNvSpPr txBox="1"/>
      </xdr:nvSpPr>
      <xdr:spPr>
        <a:xfrm>
          <a:off x="1752111" y="168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18796</xdr:rowOff>
    </xdr:from>
    <xdr:to>
      <xdr:col>1</xdr:col>
      <xdr:colOff>485775</xdr:colOff>
      <xdr:row>97</xdr:row>
      <xdr:rowOff>120396</xdr:rowOff>
    </xdr:to>
    <xdr:sp macro="" textlink="">
      <xdr:nvSpPr>
        <xdr:cNvPr id="268" name="円/楕円 267"/>
        <xdr:cNvSpPr/>
      </xdr:nvSpPr>
      <xdr:spPr>
        <a:xfrm>
          <a:off x="1079500" y="166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111523</xdr:rowOff>
    </xdr:from>
    <xdr:ext cx="534377" cy="259045"/>
    <xdr:sp macro="" textlink="">
      <xdr:nvSpPr>
        <xdr:cNvPr id="269" name="テキスト ボックス 268"/>
        <xdr:cNvSpPr txBox="1"/>
      </xdr:nvSpPr>
      <xdr:spPr>
        <a:xfrm>
          <a:off x="863111" y="167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93" name="直線コネクタ 292"/>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4"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5" name="直線コネクタ 294"/>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6"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7" name="直線コネクタ 296"/>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20828</xdr:rowOff>
    </xdr:from>
    <xdr:to>
      <xdr:col>15</xdr:col>
      <xdr:colOff>180975</xdr:colOff>
      <xdr:row>37</xdr:row>
      <xdr:rowOff>79502</xdr:rowOff>
    </xdr:to>
    <xdr:cxnSp macro="">
      <xdr:nvCxnSpPr>
        <xdr:cNvPr id="298" name="直線コネクタ 297"/>
        <xdr:cNvCxnSpPr/>
      </xdr:nvCxnSpPr>
      <xdr:spPr>
        <a:xfrm>
          <a:off x="9639300" y="6021578"/>
          <a:ext cx="8382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9"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300" name="フローチャート : 判断 299"/>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20828</xdr:rowOff>
    </xdr:from>
    <xdr:to>
      <xdr:col>14</xdr:col>
      <xdr:colOff>28575</xdr:colOff>
      <xdr:row>35</xdr:row>
      <xdr:rowOff>168656</xdr:rowOff>
    </xdr:to>
    <xdr:cxnSp macro="">
      <xdr:nvCxnSpPr>
        <xdr:cNvPr id="301" name="直線コネクタ 300"/>
        <xdr:cNvCxnSpPr/>
      </xdr:nvCxnSpPr>
      <xdr:spPr>
        <a:xfrm flipV="1">
          <a:off x="8750300" y="602157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302" name="フローチャート : 判断 301"/>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163339</xdr:rowOff>
    </xdr:from>
    <xdr:ext cx="378565" cy="259045"/>
    <xdr:sp macro="" textlink="">
      <xdr:nvSpPr>
        <xdr:cNvPr id="303" name="テキスト ボックス 302"/>
        <xdr:cNvSpPr txBox="1"/>
      </xdr:nvSpPr>
      <xdr:spPr>
        <a:xfrm>
          <a:off x="9450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103886</xdr:rowOff>
    </xdr:from>
    <xdr:to>
      <xdr:col>12</xdr:col>
      <xdr:colOff>511175</xdr:colOff>
      <xdr:row>35</xdr:row>
      <xdr:rowOff>168656</xdr:rowOff>
    </xdr:to>
    <xdr:cxnSp macro="">
      <xdr:nvCxnSpPr>
        <xdr:cNvPr id="304" name="直線コネクタ 303"/>
        <xdr:cNvCxnSpPr/>
      </xdr:nvCxnSpPr>
      <xdr:spPr>
        <a:xfrm>
          <a:off x="7861300" y="6104636"/>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5" name="フローチャート : 判断 304"/>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6" name="テキスト ボックス 305"/>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90932</xdr:rowOff>
    </xdr:from>
    <xdr:to>
      <xdr:col>11</xdr:col>
      <xdr:colOff>307975</xdr:colOff>
      <xdr:row>35</xdr:row>
      <xdr:rowOff>103886</xdr:rowOff>
    </xdr:to>
    <xdr:cxnSp macro="">
      <xdr:nvCxnSpPr>
        <xdr:cNvPr id="307" name="直線コネクタ 306"/>
        <xdr:cNvCxnSpPr/>
      </xdr:nvCxnSpPr>
      <xdr:spPr>
        <a:xfrm>
          <a:off x="6972300" y="5577332"/>
          <a:ext cx="889000" cy="5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8" name="フローチャート : 判断 307"/>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9" name="テキスト ボックス 308"/>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72136</xdr:rowOff>
    </xdr:from>
    <xdr:to>
      <xdr:col>10</xdr:col>
      <xdr:colOff>155575</xdr:colOff>
      <xdr:row>31</xdr:row>
      <xdr:rowOff>2286</xdr:rowOff>
    </xdr:to>
    <xdr:sp macro="" textlink="">
      <xdr:nvSpPr>
        <xdr:cNvPr id="310" name="フローチャート : 判断 309"/>
        <xdr:cNvSpPr/>
      </xdr:nvSpPr>
      <xdr:spPr>
        <a:xfrm>
          <a:off x="6921500" y="521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18813</xdr:rowOff>
    </xdr:from>
    <xdr:ext cx="469744" cy="259045"/>
    <xdr:sp macro="" textlink="">
      <xdr:nvSpPr>
        <xdr:cNvPr id="311" name="テキスト ボックス 310"/>
        <xdr:cNvSpPr txBox="1"/>
      </xdr:nvSpPr>
      <xdr:spPr>
        <a:xfrm>
          <a:off x="6737427" y="49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28702</xdr:rowOff>
    </xdr:from>
    <xdr:to>
      <xdr:col>15</xdr:col>
      <xdr:colOff>231775</xdr:colOff>
      <xdr:row>37</xdr:row>
      <xdr:rowOff>130302</xdr:rowOff>
    </xdr:to>
    <xdr:sp macro="" textlink="">
      <xdr:nvSpPr>
        <xdr:cNvPr id="317" name="円/楕円 316"/>
        <xdr:cNvSpPr/>
      </xdr:nvSpPr>
      <xdr:spPr>
        <a:xfrm>
          <a:off x="104267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7129</xdr:rowOff>
    </xdr:from>
    <xdr:ext cx="378565" cy="259045"/>
    <xdr:sp macro="" textlink="">
      <xdr:nvSpPr>
        <xdr:cNvPr id="318" name="労働費該当値テキスト"/>
        <xdr:cNvSpPr txBox="1"/>
      </xdr:nvSpPr>
      <xdr:spPr>
        <a:xfrm>
          <a:off x="10528300" y="63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141478</xdr:rowOff>
    </xdr:from>
    <xdr:to>
      <xdr:col>14</xdr:col>
      <xdr:colOff>79375</xdr:colOff>
      <xdr:row>35</xdr:row>
      <xdr:rowOff>71628</xdr:rowOff>
    </xdr:to>
    <xdr:sp macro="" textlink="">
      <xdr:nvSpPr>
        <xdr:cNvPr id="319" name="円/楕円 318"/>
        <xdr:cNvSpPr/>
      </xdr:nvSpPr>
      <xdr:spPr>
        <a:xfrm>
          <a:off x="958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88155</xdr:rowOff>
    </xdr:from>
    <xdr:ext cx="378565" cy="259045"/>
    <xdr:sp macro="" textlink="">
      <xdr:nvSpPr>
        <xdr:cNvPr id="320" name="テキスト ボックス 319"/>
        <xdr:cNvSpPr txBox="1"/>
      </xdr:nvSpPr>
      <xdr:spPr>
        <a:xfrm>
          <a:off x="9450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117856</xdr:rowOff>
    </xdr:from>
    <xdr:to>
      <xdr:col>12</xdr:col>
      <xdr:colOff>561975</xdr:colOff>
      <xdr:row>36</xdr:row>
      <xdr:rowOff>48006</xdr:rowOff>
    </xdr:to>
    <xdr:sp macro="" textlink="">
      <xdr:nvSpPr>
        <xdr:cNvPr id="321" name="円/楕円 320"/>
        <xdr:cNvSpPr/>
      </xdr:nvSpPr>
      <xdr:spPr>
        <a:xfrm>
          <a:off x="8699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39133</xdr:rowOff>
    </xdr:from>
    <xdr:ext cx="378565" cy="259045"/>
    <xdr:sp macro="" textlink="">
      <xdr:nvSpPr>
        <xdr:cNvPr id="322" name="テキスト ボックス 321"/>
        <xdr:cNvSpPr txBox="1"/>
      </xdr:nvSpPr>
      <xdr:spPr>
        <a:xfrm>
          <a:off x="8561017" y="6211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53086</xdr:rowOff>
    </xdr:from>
    <xdr:to>
      <xdr:col>11</xdr:col>
      <xdr:colOff>358775</xdr:colOff>
      <xdr:row>35</xdr:row>
      <xdr:rowOff>154686</xdr:rowOff>
    </xdr:to>
    <xdr:sp macro="" textlink="">
      <xdr:nvSpPr>
        <xdr:cNvPr id="323" name="円/楕円 322"/>
        <xdr:cNvSpPr/>
      </xdr:nvSpPr>
      <xdr:spPr>
        <a:xfrm>
          <a:off x="7810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145813</xdr:rowOff>
    </xdr:from>
    <xdr:ext cx="378565" cy="259045"/>
    <xdr:sp macro="" textlink="">
      <xdr:nvSpPr>
        <xdr:cNvPr id="324" name="テキスト ボックス 323"/>
        <xdr:cNvSpPr txBox="1"/>
      </xdr:nvSpPr>
      <xdr:spPr>
        <a:xfrm>
          <a:off x="7672017" y="614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40132</xdr:rowOff>
    </xdr:from>
    <xdr:to>
      <xdr:col>10</xdr:col>
      <xdr:colOff>155575</xdr:colOff>
      <xdr:row>32</xdr:row>
      <xdr:rowOff>141732</xdr:rowOff>
    </xdr:to>
    <xdr:sp macro="" textlink="">
      <xdr:nvSpPr>
        <xdr:cNvPr id="325" name="円/楕円 324"/>
        <xdr:cNvSpPr/>
      </xdr:nvSpPr>
      <xdr:spPr>
        <a:xfrm>
          <a:off x="6921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132859</xdr:rowOff>
    </xdr:from>
    <xdr:ext cx="469744" cy="259045"/>
    <xdr:sp macro="" textlink="">
      <xdr:nvSpPr>
        <xdr:cNvPr id="326" name="テキスト ボックス 325"/>
        <xdr:cNvSpPr txBox="1"/>
      </xdr:nvSpPr>
      <xdr:spPr>
        <a:xfrm>
          <a:off x="6737427" y="56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40" name="テキスト ボックス 33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42" name="テキスト ボックス 34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4" name="テキスト ボックス 34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6" name="テキスト ボックス 34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64370</xdr:rowOff>
    </xdr:from>
    <xdr:to>
      <xdr:col>15</xdr:col>
      <xdr:colOff>180340</xdr:colOff>
      <xdr:row>59</xdr:row>
      <xdr:rowOff>94742</xdr:rowOff>
    </xdr:to>
    <xdr:cxnSp macro="">
      <xdr:nvCxnSpPr>
        <xdr:cNvPr id="352" name="直線コネクタ 351"/>
        <xdr:cNvCxnSpPr/>
      </xdr:nvCxnSpPr>
      <xdr:spPr>
        <a:xfrm flipV="1">
          <a:off x="10475595" y="9151220"/>
          <a:ext cx="1270" cy="105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98569</xdr:rowOff>
    </xdr:from>
    <xdr:ext cx="313932" cy="259045"/>
    <xdr:sp macro="" textlink="">
      <xdr:nvSpPr>
        <xdr:cNvPr id="353" name="農林水産業費最小値テキスト"/>
        <xdr:cNvSpPr txBox="1"/>
      </xdr:nvSpPr>
      <xdr:spPr>
        <a:xfrm>
          <a:off x="10528300" y="10214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94742</xdr:rowOff>
    </xdr:from>
    <xdr:to>
      <xdr:col>15</xdr:col>
      <xdr:colOff>269875</xdr:colOff>
      <xdr:row>59</xdr:row>
      <xdr:rowOff>94742</xdr:rowOff>
    </xdr:to>
    <xdr:cxnSp macro="">
      <xdr:nvCxnSpPr>
        <xdr:cNvPr id="354" name="直線コネクタ 353"/>
        <xdr:cNvCxnSpPr/>
      </xdr:nvCxnSpPr>
      <xdr:spPr>
        <a:xfrm>
          <a:off x="10388600" y="102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11047</xdr:rowOff>
    </xdr:from>
    <xdr:ext cx="469744" cy="259045"/>
    <xdr:sp macro="" textlink="">
      <xdr:nvSpPr>
        <xdr:cNvPr id="355" name="農林水産業費最大値テキスト"/>
        <xdr:cNvSpPr txBox="1"/>
      </xdr:nvSpPr>
      <xdr:spPr>
        <a:xfrm>
          <a:off x="10528300" y="89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53</xdr:row>
      <xdr:rowOff>64370</xdr:rowOff>
    </xdr:from>
    <xdr:to>
      <xdr:col>15</xdr:col>
      <xdr:colOff>269875</xdr:colOff>
      <xdr:row>53</xdr:row>
      <xdr:rowOff>64370</xdr:rowOff>
    </xdr:to>
    <xdr:cxnSp macro="">
      <xdr:nvCxnSpPr>
        <xdr:cNvPr id="356" name="直線コネクタ 355"/>
        <xdr:cNvCxnSpPr/>
      </xdr:nvCxnSpPr>
      <xdr:spPr>
        <a:xfrm>
          <a:off x="10388600" y="91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98116</xdr:rowOff>
    </xdr:from>
    <xdr:to>
      <xdr:col>15</xdr:col>
      <xdr:colOff>180975</xdr:colOff>
      <xdr:row>54</xdr:row>
      <xdr:rowOff>147973</xdr:rowOff>
    </xdr:to>
    <xdr:cxnSp macro="">
      <xdr:nvCxnSpPr>
        <xdr:cNvPr id="357" name="直線コネクタ 356"/>
        <xdr:cNvCxnSpPr/>
      </xdr:nvCxnSpPr>
      <xdr:spPr>
        <a:xfrm flipV="1">
          <a:off x="9639300" y="9356416"/>
          <a:ext cx="8382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132315</xdr:rowOff>
    </xdr:from>
    <xdr:ext cx="469744" cy="259045"/>
    <xdr:sp macro="" textlink="">
      <xdr:nvSpPr>
        <xdr:cNvPr id="358" name="農林水産業費平均値テキスト"/>
        <xdr:cNvSpPr txBox="1"/>
      </xdr:nvSpPr>
      <xdr:spPr>
        <a:xfrm>
          <a:off x="10528300" y="9904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153888</xdr:rowOff>
    </xdr:from>
    <xdr:to>
      <xdr:col>15</xdr:col>
      <xdr:colOff>231775</xdr:colOff>
      <xdr:row>58</xdr:row>
      <xdr:rowOff>84038</xdr:rowOff>
    </xdr:to>
    <xdr:sp macro="" textlink="">
      <xdr:nvSpPr>
        <xdr:cNvPr id="359" name="フローチャート : 判断 358"/>
        <xdr:cNvSpPr/>
      </xdr:nvSpPr>
      <xdr:spPr>
        <a:xfrm>
          <a:off x="10426700" y="99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82876</xdr:rowOff>
    </xdr:from>
    <xdr:to>
      <xdr:col>14</xdr:col>
      <xdr:colOff>28575</xdr:colOff>
      <xdr:row>54</xdr:row>
      <xdr:rowOff>147973</xdr:rowOff>
    </xdr:to>
    <xdr:cxnSp macro="">
      <xdr:nvCxnSpPr>
        <xdr:cNvPr id="360" name="直線コネクタ 359"/>
        <xdr:cNvCxnSpPr/>
      </xdr:nvCxnSpPr>
      <xdr:spPr>
        <a:xfrm>
          <a:off x="8750300" y="8655376"/>
          <a:ext cx="889000" cy="7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139627</xdr:rowOff>
    </xdr:from>
    <xdr:to>
      <xdr:col>14</xdr:col>
      <xdr:colOff>79375</xdr:colOff>
      <xdr:row>58</xdr:row>
      <xdr:rowOff>69777</xdr:rowOff>
    </xdr:to>
    <xdr:sp macro="" textlink="">
      <xdr:nvSpPr>
        <xdr:cNvPr id="361" name="フローチャート : 判断 360"/>
        <xdr:cNvSpPr/>
      </xdr:nvSpPr>
      <xdr:spPr>
        <a:xfrm>
          <a:off x="9588500" y="991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60904</xdr:rowOff>
    </xdr:from>
    <xdr:ext cx="469744" cy="259045"/>
    <xdr:sp macro="" textlink="">
      <xdr:nvSpPr>
        <xdr:cNvPr id="362" name="テキスト ボックス 361"/>
        <xdr:cNvSpPr txBox="1"/>
      </xdr:nvSpPr>
      <xdr:spPr>
        <a:xfrm>
          <a:off x="9404427" y="100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82876</xdr:rowOff>
    </xdr:from>
    <xdr:to>
      <xdr:col>12</xdr:col>
      <xdr:colOff>511175</xdr:colOff>
      <xdr:row>55</xdr:row>
      <xdr:rowOff>146558</xdr:rowOff>
    </xdr:to>
    <xdr:cxnSp macro="">
      <xdr:nvCxnSpPr>
        <xdr:cNvPr id="363" name="直線コネクタ 362"/>
        <xdr:cNvCxnSpPr/>
      </xdr:nvCxnSpPr>
      <xdr:spPr>
        <a:xfrm flipV="1">
          <a:off x="7861300" y="8655376"/>
          <a:ext cx="889000" cy="9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114590</xdr:rowOff>
    </xdr:from>
    <xdr:to>
      <xdr:col>12</xdr:col>
      <xdr:colOff>561975</xdr:colOff>
      <xdr:row>58</xdr:row>
      <xdr:rowOff>44740</xdr:rowOff>
    </xdr:to>
    <xdr:sp macro="" textlink="">
      <xdr:nvSpPr>
        <xdr:cNvPr id="364" name="フローチャート : 判断 363"/>
        <xdr:cNvSpPr/>
      </xdr:nvSpPr>
      <xdr:spPr>
        <a:xfrm>
          <a:off x="8699500" y="988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35867</xdr:rowOff>
    </xdr:from>
    <xdr:ext cx="469744" cy="259045"/>
    <xdr:sp macro="" textlink="">
      <xdr:nvSpPr>
        <xdr:cNvPr id="365" name="テキスト ボックス 364"/>
        <xdr:cNvSpPr txBox="1"/>
      </xdr:nvSpPr>
      <xdr:spPr>
        <a:xfrm>
          <a:off x="8515427" y="99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129685</xdr:rowOff>
    </xdr:from>
    <xdr:to>
      <xdr:col>11</xdr:col>
      <xdr:colOff>307975</xdr:colOff>
      <xdr:row>55</xdr:row>
      <xdr:rowOff>146558</xdr:rowOff>
    </xdr:to>
    <xdr:cxnSp macro="">
      <xdr:nvCxnSpPr>
        <xdr:cNvPr id="366" name="直線コネクタ 365"/>
        <xdr:cNvCxnSpPr/>
      </xdr:nvCxnSpPr>
      <xdr:spPr>
        <a:xfrm>
          <a:off x="6972300" y="9559435"/>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109365</xdr:rowOff>
    </xdr:from>
    <xdr:to>
      <xdr:col>11</xdr:col>
      <xdr:colOff>358775</xdr:colOff>
      <xdr:row>58</xdr:row>
      <xdr:rowOff>39515</xdr:rowOff>
    </xdr:to>
    <xdr:sp macro="" textlink="">
      <xdr:nvSpPr>
        <xdr:cNvPr id="367" name="フローチャート : 判断 366"/>
        <xdr:cNvSpPr/>
      </xdr:nvSpPr>
      <xdr:spPr>
        <a:xfrm>
          <a:off x="7810500" y="988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30642</xdr:rowOff>
    </xdr:from>
    <xdr:ext cx="469744" cy="259045"/>
    <xdr:sp macro="" textlink="">
      <xdr:nvSpPr>
        <xdr:cNvPr id="368" name="テキスト ボックス 367"/>
        <xdr:cNvSpPr txBox="1"/>
      </xdr:nvSpPr>
      <xdr:spPr>
        <a:xfrm>
          <a:off x="7626427" y="99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28702</xdr:rowOff>
    </xdr:from>
    <xdr:to>
      <xdr:col>10</xdr:col>
      <xdr:colOff>155575</xdr:colOff>
      <xdr:row>56</xdr:row>
      <xdr:rowOff>130302</xdr:rowOff>
    </xdr:to>
    <xdr:sp macro="" textlink="">
      <xdr:nvSpPr>
        <xdr:cNvPr id="369" name="フローチャート : 判断 368"/>
        <xdr:cNvSpPr/>
      </xdr:nvSpPr>
      <xdr:spPr>
        <a:xfrm>
          <a:off x="6921500" y="962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121429</xdr:rowOff>
    </xdr:from>
    <xdr:ext cx="469744" cy="259045"/>
    <xdr:sp macro="" textlink="">
      <xdr:nvSpPr>
        <xdr:cNvPr id="370" name="テキスト ボックス 369"/>
        <xdr:cNvSpPr txBox="1"/>
      </xdr:nvSpPr>
      <xdr:spPr>
        <a:xfrm>
          <a:off x="6737427" y="97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47316</xdr:rowOff>
    </xdr:from>
    <xdr:to>
      <xdr:col>15</xdr:col>
      <xdr:colOff>231775</xdr:colOff>
      <xdr:row>54</xdr:row>
      <xdr:rowOff>148916</xdr:rowOff>
    </xdr:to>
    <xdr:sp macro="" textlink="">
      <xdr:nvSpPr>
        <xdr:cNvPr id="376" name="円/楕円 375"/>
        <xdr:cNvSpPr/>
      </xdr:nvSpPr>
      <xdr:spPr>
        <a:xfrm>
          <a:off x="10426700" y="93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70193</xdr:rowOff>
    </xdr:from>
    <xdr:ext cx="469744" cy="259045"/>
    <xdr:sp macro="" textlink="">
      <xdr:nvSpPr>
        <xdr:cNvPr id="377" name="農林水産業費該当値テキスト"/>
        <xdr:cNvSpPr txBox="1"/>
      </xdr:nvSpPr>
      <xdr:spPr>
        <a:xfrm>
          <a:off x="10528300" y="915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97173</xdr:rowOff>
    </xdr:from>
    <xdr:to>
      <xdr:col>14</xdr:col>
      <xdr:colOff>79375</xdr:colOff>
      <xdr:row>55</xdr:row>
      <xdr:rowOff>27323</xdr:rowOff>
    </xdr:to>
    <xdr:sp macro="" textlink="">
      <xdr:nvSpPr>
        <xdr:cNvPr id="378" name="円/楕円 377"/>
        <xdr:cNvSpPr/>
      </xdr:nvSpPr>
      <xdr:spPr>
        <a:xfrm>
          <a:off x="9588500" y="9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43850</xdr:rowOff>
    </xdr:from>
    <xdr:ext cx="469744" cy="259045"/>
    <xdr:sp macro="" textlink="">
      <xdr:nvSpPr>
        <xdr:cNvPr id="379" name="テキスト ボックス 378"/>
        <xdr:cNvSpPr txBox="1"/>
      </xdr:nvSpPr>
      <xdr:spPr>
        <a:xfrm>
          <a:off x="9404427" y="913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32076</xdr:rowOff>
    </xdr:from>
    <xdr:to>
      <xdr:col>12</xdr:col>
      <xdr:colOff>561975</xdr:colOff>
      <xdr:row>50</xdr:row>
      <xdr:rowOff>133676</xdr:rowOff>
    </xdr:to>
    <xdr:sp macro="" textlink="">
      <xdr:nvSpPr>
        <xdr:cNvPr id="380" name="円/楕円 379"/>
        <xdr:cNvSpPr/>
      </xdr:nvSpPr>
      <xdr:spPr>
        <a:xfrm>
          <a:off x="8699500" y="86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150203</xdr:rowOff>
    </xdr:from>
    <xdr:ext cx="534377" cy="259045"/>
    <xdr:sp macro="" textlink="">
      <xdr:nvSpPr>
        <xdr:cNvPr id="381" name="テキスト ボックス 380"/>
        <xdr:cNvSpPr txBox="1"/>
      </xdr:nvSpPr>
      <xdr:spPr>
        <a:xfrm>
          <a:off x="8483111" y="83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95758</xdr:rowOff>
    </xdr:from>
    <xdr:to>
      <xdr:col>11</xdr:col>
      <xdr:colOff>358775</xdr:colOff>
      <xdr:row>56</xdr:row>
      <xdr:rowOff>25908</xdr:rowOff>
    </xdr:to>
    <xdr:sp macro="" textlink="">
      <xdr:nvSpPr>
        <xdr:cNvPr id="382" name="円/楕円 381"/>
        <xdr:cNvSpPr/>
      </xdr:nvSpPr>
      <xdr:spPr>
        <a:xfrm>
          <a:off x="7810500" y="95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42435</xdr:rowOff>
    </xdr:from>
    <xdr:ext cx="469744" cy="259045"/>
    <xdr:sp macro="" textlink="">
      <xdr:nvSpPr>
        <xdr:cNvPr id="383" name="テキスト ボックス 382"/>
        <xdr:cNvSpPr txBox="1"/>
      </xdr:nvSpPr>
      <xdr:spPr>
        <a:xfrm>
          <a:off x="7626427" y="930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78885</xdr:rowOff>
    </xdr:from>
    <xdr:to>
      <xdr:col>10</xdr:col>
      <xdr:colOff>155575</xdr:colOff>
      <xdr:row>56</xdr:row>
      <xdr:rowOff>9035</xdr:rowOff>
    </xdr:to>
    <xdr:sp macro="" textlink="">
      <xdr:nvSpPr>
        <xdr:cNvPr id="384" name="円/楕円 383"/>
        <xdr:cNvSpPr/>
      </xdr:nvSpPr>
      <xdr:spPr>
        <a:xfrm>
          <a:off x="6921500" y="95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25562</xdr:rowOff>
    </xdr:from>
    <xdr:ext cx="469744" cy="259045"/>
    <xdr:sp macro="" textlink="">
      <xdr:nvSpPr>
        <xdr:cNvPr id="385" name="テキスト ボックス 384"/>
        <xdr:cNvSpPr txBox="1"/>
      </xdr:nvSpPr>
      <xdr:spPr>
        <a:xfrm>
          <a:off x="6737427" y="92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9" name="直線コネクタ 408"/>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10"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11" name="直線コネクタ 410"/>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12"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13" name="直線コネクタ 412"/>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17971</xdr:rowOff>
    </xdr:from>
    <xdr:to>
      <xdr:col>15</xdr:col>
      <xdr:colOff>180975</xdr:colOff>
      <xdr:row>78</xdr:row>
      <xdr:rowOff>45935</xdr:rowOff>
    </xdr:to>
    <xdr:cxnSp macro="">
      <xdr:nvCxnSpPr>
        <xdr:cNvPr id="414" name="直線コネクタ 413"/>
        <xdr:cNvCxnSpPr/>
      </xdr:nvCxnSpPr>
      <xdr:spPr>
        <a:xfrm flipV="1">
          <a:off x="9639300" y="13391071"/>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5"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6" name="フローチャート : 判断 415"/>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45935</xdr:rowOff>
    </xdr:from>
    <xdr:to>
      <xdr:col>14</xdr:col>
      <xdr:colOff>28575</xdr:colOff>
      <xdr:row>78</xdr:row>
      <xdr:rowOff>46089</xdr:rowOff>
    </xdr:to>
    <xdr:cxnSp macro="">
      <xdr:nvCxnSpPr>
        <xdr:cNvPr id="417" name="直線コネクタ 416"/>
        <xdr:cNvCxnSpPr/>
      </xdr:nvCxnSpPr>
      <xdr:spPr>
        <a:xfrm flipV="1">
          <a:off x="8750300" y="13419035"/>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8" name="フローチャート : 判断 417"/>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9" name="テキスト ボックス 418"/>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27133</xdr:rowOff>
    </xdr:from>
    <xdr:to>
      <xdr:col>12</xdr:col>
      <xdr:colOff>511175</xdr:colOff>
      <xdr:row>78</xdr:row>
      <xdr:rowOff>46089</xdr:rowOff>
    </xdr:to>
    <xdr:cxnSp macro="">
      <xdr:nvCxnSpPr>
        <xdr:cNvPr id="420" name="直線コネクタ 419"/>
        <xdr:cNvCxnSpPr/>
      </xdr:nvCxnSpPr>
      <xdr:spPr>
        <a:xfrm>
          <a:off x="7861300" y="13400233"/>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21" name="フローチャート : 判断 420"/>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22" name="テキスト ボックス 421"/>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130842</xdr:rowOff>
    </xdr:from>
    <xdr:to>
      <xdr:col>11</xdr:col>
      <xdr:colOff>307975</xdr:colOff>
      <xdr:row>78</xdr:row>
      <xdr:rowOff>27133</xdr:rowOff>
    </xdr:to>
    <xdr:cxnSp macro="">
      <xdr:nvCxnSpPr>
        <xdr:cNvPr id="423" name="直線コネクタ 422"/>
        <xdr:cNvCxnSpPr/>
      </xdr:nvCxnSpPr>
      <xdr:spPr>
        <a:xfrm>
          <a:off x="6972300" y="13332492"/>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4" name="フローチャート : 判断 423"/>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5" name="テキスト ボックス 424"/>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70650</xdr:rowOff>
    </xdr:from>
    <xdr:to>
      <xdr:col>10</xdr:col>
      <xdr:colOff>155575</xdr:colOff>
      <xdr:row>78</xdr:row>
      <xdr:rowOff>800</xdr:rowOff>
    </xdr:to>
    <xdr:sp macro="" textlink="">
      <xdr:nvSpPr>
        <xdr:cNvPr id="426" name="フローチャート : 判断 425"/>
        <xdr:cNvSpPr/>
      </xdr:nvSpPr>
      <xdr:spPr>
        <a:xfrm>
          <a:off x="6921500" y="132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17327</xdr:rowOff>
    </xdr:from>
    <xdr:ext cx="534377" cy="259045"/>
    <xdr:sp macro="" textlink="">
      <xdr:nvSpPr>
        <xdr:cNvPr id="427" name="テキスト ボックス 426"/>
        <xdr:cNvSpPr txBox="1"/>
      </xdr:nvSpPr>
      <xdr:spPr>
        <a:xfrm>
          <a:off x="6705111" y="130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138621</xdr:rowOff>
    </xdr:from>
    <xdr:to>
      <xdr:col>15</xdr:col>
      <xdr:colOff>231775</xdr:colOff>
      <xdr:row>78</xdr:row>
      <xdr:rowOff>68771</xdr:rowOff>
    </xdr:to>
    <xdr:sp macro="" textlink="">
      <xdr:nvSpPr>
        <xdr:cNvPr id="433" name="円/楕円 432"/>
        <xdr:cNvSpPr/>
      </xdr:nvSpPr>
      <xdr:spPr>
        <a:xfrm>
          <a:off x="104267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117048</xdr:rowOff>
    </xdr:from>
    <xdr:ext cx="534377" cy="259045"/>
    <xdr:sp macro="" textlink="">
      <xdr:nvSpPr>
        <xdr:cNvPr id="434" name="商工費該当値テキスト"/>
        <xdr:cNvSpPr txBox="1"/>
      </xdr:nvSpPr>
      <xdr:spPr>
        <a:xfrm>
          <a:off x="10528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166585</xdr:rowOff>
    </xdr:from>
    <xdr:to>
      <xdr:col>14</xdr:col>
      <xdr:colOff>79375</xdr:colOff>
      <xdr:row>78</xdr:row>
      <xdr:rowOff>96735</xdr:rowOff>
    </xdr:to>
    <xdr:sp macro="" textlink="">
      <xdr:nvSpPr>
        <xdr:cNvPr id="435" name="円/楕円 434"/>
        <xdr:cNvSpPr/>
      </xdr:nvSpPr>
      <xdr:spPr>
        <a:xfrm>
          <a:off x="9588500" y="133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87862</xdr:rowOff>
    </xdr:from>
    <xdr:ext cx="469744" cy="259045"/>
    <xdr:sp macro="" textlink="">
      <xdr:nvSpPr>
        <xdr:cNvPr id="436" name="テキスト ボックス 435"/>
        <xdr:cNvSpPr txBox="1"/>
      </xdr:nvSpPr>
      <xdr:spPr>
        <a:xfrm>
          <a:off x="9404427" y="1346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166739</xdr:rowOff>
    </xdr:from>
    <xdr:to>
      <xdr:col>12</xdr:col>
      <xdr:colOff>561975</xdr:colOff>
      <xdr:row>78</xdr:row>
      <xdr:rowOff>96889</xdr:rowOff>
    </xdr:to>
    <xdr:sp macro="" textlink="">
      <xdr:nvSpPr>
        <xdr:cNvPr id="437" name="円/楕円 436"/>
        <xdr:cNvSpPr/>
      </xdr:nvSpPr>
      <xdr:spPr>
        <a:xfrm>
          <a:off x="8699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88016</xdr:rowOff>
    </xdr:from>
    <xdr:ext cx="469744" cy="259045"/>
    <xdr:sp macro="" textlink="">
      <xdr:nvSpPr>
        <xdr:cNvPr id="438" name="テキスト ボックス 437"/>
        <xdr:cNvSpPr txBox="1"/>
      </xdr:nvSpPr>
      <xdr:spPr>
        <a:xfrm>
          <a:off x="8515427" y="134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147783</xdr:rowOff>
    </xdr:from>
    <xdr:to>
      <xdr:col>11</xdr:col>
      <xdr:colOff>358775</xdr:colOff>
      <xdr:row>78</xdr:row>
      <xdr:rowOff>77933</xdr:rowOff>
    </xdr:to>
    <xdr:sp macro="" textlink="">
      <xdr:nvSpPr>
        <xdr:cNvPr id="439" name="円/楕円 438"/>
        <xdr:cNvSpPr/>
      </xdr:nvSpPr>
      <xdr:spPr>
        <a:xfrm>
          <a:off x="7810500" y="133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69060</xdr:rowOff>
    </xdr:from>
    <xdr:ext cx="469744" cy="259045"/>
    <xdr:sp macro="" textlink="">
      <xdr:nvSpPr>
        <xdr:cNvPr id="440" name="テキスト ボックス 439"/>
        <xdr:cNvSpPr txBox="1"/>
      </xdr:nvSpPr>
      <xdr:spPr>
        <a:xfrm>
          <a:off x="7626427" y="1344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80042</xdr:rowOff>
    </xdr:from>
    <xdr:to>
      <xdr:col>10</xdr:col>
      <xdr:colOff>155575</xdr:colOff>
      <xdr:row>78</xdr:row>
      <xdr:rowOff>10192</xdr:rowOff>
    </xdr:to>
    <xdr:sp macro="" textlink="">
      <xdr:nvSpPr>
        <xdr:cNvPr id="441" name="円/楕円 440"/>
        <xdr:cNvSpPr/>
      </xdr:nvSpPr>
      <xdr:spPr>
        <a:xfrm>
          <a:off x="6921500" y="132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1319</xdr:rowOff>
    </xdr:from>
    <xdr:ext cx="534377" cy="259045"/>
    <xdr:sp macro="" textlink="">
      <xdr:nvSpPr>
        <xdr:cNvPr id="442" name="テキスト ボックス 441"/>
        <xdr:cNvSpPr txBox="1"/>
      </xdr:nvSpPr>
      <xdr:spPr>
        <a:xfrm>
          <a:off x="6705111" y="133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3" name="テキスト ボックス 45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1" name="テキスト ボックス 46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7" name="直線コネクタ 466"/>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8"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9" name="直線コネクタ 468"/>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70"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71" name="直線コネクタ 470"/>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1188</xdr:rowOff>
    </xdr:from>
    <xdr:to>
      <xdr:col>15</xdr:col>
      <xdr:colOff>180975</xdr:colOff>
      <xdr:row>97</xdr:row>
      <xdr:rowOff>16827</xdr:rowOff>
    </xdr:to>
    <xdr:cxnSp macro="">
      <xdr:nvCxnSpPr>
        <xdr:cNvPr id="472" name="直線コネクタ 471"/>
        <xdr:cNvCxnSpPr/>
      </xdr:nvCxnSpPr>
      <xdr:spPr>
        <a:xfrm flipV="1">
          <a:off x="9639300" y="16631838"/>
          <a:ext cx="8382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73"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4" name="フローチャート : 判断 473"/>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16827</xdr:rowOff>
    </xdr:from>
    <xdr:to>
      <xdr:col>14</xdr:col>
      <xdr:colOff>28575</xdr:colOff>
      <xdr:row>97</xdr:row>
      <xdr:rowOff>60034</xdr:rowOff>
    </xdr:to>
    <xdr:cxnSp macro="">
      <xdr:nvCxnSpPr>
        <xdr:cNvPr id="475" name="直線コネクタ 474"/>
        <xdr:cNvCxnSpPr/>
      </xdr:nvCxnSpPr>
      <xdr:spPr>
        <a:xfrm flipV="1">
          <a:off x="8750300" y="16647477"/>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6" name="フローチャート : 判断 475"/>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7" name="テキスト ボックス 476"/>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60034</xdr:rowOff>
    </xdr:from>
    <xdr:to>
      <xdr:col>12</xdr:col>
      <xdr:colOff>511175</xdr:colOff>
      <xdr:row>98</xdr:row>
      <xdr:rowOff>13188</xdr:rowOff>
    </xdr:to>
    <xdr:cxnSp macro="">
      <xdr:nvCxnSpPr>
        <xdr:cNvPr id="478" name="直線コネクタ 477"/>
        <xdr:cNvCxnSpPr/>
      </xdr:nvCxnSpPr>
      <xdr:spPr>
        <a:xfrm flipV="1">
          <a:off x="7861300" y="16690684"/>
          <a:ext cx="889000" cy="1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9" name="フローチャート : 判断 478"/>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80" name="テキスト ボックス 479"/>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13188</xdr:rowOff>
    </xdr:from>
    <xdr:to>
      <xdr:col>11</xdr:col>
      <xdr:colOff>307975</xdr:colOff>
      <xdr:row>99</xdr:row>
      <xdr:rowOff>44602</xdr:rowOff>
    </xdr:to>
    <xdr:cxnSp macro="">
      <xdr:nvCxnSpPr>
        <xdr:cNvPr id="481" name="直線コネクタ 480"/>
        <xdr:cNvCxnSpPr/>
      </xdr:nvCxnSpPr>
      <xdr:spPr>
        <a:xfrm flipV="1">
          <a:off x="6972300" y="16815288"/>
          <a:ext cx="889000" cy="20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82" name="フローチャート : 判断 481"/>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83" name="テキスト ボックス 482"/>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57944</xdr:rowOff>
    </xdr:from>
    <xdr:to>
      <xdr:col>10</xdr:col>
      <xdr:colOff>155575</xdr:colOff>
      <xdr:row>98</xdr:row>
      <xdr:rowOff>159544</xdr:rowOff>
    </xdr:to>
    <xdr:sp macro="" textlink="">
      <xdr:nvSpPr>
        <xdr:cNvPr id="484" name="フローチャート : 判断 483"/>
        <xdr:cNvSpPr/>
      </xdr:nvSpPr>
      <xdr:spPr>
        <a:xfrm>
          <a:off x="6921500" y="168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4621</xdr:rowOff>
    </xdr:from>
    <xdr:ext cx="534377" cy="259045"/>
    <xdr:sp macro="" textlink="">
      <xdr:nvSpPr>
        <xdr:cNvPr id="485" name="テキスト ボックス 484"/>
        <xdr:cNvSpPr txBox="1"/>
      </xdr:nvSpPr>
      <xdr:spPr>
        <a:xfrm>
          <a:off x="6705111" y="166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121838</xdr:rowOff>
    </xdr:from>
    <xdr:to>
      <xdr:col>15</xdr:col>
      <xdr:colOff>231775</xdr:colOff>
      <xdr:row>97</xdr:row>
      <xdr:rowOff>51988</xdr:rowOff>
    </xdr:to>
    <xdr:sp macro="" textlink="">
      <xdr:nvSpPr>
        <xdr:cNvPr id="491" name="円/楕円 490"/>
        <xdr:cNvSpPr/>
      </xdr:nvSpPr>
      <xdr:spPr>
        <a:xfrm>
          <a:off x="10426700" y="165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100265</xdr:rowOff>
    </xdr:from>
    <xdr:ext cx="534377" cy="259045"/>
    <xdr:sp macro="" textlink="">
      <xdr:nvSpPr>
        <xdr:cNvPr id="492" name="土木費該当値テキスト"/>
        <xdr:cNvSpPr txBox="1"/>
      </xdr:nvSpPr>
      <xdr:spPr>
        <a:xfrm>
          <a:off x="10528300" y="165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137477</xdr:rowOff>
    </xdr:from>
    <xdr:to>
      <xdr:col>14</xdr:col>
      <xdr:colOff>79375</xdr:colOff>
      <xdr:row>97</xdr:row>
      <xdr:rowOff>67627</xdr:rowOff>
    </xdr:to>
    <xdr:sp macro="" textlink="">
      <xdr:nvSpPr>
        <xdr:cNvPr id="493" name="円/楕円 492"/>
        <xdr:cNvSpPr/>
      </xdr:nvSpPr>
      <xdr:spPr>
        <a:xfrm>
          <a:off x="9588500" y="165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58754</xdr:rowOff>
    </xdr:from>
    <xdr:ext cx="534377" cy="259045"/>
    <xdr:sp macro="" textlink="">
      <xdr:nvSpPr>
        <xdr:cNvPr id="494" name="テキスト ボックス 493"/>
        <xdr:cNvSpPr txBox="1"/>
      </xdr:nvSpPr>
      <xdr:spPr>
        <a:xfrm>
          <a:off x="9372111" y="16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9234</xdr:rowOff>
    </xdr:from>
    <xdr:to>
      <xdr:col>12</xdr:col>
      <xdr:colOff>561975</xdr:colOff>
      <xdr:row>97</xdr:row>
      <xdr:rowOff>110834</xdr:rowOff>
    </xdr:to>
    <xdr:sp macro="" textlink="">
      <xdr:nvSpPr>
        <xdr:cNvPr id="495" name="円/楕円 494"/>
        <xdr:cNvSpPr/>
      </xdr:nvSpPr>
      <xdr:spPr>
        <a:xfrm>
          <a:off x="8699500" y="16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101961</xdr:rowOff>
    </xdr:from>
    <xdr:ext cx="534377" cy="259045"/>
    <xdr:sp macro="" textlink="">
      <xdr:nvSpPr>
        <xdr:cNvPr id="496" name="テキスト ボックス 495"/>
        <xdr:cNvSpPr txBox="1"/>
      </xdr:nvSpPr>
      <xdr:spPr>
        <a:xfrm>
          <a:off x="848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133838</xdr:rowOff>
    </xdr:from>
    <xdr:to>
      <xdr:col>11</xdr:col>
      <xdr:colOff>358775</xdr:colOff>
      <xdr:row>98</xdr:row>
      <xdr:rowOff>63988</xdr:rowOff>
    </xdr:to>
    <xdr:sp macro="" textlink="">
      <xdr:nvSpPr>
        <xdr:cNvPr id="497" name="円/楕円 496"/>
        <xdr:cNvSpPr/>
      </xdr:nvSpPr>
      <xdr:spPr>
        <a:xfrm>
          <a:off x="7810500" y="167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55115</xdr:rowOff>
    </xdr:from>
    <xdr:ext cx="534377" cy="259045"/>
    <xdr:sp macro="" textlink="">
      <xdr:nvSpPr>
        <xdr:cNvPr id="498" name="テキスト ボックス 497"/>
        <xdr:cNvSpPr txBox="1"/>
      </xdr:nvSpPr>
      <xdr:spPr>
        <a:xfrm>
          <a:off x="7594111" y="168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165252</xdr:rowOff>
    </xdr:from>
    <xdr:to>
      <xdr:col>10</xdr:col>
      <xdr:colOff>155575</xdr:colOff>
      <xdr:row>99</xdr:row>
      <xdr:rowOff>95402</xdr:rowOff>
    </xdr:to>
    <xdr:sp macro="" textlink="">
      <xdr:nvSpPr>
        <xdr:cNvPr id="499" name="円/楕円 498"/>
        <xdr:cNvSpPr/>
      </xdr:nvSpPr>
      <xdr:spPr>
        <a:xfrm>
          <a:off x="6921500" y="169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86529</xdr:rowOff>
    </xdr:from>
    <xdr:ext cx="534377" cy="259045"/>
    <xdr:sp macro="" textlink="">
      <xdr:nvSpPr>
        <xdr:cNvPr id="500" name="テキスト ボックス 499"/>
        <xdr:cNvSpPr txBox="1"/>
      </xdr:nvSpPr>
      <xdr:spPr>
        <a:xfrm>
          <a:off x="6705111" y="1706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5" name="直線コネクタ 524"/>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6"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7" name="直線コネクタ 526"/>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8"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9" name="直線コネクタ 528"/>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85725</xdr:rowOff>
    </xdr:from>
    <xdr:to>
      <xdr:col>23</xdr:col>
      <xdr:colOff>517525</xdr:colOff>
      <xdr:row>37</xdr:row>
      <xdr:rowOff>19304</xdr:rowOff>
    </xdr:to>
    <xdr:cxnSp macro="">
      <xdr:nvCxnSpPr>
        <xdr:cNvPr id="530" name="直線コネクタ 529"/>
        <xdr:cNvCxnSpPr/>
      </xdr:nvCxnSpPr>
      <xdr:spPr>
        <a:xfrm flipV="1">
          <a:off x="15481300" y="6257925"/>
          <a:ext cx="8382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31"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32" name="フローチャート : 判断 531"/>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19304</xdr:rowOff>
    </xdr:from>
    <xdr:to>
      <xdr:col>22</xdr:col>
      <xdr:colOff>365125</xdr:colOff>
      <xdr:row>37</xdr:row>
      <xdr:rowOff>162052</xdr:rowOff>
    </xdr:to>
    <xdr:cxnSp macro="">
      <xdr:nvCxnSpPr>
        <xdr:cNvPr id="533" name="直線コネクタ 532"/>
        <xdr:cNvCxnSpPr/>
      </xdr:nvCxnSpPr>
      <xdr:spPr>
        <a:xfrm flipV="1">
          <a:off x="14592300" y="6362954"/>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4" name="フローチャート : 判断 533"/>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7510</xdr:rowOff>
    </xdr:from>
    <xdr:ext cx="534377" cy="259045"/>
    <xdr:sp macro="" textlink="">
      <xdr:nvSpPr>
        <xdr:cNvPr id="535" name="テキスト ボックス 534"/>
        <xdr:cNvSpPr txBox="1"/>
      </xdr:nvSpPr>
      <xdr:spPr>
        <a:xfrm>
          <a:off x="15214111" y="60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162052</xdr:rowOff>
    </xdr:from>
    <xdr:to>
      <xdr:col>21</xdr:col>
      <xdr:colOff>161925</xdr:colOff>
      <xdr:row>38</xdr:row>
      <xdr:rowOff>55626</xdr:rowOff>
    </xdr:to>
    <xdr:cxnSp macro="">
      <xdr:nvCxnSpPr>
        <xdr:cNvPr id="536" name="直線コネクタ 535"/>
        <xdr:cNvCxnSpPr/>
      </xdr:nvCxnSpPr>
      <xdr:spPr>
        <a:xfrm flipV="1">
          <a:off x="13703300" y="6505702"/>
          <a:ext cx="8890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7" name="フローチャート : 判断 536"/>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8" name="テキスト ボックス 537"/>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55626</xdr:rowOff>
    </xdr:from>
    <xdr:to>
      <xdr:col>19</xdr:col>
      <xdr:colOff>644525</xdr:colOff>
      <xdr:row>38</xdr:row>
      <xdr:rowOff>135128</xdr:rowOff>
    </xdr:to>
    <xdr:cxnSp macro="">
      <xdr:nvCxnSpPr>
        <xdr:cNvPr id="539" name="直線コネクタ 538"/>
        <xdr:cNvCxnSpPr/>
      </xdr:nvCxnSpPr>
      <xdr:spPr>
        <a:xfrm flipV="1">
          <a:off x="12814300" y="657072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40" name="フローチャート : 判断 539"/>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41" name="テキスト ボックス 540"/>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54102</xdr:rowOff>
    </xdr:from>
    <xdr:to>
      <xdr:col>18</xdr:col>
      <xdr:colOff>492125</xdr:colOff>
      <xdr:row>37</xdr:row>
      <xdr:rowOff>155702</xdr:rowOff>
    </xdr:to>
    <xdr:sp macro="" textlink="">
      <xdr:nvSpPr>
        <xdr:cNvPr id="542" name="フローチャート : 判断 541"/>
        <xdr:cNvSpPr/>
      </xdr:nvSpPr>
      <xdr:spPr>
        <a:xfrm>
          <a:off x="12763500" y="63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779</xdr:rowOff>
    </xdr:from>
    <xdr:ext cx="534377" cy="259045"/>
    <xdr:sp macro="" textlink="">
      <xdr:nvSpPr>
        <xdr:cNvPr id="543" name="テキスト ボックス 542"/>
        <xdr:cNvSpPr txBox="1"/>
      </xdr:nvSpPr>
      <xdr:spPr>
        <a:xfrm>
          <a:off x="12547111" y="61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34925</xdr:rowOff>
    </xdr:from>
    <xdr:to>
      <xdr:col>23</xdr:col>
      <xdr:colOff>568325</xdr:colOff>
      <xdr:row>36</xdr:row>
      <xdr:rowOff>136525</xdr:rowOff>
    </xdr:to>
    <xdr:sp macro="" textlink="">
      <xdr:nvSpPr>
        <xdr:cNvPr id="549" name="円/楕円 548"/>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13352</xdr:rowOff>
    </xdr:from>
    <xdr:ext cx="534377" cy="259045"/>
    <xdr:sp macro="" textlink="">
      <xdr:nvSpPr>
        <xdr:cNvPr id="550" name="消防費該当値テキスト"/>
        <xdr:cNvSpPr txBox="1"/>
      </xdr:nvSpPr>
      <xdr:spPr>
        <a:xfrm>
          <a:off x="16370300" y="61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139954</xdr:rowOff>
    </xdr:from>
    <xdr:to>
      <xdr:col>22</xdr:col>
      <xdr:colOff>415925</xdr:colOff>
      <xdr:row>37</xdr:row>
      <xdr:rowOff>70104</xdr:rowOff>
    </xdr:to>
    <xdr:sp macro="" textlink="">
      <xdr:nvSpPr>
        <xdr:cNvPr id="551" name="円/楕円 550"/>
        <xdr:cNvSpPr/>
      </xdr:nvSpPr>
      <xdr:spPr>
        <a:xfrm>
          <a:off x="15430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61231</xdr:rowOff>
    </xdr:from>
    <xdr:ext cx="534377" cy="259045"/>
    <xdr:sp macro="" textlink="">
      <xdr:nvSpPr>
        <xdr:cNvPr id="552" name="テキスト ボックス 551"/>
        <xdr:cNvSpPr txBox="1"/>
      </xdr:nvSpPr>
      <xdr:spPr>
        <a:xfrm>
          <a:off x="15214111" y="64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111252</xdr:rowOff>
    </xdr:from>
    <xdr:to>
      <xdr:col>21</xdr:col>
      <xdr:colOff>212725</xdr:colOff>
      <xdr:row>38</xdr:row>
      <xdr:rowOff>41402</xdr:rowOff>
    </xdr:to>
    <xdr:sp macro="" textlink="">
      <xdr:nvSpPr>
        <xdr:cNvPr id="553" name="円/楕円 552"/>
        <xdr:cNvSpPr/>
      </xdr:nvSpPr>
      <xdr:spPr>
        <a:xfrm>
          <a:off x="14541500" y="64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32529</xdr:rowOff>
    </xdr:from>
    <xdr:ext cx="534377" cy="259045"/>
    <xdr:sp macro="" textlink="">
      <xdr:nvSpPr>
        <xdr:cNvPr id="554" name="テキスト ボックス 553"/>
        <xdr:cNvSpPr txBox="1"/>
      </xdr:nvSpPr>
      <xdr:spPr>
        <a:xfrm>
          <a:off x="14325111" y="654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4826</xdr:rowOff>
    </xdr:from>
    <xdr:to>
      <xdr:col>20</xdr:col>
      <xdr:colOff>9525</xdr:colOff>
      <xdr:row>38</xdr:row>
      <xdr:rowOff>106426</xdr:rowOff>
    </xdr:to>
    <xdr:sp macro="" textlink="">
      <xdr:nvSpPr>
        <xdr:cNvPr id="555" name="円/楕円 554"/>
        <xdr:cNvSpPr/>
      </xdr:nvSpPr>
      <xdr:spPr>
        <a:xfrm>
          <a:off x="13652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97553</xdr:rowOff>
    </xdr:from>
    <xdr:ext cx="534377" cy="259045"/>
    <xdr:sp macro="" textlink="">
      <xdr:nvSpPr>
        <xdr:cNvPr id="556" name="テキスト ボックス 555"/>
        <xdr:cNvSpPr txBox="1"/>
      </xdr:nvSpPr>
      <xdr:spPr>
        <a:xfrm>
          <a:off x="13436111" y="66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84328</xdr:rowOff>
    </xdr:from>
    <xdr:to>
      <xdr:col>18</xdr:col>
      <xdr:colOff>492125</xdr:colOff>
      <xdr:row>39</xdr:row>
      <xdr:rowOff>14478</xdr:rowOff>
    </xdr:to>
    <xdr:sp macro="" textlink="">
      <xdr:nvSpPr>
        <xdr:cNvPr id="557" name="円/楕円 556"/>
        <xdr:cNvSpPr/>
      </xdr:nvSpPr>
      <xdr:spPr>
        <a:xfrm>
          <a:off x="1276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5605</xdr:rowOff>
    </xdr:from>
    <xdr:ext cx="469744" cy="259045"/>
    <xdr:sp macro="" textlink="">
      <xdr:nvSpPr>
        <xdr:cNvPr id="558" name="テキスト ボックス 557"/>
        <xdr:cNvSpPr txBox="1"/>
      </xdr:nvSpPr>
      <xdr:spPr>
        <a:xfrm>
          <a:off x="12579427"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70" name="直線コネクタ 56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71" name="テキスト ボックス 570"/>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5" name="テキスト ボックス 574"/>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9" name="直線コネクタ 578"/>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80"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81" name="直線コネクタ 580"/>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82"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83" name="直線コネクタ 582"/>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56432</xdr:rowOff>
    </xdr:from>
    <xdr:to>
      <xdr:col>23</xdr:col>
      <xdr:colOff>517525</xdr:colOff>
      <xdr:row>55</xdr:row>
      <xdr:rowOff>134556</xdr:rowOff>
    </xdr:to>
    <xdr:cxnSp macro="">
      <xdr:nvCxnSpPr>
        <xdr:cNvPr id="584" name="直線コネクタ 583"/>
        <xdr:cNvCxnSpPr/>
      </xdr:nvCxnSpPr>
      <xdr:spPr>
        <a:xfrm flipV="1">
          <a:off x="15481300" y="9486182"/>
          <a:ext cx="8382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5"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6" name="フローチャート : 判断 585"/>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134556</xdr:rowOff>
    </xdr:from>
    <xdr:to>
      <xdr:col>22</xdr:col>
      <xdr:colOff>365125</xdr:colOff>
      <xdr:row>56</xdr:row>
      <xdr:rowOff>124670</xdr:rowOff>
    </xdr:to>
    <xdr:cxnSp macro="">
      <xdr:nvCxnSpPr>
        <xdr:cNvPr id="587" name="直線コネクタ 586"/>
        <xdr:cNvCxnSpPr/>
      </xdr:nvCxnSpPr>
      <xdr:spPr>
        <a:xfrm flipV="1">
          <a:off x="14592300" y="9564306"/>
          <a:ext cx="889000" cy="16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8" name="フローチャート : 判断 587"/>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9" name="テキスト ボックス 588"/>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58490</xdr:rowOff>
    </xdr:from>
    <xdr:to>
      <xdr:col>21</xdr:col>
      <xdr:colOff>161925</xdr:colOff>
      <xdr:row>56</xdr:row>
      <xdr:rowOff>124670</xdr:rowOff>
    </xdr:to>
    <xdr:cxnSp macro="">
      <xdr:nvCxnSpPr>
        <xdr:cNvPr id="590" name="直線コネクタ 589"/>
        <xdr:cNvCxnSpPr/>
      </xdr:nvCxnSpPr>
      <xdr:spPr>
        <a:xfrm>
          <a:off x="13703300" y="9659690"/>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91" name="フローチャート : 判断 590"/>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92" name="テキスト ボックス 591"/>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58490</xdr:rowOff>
    </xdr:from>
    <xdr:to>
      <xdr:col>19</xdr:col>
      <xdr:colOff>644525</xdr:colOff>
      <xdr:row>57</xdr:row>
      <xdr:rowOff>22714</xdr:rowOff>
    </xdr:to>
    <xdr:cxnSp macro="">
      <xdr:nvCxnSpPr>
        <xdr:cNvPr id="593" name="直線コネクタ 592"/>
        <xdr:cNvCxnSpPr/>
      </xdr:nvCxnSpPr>
      <xdr:spPr>
        <a:xfrm flipV="1">
          <a:off x="12814300" y="9659690"/>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4" name="フローチャート : 判断 593"/>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5" name="テキスト ボックス 594"/>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151079</xdr:rowOff>
    </xdr:from>
    <xdr:to>
      <xdr:col>18</xdr:col>
      <xdr:colOff>492125</xdr:colOff>
      <xdr:row>56</xdr:row>
      <xdr:rowOff>81229</xdr:rowOff>
    </xdr:to>
    <xdr:sp macro="" textlink="">
      <xdr:nvSpPr>
        <xdr:cNvPr id="596" name="フローチャート : 判断 595"/>
        <xdr:cNvSpPr/>
      </xdr:nvSpPr>
      <xdr:spPr>
        <a:xfrm>
          <a:off x="127635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97756</xdr:rowOff>
    </xdr:from>
    <xdr:ext cx="534377" cy="259045"/>
    <xdr:sp macro="" textlink="">
      <xdr:nvSpPr>
        <xdr:cNvPr id="597" name="テキスト ボックス 596"/>
        <xdr:cNvSpPr txBox="1"/>
      </xdr:nvSpPr>
      <xdr:spPr>
        <a:xfrm>
          <a:off x="12547111" y="93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5632</xdr:rowOff>
    </xdr:from>
    <xdr:to>
      <xdr:col>23</xdr:col>
      <xdr:colOff>568325</xdr:colOff>
      <xdr:row>55</xdr:row>
      <xdr:rowOff>107232</xdr:rowOff>
    </xdr:to>
    <xdr:sp macro="" textlink="">
      <xdr:nvSpPr>
        <xdr:cNvPr id="603" name="円/楕円 602"/>
        <xdr:cNvSpPr/>
      </xdr:nvSpPr>
      <xdr:spPr>
        <a:xfrm>
          <a:off x="16268700" y="94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155509</xdr:rowOff>
    </xdr:from>
    <xdr:ext cx="534377" cy="259045"/>
    <xdr:sp macro="" textlink="">
      <xdr:nvSpPr>
        <xdr:cNvPr id="604" name="教育費該当値テキスト"/>
        <xdr:cNvSpPr txBox="1"/>
      </xdr:nvSpPr>
      <xdr:spPr>
        <a:xfrm>
          <a:off x="16370300" y="94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83756</xdr:rowOff>
    </xdr:from>
    <xdr:to>
      <xdr:col>22</xdr:col>
      <xdr:colOff>415925</xdr:colOff>
      <xdr:row>56</xdr:row>
      <xdr:rowOff>13906</xdr:rowOff>
    </xdr:to>
    <xdr:sp macro="" textlink="">
      <xdr:nvSpPr>
        <xdr:cNvPr id="605" name="円/楕円 604"/>
        <xdr:cNvSpPr/>
      </xdr:nvSpPr>
      <xdr:spPr>
        <a:xfrm>
          <a:off x="15430500" y="95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5033</xdr:rowOff>
    </xdr:from>
    <xdr:ext cx="534377" cy="259045"/>
    <xdr:sp macro="" textlink="">
      <xdr:nvSpPr>
        <xdr:cNvPr id="606" name="テキスト ボックス 605"/>
        <xdr:cNvSpPr txBox="1"/>
      </xdr:nvSpPr>
      <xdr:spPr>
        <a:xfrm>
          <a:off x="15214111" y="96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73870</xdr:rowOff>
    </xdr:from>
    <xdr:to>
      <xdr:col>21</xdr:col>
      <xdr:colOff>212725</xdr:colOff>
      <xdr:row>57</xdr:row>
      <xdr:rowOff>4020</xdr:rowOff>
    </xdr:to>
    <xdr:sp macro="" textlink="">
      <xdr:nvSpPr>
        <xdr:cNvPr id="607" name="円/楕円 606"/>
        <xdr:cNvSpPr/>
      </xdr:nvSpPr>
      <xdr:spPr>
        <a:xfrm>
          <a:off x="14541500" y="96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166597</xdr:rowOff>
    </xdr:from>
    <xdr:ext cx="534377" cy="259045"/>
    <xdr:sp macro="" textlink="">
      <xdr:nvSpPr>
        <xdr:cNvPr id="608" name="テキスト ボックス 607"/>
        <xdr:cNvSpPr txBox="1"/>
      </xdr:nvSpPr>
      <xdr:spPr>
        <a:xfrm>
          <a:off x="14325111" y="97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7690</xdr:rowOff>
    </xdr:from>
    <xdr:to>
      <xdr:col>20</xdr:col>
      <xdr:colOff>9525</xdr:colOff>
      <xdr:row>56</xdr:row>
      <xdr:rowOff>109290</xdr:rowOff>
    </xdr:to>
    <xdr:sp macro="" textlink="">
      <xdr:nvSpPr>
        <xdr:cNvPr id="609" name="円/楕円 608"/>
        <xdr:cNvSpPr/>
      </xdr:nvSpPr>
      <xdr:spPr>
        <a:xfrm>
          <a:off x="13652500" y="96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100417</xdr:rowOff>
    </xdr:from>
    <xdr:ext cx="534377" cy="259045"/>
    <xdr:sp macro="" textlink="">
      <xdr:nvSpPr>
        <xdr:cNvPr id="610" name="テキスト ボックス 609"/>
        <xdr:cNvSpPr txBox="1"/>
      </xdr:nvSpPr>
      <xdr:spPr>
        <a:xfrm>
          <a:off x="13436111" y="97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143364</xdr:rowOff>
    </xdr:from>
    <xdr:to>
      <xdr:col>18</xdr:col>
      <xdr:colOff>492125</xdr:colOff>
      <xdr:row>57</xdr:row>
      <xdr:rowOff>73514</xdr:rowOff>
    </xdr:to>
    <xdr:sp macro="" textlink="">
      <xdr:nvSpPr>
        <xdr:cNvPr id="611" name="円/楕円 610"/>
        <xdr:cNvSpPr/>
      </xdr:nvSpPr>
      <xdr:spPr>
        <a:xfrm>
          <a:off x="12763500" y="97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64641</xdr:rowOff>
    </xdr:from>
    <xdr:ext cx="534377" cy="259045"/>
    <xdr:sp macro="" textlink="">
      <xdr:nvSpPr>
        <xdr:cNvPr id="612" name="テキスト ボックス 611"/>
        <xdr:cNvSpPr txBox="1"/>
      </xdr:nvSpPr>
      <xdr:spPr>
        <a:xfrm>
          <a:off x="12547111" y="98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4" name="直線コネクタ 633"/>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7"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8" name="直線コネクタ 637"/>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162103</xdr:rowOff>
    </xdr:from>
    <xdr:to>
      <xdr:col>23</xdr:col>
      <xdr:colOff>517525</xdr:colOff>
      <xdr:row>78</xdr:row>
      <xdr:rowOff>115697</xdr:rowOff>
    </xdr:to>
    <xdr:cxnSp macro="">
      <xdr:nvCxnSpPr>
        <xdr:cNvPr id="639" name="直線コネクタ 638"/>
        <xdr:cNvCxnSpPr/>
      </xdr:nvCxnSpPr>
      <xdr:spPr>
        <a:xfrm flipV="1">
          <a:off x="15481300" y="13363753"/>
          <a:ext cx="8382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104131</xdr:rowOff>
    </xdr:from>
    <xdr:ext cx="378565" cy="259045"/>
    <xdr:sp macro="" textlink="">
      <xdr:nvSpPr>
        <xdr:cNvPr id="640" name="災害復旧費平均値テキスト"/>
        <xdr:cNvSpPr txBox="1"/>
      </xdr:nvSpPr>
      <xdr:spPr>
        <a:xfrm>
          <a:off x="16370300" y="13305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41" name="フローチャート : 判断 640"/>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80263</xdr:rowOff>
    </xdr:from>
    <xdr:to>
      <xdr:col>22</xdr:col>
      <xdr:colOff>365125</xdr:colOff>
      <xdr:row>78</xdr:row>
      <xdr:rowOff>115697</xdr:rowOff>
    </xdr:to>
    <xdr:cxnSp macro="">
      <xdr:nvCxnSpPr>
        <xdr:cNvPr id="642" name="直線コネクタ 641"/>
        <xdr:cNvCxnSpPr/>
      </xdr:nvCxnSpPr>
      <xdr:spPr>
        <a:xfrm>
          <a:off x="14592300" y="13453363"/>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43" name="フローチャート : 判断 642"/>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4" name="テキスト ボックス 643"/>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13742</xdr:rowOff>
    </xdr:from>
    <xdr:to>
      <xdr:col>21</xdr:col>
      <xdr:colOff>161925</xdr:colOff>
      <xdr:row>78</xdr:row>
      <xdr:rowOff>80263</xdr:rowOff>
    </xdr:to>
    <xdr:cxnSp macro="">
      <xdr:nvCxnSpPr>
        <xdr:cNvPr id="645" name="直線コネクタ 644"/>
        <xdr:cNvCxnSpPr/>
      </xdr:nvCxnSpPr>
      <xdr:spPr>
        <a:xfrm>
          <a:off x="13703300" y="13386842"/>
          <a:ext cx="889000" cy="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6" name="フローチャート : 判断 645"/>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7" name="テキスト ボックス 646"/>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13742</xdr:rowOff>
    </xdr:from>
    <xdr:to>
      <xdr:col>19</xdr:col>
      <xdr:colOff>644525</xdr:colOff>
      <xdr:row>78</xdr:row>
      <xdr:rowOff>96038</xdr:rowOff>
    </xdr:to>
    <xdr:cxnSp macro="">
      <xdr:nvCxnSpPr>
        <xdr:cNvPr id="648" name="直線コネクタ 647"/>
        <xdr:cNvCxnSpPr/>
      </xdr:nvCxnSpPr>
      <xdr:spPr>
        <a:xfrm flipV="1">
          <a:off x="12814300" y="1338684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9" name="フローチャート : 判断 648"/>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50" name="テキスト ボックス 649"/>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125933</xdr:rowOff>
    </xdr:from>
    <xdr:to>
      <xdr:col>18</xdr:col>
      <xdr:colOff>492125</xdr:colOff>
      <xdr:row>77</xdr:row>
      <xdr:rowOff>56083</xdr:rowOff>
    </xdr:to>
    <xdr:sp macro="" textlink="">
      <xdr:nvSpPr>
        <xdr:cNvPr id="651" name="フローチャート : 判断 650"/>
        <xdr:cNvSpPr/>
      </xdr:nvSpPr>
      <xdr:spPr>
        <a:xfrm>
          <a:off x="12763500" y="1315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72610</xdr:rowOff>
    </xdr:from>
    <xdr:ext cx="469744" cy="259045"/>
    <xdr:sp macro="" textlink="">
      <xdr:nvSpPr>
        <xdr:cNvPr id="652" name="テキスト ボックス 651"/>
        <xdr:cNvSpPr txBox="1"/>
      </xdr:nvSpPr>
      <xdr:spPr>
        <a:xfrm>
          <a:off x="12579427" y="1293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111303</xdr:rowOff>
    </xdr:from>
    <xdr:to>
      <xdr:col>23</xdr:col>
      <xdr:colOff>568325</xdr:colOff>
      <xdr:row>78</xdr:row>
      <xdr:rowOff>41453</xdr:rowOff>
    </xdr:to>
    <xdr:sp macro="" textlink="">
      <xdr:nvSpPr>
        <xdr:cNvPr id="658" name="円/楕円 657"/>
        <xdr:cNvSpPr/>
      </xdr:nvSpPr>
      <xdr:spPr>
        <a:xfrm>
          <a:off x="162687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134180</xdr:rowOff>
    </xdr:from>
    <xdr:ext cx="378565" cy="259045"/>
    <xdr:sp macro="" textlink="">
      <xdr:nvSpPr>
        <xdr:cNvPr id="659" name="災害復旧費該当値テキスト"/>
        <xdr:cNvSpPr txBox="1"/>
      </xdr:nvSpPr>
      <xdr:spPr>
        <a:xfrm>
          <a:off x="16370300" y="13164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64897</xdr:rowOff>
    </xdr:from>
    <xdr:to>
      <xdr:col>22</xdr:col>
      <xdr:colOff>415925</xdr:colOff>
      <xdr:row>78</xdr:row>
      <xdr:rowOff>166497</xdr:rowOff>
    </xdr:to>
    <xdr:sp macro="" textlink="">
      <xdr:nvSpPr>
        <xdr:cNvPr id="660" name="円/楕円 659"/>
        <xdr:cNvSpPr/>
      </xdr:nvSpPr>
      <xdr:spPr>
        <a:xfrm>
          <a:off x="15430500" y="134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157624</xdr:rowOff>
    </xdr:from>
    <xdr:ext cx="378565" cy="259045"/>
    <xdr:sp macro="" textlink="">
      <xdr:nvSpPr>
        <xdr:cNvPr id="661" name="テキスト ボックス 660"/>
        <xdr:cNvSpPr txBox="1"/>
      </xdr:nvSpPr>
      <xdr:spPr>
        <a:xfrm>
          <a:off x="15292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29463</xdr:rowOff>
    </xdr:from>
    <xdr:to>
      <xdr:col>21</xdr:col>
      <xdr:colOff>212725</xdr:colOff>
      <xdr:row>78</xdr:row>
      <xdr:rowOff>131063</xdr:rowOff>
    </xdr:to>
    <xdr:sp macro="" textlink="">
      <xdr:nvSpPr>
        <xdr:cNvPr id="662" name="円/楕円 661"/>
        <xdr:cNvSpPr/>
      </xdr:nvSpPr>
      <xdr:spPr>
        <a:xfrm>
          <a:off x="14541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122190</xdr:rowOff>
    </xdr:from>
    <xdr:ext cx="378565" cy="259045"/>
    <xdr:sp macro="" textlink="">
      <xdr:nvSpPr>
        <xdr:cNvPr id="663" name="テキスト ボックス 662"/>
        <xdr:cNvSpPr txBox="1"/>
      </xdr:nvSpPr>
      <xdr:spPr>
        <a:xfrm>
          <a:off x="14403017" y="1349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134392</xdr:rowOff>
    </xdr:from>
    <xdr:to>
      <xdr:col>20</xdr:col>
      <xdr:colOff>9525</xdr:colOff>
      <xdr:row>78</xdr:row>
      <xdr:rowOff>64542</xdr:rowOff>
    </xdr:to>
    <xdr:sp macro="" textlink="">
      <xdr:nvSpPr>
        <xdr:cNvPr id="664" name="円/楕円 663"/>
        <xdr:cNvSpPr/>
      </xdr:nvSpPr>
      <xdr:spPr>
        <a:xfrm>
          <a:off x="13652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55669</xdr:rowOff>
    </xdr:from>
    <xdr:ext cx="378565" cy="259045"/>
    <xdr:sp macro="" textlink="">
      <xdr:nvSpPr>
        <xdr:cNvPr id="665" name="テキスト ボックス 664"/>
        <xdr:cNvSpPr txBox="1"/>
      </xdr:nvSpPr>
      <xdr:spPr>
        <a:xfrm>
          <a:off x="13514017" y="1342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45238</xdr:rowOff>
    </xdr:from>
    <xdr:to>
      <xdr:col>18</xdr:col>
      <xdr:colOff>492125</xdr:colOff>
      <xdr:row>78</xdr:row>
      <xdr:rowOff>146838</xdr:rowOff>
    </xdr:to>
    <xdr:sp macro="" textlink="">
      <xdr:nvSpPr>
        <xdr:cNvPr id="666" name="円/楕円 665"/>
        <xdr:cNvSpPr/>
      </xdr:nvSpPr>
      <xdr:spPr>
        <a:xfrm>
          <a:off x="12763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137965</xdr:rowOff>
    </xdr:from>
    <xdr:ext cx="378565" cy="259045"/>
    <xdr:sp macro="" textlink="">
      <xdr:nvSpPr>
        <xdr:cNvPr id="667" name="テキスト ボックス 666"/>
        <xdr:cNvSpPr txBox="1"/>
      </xdr:nvSpPr>
      <xdr:spPr>
        <a:xfrm>
          <a:off x="12625017" y="1351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92" name="直線コネクタ 691"/>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93"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4" name="直線コネクタ 693"/>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5"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6" name="直線コネクタ 695"/>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106324</xdr:rowOff>
    </xdr:from>
    <xdr:to>
      <xdr:col>23</xdr:col>
      <xdr:colOff>517525</xdr:colOff>
      <xdr:row>96</xdr:row>
      <xdr:rowOff>118250</xdr:rowOff>
    </xdr:to>
    <xdr:cxnSp macro="">
      <xdr:nvCxnSpPr>
        <xdr:cNvPr id="697" name="直線コネクタ 696"/>
        <xdr:cNvCxnSpPr/>
      </xdr:nvCxnSpPr>
      <xdr:spPr>
        <a:xfrm>
          <a:off x="15481300" y="16565524"/>
          <a:ext cx="8382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8"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9" name="フローチャート : 判断 698"/>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95752</xdr:rowOff>
    </xdr:from>
    <xdr:to>
      <xdr:col>22</xdr:col>
      <xdr:colOff>365125</xdr:colOff>
      <xdr:row>96</xdr:row>
      <xdr:rowOff>106324</xdr:rowOff>
    </xdr:to>
    <xdr:cxnSp macro="">
      <xdr:nvCxnSpPr>
        <xdr:cNvPr id="700" name="直線コネクタ 699"/>
        <xdr:cNvCxnSpPr/>
      </xdr:nvCxnSpPr>
      <xdr:spPr>
        <a:xfrm>
          <a:off x="14592300" y="16554952"/>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701" name="フローチャート : 判断 700"/>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702" name="テキスト ボックス 701"/>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77693</xdr:rowOff>
    </xdr:from>
    <xdr:to>
      <xdr:col>21</xdr:col>
      <xdr:colOff>161925</xdr:colOff>
      <xdr:row>96</xdr:row>
      <xdr:rowOff>95752</xdr:rowOff>
    </xdr:to>
    <xdr:cxnSp macro="">
      <xdr:nvCxnSpPr>
        <xdr:cNvPr id="703" name="直線コネクタ 702"/>
        <xdr:cNvCxnSpPr/>
      </xdr:nvCxnSpPr>
      <xdr:spPr>
        <a:xfrm>
          <a:off x="13703300" y="1653689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4" name="フローチャート : 判断 703"/>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5" name="テキスト ボックス 704"/>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71234</xdr:rowOff>
    </xdr:from>
    <xdr:to>
      <xdr:col>19</xdr:col>
      <xdr:colOff>644525</xdr:colOff>
      <xdr:row>96</xdr:row>
      <xdr:rowOff>77693</xdr:rowOff>
    </xdr:to>
    <xdr:cxnSp macro="">
      <xdr:nvCxnSpPr>
        <xdr:cNvPr id="706" name="直線コネクタ 705"/>
        <xdr:cNvCxnSpPr/>
      </xdr:nvCxnSpPr>
      <xdr:spPr>
        <a:xfrm>
          <a:off x="12814300" y="1653043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7" name="フローチャート : 判断 706"/>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8" name="テキスト ボックス 707"/>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60573</xdr:rowOff>
    </xdr:from>
    <xdr:to>
      <xdr:col>18</xdr:col>
      <xdr:colOff>492125</xdr:colOff>
      <xdr:row>96</xdr:row>
      <xdr:rowOff>162173</xdr:rowOff>
    </xdr:to>
    <xdr:sp macro="" textlink="">
      <xdr:nvSpPr>
        <xdr:cNvPr id="709" name="フローチャート : 判断 708"/>
        <xdr:cNvSpPr/>
      </xdr:nvSpPr>
      <xdr:spPr>
        <a:xfrm>
          <a:off x="12763500" y="1651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153300</xdr:rowOff>
    </xdr:from>
    <xdr:ext cx="534377" cy="259045"/>
    <xdr:sp macro="" textlink="">
      <xdr:nvSpPr>
        <xdr:cNvPr id="710" name="テキスト ボックス 709"/>
        <xdr:cNvSpPr txBox="1"/>
      </xdr:nvSpPr>
      <xdr:spPr>
        <a:xfrm>
          <a:off x="12547111" y="166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67450</xdr:rowOff>
    </xdr:from>
    <xdr:to>
      <xdr:col>23</xdr:col>
      <xdr:colOff>568325</xdr:colOff>
      <xdr:row>96</xdr:row>
      <xdr:rowOff>169050</xdr:rowOff>
    </xdr:to>
    <xdr:sp macro="" textlink="">
      <xdr:nvSpPr>
        <xdr:cNvPr id="716" name="円/楕円 715"/>
        <xdr:cNvSpPr/>
      </xdr:nvSpPr>
      <xdr:spPr>
        <a:xfrm>
          <a:off x="16268700" y="165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45877</xdr:rowOff>
    </xdr:from>
    <xdr:ext cx="534377" cy="259045"/>
    <xdr:sp macro="" textlink="">
      <xdr:nvSpPr>
        <xdr:cNvPr id="717" name="公債費該当値テキスト"/>
        <xdr:cNvSpPr txBox="1"/>
      </xdr:nvSpPr>
      <xdr:spPr>
        <a:xfrm>
          <a:off x="16370300" y="165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55524</xdr:rowOff>
    </xdr:from>
    <xdr:to>
      <xdr:col>22</xdr:col>
      <xdr:colOff>415925</xdr:colOff>
      <xdr:row>96</xdr:row>
      <xdr:rowOff>157124</xdr:rowOff>
    </xdr:to>
    <xdr:sp macro="" textlink="">
      <xdr:nvSpPr>
        <xdr:cNvPr id="718" name="円/楕円 717"/>
        <xdr:cNvSpPr/>
      </xdr:nvSpPr>
      <xdr:spPr>
        <a:xfrm>
          <a:off x="15430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148251</xdr:rowOff>
    </xdr:from>
    <xdr:ext cx="534377" cy="259045"/>
    <xdr:sp macro="" textlink="">
      <xdr:nvSpPr>
        <xdr:cNvPr id="719" name="テキスト ボックス 718"/>
        <xdr:cNvSpPr txBox="1"/>
      </xdr:nvSpPr>
      <xdr:spPr>
        <a:xfrm>
          <a:off x="15214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44952</xdr:rowOff>
    </xdr:from>
    <xdr:to>
      <xdr:col>21</xdr:col>
      <xdr:colOff>212725</xdr:colOff>
      <xdr:row>96</xdr:row>
      <xdr:rowOff>146552</xdr:rowOff>
    </xdr:to>
    <xdr:sp macro="" textlink="">
      <xdr:nvSpPr>
        <xdr:cNvPr id="720" name="円/楕円 719"/>
        <xdr:cNvSpPr/>
      </xdr:nvSpPr>
      <xdr:spPr>
        <a:xfrm>
          <a:off x="14541500" y="165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137679</xdr:rowOff>
    </xdr:from>
    <xdr:ext cx="534377" cy="259045"/>
    <xdr:sp macro="" textlink="">
      <xdr:nvSpPr>
        <xdr:cNvPr id="721" name="テキスト ボックス 720"/>
        <xdr:cNvSpPr txBox="1"/>
      </xdr:nvSpPr>
      <xdr:spPr>
        <a:xfrm>
          <a:off x="14325111" y="165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26893</xdr:rowOff>
    </xdr:from>
    <xdr:to>
      <xdr:col>20</xdr:col>
      <xdr:colOff>9525</xdr:colOff>
      <xdr:row>96</xdr:row>
      <xdr:rowOff>128493</xdr:rowOff>
    </xdr:to>
    <xdr:sp macro="" textlink="">
      <xdr:nvSpPr>
        <xdr:cNvPr id="722" name="円/楕円 721"/>
        <xdr:cNvSpPr/>
      </xdr:nvSpPr>
      <xdr:spPr>
        <a:xfrm>
          <a:off x="13652500" y="164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119620</xdr:rowOff>
    </xdr:from>
    <xdr:ext cx="534377" cy="259045"/>
    <xdr:sp macro="" textlink="">
      <xdr:nvSpPr>
        <xdr:cNvPr id="723" name="テキスト ボックス 722"/>
        <xdr:cNvSpPr txBox="1"/>
      </xdr:nvSpPr>
      <xdr:spPr>
        <a:xfrm>
          <a:off x="13436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20434</xdr:rowOff>
    </xdr:from>
    <xdr:to>
      <xdr:col>18</xdr:col>
      <xdr:colOff>492125</xdr:colOff>
      <xdr:row>96</xdr:row>
      <xdr:rowOff>122034</xdr:rowOff>
    </xdr:to>
    <xdr:sp macro="" textlink="">
      <xdr:nvSpPr>
        <xdr:cNvPr id="724" name="円/楕円 723"/>
        <xdr:cNvSpPr/>
      </xdr:nvSpPr>
      <xdr:spPr>
        <a:xfrm>
          <a:off x="12763500" y="164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138561</xdr:rowOff>
    </xdr:from>
    <xdr:ext cx="534377" cy="259045"/>
    <xdr:sp macro="" textlink="">
      <xdr:nvSpPr>
        <xdr:cNvPr id="725" name="テキスト ボックス 724"/>
        <xdr:cNvSpPr txBox="1"/>
      </xdr:nvSpPr>
      <xdr:spPr>
        <a:xfrm>
          <a:off x="12547111" y="162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1" name="テキスト ボックス 74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3" name="テキスト ボックス 74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9" name="直線コネクタ 748"/>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52"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53" name="直線コネクタ 752"/>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72110</xdr:rowOff>
    </xdr:from>
    <xdr:to>
      <xdr:col>32</xdr:col>
      <xdr:colOff>187325</xdr:colOff>
      <xdr:row>38</xdr:row>
      <xdr:rowOff>101829</xdr:rowOff>
    </xdr:to>
    <xdr:cxnSp macro="">
      <xdr:nvCxnSpPr>
        <xdr:cNvPr id="754" name="直線コネクタ 753"/>
        <xdr:cNvCxnSpPr/>
      </xdr:nvCxnSpPr>
      <xdr:spPr>
        <a:xfrm>
          <a:off x="21323300" y="6587210"/>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5"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6" name="フローチャート : 判断 755"/>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68911</xdr:rowOff>
    </xdr:from>
    <xdr:to>
      <xdr:col>31</xdr:col>
      <xdr:colOff>34925</xdr:colOff>
      <xdr:row>38</xdr:row>
      <xdr:rowOff>72110</xdr:rowOff>
    </xdr:to>
    <xdr:cxnSp macro="">
      <xdr:nvCxnSpPr>
        <xdr:cNvPr id="757" name="直線コネクタ 756"/>
        <xdr:cNvCxnSpPr/>
      </xdr:nvCxnSpPr>
      <xdr:spPr>
        <a:xfrm>
          <a:off x="20434300" y="6584011"/>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8" name="フローチャート : 判断 757"/>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9" name="テキスト ボックス 758"/>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51613</xdr:rowOff>
    </xdr:from>
    <xdr:to>
      <xdr:col>29</xdr:col>
      <xdr:colOff>517525</xdr:colOff>
      <xdr:row>38</xdr:row>
      <xdr:rowOff>68911</xdr:rowOff>
    </xdr:to>
    <xdr:cxnSp macro="">
      <xdr:nvCxnSpPr>
        <xdr:cNvPr id="760" name="直線コネクタ 759"/>
        <xdr:cNvCxnSpPr/>
      </xdr:nvCxnSpPr>
      <xdr:spPr>
        <a:xfrm>
          <a:off x="19545300" y="656671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61" name="フローチャート : 判断 760"/>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62" name="テキスト ボックス 761"/>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42393</xdr:rowOff>
    </xdr:from>
    <xdr:to>
      <xdr:col>28</xdr:col>
      <xdr:colOff>314325</xdr:colOff>
      <xdr:row>38</xdr:row>
      <xdr:rowOff>51613</xdr:rowOff>
    </xdr:to>
    <xdr:cxnSp macro="">
      <xdr:nvCxnSpPr>
        <xdr:cNvPr id="763" name="直線コネクタ 762"/>
        <xdr:cNvCxnSpPr/>
      </xdr:nvCxnSpPr>
      <xdr:spPr>
        <a:xfrm>
          <a:off x="18656300" y="655749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4" name="フローチャート : 判断 763"/>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5" name="テキスト ボックス 764"/>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122504</xdr:rowOff>
    </xdr:from>
    <xdr:to>
      <xdr:col>27</xdr:col>
      <xdr:colOff>161925</xdr:colOff>
      <xdr:row>39</xdr:row>
      <xdr:rowOff>52654</xdr:rowOff>
    </xdr:to>
    <xdr:sp macro="" textlink="">
      <xdr:nvSpPr>
        <xdr:cNvPr id="766" name="フローチャート : 判断 765"/>
        <xdr:cNvSpPr/>
      </xdr:nvSpPr>
      <xdr:spPr>
        <a:xfrm>
          <a:off x="18605500" y="66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43781</xdr:rowOff>
    </xdr:from>
    <xdr:ext cx="378565" cy="259045"/>
    <xdr:sp macro="" textlink="">
      <xdr:nvSpPr>
        <xdr:cNvPr id="767" name="テキスト ボックス 766"/>
        <xdr:cNvSpPr txBox="1"/>
      </xdr:nvSpPr>
      <xdr:spPr>
        <a:xfrm>
          <a:off x="18467017" y="6730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51029</xdr:rowOff>
    </xdr:from>
    <xdr:to>
      <xdr:col>32</xdr:col>
      <xdr:colOff>238125</xdr:colOff>
      <xdr:row>38</xdr:row>
      <xdr:rowOff>152629</xdr:rowOff>
    </xdr:to>
    <xdr:sp macro="" textlink="">
      <xdr:nvSpPr>
        <xdr:cNvPr id="773" name="円/楕円 772"/>
        <xdr:cNvSpPr/>
      </xdr:nvSpPr>
      <xdr:spPr>
        <a:xfrm>
          <a:off x="22110700" y="65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137406</xdr:rowOff>
    </xdr:from>
    <xdr:ext cx="469744" cy="259045"/>
    <xdr:sp macro="" textlink="">
      <xdr:nvSpPr>
        <xdr:cNvPr id="774" name="諸支出金該当値テキスト"/>
        <xdr:cNvSpPr txBox="1"/>
      </xdr:nvSpPr>
      <xdr:spPr>
        <a:xfrm>
          <a:off x="22212300" y="64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21310</xdr:rowOff>
    </xdr:from>
    <xdr:to>
      <xdr:col>31</xdr:col>
      <xdr:colOff>85725</xdr:colOff>
      <xdr:row>38</xdr:row>
      <xdr:rowOff>122910</xdr:rowOff>
    </xdr:to>
    <xdr:sp macro="" textlink="">
      <xdr:nvSpPr>
        <xdr:cNvPr id="775" name="円/楕円 774"/>
        <xdr:cNvSpPr/>
      </xdr:nvSpPr>
      <xdr:spPr>
        <a:xfrm>
          <a:off x="21272500" y="65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114037</xdr:rowOff>
    </xdr:from>
    <xdr:ext cx="469744" cy="259045"/>
    <xdr:sp macro="" textlink="">
      <xdr:nvSpPr>
        <xdr:cNvPr id="776" name="テキスト ボックス 775"/>
        <xdr:cNvSpPr txBox="1"/>
      </xdr:nvSpPr>
      <xdr:spPr>
        <a:xfrm>
          <a:off x="21088427" y="662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18111</xdr:rowOff>
    </xdr:from>
    <xdr:to>
      <xdr:col>29</xdr:col>
      <xdr:colOff>568325</xdr:colOff>
      <xdr:row>38</xdr:row>
      <xdr:rowOff>119711</xdr:rowOff>
    </xdr:to>
    <xdr:sp macro="" textlink="">
      <xdr:nvSpPr>
        <xdr:cNvPr id="777" name="円/楕円 776"/>
        <xdr:cNvSpPr/>
      </xdr:nvSpPr>
      <xdr:spPr>
        <a:xfrm>
          <a:off x="20383500" y="65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110838</xdr:rowOff>
    </xdr:from>
    <xdr:ext cx="469744" cy="259045"/>
    <xdr:sp macro="" textlink="">
      <xdr:nvSpPr>
        <xdr:cNvPr id="778" name="テキスト ボックス 777"/>
        <xdr:cNvSpPr txBox="1"/>
      </xdr:nvSpPr>
      <xdr:spPr>
        <a:xfrm>
          <a:off x="20199427" y="662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813</xdr:rowOff>
    </xdr:from>
    <xdr:to>
      <xdr:col>28</xdr:col>
      <xdr:colOff>365125</xdr:colOff>
      <xdr:row>38</xdr:row>
      <xdr:rowOff>102413</xdr:rowOff>
    </xdr:to>
    <xdr:sp macro="" textlink="">
      <xdr:nvSpPr>
        <xdr:cNvPr id="779" name="円/楕円 778"/>
        <xdr:cNvSpPr/>
      </xdr:nvSpPr>
      <xdr:spPr>
        <a:xfrm>
          <a:off x="19494500" y="65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93540</xdr:rowOff>
    </xdr:from>
    <xdr:ext cx="469744" cy="259045"/>
    <xdr:sp macro="" textlink="">
      <xdr:nvSpPr>
        <xdr:cNvPr id="780" name="テキスト ボックス 779"/>
        <xdr:cNvSpPr txBox="1"/>
      </xdr:nvSpPr>
      <xdr:spPr>
        <a:xfrm>
          <a:off x="19310427" y="66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163043</xdr:rowOff>
    </xdr:from>
    <xdr:to>
      <xdr:col>27</xdr:col>
      <xdr:colOff>161925</xdr:colOff>
      <xdr:row>38</xdr:row>
      <xdr:rowOff>93193</xdr:rowOff>
    </xdr:to>
    <xdr:sp macro="" textlink="">
      <xdr:nvSpPr>
        <xdr:cNvPr id="781" name="円/楕円 780"/>
        <xdr:cNvSpPr/>
      </xdr:nvSpPr>
      <xdr:spPr>
        <a:xfrm>
          <a:off x="18605500" y="65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109720</xdr:rowOff>
    </xdr:from>
    <xdr:ext cx="469744" cy="259045"/>
    <xdr:sp macro="" textlink="">
      <xdr:nvSpPr>
        <xdr:cNvPr id="782" name="テキスト ボックス 781"/>
        <xdr:cNvSpPr txBox="1"/>
      </xdr:nvSpPr>
      <xdr:spPr>
        <a:xfrm>
          <a:off x="18421427" y="62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ysClr val="windowText" lastClr="000000"/>
              </a:solidFill>
              <a:latin typeface="+mn-lt"/>
              <a:ea typeface="+mn-ea"/>
              <a:cs typeface="+mn-cs"/>
            </a:rPr>
            <a:t>・民生費は、住民一人当たり１７２，９２０円となっている。決算全体で見ると、前年度と比べ</a:t>
          </a:r>
          <a:r>
            <a:rPr lang="en-US" altLang="ja-JP" sz="1400" b="0" i="0" u="none" strike="noStrike" baseline="0" smtClean="0">
              <a:solidFill>
                <a:sysClr val="windowText" lastClr="000000"/>
              </a:solidFill>
              <a:latin typeface="+mn-lt"/>
              <a:ea typeface="+mn-ea"/>
              <a:cs typeface="+mn-cs"/>
            </a:rPr>
            <a:t>29</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963</a:t>
          </a:r>
          <a:r>
            <a:rPr lang="ja-JP" altLang="en-US" sz="1400" b="0" i="0" u="none" strike="noStrike" baseline="0" smtClean="0">
              <a:solidFill>
                <a:sysClr val="windowText" lastClr="000000"/>
              </a:solidFill>
              <a:latin typeface="+mn-lt"/>
              <a:ea typeface="+mn-ea"/>
              <a:cs typeface="+mn-cs"/>
            </a:rPr>
            <a:t>万円増の、</a:t>
          </a:r>
          <a:r>
            <a:rPr lang="en-US" altLang="ja-JP" sz="1400" b="0" i="0" u="none" strike="noStrike" baseline="0" smtClean="0">
              <a:solidFill>
                <a:sysClr val="windowText" lastClr="000000"/>
              </a:solidFill>
              <a:latin typeface="+mn-lt"/>
              <a:ea typeface="+mn-ea"/>
              <a:cs typeface="+mn-cs"/>
            </a:rPr>
            <a:t>1,253</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9,284</a:t>
          </a:r>
          <a:r>
            <a:rPr lang="ja-JP" altLang="en-US" sz="1400" b="0" i="0" u="none" strike="noStrike" baseline="0" smtClean="0">
              <a:solidFill>
                <a:sysClr val="windowText" lastClr="000000"/>
              </a:solidFill>
              <a:latin typeface="+mn-lt"/>
              <a:ea typeface="+mn-ea"/>
              <a:cs typeface="+mn-cs"/>
            </a:rPr>
            <a:t>万円となっており、施設型給付費等の約</a:t>
          </a:r>
          <a:r>
            <a:rPr lang="en-US" altLang="ja-JP" sz="1400" b="0" i="0" u="none" strike="noStrike" baseline="0" smtClean="0">
              <a:solidFill>
                <a:sysClr val="windowText" lastClr="000000"/>
              </a:solidFill>
              <a:latin typeface="+mn-lt"/>
              <a:ea typeface="+mn-ea"/>
              <a:cs typeface="+mn-cs"/>
            </a:rPr>
            <a:t>33</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4</a:t>
          </a:r>
          <a:r>
            <a:rPr lang="ja-JP" altLang="en-US" sz="1400" b="0" i="0" u="none" strike="noStrike" baseline="0" smtClean="0">
              <a:solidFill>
                <a:sysClr val="windowText" lastClr="000000"/>
              </a:solidFill>
              <a:latin typeface="+mn-lt"/>
              <a:ea typeface="+mn-ea"/>
              <a:cs typeface="+mn-cs"/>
            </a:rPr>
            <a:t>千万円の増や、障害者自立支援給付費の約</a:t>
          </a:r>
          <a:r>
            <a:rPr lang="en-US" altLang="ja-JP" sz="1400" b="0" i="0" u="none" strike="noStrike" baseline="0" smtClean="0">
              <a:solidFill>
                <a:sysClr val="windowText" lastClr="000000"/>
              </a:solidFill>
              <a:latin typeface="+mn-lt"/>
              <a:ea typeface="+mn-ea"/>
              <a:cs typeface="+mn-cs"/>
            </a:rPr>
            <a:t>10</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3</a:t>
          </a:r>
          <a:r>
            <a:rPr lang="ja-JP" altLang="en-US" sz="1400" b="0" i="0" u="none" strike="noStrike" baseline="0" smtClean="0">
              <a:solidFill>
                <a:sysClr val="windowText" lastClr="000000"/>
              </a:solidFill>
              <a:latin typeface="+mn-lt"/>
              <a:ea typeface="+mn-ea"/>
              <a:cs typeface="+mn-cs"/>
            </a:rPr>
            <a:t>千万円の増、生活保護費の約</a:t>
          </a:r>
          <a:r>
            <a:rPr lang="en-US" altLang="ja-JP" sz="1400" b="0" i="0" u="none" strike="noStrike" baseline="0" smtClean="0">
              <a:solidFill>
                <a:sysClr val="windowText" lastClr="000000"/>
              </a:solidFill>
              <a:latin typeface="+mn-lt"/>
              <a:ea typeface="+mn-ea"/>
              <a:cs typeface="+mn-cs"/>
            </a:rPr>
            <a:t>2</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2</a:t>
          </a:r>
          <a:r>
            <a:rPr lang="ja-JP" altLang="en-US" sz="1400" b="0" i="0" u="none" strike="noStrike" baseline="0" smtClean="0">
              <a:solidFill>
                <a:sysClr val="windowText" lastClr="000000"/>
              </a:solidFill>
              <a:latin typeface="+mn-lt"/>
              <a:ea typeface="+mn-ea"/>
              <a:cs typeface="+mn-cs"/>
            </a:rPr>
            <a:t>千万円の増などによる。</a:t>
          </a:r>
          <a:endParaRPr lang="en-US" altLang="ja-JP" sz="1400" b="0" i="0" u="none" strike="noStrike" baseline="0" smtClean="0">
            <a:solidFill>
              <a:sysClr val="windowText" lastClr="000000"/>
            </a:solidFill>
            <a:latin typeface="+mn-lt"/>
            <a:ea typeface="+mn-ea"/>
            <a:cs typeface="+mn-cs"/>
          </a:endParaRPr>
        </a:p>
        <a:p>
          <a:r>
            <a:rPr lang="ja-JP" altLang="en-US" sz="1400" b="0" i="0" u="none" strike="noStrike" baseline="0" smtClean="0">
              <a:solidFill>
                <a:sysClr val="windowText" lastClr="000000"/>
              </a:solidFill>
              <a:latin typeface="+mn-lt"/>
              <a:ea typeface="+mn-ea"/>
              <a:cs typeface="+mn-cs"/>
            </a:rPr>
            <a:t>・衛生費が住民一人当たり３５，３６１円となっており、決算全体で見ると、前年度に比べ</a:t>
          </a:r>
          <a:r>
            <a:rPr lang="en-US" altLang="ja-JP" sz="1400" b="0" i="0" u="none" strike="noStrike" baseline="0" smtClean="0">
              <a:solidFill>
                <a:sysClr val="windowText" lastClr="000000"/>
              </a:solidFill>
              <a:latin typeface="+mn-lt"/>
              <a:ea typeface="+mn-ea"/>
              <a:cs typeface="+mn-cs"/>
            </a:rPr>
            <a:t>59</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4,061</a:t>
          </a:r>
          <a:r>
            <a:rPr lang="ja-JP" altLang="en-US" sz="1400" b="0" i="0" u="none" strike="noStrike" baseline="0" smtClean="0">
              <a:solidFill>
                <a:sysClr val="windowText" lastClr="000000"/>
              </a:solidFill>
              <a:latin typeface="+mn-lt"/>
              <a:ea typeface="+mn-ea"/>
              <a:cs typeface="+mn-cs"/>
            </a:rPr>
            <a:t>万円増の、</a:t>
          </a:r>
          <a:r>
            <a:rPr lang="en-US" altLang="ja-JP" sz="1400" b="0" i="0" u="none" strike="noStrike" baseline="0" smtClean="0">
              <a:solidFill>
                <a:sysClr val="windowText" lastClr="000000"/>
              </a:solidFill>
              <a:latin typeface="+mn-lt"/>
              <a:ea typeface="+mn-ea"/>
              <a:cs typeface="+mn-cs"/>
            </a:rPr>
            <a:t>257</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4,802</a:t>
          </a:r>
          <a:r>
            <a:rPr lang="ja-JP" altLang="en-US" sz="1400" b="0" i="0" u="none" strike="noStrike" baseline="0" smtClean="0">
              <a:solidFill>
                <a:sysClr val="windowText" lastClr="000000"/>
              </a:solidFill>
              <a:latin typeface="+mn-lt"/>
              <a:ea typeface="+mn-ea"/>
              <a:cs typeface="+mn-cs"/>
            </a:rPr>
            <a:t>万円となっており、新西部環境工場整備経費の約</a:t>
          </a:r>
          <a:r>
            <a:rPr lang="en-US" altLang="ja-JP" sz="1400" b="0" i="0" u="none" strike="noStrike" baseline="0" smtClean="0">
              <a:solidFill>
                <a:sysClr val="windowText" lastClr="000000"/>
              </a:solidFill>
              <a:latin typeface="+mn-lt"/>
              <a:ea typeface="+mn-ea"/>
              <a:cs typeface="+mn-cs"/>
            </a:rPr>
            <a:t>65</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5</a:t>
          </a:r>
          <a:r>
            <a:rPr lang="ja-JP" altLang="en-US" sz="1400" b="0" i="0" u="none" strike="noStrike" baseline="0" smtClean="0">
              <a:solidFill>
                <a:sysClr val="windowText" lastClr="000000"/>
              </a:solidFill>
              <a:latin typeface="+mn-lt"/>
              <a:ea typeface="+mn-ea"/>
              <a:cs typeface="+mn-cs"/>
            </a:rPr>
            <a:t>千万円の増などによる。</a:t>
          </a:r>
          <a:endParaRPr lang="en-US" altLang="ja-JP" sz="1400" b="0" i="0" u="none" strike="noStrike" baseline="0" smtClean="0">
            <a:solidFill>
              <a:sysClr val="windowText" lastClr="000000"/>
            </a:solidFill>
            <a:latin typeface="+mn-lt"/>
            <a:ea typeface="+mn-ea"/>
            <a:cs typeface="+mn-cs"/>
          </a:endParaRPr>
        </a:p>
        <a:p>
          <a:r>
            <a:rPr lang="ja-JP" altLang="en-US" sz="1400" b="0" i="0" u="none" strike="noStrike" baseline="0" smtClean="0">
              <a:solidFill>
                <a:sysClr val="windowText" lastClr="000000"/>
              </a:solidFill>
              <a:latin typeface="+mn-lt"/>
              <a:ea typeface="+mn-ea"/>
              <a:cs typeface="+mn-cs"/>
            </a:rPr>
            <a:t>・農林水産業費は、</a:t>
          </a:r>
          <a:r>
            <a:rPr lang="en-US" altLang="ja-JP" sz="1400" b="0" i="0" u="none" strike="noStrike" baseline="0" smtClean="0">
              <a:solidFill>
                <a:sysClr val="windowText" lastClr="000000"/>
              </a:solidFill>
              <a:latin typeface="+mn-lt"/>
              <a:ea typeface="+mn-ea"/>
              <a:cs typeface="+mn-cs"/>
            </a:rPr>
            <a:t>H25</a:t>
          </a:r>
          <a:r>
            <a:rPr lang="ja-JP" altLang="en-US" sz="1400" b="0" i="0" u="none" strike="noStrike" baseline="0" smtClean="0">
              <a:solidFill>
                <a:sysClr val="windowText" lastClr="000000"/>
              </a:solidFill>
              <a:latin typeface="+mn-lt"/>
              <a:ea typeface="+mn-ea"/>
              <a:cs typeface="+mn-cs"/>
            </a:rPr>
            <a:t>において住民一人当たり１４，３２２円とに大きく増加している。要因としては、決算全体で見ると、総額</a:t>
          </a:r>
          <a:r>
            <a:rPr lang="en-US" altLang="ja-JP" sz="1400" b="0" i="0" u="none" strike="noStrike" baseline="0" smtClean="0">
              <a:solidFill>
                <a:sysClr val="windowText" lastClr="000000"/>
              </a:solidFill>
              <a:latin typeface="+mn-lt"/>
              <a:ea typeface="+mn-ea"/>
              <a:cs typeface="+mn-cs"/>
            </a:rPr>
            <a:t>105</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8,627</a:t>
          </a:r>
          <a:r>
            <a:rPr lang="ja-JP" altLang="en-US" sz="1400" b="0" i="0" u="none" strike="noStrike" baseline="0" smtClean="0">
              <a:solidFill>
                <a:sysClr val="windowText" lastClr="000000"/>
              </a:solidFill>
              <a:latin typeface="+mn-lt"/>
              <a:ea typeface="+mn-ea"/>
              <a:cs typeface="+mn-cs"/>
            </a:rPr>
            <a:t>万円で</a:t>
          </a:r>
          <a:r>
            <a:rPr lang="en-US" altLang="ja-JP" sz="1400" b="0" i="0" u="none" strike="noStrike" baseline="0" smtClean="0">
              <a:solidFill>
                <a:sysClr val="windowText" lastClr="000000"/>
              </a:solidFill>
              <a:latin typeface="+mn-lt"/>
              <a:ea typeface="+mn-ea"/>
              <a:cs typeface="+mn-cs"/>
            </a:rPr>
            <a:t>62</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5,056</a:t>
          </a:r>
          <a:r>
            <a:rPr lang="ja-JP" altLang="en-US" sz="1400" b="0" i="0" u="none" strike="noStrike" baseline="0" smtClean="0">
              <a:solidFill>
                <a:sysClr val="windowText" lastClr="000000"/>
              </a:solidFill>
              <a:latin typeface="+mn-lt"/>
              <a:ea typeface="+mn-ea"/>
              <a:cs typeface="+mn-cs"/>
            </a:rPr>
            <a:t>万円の増加となっており、国の緊急経済対策で実施した、集出荷施設や低コスト耐候性ハウス整備経費等への助成経費が約</a:t>
          </a:r>
          <a:r>
            <a:rPr lang="en-US" altLang="ja-JP" sz="1400" b="0" i="0" u="none" strike="noStrike" baseline="0" smtClean="0">
              <a:solidFill>
                <a:sysClr val="windowText" lastClr="000000"/>
              </a:solidFill>
              <a:latin typeface="+mn-lt"/>
              <a:ea typeface="+mn-ea"/>
              <a:cs typeface="+mn-cs"/>
            </a:rPr>
            <a:t>42</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2,800</a:t>
          </a:r>
          <a:r>
            <a:rPr lang="ja-JP" altLang="en-US" sz="1400" b="0" i="0" u="none" strike="noStrike" baseline="0" smtClean="0">
              <a:solidFill>
                <a:sysClr val="windowText" lastClr="000000"/>
              </a:solidFill>
              <a:latin typeface="+mn-lt"/>
              <a:ea typeface="+mn-ea"/>
              <a:cs typeface="+mn-cs"/>
            </a:rPr>
            <a:t>万円の増、食肉センター廃止関連での助成が約</a:t>
          </a:r>
          <a:r>
            <a:rPr lang="en-US" altLang="ja-JP" sz="1400" b="0" i="0" u="none" strike="noStrike" baseline="0" smtClean="0">
              <a:solidFill>
                <a:sysClr val="windowText" lastClr="000000"/>
              </a:solidFill>
              <a:latin typeface="+mn-lt"/>
              <a:ea typeface="+mn-ea"/>
              <a:cs typeface="+mn-cs"/>
            </a:rPr>
            <a:t>10</a:t>
          </a:r>
          <a:r>
            <a:rPr lang="ja-JP" altLang="en-US" sz="1400" b="0" i="0" u="none" strike="noStrike" baseline="0" smtClean="0">
              <a:solidFill>
                <a:sysClr val="windowText" lastClr="000000"/>
              </a:solidFill>
              <a:latin typeface="+mn-lt"/>
              <a:ea typeface="+mn-ea"/>
              <a:cs typeface="+mn-cs"/>
            </a:rPr>
            <a:t>億</a:t>
          </a:r>
          <a:r>
            <a:rPr lang="en-US" altLang="ja-JP" sz="1400" b="0" i="0" u="none" strike="noStrike" baseline="0" smtClean="0">
              <a:solidFill>
                <a:sysClr val="windowText" lastClr="000000"/>
              </a:solidFill>
              <a:latin typeface="+mn-lt"/>
              <a:ea typeface="+mn-ea"/>
              <a:cs typeface="+mn-cs"/>
            </a:rPr>
            <a:t>7,800</a:t>
          </a:r>
          <a:r>
            <a:rPr lang="ja-JP" altLang="en-US" sz="1400" b="0" i="0" u="none" strike="noStrike" baseline="0" smtClean="0">
              <a:solidFill>
                <a:sysClr val="windowText" lastClr="000000"/>
              </a:solidFill>
              <a:latin typeface="+mn-lt"/>
              <a:ea typeface="+mn-ea"/>
              <a:cs typeface="+mn-cs"/>
            </a:rPr>
            <a:t>万円の皆増などにによる。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標準財政規模の</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により比率は</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傾向にあるが、財政調整基金残高は、ほぼ同額を維持している。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実質収支額は、決算ベースで</a:t>
          </a:r>
          <a:r>
            <a:rPr kumimoji="1" lang="en-US" altLang="ja-JP" sz="1300">
              <a:solidFill>
                <a:sysClr val="windowText" lastClr="000000"/>
              </a:solidFill>
              <a:effectLst/>
              <a:latin typeface="+mn-lt"/>
              <a:ea typeface="+mn-ea"/>
              <a:cs typeface="+mn-cs"/>
            </a:rPr>
            <a:t>30</a:t>
          </a:r>
          <a:r>
            <a:rPr kumimoji="1" lang="ja-JP" altLang="en-US" sz="1300">
              <a:solidFill>
                <a:sysClr val="windowText" lastClr="000000"/>
              </a:solidFill>
              <a:effectLst/>
              <a:latin typeface="+mn-lt"/>
              <a:ea typeface="+mn-ea"/>
              <a:cs typeface="+mn-cs"/>
            </a:rPr>
            <a:t>億の黒字であり近年同水準を維持。</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H23</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の実質単年度収支が赤字となった要因としては、九州北部豪雨災害対応や、食肉センター廃止に伴う機能代替施設関連経費対応分として財政調整基金を取崩したこと等によるもの。</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H27</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実質単年度収支は、市税の</a:t>
          </a:r>
          <a:r>
            <a:rPr kumimoji="1" lang="ja-JP" altLang="en-US" sz="1300">
              <a:solidFill>
                <a:sysClr val="windowText" lastClr="000000"/>
              </a:solidFill>
              <a:effectLst/>
              <a:latin typeface="+mn-lt"/>
              <a:ea typeface="+mn-ea"/>
              <a:cs typeface="+mn-cs"/>
            </a:rPr>
            <a:t>増収等</a:t>
          </a:r>
          <a:r>
            <a:rPr kumimoji="1" lang="ja-JP" altLang="ja-JP" sz="1300">
              <a:solidFill>
                <a:sysClr val="windowText" lastClr="000000"/>
              </a:solidFill>
              <a:effectLst/>
              <a:latin typeface="+mn-lt"/>
              <a:ea typeface="+mn-ea"/>
              <a:cs typeface="+mn-cs"/>
            </a:rPr>
            <a:t>より、</a:t>
          </a:r>
          <a:r>
            <a:rPr kumimoji="1" lang="ja-JP" altLang="en-US" sz="1300">
              <a:solidFill>
                <a:sysClr val="windowText" lastClr="000000"/>
              </a:solidFill>
              <a:effectLst/>
              <a:latin typeface="+mn-lt"/>
              <a:ea typeface="+mn-ea"/>
              <a:cs typeface="+mn-cs"/>
            </a:rPr>
            <a:t>決算額ベースで</a:t>
          </a:r>
          <a:r>
            <a:rPr kumimoji="1" lang="en-US" altLang="ja-JP" sz="1300">
              <a:solidFill>
                <a:sysClr val="windowText" lastClr="000000"/>
              </a:solidFill>
              <a:effectLst/>
              <a:latin typeface="+mn-lt"/>
              <a:ea typeface="+mn-ea"/>
              <a:cs typeface="+mn-cs"/>
            </a:rPr>
            <a:t>10.6</a:t>
          </a:r>
          <a:r>
            <a:rPr kumimoji="1" lang="ja-JP" altLang="en-US" sz="1300">
              <a:solidFill>
                <a:sysClr val="windowText" lastClr="000000"/>
              </a:solidFill>
              <a:effectLst/>
              <a:latin typeface="+mn-lt"/>
              <a:ea typeface="+mn-ea"/>
              <a:cs typeface="+mn-cs"/>
            </a:rPr>
            <a:t>億の黒字となった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国民健康保険会計については依然として累積赤字を抱えて</a:t>
          </a:r>
          <a:r>
            <a:rPr kumimoji="1" lang="ja-JP" altLang="en-US" sz="1400">
              <a:solidFill>
                <a:sysClr val="windowText" lastClr="000000"/>
              </a:solidFill>
              <a:effectLst/>
              <a:latin typeface="+mn-lt"/>
              <a:ea typeface="+mn-ea"/>
              <a:cs typeface="+mn-cs"/>
            </a:rPr>
            <a:t>いる。要因としては、</a:t>
          </a:r>
          <a:r>
            <a:rPr kumimoji="1" lang="ja-JP" altLang="ja-JP" sz="1400">
              <a:solidFill>
                <a:sysClr val="windowText" lastClr="000000"/>
              </a:solidFill>
              <a:effectLst/>
              <a:latin typeface="+mn-lt"/>
              <a:ea typeface="+mn-ea"/>
              <a:cs typeface="+mn-cs"/>
            </a:rPr>
            <a:t>財政健全化計画に基づき、医療費の適正化や保険料収納率の向上等に取組んでいるものの、</a:t>
          </a:r>
          <a:r>
            <a:rPr kumimoji="1" lang="ja-JP" altLang="en-US" sz="1400">
              <a:solidFill>
                <a:sysClr val="windowText" lastClr="000000"/>
              </a:solidFill>
              <a:effectLst/>
              <a:latin typeface="+mn-lt"/>
              <a:ea typeface="+mn-ea"/>
              <a:cs typeface="+mn-cs"/>
            </a:rPr>
            <a:t>被保険者数の減少に伴う保険料調定の減少（前年度比▲</a:t>
          </a:r>
          <a:r>
            <a:rPr kumimoji="1" lang="en-US" altLang="ja-JP" sz="1400">
              <a:solidFill>
                <a:sysClr val="windowText" lastClr="000000"/>
              </a:solidFill>
              <a:effectLst/>
              <a:latin typeface="+mn-lt"/>
              <a:ea typeface="+mn-ea"/>
              <a:cs typeface="+mn-cs"/>
            </a:rPr>
            <a:t>6.5</a:t>
          </a:r>
          <a:r>
            <a:rPr kumimoji="1" lang="ja-JP" altLang="en-US" sz="1400">
              <a:solidFill>
                <a:sysClr val="windowText" lastClr="000000"/>
              </a:solidFill>
              <a:effectLst/>
              <a:latin typeface="+mn-lt"/>
              <a:ea typeface="+mn-ea"/>
              <a:cs typeface="+mn-cs"/>
            </a:rPr>
            <a:t>億円）や、入院診療等の増加に伴う保険給付費の増加により</a:t>
          </a:r>
          <a:r>
            <a:rPr kumimoji="1" lang="ja-JP" altLang="ja-JP" sz="1400">
              <a:solidFill>
                <a:sysClr val="windowText" lastClr="000000"/>
              </a:solidFill>
              <a:effectLst/>
              <a:latin typeface="+mn-lt"/>
              <a:ea typeface="+mn-ea"/>
              <a:cs typeface="+mn-cs"/>
            </a:rPr>
            <a:t>赤字額が増加した</a:t>
          </a:r>
          <a:r>
            <a:rPr kumimoji="1" lang="ja-JP" altLang="en-US" sz="1400">
              <a:solidFill>
                <a:sysClr val="windowText" lastClr="000000"/>
              </a:solidFill>
              <a:effectLst/>
              <a:latin typeface="+mn-lt"/>
              <a:ea typeface="+mn-ea"/>
              <a:cs typeface="+mn-cs"/>
            </a:rPr>
            <a:t>ことによるもの</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交通事業会計は、経営健全化計画に基づくバス路線の民間移譲による人件費の削減等の取り組みにより、赤字額の改善に至った。</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313518836</v>
      </c>
      <c r="BO4" s="379"/>
      <c r="BP4" s="379"/>
      <c r="BQ4" s="379"/>
      <c r="BR4" s="379"/>
      <c r="BS4" s="379"/>
      <c r="BT4" s="379"/>
      <c r="BU4" s="380"/>
      <c r="BV4" s="378">
        <v>303191422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2.6</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308162476</v>
      </c>
      <c r="BO5" s="416"/>
      <c r="BP5" s="416"/>
      <c r="BQ5" s="416"/>
      <c r="BR5" s="416"/>
      <c r="BS5" s="416"/>
      <c r="BT5" s="416"/>
      <c r="BU5" s="417"/>
      <c r="BV5" s="415">
        <v>297382812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5356360</v>
      </c>
      <c r="BO6" s="416"/>
      <c r="BP6" s="416"/>
      <c r="BQ6" s="416"/>
      <c r="BR6" s="416"/>
      <c r="BS6" s="416"/>
      <c r="BT6" s="416"/>
      <c r="BU6" s="417"/>
      <c r="BV6" s="415">
        <v>5808610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102.6</v>
      </c>
      <c r="CU6" s="453"/>
      <c r="CV6" s="453"/>
      <c r="CW6" s="453"/>
      <c r="CX6" s="453"/>
      <c r="CY6" s="453"/>
      <c r="CZ6" s="453"/>
      <c r="DA6" s="454"/>
      <c r="DB6" s="452">
        <v>104.6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1258280</v>
      </c>
      <c r="BO7" s="416"/>
      <c r="BP7" s="416"/>
      <c r="BQ7" s="416"/>
      <c r="BR7" s="416"/>
      <c r="BS7" s="416"/>
      <c r="BT7" s="416"/>
      <c r="BU7" s="417"/>
      <c r="BV7" s="415">
        <v>2801355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159090833</v>
      </c>
      <c r="CU7" s="416"/>
      <c r="CV7" s="416"/>
      <c r="CW7" s="416"/>
      <c r="CX7" s="416"/>
      <c r="CY7" s="416"/>
      <c r="CZ7" s="416"/>
      <c r="DA7" s="417"/>
      <c r="DB7" s="415">
        <v>160524751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4098080</v>
      </c>
      <c r="BO8" s="416"/>
      <c r="BP8" s="416"/>
      <c r="BQ8" s="416"/>
      <c r="BR8" s="416"/>
      <c r="BS8" s="416"/>
      <c r="BT8" s="416"/>
      <c r="BU8" s="417"/>
      <c r="BV8" s="415">
        <v>3007255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0.71</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740822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1090825</v>
      </c>
      <c r="BO9" s="416"/>
      <c r="BP9" s="416"/>
      <c r="BQ9" s="416"/>
      <c r="BR9" s="416"/>
      <c r="BS9" s="416"/>
      <c r="BT9" s="416"/>
      <c r="BU9" s="417"/>
      <c r="BV9" s="415">
        <v>-422087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16.2</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734474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1737517</v>
      </c>
      <c r="BO10" s="416"/>
      <c r="BP10" s="416"/>
      <c r="BQ10" s="416"/>
      <c r="BR10" s="416"/>
      <c r="BS10" s="416"/>
      <c r="BT10" s="416"/>
      <c r="BU10" s="417"/>
      <c r="BV10" s="415">
        <v>1465637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38059</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735234</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1720000</v>
      </c>
      <c r="BO12" s="416"/>
      <c r="BP12" s="416"/>
      <c r="BQ12" s="416"/>
      <c r="BR12" s="416"/>
      <c r="BS12" s="416"/>
      <c r="BT12" s="416"/>
      <c r="BU12" s="417"/>
      <c r="BV12" s="415">
        <v>1450000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730589</v>
      </c>
      <c r="S13" s="497"/>
      <c r="T13" s="497"/>
      <c r="U13" s="497"/>
      <c r="V13" s="498"/>
      <c r="W13" s="431" t="s">
        <v>119</v>
      </c>
      <c r="X13" s="432"/>
      <c r="Y13" s="432"/>
      <c r="Z13" s="432"/>
      <c r="AA13" s="432"/>
      <c r="AB13" s="422"/>
      <c r="AC13" s="466">
        <v>12280</v>
      </c>
      <c r="AD13" s="467"/>
      <c r="AE13" s="467"/>
      <c r="AF13" s="467"/>
      <c r="AG13" s="506"/>
      <c r="AH13" s="466">
        <v>15397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1146401</v>
      </c>
      <c r="BO13" s="416"/>
      <c r="BP13" s="416"/>
      <c r="BQ13" s="416"/>
      <c r="BR13" s="416"/>
      <c r="BS13" s="416"/>
      <c r="BT13" s="416"/>
      <c r="BU13" s="417"/>
      <c r="BV13" s="415">
        <v>-406450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9.6</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734917</v>
      </c>
      <c r="S14" s="497"/>
      <c r="T14" s="497"/>
      <c r="U14" s="497"/>
      <c r="V14" s="498"/>
      <c r="W14" s="405"/>
      <c r="X14" s="406"/>
      <c r="Y14" s="406"/>
      <c r="Z14" s="406"/>
      <c r="AA14" s="406"/>
      <c r="AB14" s="395"/>
      <c r="AC14" s="499">
        <v>3.9</v>
      </c>
      <c r="AD14" s="500"/>
      <c r="AE14" s="500"/>
      <c r="AF14" s="500"/>
      <c r="AG14" s="501"/>
      <c r="AH14" s="499">
        <v>4.5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125.5</v>
      </c>
      <c r="CU14" s="511"/>
      <c r="CV14" s="511"/>
      <c r="CW14" s="511"/>
      <c r="CX14" s="511"/>
      <c r="CY14" s="511"/>
      <c r="CZ14" s="511"/>
      <c r="DA14" s="512"/>
      <c r="DB14" s="510">
        <v>122.4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730465</v>
      </c>
      <c r="S15" s="497"/>
      <c r="T15" s="497"/>
      <c r="U15" s="497"/>
      <c r="V15" s="498"/>
      <c r="W15" s="431" t="s">
        <v>126</v>
      </c>
      <c r="X15" s="432"/>
      <c r="Y15" s="432"/>
      <c r="Z15" s="432"/>
      <c r="AA15" s="432"/>
      <c r="AB15" s="422"/>
      <c r="AC15" s="466">
        <v>53403</v>
      </c>
      <c r="AD15" s="467"/>
      <c r="AE15" s="467"/>
      <c r="AF15" s="467"/>
      <c r="AG15" s="506"/>
      <c r="AH15" s="466">
        <v>59350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84722897</v>
      </c>
      <c r="BO15" s="379"/>
      <c r="BP15" s="379"/>
      <c r="BQ15" s="379"/>
      <c r="BR15" s="379"/>
      <c r="BS15" s="379"/>
      <c r="BT15" s="379"/>
      <c r="BU15" s="380"/>
      <c r="BV15" s="378">
        <v>81467639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16.8</v>
      </c>
      <c r="AD16" s="500"/>
      <c r="AE16" s="500"/>
      <c r="AF16" s="500"/>
      <c r="AG16" s="501"/>
      <c r="AH16" s="499">
        <v>17.3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116040808</v>
      </c>
      <c r="BO16" s="416"/>
      <c r="BP16" s="416"/>
      <c r="BQ16" s="416"/>
      <c r="BR16" s="416"/>
      <c r="BS16" s="416"/>
      <c r="BT16" s="416"/>
      <c r="BU16" s="417"/>
      <c r="BV16" s="415">
        <v>114456165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251965</v>
      </c>
      <c r="AD17" s="467"/>
      <c r="AE17" s="467"/>
      <c r="AF17" s="467"/>
      <c r="AG17" s="506"/>
      <c r="AH17" s="466">
        <v>260910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108744670</v>
      </c>
      <c r="BO17" s="416"/>
      <c r="BP17" s="416"/>
      <c r="BQ17" s="416"/>
      <c r="BR17" s="416"/>
      <c r="BS17" s="416"/>
      <c r="BT17" s="416"/>
      <c r="BU17" s="417"/>
      <c r="BV17" s="415">
        <v>105647856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390.32</v>
      </c>
      <c r="M18" s="528"/>
      <c r="N18" s="528"/>
      <c r="O18" s="528"/>
      <c r="P18" s="528"/>
      <c r="Q18" s="528"/>
      <c r="R18" s="529"/>
      <c r="S18" s="529"/>
      <c r="T18" s="529"/>
      <c r="U18" s="529"/>
      <c r="V18" s="530"/>
      <c r="W18" s="433"/>
      <c r="X18" s="434"/>
      <c r="Y18" s="434"/>
      <c r="Z18" s="434"/>
      <c r="AA18" s="434"/>
      <c r="AB18" s="425"/>
      <c r="AC18" s="531">
        <v>79.3</v>
      </c>
      <c r="AD18" s="532"/>
      <c r="AE18" s="532"/>
      <c r="AF18" s="532"/>
      <c r="AG18" s="533"/>
      <c r="AH18" s="531">
        <v>76</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150864065</v>
      </c>
      <c r="BO18" s="416"/>
      <c r="BP18" s="416"/>
      <c r="BQ18" s="416"/>
      <c r="BR18" s="416"/>
      <c r="BS18" s="416"/>
      <c r="BT18" s="416"/>
      <c r="BU18" s="417"/>
      <c r="BV18" s="415">
        <v>148908368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1898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183235293</v>
      </c>
      <c r="BO19" s="416"/>
      <c r="BP19" s="416"/>
      <c r="BQ19" s="416"/>
      <c r="BR19" s="416"/>
      <c r="BS19" s="416"/>
      <c r="BT19" s="416"/>
      <c r="BU19" s="417"/>
      <c r="BV19" s="415">
        <v>182235150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315456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365993491</v>
      </c>
      <c r="BO23" s="416"/>
      <c r="BP23" s="416"/>
      <c r="BQ23" s="416"/>
      <c r="BR23" s="416"/>
      <c r="BS23" s="416"/>
      <c r="BT23" s="416"/>
      <c r="BU23" s="417"/>
      <c r="BV23" s="415">
        <v>349664458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11860</v>
      </c>
      <c r="R24" s="467"/>
      <c r="S24" s="467"/>
      <c r="T24" s="467"/>
      <c r="U24" s="467"/>
      <c r="V24" s="506"/>
      <c r="W24" s="561"/>
      <c r="X24" s="549"/>
      <c r="Y24" s="550"/>
      <c r="Z24" s="465" t="s">
        <v>149</v>
      </c>
      <c r="AA24" s="445"/>
      <c r="AB24" s="445"/>
      <c r="AC24" s="445"/>
      <c r="AD24" s="445"/>
      <c r="AE24" s="445"/>
      <c r="AF24" s="445"/>
      <c r="AG24" s="446"/>
      <c r="AH24" s="466">
        <v>4742</v>
      </c>
      <c r="AI24" s="467"/>
      <c r="AJ24" s="467"/>
      <c r="AK24" s="467"/>
      <c r="AL24" s="506"/>
      <c r="AM24" s="466">
        <v>15515824</v>
      </c>
      <c r="AN24" s="467"/>
      <c r="AO24" s="467"/>
      <c r="AP24" s="467"/>
      <c r="AQ24" s="467"/>
      <c r="AR24" s="506"/>
      <c r="AS24" s="466">
        <v>3272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230833666</v>
      </c>
      <c r="BO24" s="416"/>
      <c r="BP24" s="416"/>
      <c r="BQ24" s="416"/>
      <c r="BR24" s="416"/>
      <c r="BS24" s="416"/>
      <c r="BT24" s="416"/>
      <c r="BU24" s="417"/>
      <c r="BV24" s="415">
        <v>228771658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9440</v>
      </c>
      <c r="R25" s="467"/>
      <c r="S25" s="467"/>
      <c r="T25" s="467"/>
      <c r="U25" s="467"/>
      <c r="V25" s="506"/>
      <c r="W25" s="561"/>
      <c r="X25" s="549"/>
      <c r="Y25" s="550"/>
      <c r="Z25" s="465" t="s">
        <v>152</v>
      </c>
      <c r="AA25" s="445"/>
      <c r="AB25" s="445"/>
      <c r="AC25" s="445"/>
      <c r="AD25" s="445"/>
      <c r="AE25" s="445"/>
      <c r="AF25" s="445"/>
      <c r="AG25" s="446"/>
      <c r="AH25" s="466">
        <v>796</v>
      </c>
      <c r="AI25" s="467"/>
      <c r="AJ25" s="467"/>
      <c r="AK25" s="467"/>
      <c r="AL25" s="506"/>
      <c r="AM25" s="466">
        <v>2412676</v>
      </c>
      <c r="AN25" s="467"/>
      <c r="AO25" s="467"/>
      <c r="AP25" s="467"/>
      <c r="AQ25" s="467"/>
      <c r="AR25" s="506"/>
      <c r="AS25" s="466">
        <v>3031</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52324659</v>
      </c>
      <c r="BO25" s="379"/>
      <c r="BP25" s="379"/>
      <c r="BQ25" s="379"/>
      <c r="BR25" s="379"/>
      <c r="BS25" s="379"/>
      <c r="BT25" s="379"/>
      <c r="BU25" s="380"/>
      <c r="BV25" s="378">
        <v>63717429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7030</v>
      </c>
      <c r="R26" s="467"/>
      <c r="S26" s="467"/>
      <c r="T26" s="467"/>
      <c r="U26" s="467"/>
      <c r="V26" s="506"/>
      <c r="W26" s="561"/>
      <c r="X26" s="549"/>
      <c r="Y26" s="550"/>
      <c r="Z26" s="465" t="s">
        <v>155</v>
      </c>
      <c r="AA26" s="571"/>
      <c r="AB26" s="571"/>
      <c r="AC26" s="571"/>
      <c r="AD26" s="571"/>
      <c r="AE26" s="571"/>
      <c r="AF26" s="571"/>
      <c r="AG26" s="572"/>
      <c r="AH26" s="466">
        <v>548</v>
      </c>
      <c r="AI26" s="467"/>
      <c r="AJ26" s="467"/>
      <c r="AK26" s="467"/>
      <c r="AL26" s="506"/>
      <c r="AM26" s="466">
        <v>1972800</v>
      </c>
      <c r="AN26" s="467"/>
      <c r="AO26" s="467"/>
      <c r="AP26" s="467"/>
      <c r="AQ26" s="467"/>
      <c r="AR26" s="506"/>
      <c r="AS26" s="466">
        <v>3600</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v>1854588</v>
      </c>
      <c r="BO26" s="416"/>
      <c r="BP26" s="416"/>
      <c r="BQ26" s="416"/>
      <c r="BR26" s="416"/>
      <c r="BS26" s="416"/>
      <c r="BT26" s="416"/>
      <c r="BU26" s="417"/>
      <c r="BV26" s="415">
        <v>1914878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8180</v>
      </c>
      <c r="R27" s="467"/>
      <c r="S27" s="467"/>
      <c r="T27" s="467"/>
      <c r="U27" s="467"/>
      <c r="V27" s="506"/>
      <c r="W27" s="561"/>
      <c r="X27" s="549"/>
      <c r="Y27" s="550"/>
      <c r="Z27" s="465" t="s">
        <v>158</v>
      </c>
      <c r="AA27" s="445"/>
      <c r="AB27" s="445"/>
      <c r="AC27" s="445"/>
      <c r="AD27" s="445"/>
      <c r="AE27" s="445"/>
      <c r="AF27" s="445"/>
      <c r="AG27" s="446"/>
      <c r="AH27" s="466">
        <v>214</v>
      </c>
      <c r="AI27" s="467"/>
      <c r="AJ27" s="467"/>
      <c r="AK27" s="467"/>
      <c r="AL27" s="506"/>
      <c r="AM27" s="466">
        <v>861280</v>
      </c>
      <c r="AN27" s="467"/>
      <c r="AO27" s="467"/>
      <c r="AP27" s="467"/>
      <c r="AQ27" s="467"/>
      <c r="AR27" s="506"/>
      <c r="AS27" s="466">
        <v>4025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v>1601225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7440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10075067</v>
      </c>
      <c r="BO28" s="379"/>
      <c r="BP28" s="379"/>
      <c r="BQ28" s="379"/>
      <c r="BR28" s="379"/>
      <c r="BS28" s="379"/>
      <c r="BT28" s="379"/>
      <c r="BU28" s="380"/>
      <c r="BV28" s="378">
        <v>10057550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46</v>
      </c>
      <c r="M29" s="467"/>
      <c r="N29" s="467"/>
      <c r="O29" s="467"/>
      <c r="P29" s="506"/>
      <c r="Q29" s="466">
        <v>6740</v>
      </c>
      <c r="R29" s="467"/>
      <c r="S29" s="467"/>
      <c r="T29" s="467"/>
      <c r="U29" s="467"/>
      <c r="V29" s="506"/>
      <c r="W29" s="562"/>
      <c r="X29" s="563"/>
      <c r="Y29" s="564"/>
      <c r="Z29" s="465" t="s">
        <v>165</v>
      </c>
      <c r="AA29" s="445"/>
      <c r="AB29" s="445"/>
      <c r="AC29" s="445"/>
      <c r="AD29" s="445"/>
      <c r="AE29" s="445"/>
      <c r="AF29" s="445"/>
      <c r="AG29" s="446"/>
      <c r="AH29" s="466">
        <v>4956</v>
      </c>
      <c r="AI29" s="467"/>
      <c r="AJ29" s="467"/>
      <c r="AK29" s="467"/>
      <c r="AL29" s="506"/>
      <c r="AM29" s="466">
        <v>16377104</v>
      </c>
      <c r="AN29" s="467"/>
      <c r="AO29" s="467"/>
      <c r="AP29" s="467"/>
      <c r="AQ29" s="467"/>
      <c r="AR29" s="506"/>
      <c r="AS29" s="466">
        <v>3305</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687197</v>
      </c>
      <c r="BO29" s="416"/>
      <c r="BP29" s="416"/>
      <c r="BQ29" s="416"/>
      <c r="BR29" s="416"/>
      <c r="BS29" s="416"/>
      <c r="BT29" s="416"/>
      <c r="BU29" s="417"/>
      <c r="BV29" s="415">
        <v>687197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2799082</v>
      </c>
      <c r="BO30" s="585"/>
      <c r="BP30" s="585"/>
      <c r="BQ30" s="585"/>
      <c r="BR30" s="585"/>
      <c r="BS30" s="585"/>
      <c r="BT30" s="585"/>
      <c r="BU30" s="586"/>
      <c r="BV30" s="584">
        <v>3025460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9</v>
      </c>
      <c r="V34" s="596"/>
      <c r="W34" s="597" t="str">
        <f>IF('各会計、関係団体の財政状況及び健全化判断比率'!B28="","",'各会計、関係団体の財政状況及び健全化判断比率'!B28)</f>
        <v>国民健康保険会計</v>
      </c>
      <c r="X34" s="597"/>
      <c r="Y34" s="597"/>
      <c r="Z34" s="597"/>
      <c r="AA34" s="597"/>
      <c r="AB34" s="597"/>
      <c r="AC34" s="597"/>
      <c r="AD34" s="597"/>
      <c r="AE34" s="597"/>
      <c r="AF34" s="597"/>
      <c r="AG34" s="597"/>
      <c r="AH34" s="597"/>
      <c r="AI34" s="597"/>
      <c r="AJ34" s="597"/>
      <c r="AK34" s="597"/>
      <c r="AL34" s="165"/>
      <c r="AM34" s="596">
        <f>IF(AO34="","",MAX(C34:D43,U34:V43)+1)</f>
        <v>14</v>
      </c>
      <c r="AN34" s="596"/>
      <c r="AO34" s="597" t="str">
        <f>IF('各会計、関係団体の財政状況及び健全化判断比率'!B33="","",'各会計、関係団体の財政状況及び健全化判断比率'!B33)</f>
        <v>病院事業会計</v>
      </c>
      <c r="AP34" s="597"/>
      <c r="AQ34" s="597"/>
      <c r="AR34" s="597"/>
      <c r="AS34" s="597"/>
      <c r="AT34" s="597"/>
      <c r="AU34" s="597"/>
      <c r="AV34" s="597"/>
      <c r="AW34" s="597"/>
      <c r="AX34" s="597"/>
      <c r="AY34" s="597"/>
      <c r="AZ34" s="597"/>
      <c r="BA34" s="597"/>
      <c r="BB34" s="597"/>
      <c r="BC34" s="597"/>
      <c r="BD34" s="165"/>
      <c r="BE34" s="596">
        <f>IF(BG34="","",MAX(C34:D43,U34:V43,AM34:AN43)+1)</f>
        <v>19</v>
      </c>
      <c r="BF34" s="596"/>
      <c r="BG34" s="597" t="str">
        <f>IF('各会計、関係団体の財政状況及び健全化判断比率'!B38="","",'各会計、関係団体の財政状況及び健全化判断比率'!B38)</f>
        <v>食肉センター会計</v>
      </c>
      <c r="BH34" s="597"/>
      <c r="BI34" s="597"/>
      <c r="BJ34" s="597"/>
      <c r="BK34" s="597"/>
      <c r="BL34" s="597"/>
      <c r="BM34" s="597"/>
      <c r="BN34" s="597"/>
      <c r="BO34" s="597"/>
      <c r="BP34" s="597"/>
      <c r="BQ34" s="597"/>
      <c r="BR34" s="597"/>
      <c r="BS34" s="597"/>
      <c r="BT34" s="597"/>
      <c r="BU34" s="597"/>
      <c r="BV34" s="165"/>
      <c r="BW34" s="596">
        <f>IF(BY34="","",MAX(C34:D43,U34:V43,AM34:AN43,BE34:BF43)+1)</f>
        <v>22</v>
      </c>
      <c r="BX34" s="596"/>
      <c r="BY34" s="597" t="str">
        <f>IF('各会計、関係団体の財政状況及び健全化判断比率'!B68="","",'各会計、関係団体の財政状況及び健全化判断比率'!B68)</f>
        <v>山鹿植木広域行政事務組合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熊本市勤労者福祉センター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母子父子寡婦福祉資金貸付事業会計</v>
      </c>
      <c r="F35" s="597"/>
      <c r="G35" s="597"/>
      <c r="H35" s="597"/>
      <c r="I35" s="597"/>
      <c r="J35" s="597"/>
      <c r="K35" s="597"/>
      <c r="L35" s="597"/>
      <c r="M35" s="597"/>
      <c r="N35" s="597"/>
      <c r="O35" s="597"/>
      <c r="P35" s="597"/>
      <c r="Q35" s="597"/>
      <c r="R35" s="597"/>
      <c r="S35" s="597"/>
      <c r="T35" s="165"/>
      <c r="U35" s="596">
        <f>IF(W35="","",U34+1)</f>
        <v>10</v>
      </c>
      <c r="V35" s="596"/>
      <c r="W35" s="597" t="str">
        <f>IF('各会計、関係団体の財政状況及び健全化判断比率'!B29="","",'各会計、関係団体の財政状況及び健全化判断比率'!B29)</f>
        <v>介護保険会計</v>
      </c>
      <c r="X35" s="597"/>
      <c r="Y35" s="597"/>
      <c r="Z35" s="597"/>
      <c r="AA35" s="597"/>
      <c r="AB35" s="597"/>
      <c r="AC35" s="597"/>
      <c r="AD35" s="597"/>
      <c r="AE35" s="597"/>
      <c r="AF35" s="597"/>
      <c r="AG35" s="597"/>
      <c r="AH35" s="597"/>
      <c r="AI35" s="597"/>
      <c r="AJ35" s="597"/>
      <c r="AK35" s="597"/>
      <c r="AL35" s="165"/>
      <c r="AM35" s="596">
        <f t="shared" ref="AM35:AM43" si="0">IF(AO35="","",AM34+1)</f>
        <v>15</v>
      </c>
      <c r="AN35" s="596"/>
      <c r="AO35" s="597" t="str">
        <f>IF('各会計、関係団体の財政状況及び健全化判断比率'!B34="","",'各会計、関係団体の財政状況及び健全化判断比率'!B34)</f>
        <v>水道事業会計</v>
      </c>
      <c r="AP35" s="597"/>
      <c r="AQ35" s="597"/>
      <c r="AR35" s="597"/>
      <c r="AS35" s="597"/>
      <c r="AT35" s="597"/>
      <c r="AU35" s="597"/>
      <c r="AV35" s="597"/>
      <c r="AW35" s="597"/>
      <c r="AX35" s="597"/>
      <c r="AY35" s="597"/>
      <c r="AZ35" s="597"/>
      <c r="BA35" s="597"/>
      <c r="BB35" s="597"/>
      <c r="BC35" s="597"/>
      <c r="BD35" s="165"/>
      <c r="BE35" s="596">
        <f t="shared" ref="BE35:BE43" si="1">IF(BG35="","",BE34+1)</f>
        <v>20</v>
      </c>
      <c r="BF35" s="596"/>
      <c r="BG35" s="597" t="str">
        <f>IF('各会計、関係団体の財政状況及び健全化判断比率'!B39="","",'各会計、関係団体の財政状況及び健全化判断比率'!B39)</f>
        <v>農業集落排水事業会計</v>
      </c>
      <c r="BH35" s="597"/>
      <c r="BI35" s="597"/>
      <c r="BJ35" s="597"/>
      <c r="BK35" s="597"/>
      <c r="BL35" s="597"/>
      <c r="BM35" s="597"/>
      <c r="BN35" s="597"/>
      <c r="BO35" s="597"/>
      <c r="BP35" s="597"/>
      <c r="BQ35" s="597"/>
      <c r="BR35" s="597"/>
      <c r="BS35" s="597"/>
      <c r="BT35" s="597"/>
      <c r="BU35" s="597"/>
      <c r="BV35" s="165"/>
      <c r="BW35" s="596">
        <f t="shared" ref="BW35:BW43" si="2">IF(BY35="","",BW34+1)</f>
        <v>23</v>
      </c>
      <c r="BX35" s="596"/>
      <c r="BY35" s="597" t="str">
        <f>IF('各会計、関係団体の財政状況及び健全化判断比率'!B69="","",'各会計、関係団体の財政状況及び健全化判断比率'!B69)</f>
        <v>熊本県後期高齢者医療広域連合（一般会計）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熊本市水道サービス公社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産業振興資金会計</v>
      </c>
      <c r="F36" s="597"/>
      <c r="G36" s="597"/>
      <c r="H36" s="597"/>
      <c r="I36" s="597"/>
      <c r="J36" s="597"/>
      <c r="K36" s="597"/>
      <c r="L36" s="597"/>
      <c r="M36" s="597"/>
      <c r="N36" s="597"/>
      <c r="O36" s="597"/>
      <c r="P36" s="597"/>
      <c r="Q36" s="597"/>
      <c r="R36" s="597"/>
      <c r="S36" s="597"/>
      <c r="T36" s="165"/>
      <c r="U36" s="596">
        <f t="shared" ref="U36:U43" si="4">IF(W36="","",U35+1)</f>
        <v>11</v>
      </c>
      <c r="V36" s="596"/>
      <c r="W36" s="597" t="str">
        <f>IF('各会計、関係団体の財政状況及び健全化判断比率'!B30="","",'各会計、関係団体の財政状況及び健全化判断比率'!B30)</f>
        <v>後期高齢者医療会計</v>
      </c>
      <c r="X36" s="597"/>
      <c r="Y36" s="597"/>
      <c r="Z36" s="597"/>
      <c r="AA36" s="597"/>
      <c r="AB36" s="597"/>
      <c r="AC36" s="597"/>
      <c r="AD36" s="597"/>
      <c r="AE36" s="597"/>
      <c r="AF36" s="597"/>
      <c r="AG36" s="597"/>
      <c r="AH36" s="597"/>
      <c r="AI36" s="597"/>
      <c r="AJ36" s="597"/>
      <c r="AK36" s="597"/>
      <c r="AL36" s="165"/>
      <c r="AM36" s="596">
        <f t="shared" si="0"/>
        <v>16</v>
      </c>
      <c r="AN36" s="596"/>
      <c r="AO36" s="597" t="str">
        <f>IF('各会計、関係団体の財政状況及び健全化判断比率'!B35="","",'各会計、関係団体の財政状況及び健全化判断比率'!B35)</f>
        <v>工業用水道事業会計</v>
      </c>
      <c r="AP36" s="597"/>
      <c r="AQ36" s="597"/>
      <c r="AR36" s="597"/>
      <c r="AS36" s="597"/>
      <c r="AT36" s="597"/>
      <c r="AU36" s="597"/>
      <c r="AV36" s="597"/>
      <c r="AW36" s="597"/>
      <c r="AX36" s="597"/>
      <c r="AY36" s="597"/>
      <c r="AZ36" s="597"/>
      <c r="BA36" s="597"/>
      <c r="BB36" s="597"/>
      <c r="BC36" s="597"/>
      <c r="BD36" s="165"/>
      <c r="BE36" s="596">
        <f t="shared" si="1"/>
        <v>21</v>
      </c>
      <c r="BF36" s="596"/>
      <c r="BG36" s="597" t="str">
        <f>IF('各会計、関係団体の財政状況及び健全化判断比率'!B40="","",'各会計、関係団体の財政状況及び健全化判断比率'!B40)</f>
        <v>食品工業団地用地会計</v>
      </c>
      <c r="BH36" s="597"/>
      <c r="BI36" s="597"/>
      <c r="BJ36" s="597"/>
      <c r="BK36" s="597"/>
      <c r="BL36" s="597"/>
      <c r="BM36" s="597"/>
      <c r="BN36" s="597"/>
      <c r="BO36" s="597"/>
      <c r="BP36" s="597"/>
      <c r="BQ36" s="597"/>
      <c r="BR36" s="597"/>
      <c r="BS36" s="597"/>
      <c r="BT36" s="597"/>
      <c r="BU36" s="597"/>
      <c r="BV36" s="165"/>
      <c r="BW36" s="596">
        <f t="shared" si="2"/>
        <v>24</v>
      </c>
      <c r="BX36" s="596"/>
      <c r="BY36" s="597" t="str">
        <f>IF('各会計、関係団体の財政状況及び健全化判断比率'!B70="","",'各会計、関係団体の財政状況及び健全化判断比率'!B70)</f>
        <v>熊本県後期高齢者医療広域連合（後期高齢者医療特別会計）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熊本市下水道技術センター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都市開発資金貸付事業会計</v>
      </c>
      <c r="F37" s="597"/>
      <c r="G37" s="597"/>
      <c r="H37" s="597"/>
      <c r="I37" s="597"/>
      <c r="J37" s="597"/>
      <c r="K37" s="597"/>
      <c r="L37" s="597"/>
      <c r="M37" s="597"/>
      <c r="N37" s="597"/>
      <c r="O37" s="597"/>
      <c r="P37" s="597"/>
      <c r="Q37" s="597"/>
      <c r="R37" s="597"/>
      <c r="S37" s="597"/>
      <c r="T37" s="165"/>
      <c r="U37" s="596">
        <f t="shared" si="4"/>
        <v>12</v>
      </c>
      <c r="V37" s="596"/>
      <c r="W37" s="597" t="str">
        <f>IF('各会計、関係団体の財政状況及び健全化判断比率'!B31="","",'各会計、関係団体の財政状況及び健全化判断比率'!B31)</f>
        <v>競輪事業会計</v>
      </c>
      <c r="X37" s="597"/>
      <c r="Y37" s="597"/>
      <c r="Z37" s="597"/>
      <c r="AA37" s="597"/>
      <c r="AB37" s="597"/>
      <c r="AC37" s="597"/>
      <c r="AD37" s="597"/>
      <c r="AE37" s="597"/>
      <c r="AF37" s="597"/>
      <c r="AG37" s="597"/>
      <c r="AH37" s="597"/>
      <c r="AI37" s="597"/>
      <c r="AJ37" s="597"/>
      <c r="AK37" s="597"/>
      <c r="AL37" s="165"/>
      <c r="AM37" s="596">
        <f t="shared" si="0"/>
        <v>17</v>
      </c>
      <c r="AN37" s="596"/>
      <c r="AO37" s="597" t="str">
        <f>IF('各会計、関係団体の財政状況及び健全化判断比率'!B36="","",'各会計、関係団体の財政状況及び健全化判断比率'!B36)</f>
        <v>下水道事業会計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熊本市駐車場公社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熊本駅西土地区画整理事業会計</v>
      </c>
      <c r="F38" s="597"/>
      <c r="G38" s="597"/>
      <c r="H38" s="597"/>
      <c r="I38" s="597"/>
      <c r="J38" s="597"/>
      <c r="K38" s="597"/>
      <c r="L38" s="597"/>
      <c r="M38" s="597"/>
      <c r="N38" s="597"/>
      <c r="O38" s="597"/>
      <c r="P38" s="597"/>
      <c r="Q38" s="597"/>
      <c r="R38" s="597"/>
      <c r="S38" s="597"/>
      <c r="T38" s="165"/>
      <c r="U38" s="596">
        <f t="shared" si="4"/>
        <v>13</v>
      </c>
      <c r="V38" s="596"/>
      <c r="W38" s="597" t="str">
        <f>IF('各会計、関係団体の財政状況及び健全化判断比率'!B32="","",'各会計、関係団体の財政状況及び健全化判断比率'!B32)</f>
        <v>地下駐車場事業会計</v>
      </c>
      <c r="X38" s="597"/>
      <c r="Y38" s="597"/>
      <c r="Z38" s="597"/>
      <c r="AA38" s="597"/>
      <c r="AB38" s="597"/>
      <c r="AC38" s="597"/>
      <c r="AD38" s="597"/>
      <c r="AE38" s="597"/>
      <c r="AF38" s="597"/>
      <c r="AG38" s="597"/>
      <c r="AH38" s="597"/>
      <c r="AI38" s="597"/>
      <c r="AJ38" s="597"/>
      <c r="AK38" s="597"/>
      <c r="AL38" s="165"/>
      <c r="AM38" s="596">
        <f t="shared" si="0"/>
        <v>18</v>
      </c>
      <c r="AN38" s="596"/>
      <c r="AO38" s="597" t="str">
        <f>IF('各会計、関係団体の財政状況及び健全化判断比率'!B37="","",'各会計、関係団体の財政状況及び健全化判断比率'!B37)</f>
        <v>交通事業会計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29</v>
      </c>
      <c r="CP38" s="596"/>
      <c r="CQ38" s="597" t="str">
        <f>IF('各会計、関係団体の財政状況及び健全化判断比率'!BS11="","",'各会計、関係団体の財政状況及び健全化判断比率'!BS11)</f>
        <v>熊本市社会教育振興事業団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植木中央土地区画整理事業会計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30</v>
      </c>
      <c r="CP39" s="596"/>
      <c r="CQ39" s="597" t="str">
        <f>IF('各会計、関係団体の財政状況及び健全化判断比率'!BS12="","",'各会計、関係団体の財政状況及び健全化判断比率'!BS12)</f>
        <v>熊本市美術文化振興財団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奨学金貸付事業会計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31</v>
      </c>
      <c r="CP40" s="596"/>
      <c r="CQ40" s="597" t="str">
        <f>IF('各会計、関係団体の財政状況及び健全化判断比率'!BS13="","",'各会計、関係団体の財政状況及び健全化判断比率'!BS13)</f>
        <v>くまもと地下水財団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f t="shared" si="5"/>
        <v>8</v>
      </c>
      <c r="D41" s="596"/>
      <c r="E41" s="597" t="str">
        <f>IF('各会計、関係団体の財政状況及び健全化判断比率'!B14="","",'各会計、関係団体の財政状況及び健全化判断比率'!B14)</f>
        <v>公債管理会計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32</v>
      </c>
      <c r="CP41" s="596"/>
      <c r="CQ41" s="597" t="str">
        <f>IF('各会計、関係団体の財政状況及び健全化判断比率'!BS14="","",'各会計、関係団体の財政状況及び健全化判断比率'!BS14)</f>
        <v>熊本市国際交流振興事業団</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33</v>
      </c>
      <c r="CP42" s="596"/>
      <c r="CQ42" s="597" t="str">
        <f>IF('各会計、関係団体の財政状況及び健全化判断比率'!BS15="","",'各会計、関係団体の財政状況及び健全化判断比率'!BS15)</f>
        <v>熊本市学校給食会</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34</v>
      </c>
      <c r="CP43" s="596"/>
      <c r="CQ43" s="597" t="str">
        <f>IF('各会計、関係団体の財政状況及び健全化判断比率'!BS16="","",'各会計、関係団体の財政状況及び健全化判断比率'!BS16)</f>
        <v>熊本流通情報センター</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2" t="s">
        <v>524</v>
      </c>
      <c r="D34" s="1182"/>
      <c r="E34" s="1183"/>
      <c r="F34" s="32" t="s">
        <v>525</v>
      </c>
      <c r="G34" s="33" t="s">
        <v>526</v>
      </c>
      <c r="H34" s="33" t="s">
        <v>527</v>
      </c>
      <c r="I34" s="33" t="s">
        <v>528</v>
      </c>
      <c r="J34" s="34" t="s">
        <v>529</v>
      </c>
      <c r="K34" s="22"/>
      <c r="L34" s="22"/>
      <c r="M34" s="22"/>
      <c r="N34" s="22"/>
      <c r="O34" s="22"/>
      <c r="P34" s="22"/>
    </row>
    <row r="35" spans="1:16" ht="39" customHeight="1">
      <c r="A35" s="22"/>
      <c r="B35" s="35"/>
      <c r="C35" s="1176" t="s">
        <v>530</v>
      </c>
      <c r="D35" s="1177"/>
      <c r="E35" s="1178"/>
      <c r="F35" s="36">
        <v>7.21</v>
      </c>
      <c r="G35" s="37">
        <v>7</v>
      </c>
      <c r="H35" s="37">
        <v>6.84</v>
      </c>
      <c r="I35" s="37">
        <v>7.19</v>
      </c>
      <c r="J35" s="38">
        <v>7.49</v>
      </c>
      <c r="K35" s="22"/>
      <c r="L35" s="22"/>
      <c r="M35" s="22"/>
      <c r="N35" s="22"/>
      <c r="O35" s="22"/>
      <c r="P35" s="22"/>
    </row>
    <row r="36" spans="1:16" ht="39" customHeight="1">
      <c r="A36" s="22"/>
      <c r="B36" s="35"/>
      <c r="C36" s="1176" t="s">
        <v>531</v>
      </c>
      <c r="D36" s="1177"/>
      <c r="E36" s="1178"/>
      <c r="F36" s="36">
        <v>5.99</v>
      </c>
      <c r="G36" s="37">
        <v>5.7</v>
      </c>
      <c r="H36" s="37">
        <v>5.81</v>
      </c>
      <c r="I36" s="37">
        <v>6.21</v>
      </c>
      <c r="J36" s="38">
        <v>6.6</v>
      </c>
      <c r="K36" s="22"/>
      <c r="L36" s="22"/>
      <c r="M36" s="22"/>
      <c r="N36" s="22"/>
      <c r="O36" s="22"/>
      <c r="P36" s="22"/>
    </row>
    <row r="37" spans="1:16" ht="39" customHeight="1">
      <c r="A37" s="22"/>
      <c r="B37" s="35"/>
      <c r="C37" s="1176" t="s">
        <v>532</v>
      </c>
      <c r="D37" s="1177"/>
      <c r="E37" s="1178"/>
      <c r="F37" s="36">
        <v>2.11</v>
      </c>
      <c r="G37" s="37">
        <v>1.68</v>
      </c>
      <c r="H37" s="37">
        <v>2.06</v>
      </c>
      <c r="I37" s="37">
        <v>1.75</v>
      </c>
      <c r="J37" s="38">
        <v>2.4</v>
      </c>
      <c r="K37" s="22"/>
      <c r="L37" s="22"/>
      <c r="M37" s="22"/>
      <c r="N37" s="22"/>
      <c r="O37" s="22"/>
      <c r="P37" s="22"/>
    </row>
    <row r="38" spans="1:16" ht="39" customHeight="1">
      <c r="A38" s="22"/>
      <c r="B38" s="35"/>
      <c r="C38" s="1176" t="s">
        <v>533</v>
      </c>
      <c r="D38" s="1177"/>
      <c r="E38" s="1178"/>
      <c r="F38" s="36">
        <v>0.78</v>
      </c>
      <c r="G38" s="37">
        <v>0.99</v>
      </c>
      <c r="H38" s="37">
        <v>1.1000000000000001</v>
      </c>
      <c r="I38" s="37">
        <v>0.69</v>
      </c>
      <c r="J38" s="38">
        <v>0.99</v>
      </c>
      <c r="K38" s="22"/>
      <c r="L38" s="22"/>
      <c r="M38" s="22"/>
      <c r="N38" s="22"/>
      <c r="O38" s="22"/>
      <c r="P38" s="22"/>
    </row>
    <row r="39" spans="1:16" ht="39" customHeight="1">
      <c r="A39" s="22"/>
      <c r="B39" s="35"/>
      <c r="C39" s="1176" t="s">
        <v>534</v>
      </c>
      <c r="D39" s="1177"/>
      <c r="E39" s="1178"/>
      <c r="F39" s="36">
        <v>0.56999999999999995</v>
      </c>
      <c r="G39" s="37">
        <v>0.86</v>
      </c>
      <c r="H39" s="37">
        <v>0.92</v>
      </c>
      <c r="I39" s="37">
        <v>1.1100000000000001</v>
      </c>
      <c r="J39" s="38">
        <v>0.76</v>
      </c>
      <c r="K39" s="22"/>
      <c r="L39" s="22"/>
      <c r="M39" s="22"/>
      <c r="N39" s="22"/>
      <c r="O39" s="22"/>
      <c r="P39" s="22"/>
    </row>
    <row r="40" spans="1:16" ht="39" customHeight="1">
      <c r="A40" s="22"/>
      <c r="B40" s="35"/>
      <c r="C40" s="1176" t="s">
        <v>535</v>
      </c>
      <c r="D40" s="1177"/>
      <c r="E40" s="1178"/>
      <c r="F40" s="36" t="s">
        <v>536</v>
      </c>
      <c r="G40" s="37" t="s">
        <v>537</v>
      </c>
      <c r="H40" s="37" t="s">
        <v>538</v>
      </c>
      <c r="I40" s="37" t="s">
        <v>539</v>
      </c>
      <c r="J40" s="38">
        <v>0.5</v>
      </c>
      <c r="K40" s="22"/>
      <c r="L40" s="22"/>
      <c r="M40" s="22"/>
      <c r="N40" s="22"/>
      <c r="O40" s="22"/>
      <c r="P40" s="22"/>
    </row>
    <row r="41" spans="1:16" ht="39" customHeight="1">
      <c r="A41" s="22"/>
      <c r="B41" s="35"/>
      <c r="C41" s="1176" t="s">
        <v>540</v>
      </c>
      <c r="D41" s="1177"/>
      <c r="E41" s="1178"/>
      <c r="F41" s="36">
        <v>0.2</v>
      </c>
      <c r="G41" s="37">
        <v>0.3</v>
      </c>
      <c r="H41" s="37">
        <v>0.19</v>
      </c>
      <c r="I41" s="37">
        <v>0.13</v>
      </c>
      <c r="J41" s="38">
        <v>0.2</v>
      </c>
      <c r="K41" s="22"/>
      <c r="L41" s="22"/>
      <c r="M41" s="22"/>
      <c r="N41" s="22"/>
      <c r="O41" s="22"/>
      <c r="P41" s="22"/>
    </row>
    <row r="42" spans="1:16" ht="39" customHeight="1">
      <c r="A42" s="22"/>
      <c r="B42" s="39"/>
      <c r="C42" s="1176" t="s">
        <v>541</v>
      </c>
      <c r="D42" s="1177"/>
      <c r="E42" s="1178"/>
      <c r="F42" s="36" t="s">
        <v>477</v>
      </c>
      <c r="G42" s="37" t="s">
        <v>477</v>
      </c>
      <c r="H42" s="37" t="s">
        <v>477</v>
      </c>
      <c r="I42" s="37" t="s">
        <v>477</v>
      </c>
      <c r="J42" s="38" t="s">
        <v>477</v>
      </c>
      <c r="K42" s="22"/>
      <c r="L42" s="22"/>
      <c r="M42" s="22"/>
      <c r="N42" s="22"/>
      <c r="O42" s="22"/>
      <c r="P42" s="22"/>
    </row>
    <row r="43" spans="1:16" ht="39" customHeight="1" thickBot="1">
      <c r="A43" s="22"/>
      <c r="B43" s="40"/>
      <c r="C43" s="1179" t="s">
        <v>542</v>
      </c>
      <c r="D43" s="1180"/>
      <c r="E43" s="1181"/>
      <c r="F43" s="41">
        <v>0.3</v>
      </c>
      <c r="G43" s="42">
        <v>0.3</v>
      </c>
      <c r="H43" s="42">
        <v>0.24</v>
      </c>
      <c r="I43" s="42">
        <v>0.28000000000000003</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2" t="s">
        <v>11</v>
      </c>
      <c r="C45" s="1193"/>
      <c r="D45" s="58"/>
      <c r="E45" s="1198" t="s">
        <v>12</v>
      </c>
      <c r="F45" s="1198"/>
      <c r="G45" s="1198"/>
      <c r="H45" s="1198"/>
      <c r="I45" s="1198"/>
      <c r="J45" s="1199"/>
      <c r="K45" s="59">
        <v>33025</v>
      </c>
      <c r="L45" s="60">
        <v>32879</v>
      </c>
      <c r="M45" s="60">
        <v>32520</v>
      </c>
      <c r="N45" s="60">
        <v>32131</v>
      </c>
      <c r="O45" s="61">
        <v>31644</v>
      </c>
      <c r="P45" s="48"/>
      <c r="Q45" s="48"/>
      <c r="R45" s="48"/>
      <c r="S45" s="48"/>
      <c r="T45" s="48"/>
      <c r="U45" s="48"/>
    </row>
    <row r="46" spans="1:21" ht="30.75" customHeight="1">
      <c r="A46" s="48"/>
      <c r="B46" s="1194"/>
      <c r="C46" s="1195"/>
      <c r="D46" s="62"/>
      <c r="E46" s="1186" t="s">
        <v>13</v>
      </c>
      <c r="F46" s="1186"/>
      <c r="G46" s="1186"/>
      <c r="H46" s="1186"/>
      <c r="I46" s="1186"/>
      <c r="J46" s="1187"/>
      <c r="K46" s="63" t="s">
        <v>477</v>
      </c>
      <c r="L46" s="64" t="s">
        <v>477</v>
      </c>
      <c r="M46" s="64" t="s">
        <v>477</v>
      </c>
      <c r="N46" s="64" t="s">
        <v>477</v>
      </c>
      <c r="O46" s="65" t="s">
        <v>477</v>
      </c>
      <c r="P46" s="48"/>
      <c r="Q46" s="48"/>
      <c r="R46" s="48"/>
      <c r="S46" s="48"/>
      <c r="T46" s="48"/>
      <c r="U46" s="48"/>
    </row>
    <row r="47" spans="1:21" ht="30.75" customHeight="1">
      <c r="A47" s="48"/>
      <c r="B47" s="1194"/>
      <c r="C47" s="1195"/>
      <c r="D47" s="62"/>
      <c r="E47" s="1186" t="s">
        <v>14</v>
      </c>
      <c r="F47" s="1186"/>
      <c r="G47" s="1186"/>
      <c r="H47" s="1186"/>
      <c r="I47" s="1186"/>
      <c r="J47" s="1187"/>
      <c r="K47" s="63">
        <v>19</v>
      </c>
      <c r="L47" s="64">
        <v>4</v>
      </c>
      <c r="M47" s="64">
        <v>333</v>
      </c>
      <c r="N47" s="64">
        <v>667</v>
      </c>
      <c r="O47" s="65">
        <v>1000</v>
      </c>
      <c r="P47" s="48"/>
      <c r="Q47" s="48"/>
      <c r="R47" s="48"/>
      <c r="S47" s="48"/>
      <c r="T47" s="48"/>
      <c r="U47" s="48"/>
    </row>
    <row r="48" spans="1:21" ht="30.75" customHeight="1">
      <c r="A48" s="48"/>
      <c r="B48" s="1194"/>
      <c r="C48" s="1195"/>
      <c r="D48" s="62"/>
      <c r="E48" s="1186" t="s">
        <v>15</v>
      </c>
      <c r="F48" s="1186"/>
      <c r="G48" s="1186"/>
      <c r="H48" s="1186"/>
      <c r="I48" s="1186"/>
      <c r="J48" s="1187"/>
      <c r="K48" s="63">
        <v>7536</v>
      </c>
      <c r="L48" s="64">
        <v>7095</v>
      </c>
      <c r="M48" s="64">
        <v>6866</v>
      </c>
      <c r="N48" s="64">
        <v>6782</v>
      </c>
      <c r="O48" s="65">
        <v>6647</v>
      </c>
      <c r="P48" s="48"/>
      <c r="Q48" s="48"/>
      <c r="R48" s="48"/>
      <c r="S48" s="48"/>
      <c r="T48" s="48"/>
      <c r="U48" s="48"/>
    </row>
    <row r="49" spans="1:21" ht="30.75" customHeight="1">
      <c r="A49" s="48"/>
      <c r="B49" s="1194"/>
      <c r="C49" s="1195"/>
      <c r="D49" s="62"/>
      <c r="E49" s="1186" t="s">
        <v>16</v>
      </c>
      <c r="F49" s="1186"/>
      <c r="G49" s="1186"/>
      <c r="H49" s="1186"/>
      <c r="I49" s="1186"/>
      <c r="J49" s="1187"/>
      <c r="K49" s="63">
        <v>292</v>
      </c>
      <c r="L49" s="64">
        <v>207</v>
      </c>
      <c r="M49" s="64">
        <v>166</v>
      </c>
      <c r="N49" s="64">
        <v>254</v>
      </c>
      <c r="O49" s="65">
        <v>61</v>
      </c>
      <c r="P49" s="48"/>
      <c r="Q49" s="48"/>
      <c r="R49" s="48"/>
      <c r="S49" s="48"/>
      <c r="T49" s="48"/>
      <c r="U49" s="48"/>
    </row>
    <row r="50" spans="1:21" ht="30.75" customHeight="1">
      <c r="A50" s="48"/>
      <c r="B50" s="1194"/>
      <c r="C50" s="1195"/>
      <c r="D50" s="62"/>
      <c r="E50" s="1186" t="s">
        <v>17</v>
      </c>
      <c r="F50" s="1186"/>
      <c r="G50" s="1186"/>
      <c r="H50" s="1186"/>
      <c r="I50" s="1186"/>
      <c r="J50" s="1187"/>
      <c r="K50" s="63">
        <v>445</v>
      </c>
      <c r="L50" s="64">
        <v>406</v>
      </c>
      <c r="M50" s="64">
        <v>392</v>
      </c>
      <c r="N50" s="64">
        <v>362</v>
      </c>
      <c r="O50" s="65">
        <v>357</v>
      </c>
      <c r="P50" s="48"/>
      <c r="Q50" s="48"/>
      <c r="R50" s="48"/>
      <c r="S50" s="48"/>
      <c r="T50" s="48"/>
      <c r="U50" s="48"/>
    </row>
    <row r="51" spans="1:21" ht="30.75" customHeight="1">
      <c r="A51" s="48"/>
      <c r="B51" s="1196"/>
      <c r="C51" s="1197"/>
      <c r="D51" s="66"/>
      <c r="E51" s="1186" t="s">
        <v>18</v>
      </c>
      <c r="F51" s="1186"/>
      <c r="G51" s="1186"/>
      <c r="H51" s="1186"/>
      <c r="I51" s="1186"/>
      <c r="J51" s="1187"/>
      <c r="K51" s="63">
        <v>1</v>
      </c>
      <c r="L51" s="64">
        <v>4</v>
      </c>
      <c r="M51" s="64">
        <v>1</v>
      </c>
      <c r="N51" s="64">
        <v>3</v>
      </c>
      <c r="O51" s="65">
        <v>1</v>
      </c>
      <c r="P51" s="48"/>
      <c r="Q51" s="48"/>
      <c r="R51" s="48"/>
      <c r="S51" s="48"/>
      <c r="T51" s="48"/>
      <c r="U51" s="48"/>
    </row>
    <row r="52" spans="1:21" ht="30.75" customHeight="1">
      <c r="A52" s="48"/>
      <c r="B52" s="1184" t="s">
        <v>19</v>
      </c>
      <c r="C52" s="1185"/>
      <c r="D52" s="66"/>
      <c r="E52" s="1186" t="s">
        <v>20</v>
      </c>
      <c r="F52" s="1186"/>
      <c r="G52" s="1186"/>
      <c r="H52" s="1186"/>
      <c r="I52" s="1186"/>
      <c r="J52" s="1187"/>
      <c r="K52" s="63">
        <v>25862</v>
      </c>
      <c r="L52" s="64">
        <v>26275</v>
      </c>
      <c r="M52" s="64">
        <v>26287</v>
      </c>
      <c r="N52" s="64">
        <v>27078</v>
      </c>
      <c r="O52" s="65">
        <v>26358</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15456</v>
      </c>
      <c r="L53" s="69">
        <v>14320</v>
      </c>
      <c r="M53" s="69">
        <v>13991</v>
      </c>
      <c r="N53" s="69">
        <v>13121</v>
      </c>
      <c r="O53" s="70">
        <v>13352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0" t="s">
        <v>24</v>
      </c>
      <c r="C41" s="1201"/>
      <c r="D41" s="81"/>
      <c r="E41" s="1206" t="s">
        <v>25</v>
      </c>
      <c r="F41" s="1206"/>
      <c r="G41" s="1206"/>
      <c r="H41" s="1207"/>
      <c r="I41" s="82">
        <v>305341</v>
      </c>
      <c r="J41" s="83">
        <v>317632</v>
      </c>
      <c r="K41" s="83">
        <v>333942</v>
      </c>
      <c r="L41" s="83">
        <v>350443</v>
      </c>
      <c r="M41" s="84">
        <v>366706</v>
      </c>
    </row>
    <row r="42" spans="2:13" ht="27.75" customHeight="1">
      <c r="B42" s="1202"/>
      <c r="C42" s="1203"/>
      <c r="D42" s="85"/>
      <c r="E42" s="1208" t="s">
        <v>26</v>
      </c>
      <c r="F42" s="1208"/>
      <c r="G42" s="1208"/>
      <c r="H42" s="1209"/>
      <c r="I42" s="86">
        <v>3984</v>
      </c>
      <c r="J42" s="87">
        <v>3635</v>
      </c>
      <c r="K42" s="87">
        <v>3283</v>
      </c>
      <c r="L42" s="87">
        <v>2927</v>
      </c>
      <c r="M42" s="88">
        <v>2568</v>
      </c>
    </row>
    <row r="43" spans="2:13" ht="27.75" customHeight="1">
      <c r="B43" s="1202"/>
      <c r="C43" s="1203"/>
      <c r="D43" s="85"/>
      <c r="E43" s="1208" t="s">
        <v>27</v>
      </c>
      <c r="F43" s="1208"/>
      <c r="G43" s="1208"/>
      <c r="H43" s="1209"/>
      <c r="I43" s="86">
        <v>80456</v>
      </c>
      <c r="J43" s="87">
        <v>79510</v>
      </c>
      <c r="K43" s="87">
        <v>79964</v>
      </c>
      <c r="L43" s="87">
        <v>78990</v>
      </c>
      <c r="M43" s="88">
        <v>78386</v>
      </c>
    </row>
    <row r="44" spans="2:13" ht="27.75" customHeight="1">
      <c r="B44" s="1202"/>
      <c r="C44" s="1203"/>
      <c r="D44" s="85"/>
      <c r="E44" s="1208" t="s">
        <v>28</v>
      </c>
      <c r="F44" s="1208"/>
      <c r="G44" s="1208"/>
      <c r="H44" s="1209"/>
      <c r="I44" s="86">
        <v>771</v>
      </c>
      <c r="J44" s="87">
        <v>635</v>
      </c>
      <c r="K44" s="87">
        <v>533</v>
      </c>
      <c r="L44" s="87">
        <v>229</v>
      </c>
      <c r="M44" s="88">
        <v>150</v>
      </c>
    </row>
    <row r="45" spans="2:13" ht="27.75" customHeight="1">
      <c r="B45" s="1202"/>
      <c r="C45" s="1203"/>
      <c r="D45" s="85"/>
      <c r="E45" s="1208" t="s">
        <v>29</v>
      </c>
      <c r="F45" s="1208"/>
      <c r="G45" s="1208"/>
      <c r="H45" s="1209"/>
      <c r="I45" s="86">
        <v>46470</v>
      </c>
      <c r="J45" s="87">
        <v>46611</v>
      </c>
      <c r="K45" s="87">
        <v>46290</v>
      </c>
      <c r="L45" s="87">
        <v>44003</v>
      </c>
      <c r="M45" s="88">
        <v>40682</v>
      </c>
    </row>
    <row r="46" spans="2:13" ht="27.75" customHeight="1">
      <c r="B46" s="1202"/>
      <c r="C46" s="1203"/>
      <c r="D46" s="85"/>
      <c r="E46" s="1208" t="s">
        <v>30</v>
      </c>
      <c r="F46" s="1208"/>
      <c r="G46" s="1208"/>
      <c r="H46" s="1209"/>
      <c r="I46" s="86" t="s">
        <v>477</v>
      </c>
      <c r="J46" s="87" t="s">
        <v>477</v>
      </c>
      <c r="K46" s="87" t="s">
        <v>477</v>
      </c>
      <c r="L46" s="87" t="s">
        <v>477</v>
      </c>
      <c r="M46" s="88" t="s">
        <v>477</v>
      </c>
    </row>
    <row r="47" spans="2:13" ht="27.75" customHeight="1">
      <c r="B47" s="1202"/>
      <c r="C47" s="1203"/>
      <c r="D47" s="85"/>
      <c r="E47" s="1208" t="s">
        <v>31</v>
      </c>
      <c r="F47" s="1208"/>
      <c r="G47" s="1208"/>
      <c r="H47" s="1209"/>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10" t="s">
        <v>33</v>
      </c>
      <c r="C49" s="1211"/>
      <c r="D49" s="89"/>
      <c r="E49" s="1208" t="s">
        <v>34</v>
      </c>
      <c r="F49" s="1208"/>
      <c r="G49" s="1208"/>
      <c r="H49" s="1209"/>
      <c r="I49" s="86">
        <v>18338</v>
      </c>
      <c r="J49" s="87">
        <v>17271</v>
      </c>
      <c r="K49" s="87">
        <v>15435</v>
      </c>
      <c r="L49" s="87">
        <v>15128</v>
      </c>
      <c r="M49" s="88">
        <v>13385</v>
      </c>
    </row>
    <row r="50" spans="2:13" ht="27.75" customHeight="1">
      <c r="B50" s="1202"/>
      <c r="C50" s="1203"/>
      <c r="D50" s="85"/>
      <c r="E50" s="1208" t="s">
        <v>35</v>
      </c>
      <c r="F50" s="1208"/>
      <c r="G50" s="1208"/>
      <c r="H50" s="1209"/>
      <c r="I50" s="86">
        <v>28630</v>
      </c>
      <c r="J50" s="87">
        <v>28020</v>
      </c>
      <c r="K50" s="87">
        <v>27710</v>
      </c>
      <c r="L50" s="87">
        <v>28119</v>
      </c>
      <c r="M50" s="88">
        <v>28076</v>
      </c>
    </row>
    <row r="51" spans="2:13" ht="27.75" customHeight="1">
      <c r="B51" s="1204"/>
      <c r="C51" s="1205"/>
      <c r="D51" s="85"/>
      <c r="E51" s="1208" t="s">
        <v>36</v>
      </c>
      <c r="F51" s="1208"/>
      <c r="G51" s="1208"/>
      <c r="H51" s="1209"/>
      <c r="I51" s="86">
        <v>223533</v>
      </c>
      <c r="J51" s="87">
        <v>235676</v>
      </c>
      <c r="K51" s="87">
        <v>249404</v>
      </c>
      <c r="L51" s="87">
        <v>262084</v>
      </c>
      <c r="M51" s="88">
        <v>272313</v>
      </c>
    </row>
    <row r="52" spans="2:13" ht="27.75" customHeight="1" thickBot="1">
      <c r="B52" s="1212" t="s">
        <v>37</v>
      </c>
      <c r="C52" s="1213"/>
      <c r="D52" s="90"/>
      <c r="E52" s="1214" t="s">
        <v>38</v>
      </c>
      <c r="F52" s="1214"/>
      <c r="G52" s="1214"/>
      <c r="H52" s="1215"/>
      <c r="I52" s="91">
        <v>166521</v>
      </c>
      <c r="J52" s="92">
        <v>167056</v>
      </c>
      <c r="K52" s="92">
        <v>171463</v>
      </c>
      <c r="L52" s="92">
        <v>171262</v>
      </c>
      <c r="M52" s="93">
        <v>174718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577</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577</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576</v>
      </c>
      <c r="C41" s="246"/>
      <c r="D41" s="246"/>
      <c r="E41" s="246"/>
      <c r="F41" s="246"/>
      <c r="G41" s="246"/>
      <c r="H41" s="246"/>
      <c r="I41" s="246"/>
      <c r="J41" s="246"/>
      <c r="K41" s="246"/>
      <c r="L41" s="246"/>
      <c r="M41" s="246"/>
      <c r="N41" s="246"/>
      <c r="O41" s="246"/>
      <c r="P41" s="247"/>
    </row>
    <row r="42" spans="2:17" ht="13.2">
      <c r="B42" s="248"/>
      <c r="C42" s="244"/>
      <c r="D42" s="244"/>
      <c r="E42" s="244"/>
      <c r="F42" s="244"/>
      <c r="G42" s="353" t="s">
        <v>572</v>
      </c>
      <c r="I42" s="352"/>
      <c r="J42" s="352"/>
      <c r="K42" s="352"/>
      <c r="L42" s="244"/>
      <c r="M42" s="244"/>
      <c r="N42" s="244"/>
      <c r="O42" s="244"/>
    </row>
    <row r="43" spans="2:17" ht="13.2">
      <c r="B43" s="248"/>
      <c r="C43" s="244"/>
      <c r="D43" s="244"/>
      <c r="E43" s="244"/>
      <c r="F43" s="244"/>
      <c r="G43" s="1227"/>
      <c r="H43" s="1228"/>
      <c r="I43" s="1228"/>
      <c r="J43" s="1228"/>
      <c r="K43" s="1228"/>
      <c r="L43" s="1228"/>
      <c r="M43" s="1228"/>
      <c r="N43" s="1228"/>
      <c r="O43" s="1229"/>
    </row>
    <row r="44" spans="2:17" ht="13.2">
      <c r="B44" s="248"/>
      <c r="C44" s="244"/>
      <c r="D44" s="244"/>
      <c r="E44" s="244"/>
      <c r="F44" s="244"/>
      <c r="G44" s="1230"/>
      <c r="H44" s="1231"/>
      <c r="I44" s="1231"/>
      <c r="J44" s="1231"/>
      <c r="K44" s="1231"/>
      <c r="L44" s="1231"/>
      <c r="M44" s="1231"/>
      <c r="N44" s="1231"/>
      <c r="O44" s="1232"/>
    </row>
    <row r="45" spans="2:17" ht="13.2">
      <c r="B45" s="248"/>
      <c r="C45" s="244"/>
      <c r="D45" s="244"/>
      <c r="E45" s="244"/>
      <c r="F45" s="244"/>
      <c r="G45" s="1230"/>
      <c r="H45" s="1231"/>
      <c r="I45" s="1231"/>
      <c r="J45" s="1231"/>
      <c r="K45" s="1231"/>
      <c r="L45" s="1231"/>
      <c r="M45" s="1231"/>
      <c r="N45" s="1231"/>
      <c r="O45" s="1232"/>
    </row>
    <row r="46" spans="2:17" ht="13.2">
      <c r="B46" s="248"/>
      <c r="C46" s="244"/>
      <c r="D46" s="244"/>
      <c r="E46" s="244"/>
      <c r="F46" s="244"/>
      <c r="G46" s="1230"/>
      <c r="H46" s="1231"/>
      <c r="I46" s="1231"/>
      <c r="J46" s="1231"/>
      <c r="K46" s="1231"/>
      <c r="L46" s="1231"/>
      <c r="M46" s="1231"/>
      <c r="N46" s="1231"/>
      <c r="O46" s="1232"/>
    </row>
    <row r="47" spans="2:17" ht="13.2">
      <c r="B47" s="248"/>
      <c r="C47" s="244"/>
      <c r="D47" s="244"/>
      <c r="E47" s="244"/>
      <c r="F47" s="244"/>
      <c r="G47" s="1233"/>
      <c r="H47" s="1234"/>
      <c r="I47" s="1234"/>
      <c r="J47" s="1234"/>
      <c r="K47" s="1234"/>
      <c r="L47" s="1234"/>
      <c r="M47" s="1234"/>
      <c r="N47" s="1234"/>
      <c r="O47" s="1235"/>
    </row>
    <row r="48" spans="2:17" ht="13.2">
      <c r="B48" s="248"/>
      <c r="C48" s="244"/>
      <c r="D48" s="244"/>
      <c r="E48" s="244"/>
      <c r="F48" s="244"/>
      <c r="G48" s="244"/>
      <c r="H48" s="363"/>
      <c r="I48" s="363"/>
      <c r="J48" s="363"/>
    </row>
    <row r="49" spans="1:17" ht="13.2">
      <c r="B49" s="248"/>
      <c r="C49" s="244"/>
      <c r="D49" s="244"/>
      <c r="E49" s="244"/>
      <c r="F49" s="244"/>
      <c r="G49" s="243" t="s">
        <v>575</v>
      </c>
    </row>
    <row r="50" spans="1:17" ht="13.2">
      <c r="B50" s="248"/>
      <c r="C50" s="244"/>
      <c r="D50" s="244"/>
      <c r="E50" s="244"/>
      <c r="F50" s="244"/>
      <c r="G50" s="1236"/>
      <c r="H50" s="1237"/>
      <c r="I50" s="1237"/>
      <c r="J50" s="1238"/>
      <c r="K50" s="345" t="s">
        <v>516</v>
      </c>
      <c r="L50" s="345" t="s">
        <v>517</v>
      </c>
      <c r="M50" s="345" t="s">
        <v>518</v>
      </c>
      <c r="N50" s="345" t="s">
        <v>519</v>
      </c>
      <c r="O50" s="345" t="s">
        <v>520</v>
      </c>
    </row>
    <row r="51" spans="1:17" ht="13.2">
      <c r="B51" s="248"/>
      <c r="C51" s="244"/>
      <c r="D51" s="244"/>
      <c r="E51" s="244"/>
      <c r="F51" s="244"/>
      <c r="G51" s="1239" t="s">
        <v>569</v>
      </c>
      <c r="H51" s="1240"/>
      <c r="I51" s="1245" t="s">
        <v>567</v>
      </c>
      <c r="J51" s="1245"/>
      <c r="K51" s="1216"/>
      <c r="L51" s="1216"/>
      <c r="M51" s="1216"/>
      <c r="N51" s="1216"/>
      <c r="O51" s="1216"/>
    </row>
    <row r="52" spans="1:17" ht="13.2">
      <c r="B52" s="248"/>
      <c r="C52" s="244"/>
      <c r="D52" s="244"/>
      <c r="E52" s="244"/>
      <c r="F52" s="244"/>
      <c r="G52" s="1241"/>
      <c r="H52" s="1242"/>
      <c r="I52" s="1246"/>
      <c r="J52" s="1246"/>
      <c r="K52" s="1217"/>
      <c r="L52" s="1217"/>
      <c r="M52" s="1217"/>
      <c r="N52" s="1217"/>
      <c r="O52" s="1217"/>
    </row>
    <row r="53" spans="1:17" ht="13.2">
      <c r="A53" s="355"/>
      <c r="B53" s="248"/>
      <c r="C53" s="244"/>
      <c r="D53" s="244"/>
      <c r="E53" s="244"/>
      <c r="F53" s="244"/>
      <c r="G53" s="1241"/>
      <c r="H53" s="1242"/>
      <c r="I53" s="1218" t="s">
        <v>574</v>
      </c>
      <c r="J53" s="1218"/>
      <c r="K53" s="1219"/>
      <c r="L53" s="1219"/>
      <c r="M53" s="1219"/>
      <c r="N53" s="1219"/>
      <c r="O53" s="1219"/>
    </row>
    <row r="54" spans="1:17" ht="13.2">
      <c r="A54" s="355"/>
      <c r="B54" s="248"/>
      <c r="C54" s="244"/>
      <c r="D54" s="244"/>
      <c r="E54" s="244"/>
      <c r="F54" s="244"/>
      <c r="G54" s="1243"/>
      <c r="H54" s="1244"/>
      <c r="I54" s="1218"/>
      <c r="J54" s="1218"/>
      <c r="K54" s="1220"/>
      <c r="L54" s="1220"/>
      <c r="M54" s="1220"/>
      <c r="N54" s="1220"/>
      <c r="O54" s="1220"/>
    </row>
    <row r="55" spans="1:17" ht="13.2">
      <c r="A55" s="355"/>
      <c r="B55" s="248"/>
      <c r="C55" s="244"/>
      <c r="D55" s="244"/>
      <c r="E55" s="244"/>
      <c r="F55" s="244"/>
      <c r="G55" s="1221" t="s">
        <v>568</v>
      </c>
      <c r="H55" s="1222"/>
      <c r="I55" s="1218" t="s">
        <v>567</v>
      </c>
      <c r="J55" s="1218"/>
      <c r="K55" s="1216"/>
      <c r="L55" s="1216"/>
      <c r="M55" s="1216"/>
      <c r="N55" s="1216"/>
      <c r="O55" s="1216"/>
    </row>
    <row r="56" spans="1:17" ht="13.2">
      <c r="A56" s="355"/>
      <c r="B56" s="248"/>
      <c r="C56" s="244"/>
      <c r="D56" s="244"/>
      <c r="E56" s="244"/>
      <c r="F56" s="244"/>
      <c r="G56" s="1223"/>
      <c r="H56" s="1224"/>
      <c r="I56" s="1218"/>
      <c r="J56" s="1218"/>
      <c r="K56" s="1217"/>
      <c r="L56" s="1217"/>
      <c r="M56" s="1217"/>
      <c r="N56" s="1217"/>
      <c r="O56" s="1217"/>
    </row>
    <row r="57" spans="1:17" s="355" customFormat="1" ht="13.2">
      <c r="B57" s="356"/>
      <c r="C57" s="352"/>
      <c r="D57" s="352"/>
      <c r="E57" s="352"/>
      <c r="F57" s="352"/>
      <c r="G57" s="1223"/>
      <c r="H57" s="1224"/>
      <c r="I57" s="1247" t="s">
        <v>574</v>
      </c>
      <c r="J57" s="1247"/>
      <c r="K57" s="1219"/>
      <c r="L57" s="1219"/>
      <c r="M57" s="1219"/>
      <c r="N57" s="1219"/>
      <c r="O57" s="1219"/>
      <c r="P57" s="361"/>
      <c r="Q57" s="356"/>
    </row>
    <row r="58" spans="1:17" s="355" customFormat="1" ht="13.2">
      <c r="A58" s="243"/>
      <c r="B58" s="356"/>
      <c r="C58" s="352"/>
      <c r="D58" s="352"/>
      <c r="E58" s="352"/>
      <c r="F58" s="352"/>
      <c r="G58" s="1225"/>
      <c r="H58" s="1226"/>
      <c r="I58" s="1247"/>
      <c r="J58" s="1247"/>
      <c r="K58" s="1220"/>
      <c r="L58" s="1220"/>
      <c r="M58" s="1220"/>
      <c r="N58" s="1220"/>
      <c r="O58" s="1220"/>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573</v>
      </c>
      <c r="C63" s="244"/>
      <c r="D63" s="244"/>
      <c r="E63" s="244"/>
      <c r="F63" s="244"/>
      <c r="G63" s="244"/>
      <c r="H63" s="244"/>
      <c r="I63" s="244"/>
      <c r="J63" s="244"/>
      <c r="K63" s="244"/>
      <c r="L63" s="244"/>
      <c r="M63" s="244"/>
      <c r="N63" s="244"/>
      <c r="O63" s="244"/>
    </row>
    <row r="64" spans="1:17" ht="13.2">
      <c r="B64" s="248"/>
      <c r="C64" s="244"/>
      <c r="D64" s="244"/>
      <c r="E64" s="244"/>
      <c r="F64" s="244"/>
      <c r="G64" s="353" t="s">
        <v>572</v>
      </c>
      <c r="I64" s="352"/>
      <c r="J64" s="352"/>
      <c r="K64" s="352"/>
      <c r="L64" s="244"/>
      <c r="M64" s="244"/>
      <c r="N64" s="244"/>
      <c r="O64" s="244"/>
    </row>
    <row r="65" spans="2:30" ht="13.2">
      <c r="B65" s="248"/>
      <c r="C65" s="244"/>
      <c r="D65" s="244"/>
      <c r="E65" s="244"/>
      <c r="F65" s="244"/>
      <c r="G65" s="1250" t="s">
        <v>571</v>
      </c>
      <c r="H65" s="1228"/>
      <c r="I65" s="1228"/>
      <c r="J65" s="1228"/>
      <c r="K65" s="1228"/>
      <c r="L65" s="1228"/>
      <c r="M65" s="1228"/>
      <c r="N65" s="1228"/>
      <c r="O65" s="1229"/>
    </row>
    <row r="66" spans="2:30" ht="13.2">
      <c r="B66" s="248"/>
      <c r="C66" s="244"/>
      <c r="D66" s="244"/>
      <c r="E66" s="244"/>
      <c r="F66" s="244"/>
      <c r="G66" s="1230"/>
      <c r="H66" s="1231"/>
      <c r="I66" s="1231"/>
      <c r="J66" s="1231"/>
      <c r="K66" s="1231"/>
      <c r="L66" s="1231"/>
      <c r="M66" s="1231"/>
      <c r="N66" s="1231"/>
      <c r="O66" s="1232"/>
    </row>
    <row r="67" spans="2:30" ht="13.2">
      <c r="B67" s="248"/>
      <c r="C67" s="244"/>
      <c r="D67" s="244"/>
      <c r="E67" s="244"/>
      <c r="F67" s="244"/>
      <c r="G67" s="1230"/>
      <c r="H67" s="1231"/>
      <c r="I67" s="1231"/>
      <c r="J67" s="1231"/>
      <c r="K67" s="1231"/>
      <c r="L67" s="1231"/>
      <c r="M67" s="1231"/>
      <c r="N67" s="1231"/>
      <c r="O67" s="1232"/>
    </row>
    <row r="68" spans="2:30" ht="13.2">
      <c r="B68" s="248"/>
      <c r="C68" s="244"/>
      <c r="D68" s="244"/>
      <c r="E68" s="244"/>
      <c r="F68" s="244"/>
      <c r="G68" s="1230"/>
      <c r="H68" s="1231"/>
      <c r="I68" s="1231"/>
      <c r="J68" s="1231"/>
      <c r="K68" s="1231"/>
      <c r="L68" s="1231"/>
      <c r="M68" s="1231"/>
      <c r="N68" s="1231"/>
      <c r="O68" s="1232"/>
    </row>
    <row r="69" spans="2:30" ht="13.2">
      <c r="B69" s="248"/>
      <c r="C69" s="244"/>
      <c r="D69" s="244"/>
      <c r="E69" s="244"/>
      <c r="F69" s="244"/>
      <c r="G69" s="1233"/>
      <c r="H69" s="1234"/>
      <c r="I69" s="1234"/>
      <c r="J69" s="1234"/>
      <c r="K69" s="1234"/>
      <c r="L69" s="1234"/>
      <c r="M69" s="1234"/>
      <c r="N69" s="1234"/>
      <c r="O69" s="1235"/>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570</v>
      </c>
      <c r="I71" s="349"/>
      <c r="J71" s="348"/>
      <c r="K71" s="348"/>
      <c r="L71" s="347"/>
      <c r="M71" s="348"/>
      <c r="N71" s="347"/>
      <c r="O71" s="346"/>
    </row>
    <row r="72" spans="2:30" ht="13.2">
      <c r="B72" s="248"/>
      <c r="C72" s="244"/>
      <c r="D72" s="244"/>
      <c r="E72" s="244"/>
      <c r="F72" s="244"/>
      <c r="G72" s="1236"/>
      <c r="H72" s="1237"/>
      <c r="I72" s="1237"/>
      <c r="J72" s="1238"/>
      <c r="K72" s="345" t="s">
        <v>516</v>
      </c>
      <c r="L72" s="345" t="s">
        <v>517</v>
      </c>
      <c r="M72" s="345" t="s">
        <v>518</v>
      </c>
      <c r="N72" s="345" t="s">
        <v>519</v>
      </c>
      <c r="O72" s="345" t="s">
        <v>520</v>
      </c>
    </row>
    <row r="73" spans="2:30" ht="13.2">
      <c r="B73" s="248"/>
      <c r="C73" s="244"/>
      <c r="D73" s="244"/>
      <c r="E73" s="244"/>
      <c r="F73" s="244"/>
      <c r="G73" s="1239" t="s">
        <v>569</v>
      </c>
      <c r="H73" s="1240"/>
      <c r="I73" s="1245" t="s">
        <v>567</v>
      </c>
      <c r="J73" s="1245"/>
      <c r="K73" s="1248">
        <v>125.3</v>
      </c>
      <c r="L73" s="1248">
        <v>120.7</v>
      </c>
      <c r="M73" s="1217">
        <v>122.5</v>
      </c>
      <c r="N73" s="1217">
        <v>122.4</v>
      </c>
      <c r="O73" s="1217">
        <v>125.5</v>
      </c>
      <c r="S73" s="243">
        <v>9.9</v>
      </c>
    </row>
    <row r="74" spans="2:30" ht="13.2">
      <c r="B74" s="248"/>
      <c r="C74" s="244"/>
      <c r="D74" s="244"/>
      <c r="E74" s="244"/>
      <c r="F74" s="244"/>
      <c r="G74" s="1241"/>
      <c r="H74" s="1242"/>
      <c r="I74" s="1246"/>
      <c r="J74" s="1246"/>
      <c r="K74" s="1248"/>
      <c r="L74" s="1248"/>
      <c r="M74" s="1217"/>
      <c r="N74" s="1217"/>
      <c r="O74" s="1217"/>
    </row>
    <row r="75" spans="2:30" ht="13.2">
      <c r="B75" s="248"/>
      <c r="C75" s="244"/>
      <c r="D75" s="244"/>
      <c r="E75" s="244"/>
      <c r="F75" s="244"/>
      <c r="G75" s="1241"/>
      <c r="H75" s="1242"/>
      <c r="I75" s="1218" t="s">
        <v>566</v>
      </c>
      <c r="J75" s="1218"/>
      <c r="K75" s="1249">
        <v>11.8</v>
      </c>
      <c r="L75" s="1249">
        <v>11.1</v>
      </c>
      <c r="M75" s="1249">
        <v>10.6</v>
      </c>
      <c r="N75" s="1249">
        <v>9.9</v>
      </c>
      <c r="O75" s="1249">
        <v>9.6</v>
      </c>
      <c r="U75" s="243">
        <v>81.2</v>
      </c>
      <c r="W75" s="243">
        <v>87.2</v>
      </c>
      <c r="Y75" s="243">
        <v>99.8</v>
      </c>
      <c r="AA75" s="243">
        <v>109.5</v>
      </c>
      <c r="AC75" s="243">
        <v>115.2</v>
      </c>
    </row>
    <row r="76" spans="2:30" ht="13.2">
      <c r="B76" s="248"/>
      <c r="C76" s="244"/>
      <c r="D76" s="244"/>
      <c r="E76" s="244"/>
      <c r="F76" s="244"/>
      <c r="G76" s="1243"/>
      <c r="H76" s="1244"/>
      <c r="I76" s="1218"/>
      <c r="J76" s="1218"/>
      <c r="K76" s="1220"/>
      <c r="L76" s="1220"/>
      <c r="M76" s="1220"/>
      <c r="N76" s="1220"/>
      <c r="O76" s="1220"/>
    </row>
    <row r="77" spans="2:30" ht="13.2">
      <c r="B77" s="248"/>
      <c r="C77" s="244"/>
      <c r="D77" s="244"/>
      <c r="E77" s="244"/>
      <c r="F77" s="244"/>
      <c r="G77" s="1221" t="s">
        <v>568</v>
      </c>
      <c r="H77" s="1222"/>
      <c r="I77" s="1218" t="s">
        <v>567</v>
      </c>
      <c r="J77" s="1218"/>
      <c r="K77" s="1248">
        <v>74</v>
      </c>
      <c r="L77" s="1248">
        <v>150.5</v>
      </c>
      <c r="M77" s="1217">
        <v>139</v>
      </c>
      <c r="N77" s="1217">
        <v>132.4</v>
      </c>
      <c r="O77" s="1217">
        <v>124.2</v>
      </c>
      <c r="R77" s="243">
        <v>12.3</v>
      </c>
      <c r="T77" s="243">
        <v>11.1</v>
      </c>
    </row>
    <row r="78" spans="2:30" ht="13.2">
      <c r="B78" s="248"/>
      <c r="C78" s="244"/>
      <c r="D78" s="244"/>
      <c r="E78" s="244"/>
      <c r="F78" s="244"/>
      <c r="G78" s="1223"/>
      <c r="H78" s="1224"/>
      <c r="I78" s="1218"/>
      <c r="J78" s="1218"/>
      <c r="K78" s="1248"/>
      <c r="L78" s="1248"/>
      <c r="M78" s="1217"/>
      <c r="N78" s="1217"/>
      <c r="O78" s="1217"/>
    </row>
    <row r="79" spans="2:30" ht="13.2">
      <c r="B79" s="248"/>
      <c r="C79" s="244"/>
      <c r="D79" s="244"/>
      <c r="E79" s="244"/>
      <c r="F79" s="244"/>
      <c r="G79" s="1223"/>
      <c r="H79" s="1224"/>
      <c r="I79" s="1251" t="s">
        <v>566</v>
      </c>
      <c r="J79" s="1247"/>
      <c r="K79" s="1252">
        <v>9.1999999999999993</v>
      </c>
      <c r="L79" s="1252">
        <v>11.5</v>
      </c>
      <c r="M79" s="1252">
        <v>11.2</v>
      </c>
      <c r="N79" s="1252">
        <v>11.2</v>
      </c>
      <c r="O79" s="1252">
        <v>10.9</v>
      </c>
      <c r="V79" s="243">
        <v>53.5</v>
      </c>
      <c r="X79" s="243">
        <v>48.2</v>
      </c>
      <c r="Z79" s="243">
        <v>34.200000000000003</v>
      </c>
      <c r="AB79" s="243">
        <v>30.3</v>
      </c>
      <c r="AD79" s="243">
        <v>28.9</v>
      </c>
    </row>
    <row r="80" spans="2:30" ht="13.2">
      <c r="B80" s="248"/>
      <c r="C80" s="244"/>
      <c r="D80" s="244"/>
      <c r="E80" s="244"/>
      <c r="F80" s="244"/>
      <c r="G80" s="1225"/>
      <c r="H80" s="1226"/>
      <c r="I80" s="1247"/>
      <c r="J80" s="1247"/>
      <c r="K80" s="1252"/>
      <c r="L80" s="1252"/>
      <c r="M80" s="1252"/>
      <c r="N80" s="1252"/>
      <c r="O80" s="1252"/>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46645</v>
      </c>
      <c r="E3" s="116"/>
      <c r="F3" s="117">
        <v>43858</v>
      </c>
      <c r="G3" s="118"/>
      <c r="H3" s="119"/>
    </row>
    <row r="4" spans="1:8">
      <c r="A4" s="120"/>
      <c r="B4" s="121"/>
      <c r="C4" s="122"/>
      <c r="D4" s="123">
        <v>24432</v>
      </c>
      <c r="E4" s="124"/>
      <c r="F4" s="125">
        <v>23714</v>
      </c>
      <c r="G4" s="126"/>
      <c r="H4" s="127"/>
    </row>
    <row r="5" spans="1:8">
      <c r="A5" s="108" t="s">
        <v>510</v>
      </c>
      <c r="B5" s="113"/>
      <c r="C5" s="114"/>
      <c r="D5" s="115">
        <v>47866</v>
      </c>
      <c r="E5" s="116"/>
      <c r="F5" s="117">
        <v>47129</v>
      </c>
      <c r="G5" s="118"/>
      <c r="H5" s="119"/>
    </row>
    <row r="6" spans="1:8">
      <c r="A6" s="120"/>
      <c r="B6" s="121"/>
      <c r="C6" s="122"/>
      <c r="D6" s="123">
        <v>22525</v>
      </c>
      <c r="E6" s="124"/>
      <c r="F6" s="125">
        <v>23069</v>
      </c>
      <c r="G6" s="126"/>
      <c r="H6" s="127"/>
    </row>
    <row r="7" spans="1:8">
      <c r="A7" s="108" t="s">
        <v>511</v>
      </c>
      <c r="B7" s="113"/>
      <c r="C7" s="114"/>
      <c r="D7" s="115">
        <v>62857</v>
      </c>
      <c r="E7" s="116"/>
      <c r="F7" s="117">
        <v>50848</v>
      </c>
      <c r="G7" s="118"/>
      <c r="H7" s="119"/>
    </row>
    <row r="8" spans="1:8">
      <c r="A8" s="120"/>
      <c r="B8" s="121"/>
      <c r="C8" s="122"/>
      <c r="D8" s="123">
        <v>27610</v>
      </c>
      <c r="E8" s="124"/>
      <c r="F8" s="125">
        <v>22583</v>
      </c>
      <c r="G8" s="126"/>
      <c r="H8" s="127"/>
    </row>
    <row r="9" spans="1:8">
      <c r="A9" s="108" t="s">
        <v>512</v>
      </c>
      <c r="B9" s="113"/>
      <c r="C9" s="114"/>
      <c r="D9" s="115">
        <v>59595</v>
      </c>
      <c r="E9" s="116"/>
      <c r="F9" s="117">
        <v>53572</v>
      </c>
      <c r="G9" s="118"/>
      <c r="H9" s="119"/>
    </row>
    <row r="10" spans="1:8">
      <c r="A10" s="120"/>
      <c r="B10" s="121"/>
      <c r="C10" s="122"/>
      <c r="D10" s="123">
        <v>26221</v>
      </c>
      <c r="E10" s="124"/>
      <c r="F10" s="125">
        <v>25259</v>
      </c>
      <c r="G10" s="126"/>
      <c r="H10" s="127"/>
    </row>
    <row r="11" spans="1:8">
      <c r="A11" s="108" t="s">
        <v>513</v>
      </c>
      <c r="B11" s="113"/>
      <c r="C11" s="114"/>
      <c r="D11" s="115">
        <v>65964</v>
      </c>
      <c r="E11" s="116"/>
      <c r="F11" s="117">
        <v>51898</v>
      </c>
      <c r="G11" s="118"/>
      <c r="H11" s="119"/>
    </row>
    <row r="12" spans="1:8">
      <c r="A12" s="120"/>
      <c r="B12" s="121"/>
      <c r="C12" s="128"/>
      <c r="D12" s="123">
        <v>24882</v>
      </c>
      <c r="E12" s="124"/>
      <c r="F12" s="125">
        <v>25986</v>
      </c>
      <c r="G12" s="126"/>
      <c r="H12" s="127"/>
    </row>
    <row r="13" spans="1:8">
      <c r="A13" s="108"/>
      <c r="B13" s="113"/>
      <c r="C13" s="129"/>
      <c r="D13" s="130">
        <v>56585</v>
      </c>
      <c r="E13" s="131"/>
      <c r="F13" s="132">
        <v>49461</v>
      </c>
      <c r="G13" s="133"/>
      <c r="H13" s="119"/>
    </row>
    <row r="14" spans="1:8">
      <c r="A14" s="120"/>
      <c r="B14" s="121"/>
      <c r="C14" s="122"/>
      <c r="D14" s="123">
        <v>25134</v>
      </c>
      <c r="E14" s="124"/>
      <c r="F14" s="125">
        <v>24122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2.25</v>
      </c>
      <c r="C19" s="134">
        <f>ROUND(VALUE(SUBSTITUTE(実質収支比率等に係る経年分析!G$48,"▲","-")),2)</f>
        <v>1.82</v>
      </c>
      <c r="D19" s="134">
        <f>ROUND(VALUE(SUBSTITUTE(実質収支比率等に係る経年分析!H$48,"▲","-")),2)</f>
        <v>2.15</v>
      </c>
      <c r="E19" s="134">
        <f>ROUND(VALUE(SUBSTITUTE(実質収支比率等に係る経年分析!I$48,"▲","-")),2)</f>
        <v>1.87</v>
      </c>
      <c r="F19" s="134">
        <f>ROUND(VALUE(SUBSTITUTE(実質収支比率等に係る経年分析!J$48,"▲","-")),2)</f>
        <v>2.58</v>
      </c>
    </row>
    <row r="20" spans="1:11">
      <c r="A20" s="134" t="s">
        <v>43</v>
      </c>
      <c r="B20" s="134">
        <f>ROUND(VALUE(SUBSTITUTE(実質収支比率等に係る経年分析!F$47,"▲","-")),2)</f>
        <v>7.43</v>
      </c>
      <c r="C20" s="134">
        <f>ROUND(VALUE(SUBSTITUTE(実質収支比率等に係る経年分析!G$47,"▲","-")),2)</f>
        <v>6.86</v>
      </c>
      <c r="D20" s="134">
        <f>ROUND(VALUE(SUBSTITUTE(実質収支比率等に係る経年分析!H$47,"▲","-")),2)</f>
        <v>6.29</v>
      </c>
      <c r="E20" s="134">
        <f>ROUND(VALUE(SUBSTITUTE(実質収支比率等に係る経年分析!I$47,"▲","-")),2)</f>
        <v>6.27</v>
      </c>
      <c r="F20" s="134">
        <f>ROUND(VALUE(SUBSTITUTE(実質収支比率等に係る経年分析!J$47,"▲","-")),2)</f>
        <v>6.33</v>
      </c>
    </row>
    <row r="21" spans="1:11">
      <c r="A21" s="134" t="s">
        <v>44</v>
      </c>
      <c r="B21" s="134">
        <f>IF(ISNUMBER(VALUE(SUBSTITUTE(実質収支比率等に係る経年分析!F$49,"▲","-"))),ROUND(VALUE(SUBSTITUTE(実質収支比率等に係る経年分析!F$49,"▲","-")),2),NA())</f>
        <v>-0.16</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0.72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0.28000000000000003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競輪事業会計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交通事業会計</v>
      </c>
      <c r="B30" s="135">
        <f>IF(ROUND(VALUE(SUBSTITUTE(連結実質赤字比率に係る赤字・黒字の構成分析!F$40,"▲", "-")), 2) &lt; 0, ABS(ROUND(VALUE(SUBSTITUTE(連結実質赤字比率に係る赤字・黒字の構成分析!F$40,"▲", "-")), 2)), NA())</f>
        <v>2.27</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1.89</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1.2</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0.66</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0.56999999999999995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1.1100000000000001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0.76</v>
      </c>
    </row>
    <row r="32" spans="1:11">
      <c r="A32" s="135" t="str">
        <f>IF(連結実質赤字比率に係る赤字・黒字の構成分析!C$38="",NA(),連結実質赤字比率に係る赤字・黒字の構成分析!C$38)</f>
        <v>介護保険会計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7.49</v>
      </c>
    </row>
    <row r="36" spans="1:16">
      <c r="A36" s="135" t="str">
        <f>IF(連結実質赤字比率に係る赤字・黒字の構成分析!C$34="",NA(),連結実質赤字比率に係る赤字・黒字の構成分析!C$34)</f>
        <v>国民健康保険会計</v>
      </c>
      <c r="B36" s="135">
        <f>IF(ROUND(VALUE(SUBSTITUTE(連結実質赤字比率に係る赤字・黒字の構成分析!F$34,"▲", "-")), 2) &lt; 0, ABS(ROUND(VALUE(SUBSTITUTE(連結実質赤字比率に係る赤字・黒字の構成分析!F$34,"▲", "-")), 2)), NA())</f>
        <v>3.48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1.38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2.5499999999999998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25862</v>
      </c>
      <c r="E42" s="136"/>
      <c r="F42" s="136"/>
      <c r="G42" s="136">
        <f>'実質公債費比率（分子）の構造'!L$52</f>
        <v>26275</v>
      </c>
      <c r="H42" s="136"/>
      <c r="I42" s="136"/>
      <c r="J42" s="136">
        <f>'実質公債費比率（分子）の構造'!M$52</f>
        <v>26287</v>
      </c>
      <c r="K42" s="136"/>
      <c r="L42" s="136"/>
      <c r="M42" s="136">
        <f>'実質公債費比率（分子）の構造'!N$52</f>
        <v>27078</v>
      </c>
      <c r="N42" s="136"/>
      <c r="O42" s="136"/>
      <c r="P42" s="136">
        <f>'実質公債費比率（分子）の構造'!O$52</f>
        <v>26358</v>
      </c>
    </row>
    <row r="43" spans="1:16">
      <c r="A43" s="136" t="s">
        <v>18</v>
      </c>
      <c r="B43" s="136">
        <f>'実質公債費比率（分子）の構造'!K$51</f>
        <v>1</v>
      </c>
      <c r="C43" s="136"/>
      <c r="D43" s="136"/>
      <c r="E43" s="136">
        <f>'実質公債費比率（分子）の構造'!L$51</f>
        <v>4</v>
      </c>
      <c r="F43" s="136"/>
      <c r="G43" s="136"/>
      <c r="H43" s="136">
        <f>'実質公債費比率（分子）の構造'!M$51</f>
        <v>1</v>
      </c>
      <c r="I43" s="136"/>
      <c r="J43" s="136"/>
      <c r="K43" s="136">
        <f>'実質公債費比率（分子）の構造'!N$51</f>
        <v>3</v>
      </c>
      <c r="L43" s="136"/>
      <c r="M43" s="136"/>
      <c r="N43" s="136">
        <f>'実質公債費比率（分子）の構造'!O$51</f>
        <v>1</v>
      </c>
      <c r="O43" s="136"/>
      <c r="P43" s="136"/>
    </row>
    <row r="44" spans="1:16">
      <c r="A44" s="136" t="s">
        <v>52</v>
      </c>
      <c r="B44" s="136">
        <f>'実質公債費比率（分子）の構造'!K$50</f>
        <v>445</v>
      </c>
      <c r="C44" s="136"/>
      <c r="D44" s="136"/>
      <c r="E44" s="136">
        <f>'実質公債費比率（分子）の構造'!L$50</f>
        <v>406</v>
      </c>
      <c r="F44" s="136"/>
      <c r="G44" s="136"/>
      <c r="H44" s="136">
        <f>'実質公債費比率（分子）の構造'!M$50</f>
        <v>392</v>
      </c>
      <c r="I44" s="136"/>
      <c r="J44" s="136"/>
      <c r="K44" s="136">
        <f>'実質公債費比率（分子）の構造'!N$50</f>
        <v>362</v>
      </c>
      <c r="L44" s="136"/>
      <c r="M44" s="136"/>
      <c r="N44" s="136">
        <f>'実質公債費比率（分子）の構造'!O$50</f>
        <v>357</v>
      </c>
      <c r="O44" s="136"/>
      <c r="P44" s="136"/>
    </row>
    <row r="45" spans="1:16">
      <c r="A45" s="136" t="s">
        <v>53</v>
      </c>
      <c r="B45" s="136">
        <f>'実質公債費比率（分子）の構造'!K$49</f>
        <v>292</v>
      </c>
      <c r="C45" s="136"/>
      <c r="D45" s="136"/>
      <c r="E45" s="136">
        <f>'実質公債費比率（分子）の構造'!L$49</f>
        <v>207</v>
      </c>
      <c r="F45" s="136"/>
      <c r="G45" s="136"/>
      <c r="H45" s="136">
        <f>'実質公債費比率（分子）の構造'!M$49</f>
        <v>166</v>
      </c>
      <c r="I45" s="136"/>
      <c r="J45" s="136"/>
      <c r="K45" s="136">
        <f>'実質公債費比率（分子）の構造'!N$49</f>
        <v>254</v>
      </c>
      <c r="L45" s="136"/>
      <c r="M45" s="136"/>
      <c r="N45" s="136">
        <f>'実質公債費比率（分子）の構造'!O$49</f>
        <v>61</v>
      </c>
      <c r="O45" s="136"/>
      <c r="P45" s="136"/>
    </row>
    <row r="46" spans="1:16">
      <c r="A46" s="136" t="s">
        <v>54</v>
      </c>
      <c r="B46" s="136">
        <f>'実質公債費比率（分子）の構造'!K$48</f>
        <v>7536</v>
      </c>
      <c r="C46" s="136"/>
      <c r="D46" s="136"/>
      <c r="E46" s="136">
        <f>'実質公債費比率（分子）の構造'!L$48</f>
        <v>7095</v>
      </c>
      <c r="F46" s="136"/>
      <c r="G46" s="136"/>
      <c r="H46" s="136">
        <f>'実質公債費比率（分子）の構造'!M$48</f>
        <v>6866</v>
      </c>
      <c r="I46" s="136"/>
      <c r="J46" s="136"/>
      <c r="K46" s="136">
        <f>'実質公債費比率（分子）の構造'!N$48</f>
        <v>6782</v>
      </c>
      <c r="L46" s="136"/>
      <c r="M46" s="136"/>
      <c r="N46" s="136">
        <f>'実質公債費比率（分子）の構造'!O$48</f>
        <v>6647</v>
      </c>
      <c r="O46" s="136"/>
      <c r="P46" s="136"/>
    </row>
    <row r="47" spans="1:16">
      <c r="A47" s="136" t="s">
        <v>55</v>
      </c>
      <c r="B47" s="136">
        <f>'実質公債費比率（分子）の構造'!K$47</f>
        <v>19</v>
      </c>
      <c r="C47" s="136"/>
      <c r="D47" s="136"/>
      <c r="E47" s="136">
        <f>'実質公債費比率（分子）の構造'!L$47</f>
        <v>4</v>
      </c>
      <c r="F47" s="136"/>
      <c r="G47" s="136"/>
      <c r="H47" s="136">
        <f>'実質公債費比率（分子）の構造'!M$47</f>
        <v>333</v>
      </c>
      <c r="I47" s="136"/>
      <c r="J47" s="136"/>
      <c r="K47" s="136">
        <f>'実質公債費比率（分子）の構造'!N$47</f>
        <v>667</v>
      </c>
      <c r="L47" s="136"/>
      <c r="M47" s="136"/>
      <c r="N47" s="136">
        <f>'実質公債費比率（分子）の構造'!O$47</f>
        <v>1000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33025</v>
      </c>
      <c r="C49" s="136"/>
      <c r="D49" s="136"/>
      <c r="E49" s="136">
        <f>'実質公債費比率（分子）の構造'!L$45</f>
        <v>32879</v>
      </c>
      <c r="F49" s="136"/>
      <c r="G49" s="136"/>
      <c r="H49" s="136">
        <f>'実質公債費比率（分子）の構造'!M$45</f>
        <v>32520</v>
      </c>
      <c r="I49" s="136"/>
      <c r="J49" s="136"/>
      <c r="K49" s="136">
        <f>'実質公債費比率（分子）の構造'!N$45</f>
        <v>32131</v>
      </c>
      <c r="L49" s="136"/>
      <c r="M49" s="136"/>
      <c r="N49" s="136">
        <f>'実質公債費比率（分子）の構造'!O$45</f>
        <v>31644</v>
      </c>
      <c r="O49" s="136"/>
      <c r="P49" s="136"/>
    </row>
    <row r="50" spans="1:16">
      <c r="A50" s="136" t="s">
        <v>58</v>
      </c>
      <c r="B50" s="136" t="e">
        <f>NA()</f>
        <v>#N/A</v>
      </c>
      <c r="C50" s="136">
        <f>IF(ISNUMBER('実質公債費比率（分子）の構造'!K$53),'実質公債費比率（分子）の構造'!K$53,NA())</f>
        <v>15456</v>
      </c>
      <c r="D50" s="136" t="e">
        <f>NA()</f>
        <v>#N/A</v>
      </c>
      <c r="E50" s="136" t="e">
        <f>NA()</f>
        <v>#N/A</v>
      </c>
      <c r="F50" s="136">
        <f>IF(ISNUMBER('実質公債費比率（分子）の構造'!L$53),'実質公債費比率（分子）の構造'!L$53,NA())</f>
        <v>14320</v>
      </c>
      <c r="G50" s="136" t="e">
        <f>NA()</f>
        <v>#N/A</v>
      </c>
      <c r="H50" s="136" t="e">
        <f>NA()</f>
        <v>#N/A</v>
      </c>
      <c r="I50" s="136">
        <f>IF(ISNUMBER('実質公債費比率（分子）の構造'!M$53),'実質公債費比率（分子）の構造'!M$53,NA())</f>
        <v>13991</v>
      </c>
      <c r="J50" s="136" t="e">
        <f>NA()</f>
        <v>#N/A</v>
      </c>
      <c r="K50" s="136" t="e">
        <f>NA()</f>
        <v>#N/A</v>
      </c>
      <c r="L50" s="136">
        <f>IF(ISNUMBER('実質公債費比率（分子）の構造'!N$53),'実質公債費比率（分子）の構造'!N$53,NA())</f>
        <v>13121</v>
      </c>
      <c r="M50" s="136" t="e">
        <f>NA()</f>
        <v>#N/A</v>
      </c>
      <c r="N50" s="136" t="e">
        <f>NA()</f>
        <v>#N/A</v>
      </c>
      <c r="O50" s="136">
        <f>IF(ISNUMBER('実質公債費比率（分子）の構造'!O$53),'実質公債費比率（分子）の構造'!O$53,NA())</f>
        <v>13352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223533</v>
      </c>
      <c r="E56" s="135"/>
      <c r="F56" s="135"/>
      <c r="G56" s="135">
        <f>'将来負担比率（分子）の構造'!J$51</f>
        <v>235676</v>
      </c>
      <c r="H56" s="135"/>
      <c r="I56" s="135"/>
      <c r="J56" s="135">
        <f>'将来負担比率（分子）の構造'!K$51</f>
        <v>249404</v>
      </c>
      <c r="K56" s="135"/>
      <c r="L56" s="135"/>
      <c r="M56" s="135">
        <f>'将来負担比率（分子）の構造'!L$51</f>
        <v>262084</v>
      </c>
      <c r="N56" s="135"/>
      <c r="O56" s="135"/>
      <c r="P56" s="135">
        <f>'将来負担比率（分子）の構造'!M$51</f>
        <v>272313</v>
      </c>
    </row>
    <row r="57" spans="1:16">
      <c r="A57" s="135" t="s">
        <v>35</v>
      </c>
      <c r="B57" s="135"/>
      <c r="C57" s="135"/>
      <c r="D57" s="135">
        <f>'将来負担比率（分子）の構造'!I$50</f>
        <v>28630</v>
      </c>
      <c r="E57" s="135"/>
      <c r="F57" s="135"/>
      <c r="G57" s="135">
        <f>'将来負担比率（分子）の構造'!J$50</f>
        <v>28020</v>
      </c>
      <c r="H57" s="135"/>
      <c r="I57" s="135"/>
      <c r="J57" s="135">
        <f>'将来負担比率（分子）の構造'!K$50</f>
        <v>27710</v>
      </c>
      <c r="K57" s="135"/>
      <c r="L57" s="135"/>
      <c r="M57" s="135">
        <f>'将来負担比率（分子）の構造'!L$50</f>
        <v>28119</v>
      </c>
      <c r="N57" s="135"/>
      <c r="O57" s="135"/>
      <c r="P57" s="135">
        <f>'将来負担比率（分子）の構造'!M$50</f>
        <v>28076</v>
      </c>
    </row>
    <row r="58" spans="1:16">
      <c r="A58" s="135" t="s">
        <v>34</v>
      </c>
      <c r="B58" s="135"/>
      <c r="C58" s="135"/>
      <c r="D58" s="135">
        <f>'将来負担比率（分子）の構造'!I$49</f>
        <v>18338</v>
      </c>
      <c r="E58" s="135"/>
      <c r="F58" s="135"/>
      <c r="G58" s="135">
        <f>'将来負担比率（分子）の構造'!J$49</f>
        <v>17271</v>
      </c>
      <c r="H58" s="135"/>
      <c r="I58" s="135"/>
      <c r="J58" s="135">
        <f>'将来負担比率（分子）の構造'!K$49</f>
        <v>15435</v>
      </c>
      <c r="K58" s="135"/>
      <c r="L58" s="135"/>
      <c r="M58" s="135">
        <f>'将来負担比率（分子）の構造'!L$49</f>
        <v>15128</v>
      </c>
      <c r="N58" s="135"/>
      <c r="O58" s="135"/>
      <c r="P58" s="135">
        <f>'将来負担比率（分子）の構造'!M$49</f>
        <v>13385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46470</v>
      </c>
      <c r="C62" s="135"/>
      <c r="D62" s="135"/>
      <c r="E62" s="135">
        <f>'将来負担比率（分子）の構造'!J$45</f>
        <v>46611</v>
      </c>
      <c r="F62" s="135"/>
      <c r="G62" s="135"/>
      <c r="H62" s="135">
        <f>'将来負担比率（分子）の構造'!K$45</f>
        <v>46290</v>
      </c>
      <c r="I62" s="135"/>
      <c r="J62" s="135"/>
      <c r="K62" s="135">
        <f>'将来負担比率（分子）の構造'!L$45</f>
        <v>44003</v>
      </c>
      <c r="L62" s="135"/>
      <c r="M62" s="135"/>
      <c r="N62" s="135">
        <f>'将来負担比率（分子）の構造'!M$45</f>
        <v>40682</v>
      </c>
      <c r="O62" s="135"/>
      <c r="P62" s="135"/>
    </row>
    <row r="63" spans="1:16">
      <c r="A63" s="135" t="s">
        <v>28</v>
      </c>
      <c r="B63" s="135">
        <f>'将来負担比率（分子）の構造'!I$44</f>
        <v>771</v>
      </c>
      <c r="C63" s="135"/>
      <c r="D63" s="135"/>
      <c r="E63" s="135">
        <f>'将来負担比率（分子）の構造'!J$44</f>
        <v>635</v>
      </c>
      <c r="F63" s="135"/>
      <c r="G63" s="135"/>
      <c r="H63" s="135">
        <f>'将来負担比率（分子）の構造'!K$44</f>
        <v>533</v>
      </c>
      <c r="I63" s="135"/>
      <c r="J63" s="135"/>
      <c r="K63" s="135">
        <f>'将来負担比率（分子）の構造'!L$44</f>
        <v>229</v>
      </c>
      <c r="L63" s="135"/>
      <c r="M63" s="135"/>
      <c r="N63" s="135">
        <f>'将来負担比率（分子）の構造'!M$44</f>
        <v>150</v>
      </c>
      <c r="O63" s="135"/>
      <c r="P63" s="135"/>
    </row>
    <row r="64" spans="1:16">
      <c r="A64" s="135" t="s">
        <v>27</v>
      </c>
      <c r="B64" s="135">
        <f>'将来負担比率（分子）の構造'!I$43</f>
        <v>80456</v>
      </c>
      <c r="C64" s="135"/>
      <c r="D64" s="135"/>
      <c r="E64" s="135">
        <f>'将来負担比率（分子）の構造'!J$43</f>
        <v>79510</v>
      </c>
      <c r="F64" s="135"/>
      <c r="G64" s="135"/>
      <c r="H64" s="135">
        <f>'将来負担比率（分子）の構造'!K$43</f>
        <v>79964</v>
      </c>
      <c r="I64" s="135"/>
      <c r="J64" s="135"/>
      <c r="K64" s="135">
        <f>'将来負担比率（分子）の構造'!L$43</f>
        <v>78990</v>
      </c>
      <c r="L64" s="135"/>
      <c r="M64" s="135"/>
      <c r="N64" s="135">
        <f>'将来負担比率（分子）の構造'!M$43</f>
        <v>78386</v>
      </c>
      <c r="O64" s="135"/>
      <c r="P64" s="135"/>
    </row>
    <row r="65" spans="1:16">
      <c r="A65" s="135" t="s">
        <v>26</v>
      </c>
      <c r="B65" s="135">
        <f>'将来負担比率（分子）の構造'!I$42</f>
        <v>3984</v>
      </c>
      <c r="C65" s="135"/>
      <c r="D65" s="135"/>
      <c r="E65" s="135">
        <f>'将来負担比率（分子）の構造'!J$42</f>
        <v>3635</v>
      </c>
      <c r="F65" s="135"/>
      <c r="G65" s="135"/>
      <c r="H65" s="135">
        <f>'将来負担比率（分子）の構造'!K$42</f>
        <v>3283</v>
      </c>
      <c r="I65" s="135"/>
      <c r="J65" s="135"/>
      <c r="K65" s="135">
        <f>'将来負担比率（分子）の構造'!L$42</f>
        <v>2927</v>
      </c>
      <c r="L65" s="135"/>
      <c r="M65" s="135"/>
      <c r="N65" s="135">
        <f>'将来負担比率（分子）の構造'!M$42</f>
        <v>2568</v>
      </c>
      <c r="O65" s="135"/>
      <c r="P65" s="135"/>
    </row>
    <row r="66" spans="1:16">
      <c r="A66" s="135" t="s">
        <v>25</v>
      </c>
      <c r="B66" s="135">
        <f>'将来負担比率（分子）の構造'!I$41</f>
        <v>305341</v>
      </c>
      <c r="C66" s="135"/>
      <c r="D66" s="135"/>
      <c r="E66" s="135">
        <f>'将来負担比率（分子）の構造'!J$41</f>
        <v>317632</v>
      </c>
      <c r="F66" s="135"/>
      <c r="G66" s="135"/>
      <c r="H66" s="135">
        <f>'将来負担比率（分子）の構造'!K$41</f>
        <v>333942</v>
      </c>
      <c r="I66" s="135"/>
      <c r="J66" s="135"/>
      <c r="K66" s="135">
        <f>'将来負担比率（分子）の構造'!L$41</f>
        <v>350443</v>
      </c>
      <c r="L66" s="135"/>
      <c r="M66" s="135"/>
      <c r="N66" s="135">
        <f>'将来負担比率（分子）の構造'!M$41</f>
        <v>366706</v>
      </c>
      <c r="O66" s="135"/>
      <c r="P66" s="135"/>
    </row>
    <row r="67" spans="1:16">
      <c r="A67" s="135" t="s">
        <v>62</v>
      </c>
      <c r="B67" s="135" t="e">
        <f>NA()</f>
        <v>#N/A</v>
      </c>
      <c r="C67" s="135">
        <f>IF(ISNUMBER('将来負担比率（分子）の構造'!I$52), IF('将来負担比率（分子）の構造'!I$52 &lt; 0, 0, '将来負担比率（分子）の構造'!I$52), NA())</f>
        <v>166521</v>
      </c>
      <c r="D67" s="135" t="e">
        <f>NA()</f>
        <v>#N/A</v>
      </c>
      <c r="E67" s="135" t="e">
        <f>NA()</f>
        <v>#N/A</v>
      </c>
      <c r="F67" s="135">
        <f>IF(ISNUMBER('将来負担比率（分子）の構造'!J$52), IF('将来負担比率（分子）の構造'!J$52 &lt; 0, 0, '将来負担比率（分子）の構造'!J$52), NA())</f>
        <v>167056</v>
      </c>
      <c r="G67" s="135" t="e">
        <f>NA()</f>
        <v>#N/A</v>
      </c>
      <c r="H67" s="135" t="e">
        <f>NA()</f>
        <v>#N/A</v>
      </c>
      <c r="I67" s="135">
        <f>IF(ISNUMBER('将来負担比率（分子）の構造'!K$52), IF('将来負担比率（分子）の構造'!K$52 &lt; 0, 0, '将来負担比率（分子）の構造'!K$52), NA())</f>
        <v>171463</v>
      </c>
      <c r="J67" s="135" t="e">
        <f>NA()</f>
        <v>#N/A</v>
      </c>
      <c r="K67" s="135" t="e">
        <f>NA()</f>
        <v>#N/A</v>
      </c>
      <c r="L67" s="135">
        <f>IF(ISNUMBER('将来負担比率（分子）の構造'!L$52), IF('将来負担比率（分子）の構造'!L$52 &lt; 0, 0, '将来負担比率（分子）の構造'!L$52), NA())</f>
        <v>171262</v>
      </c>
      <c r="M67" s="135" t="e">
        <f>NA()</f>
        <v>#N/A</v>
      </c>
      <c r="N67" s="135" t="e">
        <f>NA()</f>
        <v>#N/A</v>
      </c>
      <c r="O67" s="135">
        <f>IF(ISNUMBER('将来負担比率（分子）の構造'!M$52), IF('将来負担比率（分子）の構造'!M$52 &lt; 0, 0, '将来負担比率（分子）の構造'!M$52), NA())</f>
        <v>174718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98989897</v>
      </c>
      <c r="S5" s="613"/>
      <c r="T5" s="613"/>
      <c r="U5" s="613"/>
      <c r="V5" s="613"/>
      <c r="W5" s="613"/>
      <c r="X5" s="613"/>
      <c r="Y5" s="614"/>
      <c r="Z5" s="615">
        <v>31.6</v>
      </c>
      <c r="AA5" s="615"/>
      <c r="AB5" s="615"/>
      <c r="AC5" s="615"/>
      <c r="AD5" s="616">
        <v>93901707</v>
      </c>
      <c r="AE5" s="616"/>
      <c r="AF5" s="616"/>
      <c r="AG5" s="616"/>
      <c r="AH5" s="616"/>
      <c r="AI5" s="616"/>
      <c r="AJ5" s="616"/>
      <c r="AK5" s="616"/>
      <c r="AL5" s="617">
        <v>63.9</v>
      </c>
      <c r="AM5" s="618"/>
      <c r="AN5" s="618"/>
      <c r="AO5" s="619"/>
      <c r="AP5" s="609" t="s">
        <v>204</v>
      </c>
      <c r="AQ5" s="610"/>
      <c r="AR5" s="610"/>
      <c r="AS5" s="610"/>
      <c r="AT5" s="610"/>
      <c r="AU5" s="610"/>
      <c r="AV5" s="610"/>
      <c r="AW5" s="610"/>
      <c r="AX5" s="610"/>
      <c r="AY5" s="610"/>
      <c r="AZ5" s="610"/>
      <c r="BA5" s="610"/>
      <c r="BB5" s="610"/>
      <c r="BC5" s="610"/>
      <c r="BD5" s="610"/>
      <c r="BE5" s="610"/>
      <c r="BF5" s="611"/>
      <c r="BG5" s="623">
        <v>91794471</v>
      </c>
      <c r="BH5" s="624"/>
      <c r="BI5" s="624"/>
      <c r="BJ5" s="624"/>
      <c r="BK5" s="624"/>
      <c r="BL5" s="624"/>
      <c r="BM5" s="624"/>
      <c r="BN5" s="625"/>
      <c r="BO5" s="626">
        <v>92.7</v>
      </c>
      <c r="BP5" s="626"/>
      <c r="BQ5" s="626"/>
      <c r="BR5" s="626"/>
      <c r="BS5" s="627">
        <v>1670683</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2197591</v>
      </c>
      <c r="S6" s="624"/>
      <c r="T6" s="624"/>
      <c r="U6" s="624"/>
      <c r="V6" s="624"/>
      <c r="W6" s="624"/>
      <c r="X6" s="624"/>
      <c r="Y6" s="625"/>
      <c r="Z6" s="626">
        <v>0.7</v>
      </c>
      <c r="AA6" s="626"/>
      <c r="AB6" s="626"/>
      <c r="AC6" s="626"/>
      <c r="AD6" s="627">
        <v>2197591</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91794471</v>
      </c>
      <c r="BH6" s="624"/>
      <c r="BI6" s="624"/>
      <c r="BJ6" s="624"/>
      <c r="BK6" s="624"/>
      <c r="BL6" s="624"/>
      <c r="BM6" s="624"/>
      <c r="BN6" s="625"/>
      <c r="BO6" s="626">
        <v>92.7</v>
      </c>
      <c r="BP6" s="626"/>
      <c r="BQ6" s="626"/>
      <c r="BR6" s="626"/>
      <c r="BS6" s="627">
        <v>1670683</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1144160</v>
      </c>
      <c r="CS6" s="624"/>
      <c r="CT6" s="624"/>
      <c r="CU6" s="624"/>
      <c r="CV6" s="624"/>
      <c r="CW6" s="624"/>
      <c r="CX6" s="624"/>
      <c r="CY6" s="625"/>
      <c r="CZ6" s="626">
        <v>0.4</v>
      </c>
      <c r="DA6" s="626"/>
      <c r="DB6" s="626"/>
      <c r="DC6" s="626"/>
      <c r="DD6" s="632">
        <v>1296</v>
      </c>
      <c r="DE6" s="624"/>
      <c r="DF6" s="624"/>
      <c r="DG6" s="624"/>
      <c r="DH6" s="624"/>
      <c r="DI6" s="624"/>
      <c r="DJ6" s="624"/>
      <c r="DK6" s="624"/>
      <c r="DL6" s="624"/>
      <c r="DM6" s="624"/>
      <c r="DN6" s="624"/>
      <c r="DO6" s="624"/>
      <c r="DP6" s="625"/>
      <c r="DQ6" s="632">
        <v>1144040</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133179</v>
      </c>
      <c r="S7" s="624"/>
      <c r="T7" s="624"/>
      <c r="U7" s="624"/>
      <c r="V7" s="624"/>
      <c r="W7" s="624"/>
      <c r="X7" s="624"/>
      <c r="Y7" s="625"/>
      <c r="Z7" s="626">
        <v>0</v>
      </c>
      <c r="AA7" s="626"/>
      <c r="AB7" s="626"/>
      <c r="AC7" s="626"/>
      <c r="AD7" s="627">
        <v>133179</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46130751</v>
      </c>
      <c r="BH7" s="624"/>
      <c r="BI7" s="624"/>
      <c r="BJ7" s="624"/>
      <c r="BK7" s="624"/>
      <c r="BL7" s="624"/>
      <c r="BM7" s="624"/>
      <c r="BN7" s="625"/>
      <c r="BO7" s="626">
        <v>46.6</v>
      </c>
      <c r="BP7" s="626"/>
      <c r="BQ7" s="626"/>
      <c r="BR7" s="626"/>
      <c r="BS7" s="627">
        <v>1670683</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24920496</v>
      </c>
      <c r="CS7" s="624"/>
      <c r="CT7" s="624"/>
      <c r="CU7" s="624"/>
      <c r="CV7" s="624"/>
      <c r="CW7" s="624"/>
      <c r="CX7" s="624"/>
      <c r="CY7" s="625"/>
      <c r="CZ7" s="626">
        <v>8.1</v>
      </c>
      <c r="DA7" s="626"/>
      <c r="DB7" s="626"/>
      <c r="DC7" s="626"/>
      <c r="DD7" s="632">
        <v>443396</v>
      </c>
      <c r="DE7" s="624"/>
      <c r="DF7" s="624"/>
      <c r="DG7" s="624"/>
      <c r="DH7" s="624"/>
      <c r="DI7" s="624"/>
      <c r="DJ7" s="624"/>
      <c r="DK7" s="624"/>
      <c r="DL7" s="624"/>
      <c r="DM7" s="624"/>
      <c r="DN7" s="624"/>
      <c r="DO7" s="624"/>
      <c r="DP7" s="625"/>
      <c r="DQ7" s="632">
        <v>22115949</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482243</v>
      </c>
      <c r="S8" s="624"/>
      <c r="T8" s="624"/>
      <c r="U8" s="624"/>
      <c r="V8" s="624"/>
      <c r="W8" s="624"/>
      <c r="X8" s="624"/>
      <c r="Y8" s="625"/>
      <c r="Z8" s="626">
        <v>0.2</v>
      </c>
      <c r="AA8" s="626"/>
      <c r="AB8" s="626"/>
      <c r="AC8" s="626"/>
      <c r="AD8" s="627">
        <v>482243</v>
      </c>
      <c r="AE8" s="627"/>
      <c r="AF8" s="627"/>
      <c r="AG8" s="627"/>
      <c r="AH8" s="627"/>
      <c r="AI8" s="627"/>
      <c r="AJ8" s="627"/>
      <c r="AK8" s="627"/>
      <c r="AL8" s="628">
        <v>0.3</v>
      </c>
      <c r="AM8" s="629"/>
      <c r="AN8" s="629"/>
      <c r="AO8" s="630"/>
      <c r="AP8" s="620" t="s">
        <v>215</v>
      </c>
      <c r="AQ8" s="621"/>
      <c r="AR8" s="621"/>
      <c r="AS8" s="621"/>
      <c r="AT8" s="621"/>
      <c r="AU8" s="621"/>
      <c r="AV8" s="621"/>
      <c r="AW8" s="621"/>
      <c r="AX8" s="621"/>
      <c r="AY8" s="621"/>
      <c r="AZ8" s="621"/>
      <c r="BA8" s="621"/>
      <c r="BB8" s="621"/>
      <c r="BC8" s="621"/>
      <c r="BD8" s="621"/>
      <c r="BE8" s="621"/>
      <c r="BF8" s="622"/>
      <c r="BG8" s="623">
        <v>1166518</v>
      </c>
      <c r="BH8" s="624"/>
      <c r="BI8" s="624"/>
      <c r="BJ8" s="624"/>
      <c r="BK8" s="624"/>
      <c r="BL8" s="624"/>
      <c r="BM8" s="624"/>
      <c r="BN8" s="625"/>
      <c r="BO8" s="626">
        <v>1.2</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127136996</v>
      </c>
      <c r="CS8" s="624"/>
      <c r="CT8" s="624"/>
      <c r="CU8" s="624"/>
      <c r="CV8" s="624"/>
      <c r="CW8" s="624"/>
      <c r="CX8" s="624"/>
      <c r="CY8" s="625"/>
      <c r="CZ8" s="626">
        <v>41.3</v>
      </c>
      <c r="DA8" s="626"/>
      <c r="DB8" s="626"/>
      <c r="DC8" s="626"/>
      <c r="DD8" s="632">
        <v>1678655</v>
      </c>
      <c r="DE8" s="624"/>
      <c r="DF8" s="624"/>
      <c r="DG8" s="624"/>
      <c r="DH8" s="624"/>
      <c r="DI8" s="624"/>
      <c r="DJ8" s="624"/>
      <c r="DK8" s="624"/>
      <c r="DL8" s="624"/>
      <c r="DM8" s="624"/>
      <c r="DN8" s="624"/>
      <c r="DO8" s="624"/>
      <c r="DP8" s="625"/>
      <c r="DQ8" s="632">
        <v>57895475</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411091</v>
      </c>
      <c r="S9" s="624"/>
      <c r="T9" s="624"/>
      <c r="U9" s="624"/>
      <c r="V9" s="624"/>
      <c r="W9" s="624"/>
      <c r="X9" s="624"/>
      <c r="Y9" s="625"/>
      <c r="Z9" s="626">
        <v>0.1</v>
      </c>
      <c r="AA9" s="626"/>
      <c r="AB9" s="626"/>
      <c r="AC9" s="626"/>
      <c r="AD9" s="627">
        <v>411091</v>
      </c>
      <c r="AE9" s="627"/>
      <c r="AF9" s="627"/>
      <c r="AG9" s="627"/>
      <c r="AH9" s="627"/>
      <c r="AI9" s="627"/>
      <c r="AJ9" s="627"/>
      <c r="AK9" s="627"/>
      <c r="AL9" s="628">
        <v>0.3</v>
      </c>
      <c r="AM9" s="629"/>
      <c r="AN9" s="629"/>
      <c r="AO9" s="630"/>
      <c r="AP9" s="620" t="s">
        <v>218</v>
      </c>
      <c r="AQ9" s="621"/>
      <c r="AR9" s="621"/>
      <c r="AS9" s="621"/>
      <c r="AT9" s="621"/>
      <c r="AU9" s="621"/>
      <c r="AV9" s="621"/>
      <c r="AW9" s="621"/>
      <c r="AX9" s="621"/>
      <c r="AY9" s="621"/>
      <c r="AZ9" s="621"/>
      <c r="BA9" s="621"/>
      <c r="BB9" s="621"/>
      <c r="BC9" s="621"/>
      <c r="BD9" s="621"/>
      <c r="BE9" s="621"/>
      <c r="BF9" s="622"/>
      <c r="BG9" s="623">
        <v>34627281</v>
      </c>
      <c r="BH9" s="624"/>
      <c r="BI9" s="624"/>
      <c r="BJ9" s="624"/>
      <c r="BK9" s="624"/>
      <c r="BL9" s="624"/>
      <c r="BM9" s="624"/>
      <c r="BN9" s="625"/>
      <c r="BO9" s="626">
        <v>35</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25998281</v>
      </c>
      <c r="CS9" s="624"/>
      <c r="CT9" s="624"/>
      <c r="CU9" s="624"/>
      <c r="CV9" s="624"/>
      <c r="CW9" s="624"/>
      <c r="CX9" s="624"/>
      <c r="CY9" s="625"/>
      <c r="CZ9" s="626">
        <v>8.4</v>
      </c>
      <c r="DA9" s="626"/>
      <c r="DB9" s="626"/>
      <c r="DC9" s="626"/>
      <c r="DD9" s="632">
        <v>9406057</v>
      </c>
      <c r="DE9" s="624"/>
      <c r="DF9" s="624"/>
      <c r="DG9" s="624"/>
      <c r="DH9" s="624"/>
      <c r="DI9" s="624"/>
      <c r="DJ9" s="624"/>
      <c r="DK9" s="624"/>
      <c r="DL9" s="624"/>
      <c r="DM9" s="624"/>
      <c r="DN9" s="624"/>
      <c r="DO9" s="624"/>
      <c r="DP9" s="625"/>
      <c r="DQ9" s="632">
        <v>14288284</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14405390</v>
      </c>
      <c r="S10" s="624"/>
      <c r="T10" s="624"/>
      <c r="U10" s="624"/>
      <c r="V10" s="624"/>
      <c r="W10" s="624"/>
      <c r="X10" s="624"/>
      <c r="Y10" s="625"/>
      <c r="Z10" s="626">
        <v>4.5999999999999996</v>
      </c>
      <c r="AA10" s="626"/>
      <c r="AB10" s="626"/>
      <c r="AC10" s="626"/>
      <c r="AD10" s="627">
        <v>14405390</v>
      </c>
      <c r="AE10" s="627"/>
      <c r="AF10" s="627"/>
      <c r="AG10" s="627"/>
      <c r="AH10" s="627"/>
      <c r="AI10" s="627"/>
      <c r="AJ10" s="627"/>
      <c r="AK10" s="627"/>
      <c r="AL10" s="628">
        <v>9.8000000000000007</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2659248</v>
      </c>
      <c r="BH10" s="624"/>
      <c r="BI10" s="624"/>
      <c r="BJ10" s="624"/>
      <c r="BK10" s="624"/>
      <c r="BL10" s="624"/>
      <c r="BM10" s="624"/>
      <c r="BN10" s="625"/>
      <c r="BO10" s="626">
        <v>2.7</v>
      </c>
      <c r="BP10" s="626"/>
      <c r="BQ10" s="626"/>
      <c r="BR10" s="626"/>
      <c r="BS10" s="632">
        <v>430350</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297311</v>
      </c>
      <c r="CS10" s="624"/>
      <c r="CT10" s="624"/>
      <c r="CU10" s="624"/>
      <c r="CV10" s="624"/>
      <c r="CW10" s="624"/>
      <c r="CX10" s="624"/>
      <c r="CY10" s="625"/>
      <c r="CZ10" s="626">
        <v>0.1</v>
      </c>
      <c r="DA10" s="626"/>
      <c r="DB10" s="626"/>
      <c r="DC10" s="626"/>
      <c r="DD10" s="632" t="s">
        <v>107</v>
      </c>
      <c r="DE10" s="624"/>
      <c r="DF10" s="624"/>
      <c r="DG10" s="624"/>
      <c r="DH10" s="624"/>
      <c r="DI10" s="624"/>
      <c r="DJ10" s="624"/>
      <c r="DK10" s="624"/>
      <c r="DL10" s="624"/>
      <c r="DM10" s="624"/>
      <c r="DN10" s="624"/>
      <c r="DO10" s="624"/>
      <c r="DP10" s="625"/>
      <c r="DQ10" s="632">
        <v>176901</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11479</v>
      </c>
      <c r="S11" s="624"/>
      <c r="T11" s="624"/>
      <c r="U11" s="624"/>
      <c r="V11" s="624"/>
      <c r="W11" s="624"/>
      <c r="X11" s="624"/>
      <c r="Y11" s="625"/>
      <c r="Z11" s="626">
        <v>0</v>
      </c>
      <c r="AA11" s="626"/>
      <c r="AB11" s="626"/>
      <c r="AC11" s="626"/>
      <c r="AD11" s="627">
        <v>11479</v>
      </c>
      <c r="AE11" s="627"/>
      <c r="AF11" s="627"/>
      <c r="AG11" s="627"/>
      <c r="AH11" s="627"/>
      <c r="AI11" s="627"/>
      <c r="AJ11" s="627"/>
      <c r="AK11" s="627"/>
      <c r="AL11" s="628">
        <v>0</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7677704</v>
      </c>
      <c r="BH11" s="624"/>
      <c r="BI11" s="624"/>
      <c r="BJ11" s="624"/>
      <c r="BK11" s="624"/>
      <c r="BL11" s="624"/>
      <c r="BM11" s="624"/>
      <c r="BN11" s="625"/>
      <c r="BO11" s="626">
        <v>7.8</v>
      </c>
      <c r="BP11" s="626"/>
      <c r="BQ11" s="626"/>
      <c r="BR11" s="626"/>
      <c r="BS11" s="632">
        <v>1240333</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5795022</v>
      </c>
      <c r="CS11" s="624"/>
      <c r="CT11" s="624"/>
      <c r="CU11" s="624"/>
      <c r="CV11" s="624"/>
      <c r="CW11" s="624"/>
      <c r="CX11" s="624"/>
      <c r="CY11" s="625"/>
      <c r="CZ11" s="626">
        <v>1.9</v>
      </c>
      <c r="DA11" s="626"/>
      <c r="DB11" s="626"/>
      <c r="DC11" s="626"/>
      <c r="DD11" s="632">
        <v>2771648</v>
      </c>
      <c r="DE11" s="624"/>
      <c r="DF11" s="624"/>
      <c r="DG11" s="624"/>
      <c r="DH11" s="624"/>
      <c r="DI11" s="624"/>
      <c r="DJ11" s="624"/>
      <c r="DK11" s="624"/>
      <c r="DL11" s="624"/>
      <c r="DM11" s="624"/>
      <c r="DN11" s="624"/>
      <c r="DO11" s="624"/>
      <c r="DP11" s="625"/>
      <c r="DQ11" s="632">
        <v>2594493</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38853028</v>
      </c>
      <c r="BH12" s="624"/>
      <c r="BI12" s="624"/>
      <c r="BJ12" s="624"/>
      <c r="BK12" s="624"/>
      <c r="BL12" s="624"/>
      <c r="BM12" s="624"/>
      <c r="BN12" s="625"/>
      <c r="BO12" s="626">
        <v>39.200000000000003</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7639116</v>
      </c>
      <c r="CS12" s="624"/>
      <c r="CT12" s="624"/>
      <c r="CU12" s="624"/>
      <c r="CV12" s="624"/>
      <c r="CW12" s="624"/>
      <c r="CX12" s="624"/>
      <c r="CY12" s="625"/>
      <c r="CZ12" s="626">
        <v>2.5</v>
      </c>
      <c r="DA12" s="626"/>
      <c r="DB12" s="626"/>
      <c r="DC12" s="626"/>
      <c r="DD12" s="632">
        <v>600143</v>
      </c>
      <c r="DE12" s="624"/>
      <c r="DF12" s="624"/>
      <c r="DG12" s="624"/>
      <c r="DH12" s="624"/>
      <c r="DI12" s="624"/>
      <c r="DJ12" s="624"/>
      <c r="DK12" s="624"/>
      <c r="DL12" s="624"/>
      <c r="DM12" s="624"/>
      <c r="DN12" s="624"/>
      <c r="DO12" s="624"/>
      <c r="DP12" s="625"/>
      <c r="DQ12" s="632">
        <v>2784517</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292443</v>
      </c>
      <c r="S13" s="624"/>
      <c r="T13" s="624"/>
      <c r="U13" s="624"/>
      <c r="V13" s="624"/>
      <c r="W13" s="624"/>
      <c r="X13" s="624"/>
      <c r="Y13" s="625"/>
      <c r="Z13" s="626">
        <v>0.1</v>
      </c>
      <c r="AA13" s="626"/>
      <c r="AB13" s="626"/>
      <c r="AC13" s="626"/>
      <c r="AD13" s="627">
        <v>292443</v>
      </c>
      <c r="AE13" s="627"/>
      <c r="AF13" s="627"/>
      <c r="AG13" s="627"/>
      <c r="AH13" s="627"/>
      <c r="AI13" s="627"/>
      <c r="AJ13" s="627"/>
      <c r="AK13" s="627"/>
      <c r="AL13" s="628">
        <v>0.2</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38512067</v>
      </c>
      <c r="BH13" s="624"/>
      <c r="BI13" s="624"/>
      <c r="BJ13" s="624"/>
      <c r="BK13" s="624"/>
      <c r="BL13" s="624"/>
      <c r="BM13" s="624"/>
      <c r="BN13" s="625"/>
      <c r="BO13" s="626">
        <v>38.9</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44313138</v>
      </c>
      <c r="CS13" s="624"/>
      <c r="CT13" s="624"/>
      <c r="CU13" s="624"/>
      <c r="CV13" s="624"/>
      <c r="CW13" s="624"/>
      <c r="CX13" s="624"/>
      <c r="CY13" s="625"/>
      <c r="CZ13" s="626">
        <v>14.4</v>
      </c>
      <c r="DA13" s="626"/>
      <c r="DB13" s="626"/>
      <c r="DC13" s="626"/>
      <c r="DD13" s="632">
        <v>24837634</v>
      </c>
      <c r="DE13" s="624"/>
      <c r="DF13" s="624"/>
      <c r="DG13" s="624"/>
      <c r="DH13" s="624"/>
      <c r="DI13" s="624"/>
      <c r="DJ13" s="624"/>
      <c r="DK13" s="624"/>
      <c r="DL13" s="624"/>
      <c r="DM13" s="624"/>
      <c r="DN13" s="624"/>
      <c r="DO13" s="624"/>
      <c r="DP13" s="625"/>
      <c r="DQ13" s="632">
        <v>19263581</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v>2776281</v>
      </c>
      <c r="S14" s="624"/>
      <c r="T14" s="624"/>
      <c r="U14" s="624"/>
      <c r="V14" s="624"/>
      <c r="W14" s="624"/>
      <c r="X14" s="624"/>
      <c r="Y14" s="625"/>
      <c r="Z14" s="626">
        <v>0.9</v>
      </c>
      <c r="AA14" s="626"/>
      <c r="AB14" s="626"/>
      <c r="AC14" s="626"/>
      <c r="AD14" s="627">
        <v>2776281</v>
      </c>
      <c r="AE14" s="627"/>
      <c r="AF14" s="627"/>
      <c r="AG14" s="627"/>
      <c r="AH14" s="627"/>
      <c r="AI14" s="627"/>
      <c r="AJ14" s="627"/>
      <c r="AK14" s="627"/>
      <c r="AL14" s="628">
        <v>1.9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1342087</v>
      </c>
      <c r="BH14" s="624"/>
      <c r="BI14" s="624"/>
      <c r="BJ14" s="624"/>
      <c r="BK14" s="624"/>
      <c r="BL14" s="624"/>
      <c r="BM14" s="624"/>
      <c r="BN14" s="625"/>
      <c r="BO14" s="626">
        <v>1.4</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9355584</v>
      </c>
      <c r="CS14" s="624"/>
      <c r="CT14" s="624"/>
      <c r="CU14" s="624"/>
      <c r="CV14" s="624"/>
      <c r="CW14" s="624"/>
      <c r="CX14" s="624"/>
      <c r="CY14" s="625"/>
      <c r="CZ14" s="626">
        <v>3</v>
      </c>
      <c r="DA14" s="626"/>
      <c r="DB14" s="626"/>
      <c r="DC14" s="626"/>
      <c r="DD14" s="632">
        <v>1980879</v>
      </c>
      <c r="DE14" s="624"/>
      <c r="DF14" s="624"/>
      <c r="DG14" s="624"/>
      <c r="DH14" s="624"/>
      <c r="DI14" s="624"/>
      <c r="DJ14" s="624"/>
      <c r="DK14" s="624"/>
      <c r="DL14" s="624"/>
      <c r="DM14" s="624"/>
      <c r="DN14" s="624"/>
      <c r="DO14" s="624"/>
      <c r="DP14" s="625"/>
      <c r="DQ14" s="632">
        <v>6793748</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382726</v>
      </c>
      <c r="S15" s="624"/>
      <c r="T15" s="624"/>
      <c r="U15" s="624"/>
      <c r="V15" s="624"/>
      <c r="W15" s="624"/>
      <c r="X15" s="624"/>
      <c r="Y15" s="625"/>
      <c r="Z15" s="626">
        <v>0.1</v>
      </c>
      <c r="AA15" s="626"/>
      <c r="AB15" s="626"/>
      <c r="AC15" s="626"/>
      <c r="AD15" s="627">
        <v>382726</v>
      </c>
      <c r="AE15" s="627"/>
      <c r="AF15" s="627"/>
      <c r="AG15" s="627"/>
      <c r="AH15" s="627"/>
      <c r="AI15" s="627"/>
      <c r="AJ15" s="627"/>
      <c r="AK15" s="627"/>
      <c r="AL15" s="628">
        <v>0.3</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5445901</v>
      </c>
      <c r="BH15" s="624"/>
      <c r="BI15" s="624"/>
      <c r="BJ15" s="624"/>
      <c r="BK15" s="624"/>
      <c r="BL15" s="624"/>
      <c r="BM15" s="624"/>
      <c r="BN15" s="625"/>
      <c r="BO15" s="626">
        <v>5.5</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28275076</v>
      </c>
      <c r="CS15" s="624"/>
      <c r="CT15" s="624"/>
      <c r="CU15" s="624"/>
      <c r="CV15" s="624"/>
      <c r="CW15" s="624"/>
      <c r="CX15" s="624"/>
      <c r="CY15" s="625"/>
      <c r="CZ15" s="626">
        <v>9.1999999999999993</v>
      </c>
      <c r="DA15" s="626"/>
      <c r="DB15" s="626"/>
      <c r="DC15" s="626"/>
      <c r="DD15" s="632">
        <v>6778956</v>
      </c>
      <c r="DE15" s="624"/>
      <c r="DF15" s="624"/>
      <c r="DG15" s="624"/>
      <c r="DH15" s="624"/>
      <c r="DI15" s="624"/>
      <c r="DJ15" s="624"/>
      <c r="DK15" s="624"/>
      <c r="DL15" s="624"/>
      <c r="DM15" s="624"/>
      <c r="DN15" s="624"/>
      <c r="DO15" s="624"/>
      <c r="DP15" s="625"/>
      <c r="DQ15" s="632">
        <v>19782483</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33748477</v>
      </c>
      <c r="S16" s="624"/>
      <c r="T16" s="624"/>
      <c r="U16" s="624"/>
      <c r="V16" s="624"/>
      <c r="W16" s="624"/>
      <c r="X16" s="624"/>
      <c r="Y16" s="625"/>
      <c r="Z16" s="626">
        <v>10.8</v>
      </c>
      <c r="AA16" s="626"/>
      <c r="AB16" s="626"/>
      <c r="AC16" s="626"/>
      <c r="AD16" s="627">
        <v>31317911</v>
      </c>
      <c r="AE16" s="627"/>
      <c r="AF16" s="627"/>
      <c r="AG16" s="627"/>
      <c r="AH16" s="627"/>
      <c r="AI16" s="627"/>
      <c r="AJ16" s="627"/>
      <c r="AK16" s="627"/>
      <c r="AL16" s="628">
        <v>21.3</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479278</v>
      </c>
      <c r="CS16" s="624"/>
      <c r="CT16" s="624"/>
      <c r="CU16" s="624"/>
      <c r="CV16" s="624"/>
      <c r="CW16" s="624"/>
      <c r="CX16" s="624"/>
      <c r="CY16" s="625"/>
      <c r="CZ16" s="626">
        <v>0.2</v>
      </c>
      <c r="DA16" s="626"/>
      <c r="DB16" s="626"/>
      <c r="DC16" s="626"/>
      <c r="DD16" s="632" t="s">
        <v>107</v>
      </c>
      <c r="DE16" s="624"/>
      <c r="DF16" s="624"/>
      <c r="DG16" s="624"/>
      <c r="DH16" s="624"/>
      <c r="DI16" s="624"/>
      <c r="DJ16" s="624"/>
      <c r="DK16" s="624"/>
      <c r="DL16" s="624"/>
      <c r="DM16" s="624"/>
      <c r="DN16" s="624"/>
      <c r="DO16" s="624"/>
      <c r="DP16" s="625"/>
      <c r="DQ16" s="632">
        <v>196300</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31317911</v>
      </c>
      <c r="S17" s="624"/>
      <c r="T17" s="624"/>
      <c r="U17" s="624"/>
      <c r="V17" s="624"/>
      <c r="W17" s="624"/>
      <c r="X17" s="624"/>
      <c r="Y17" s="625"/>
      <c r="Z17" s="626">
        <v>10</v>
      </c>
      <c r="AA17" s="626"/>
      <c r="AB17" s="626"/>
      <c r="AC17" s="626"/>
      <c r="AD17" s="627">
        <v>31317911</v>
      </c>
      <c r="AE17" s="627"/>
      <c r="AF17" s="627"/>
      <c r="AG17" s="627"/>
      <c r="AH17" s="627"/>
      <c r="AI17" s="627"/>
      <c r="AJ17" s="627"/>
      <c r="AK17" s="627"/>
      <c r="AL17" s="628">
        <v>21.3</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v>22704</v>
      </c>
      <c r="BH17" s="624"/>
      <c r="BI17" s="624"/>
      <c r="BJ17" s="624"/>
      <c r="BK17" s="624"/>
      <c r="BL17" s="624"/>
      <c r="BM17" s="624"/>
      <c r="BN17" s="625"/>
      <c r="BO17" s="626">
        <v>0</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31707718</v>
      </c>
      <c r="CS17" s="624"/>
      <c r="CT17" s="624"/>
      <c r="CU17" s="624"/>
      <c r="CV17" s="624"/>
      <c r="CW17" s="624"/>
      <c r="CX17" s="624"/>
      <c r="CY17" s="625"/>
      <c r="CZ17" s="626">
        <v>10.3</v>
      </c>
      <c r="DA17" s="626"/>
      <c r="DB17" s="626"/>
      <c r="DC17" s="626"/>
      <c r="DD17" s="632" t="s">
        <v>107</v>
      </c>
      <c r="DE17" s="624"/>
      <c r="DF17" s="624"/>
      <c r="DG17" s="624"/>
      <c r="DH17" s="624"/>
      <c r="DI17" s="624"/>
      <c r="DJ17" s="624"/>
      <c r="DK17" s="624"/>
      <c r="DL17" s="624"/>
      <c r="DM17" s="624"/>
      <c r="DN17" s="624"/>
      <c r="DO17" s="624"/>
      <c r="DP17" s="625"/>
      <c r="DQ17" s="632">
        <v>29746210</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2430566</v>
      </c>
      <c r="S18" s="624"/>
      <c r="T18" s="624"/>
      <c r="U18" s="624"/>
      <c r="V18" s="624"/>
      <c r="W18" s="624"/>
      <c r="X18" s="624"/>
      <c r="Y18" s="625"/>
      <c r="Z18" s="626">
        <v>0.8</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v>1100300</v>
      </c>
      <c r="CS18" s="624"/>
      <c r="CT18" s="624"/>
      <c r="CU18" s="624"/>
      <c r="CV18" s="624"/>
      <c r="CW18" s="624"/>
      <c r="CX18" s="624"/>
      <c r="CY18" s="625"/>
      <c r="CZ18" s="626">
        <v>0.4</v>
      </c>
      <c r="DA18" s="626"/>
      <c r="DB18" s="626"/>
      <c r="DC18" s="626"/>
      <c r="DD18" s="632" t="s">
        <v>107</v>
      </c>
      <c r="DE18" s="624"/>
      <c r="DF18" s="624"/>
      <c r="DG18" s="624"/>
      <c r="DH18" s="624"/>
      <c r="DI18" s="624"/>
      <c r="DJ18" s="624"/>
      <c r="DK18" s="624"/>
      <c r="DL18" s="624"/>
      <c r="DM18" s="624"/>
      <c r="DN18" s="624"/>
      <c r="DO18" s="624"/>
      <c r="DP18" s="625"/>
      <c r="DQ18" s="632">
        <v>1100300</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7195426</v>
      </c>
      <c r="BH19" s="624"/>
      <c r="BI19" s="624"/>
      <c r="BJ19" s="624"/>
      <c r="BK19" s="624"/>
      <c r="BL19" s="624"/>
      <c r="BM19" s="624"/>
      <c r="BN19" s="625"/>
      <c r="BO19" s="626">
        <v>7.3</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153830797</v>
      </c>
      <c r="S20" s="624"/>
      <c r="T20" s="624"/>
      <c r="U20" s="624"/>
      <c r="V20" s="624"/>
      <c r="W20" s="624"/>
      <c r="X20" s="624"/>
      <c r="Y20" s="625"/>
      <c r="Z20" s="626">
        <v>49.1</v>
      </c>
      <c r="AA20" s="626"/>
      <c r="AB20" s="626"/>
      <c r="AC20" s="626"/>
      <c r="AD20" s="627">
        <v>146312041</v>
      </c>
      <c r="AE20" s="627"/>
      <c r="AF20" s="627"/>
      <c r="AG20" s="627"/>
      <c r="AH20" s="627"/>
      <c r="AI20" s="627"/>
      <c r="AJ20" s="627"/>
      <c r="AK20" s="627"/>
      <c r="AL20" s="628">
        <v>99.5</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7195426</v>
      </c>
      <c r="BH20" s="624"/>
      <c r="BI20" s="624"/>
      <c r="BJ20" s="624"/>
      <c r="BK20" s="624"/>
      <c r="BL20" s="624"/>
      <c r="BM20" s="624"/>
      <c r="BN20" s="625"/>
      <c r="BO20" s="626">
        <v>7.3</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308162476</v>
      </c>
      <c r="CS20" s="624"/>
      <c r="CT20" s="624"/>
      <c r="CU20" s="624"/>
      <c r="CV20" s="624"/>
      <c r="CW20" s="624"/>
      <c r="CX20" s="624"/>
      <c r="CY20" s="625"/>
      <c r="CZ20" s="626">
        <v>100</v>
      </c>
      <c r="DA20" s="626"/>
      <c r="DB20" s="626"/>
      <c r="DC20" s="626"/>
      <c r="DD20" s="632">
        <v>48498664</v>
      </c>
      <c r="DE20" s="624"/>
      <c r="DF20" s="624"/>
      <c r="DG20" s="624"/>
      <c r="DH20" s="624"/>
      <c r="DI20" s="624"/>
      <c r="DJ20" s="624"/>
      <c r="DK20" s="624"/>
      <c r="DL20" s="624"/>
      <c r="DM20" s="624"/>
      <c r="DN20" s="624"/>
      <c r="DO20" s="624"/>
      <c r="DP20" s="625"/>
      <c r="DQ20" s="632">
        <v>177882281</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295730</v>
      </c>
      <c r="S21" s="624"/>
      <c r="T21" s="624"/>
      <c r="U21" s="624"/>
      <c r="V21" s="624"/>
      <c r="W21" s="624"/>
      <c r="X21" s="624"/>
      <c r="Y21" s="625"/>
      <c r="Z21" s="626">
        <v>0.1</v>
      </c>
      <c r="AA21" s="626"/>
      <c r="AB21" s="626"/>
      <c r="AC21" s="626"/>
      <c r="AD21" s="627">
        <v>295730</v>
      </c>
      <c r="AE21" s="627"/>
      <c r="AF21" s="627"/>
      <c r="AG21" s="627"/>
      <c r="AH21" s="627"/>
      <c r="AI21" s="627"/>
      <c r="AJ21" s="627"/>
      <c r="AK21" s="627"/>
      <c r="AL21" s="628">
        <v>0.2</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26685</v>
      </c>
      <c r="BH21" s="624"/>
      <c r="BI21" s="624"/>
      <c r="BJ21" s="624"/>
      <c r="BK21" s="624"/>
      <c r="BL21" s="624"/>
      <c r="BM21" s="624"/>
      <c r="BN21" s="625"/>
      <c r="BO21" s="626">
        <v>0</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4084793</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v>2080551</v>
      </c>
      <c r="BH22" s="624"/>
      <c r="BI22" s="624"/>
      <c r="BJ22" s="624"/>
      <c r="BK22" s="624"/>
      <c r="BL22" s="624"/>
      <c r="BM22" s="624"/>
      <c r="BN22" s="625"/>
      <c r="BO22" s="626">
        <v>2.1</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6522431</v>
      </c>
      <c r="S23" s="624"/>
      <c r="T23" s="624"/>
      <c r="U23" s="624"/>
      <c r="V23" s="624"/>
      <c r="W23" s="624"/>
      <c r="X23" s="624"/>
      <c r="Y23" s="625"/>
      <c r="Z23" s="626">
        <v>2.1</v>
      </c>
      <c r="AA23" s="626"/>
      <c r="AB23" s="626"/>
      <c r="AC23" s="626"/>
      <c r="AD23" s="627">
        <v>307232</v>
      </c>
      <c r="AE23" s="627"/>
      <c r="AF23" s="627"/>
      <c r="AG23" s="627"/>
      <c r="AH23" s="627"/>
      <c r="AI23" s="627"/>
      <c r="AJ23" s="627"/>
      <c r="AK23" s="627"/>
      <c r="AL23" s="628">
        <v>0.2</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5088190</v>
      </c>
      <c r="BH23" s="624"/>
      <c r="BI23" s="624"/>
      <c r="BJ23" s="624"/>
      <c r="BK23" s="624"/>
      <c r="BL23" s="624"/>
      <c r="BM23" s="624"/>
      <c r="BN23" s="625"/>
      <c r="BO23" s="626">
        <v>5.0999999999999996</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2743075</v>
      </c>
      <c r="S24" s="624"/>
      <c r="T24" s="624"/>
      <c r="U24" s="624"/>
      <c r="V24" s="624"/>
      <c r="W24" s="624"/>
      <c r="X24" s="624"/>
      <c r="Y24" s="625"/>
      <c r="Z24" s="626">
        <v>0.9</v>
      </c>
      <c r="AA24" s="626"/>
      <c r="AB24" s="626"/>
      <c r="AC24" s="626"/>
      <c r="AD24" s="627">
        <v>97973</v>
      </c>
      <c r="AE24" s="627"/>
      <c r="AF24" s="627"/>
      <c r="AG24" s="627"/>
      <c r="AH24" s="627"/>
      <c r="AI24" s="627"/>
      <c r="AJ24" s="627"/>
      <c r="AK24" s="627"/>
      <c r="AL24" s="628">
        <v>0.1</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171129528</v>
      </c>
      <c r="CS24" s="613"/>
      <c r="CT24" s="613"/>
      <c r="CU24" s="613"/>
      <c r="CV24" s="613"/>
      <c r="CW24" s="613"/>
      <c r="CX24" s="613"/>
      <c r="CY24" s="614"/>
      <c r="CZ24" s="650">
        <v>55.5</v>
      </c>
      <c r="DA24" s="651"/>
      <c r="DB24" s="651"/>
      <c r="DC24" s="652"/>
      <c r="DD24" s="649">
        <v>104163420</v>
      </c>
      <c r="DE24" s="613"/>
      <c r="DF24" s="613"/>
      <c r="DG24" s="613"/>
      <c r="DH24" s="613"/>
      <c r="DI24" s="613"/>
      <c r="DJ24" s="613"/>
      <c r="DK24" s="614"/>
      <c r="DL24" s="649">
        <v>102731564</v>
      </c>
      <c r="DM24" s="613"/>
      <c r="DN24" s="613"/>
      <c r="DO24" s="613"/>
      <c r="DP24" s="613"/>
      <c r="DQ24" s="613"/>
      <c r="DR24" s="613"/>
      <c r="DS24" s="613"/>
      <c r="DT24" s="613"/>
      <c r="DU24" s="613"/>
      <c r="DV24" s="614"/>
      <c r="DW24" s="617">
        <v>61.9</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65099118</v>
      </c>
      <c r="S25" s="624"/>
      <c r="T25" s="624"/>
      <c r="U25" s="624"/>
      <c r="V25" s="624"/>
      <c r="W25" s="624"/>
      <c r="X25" s="624"/>
      <c r="Y25" s="625"/>
      <c r="Z25" s="626">
        <v>20.8</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49686099</v>
      </c>
      <c r="CS25" s="655"/>
      <c r="CT25" s="655"/>
      <c r="CU25" s="655"/>
      <c r="CV25" s="655"/>
      <c r="CW25" s="655"/>
      <c r="CX25" s="655"/>
      <c r="CY25" s="656"/>
      <c r="CZ25" s="657">
        <v>16.100000000000001</v>
      </c>
      <c r="DA25" s="658"/>
      <c r="DB25" s="658"/>
      <c r="DC25" s="659"/>
      <c r="DD25" s="632">
        <v>46014258</v>
      </c>
      <c r="DE25" s="655"/>
      <c r="DF25" s="655"/>
      <c r="DG25" s="655"/>
      <c r="DH25" s="655"/>
      <c r="DI25" s="655"/>
      <c r="DJ25" s="655"/>
      <c r="DK25" s="656"/>
      <c r="DL25" s="632">
        <v>44582402</v>
      </c>
      <c r="DM25" s="655"/>
      <c r="DN25" s="655"/>
      <c r="DO25" s="655"/>
      <c r="DP25" s="655"/>
      <c r="DQ25" s="655"/>
      <c r="DR25" s="655"/>
      <c r="DS25" s="655"/>
      <c r="DT25" s="655"/>
      <c r="DU25" s="655"/>
      <c r="DV25" s="656"/>
      <c r="DW25" s="628">
        <v>26.8</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v>5033</v>
      </c>
      <c r="S26" s="624"/>
      <c r="T26" s="624"/>
      <c r="U26" s="624"/>
      <c r="V26" s="624"/>
      <c r="W26" s="624"/>
      <c r="X26" s="624"/>
      <c r="Y26" s="625"/>
      <c r="Z26" s="626">
        <v>0</v>
      </c>
      <c r="AA26" s="626"/>
      <c r="AB26" s="626"/>
      <c r="AC26" s="626"/>
      <c r="AD26" s="627">
        <v>5033</v>
      </c>
      <c r="AE26" s="627"/>
      <c r="AF26" s="627"/>
      <c r="AG26" s="627"/>
      <c r="AH26" s="627"/>
      <c r="AI26" s="627"/>
      <c r="AJ26" s="627"/>
      <c r="AK26" s="627"/>
      <c r="AL26" s="628">
        <v>0</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33227021</v>
      </c>
      <c r="CS26" s="624"/>
      <c r="CT26" s="624"/>
      <c r="CU26" s="624"/>
      <c r="CV26" s="624"/>
      <c r="CW26" s="624"/>
      <c r="CX26" s="624"/>
      <c r="CY26" s="625"/>
      <c r="CZ26" s="657">
        <v>10.8</v>
      </c>
      <c r="DA26" s="658"/>
      <c r="DB26" s="658"/>
      <c r="DC26" s="659"/>
      <c r="DD26" s="632">
        <v>30208975</v>
      </c>
      <c r="DE26" s="624"/>
      <c r="DF26" s="624"/>
      <c r="DG26" s="624"/>
      <c r="DH26" s="624"/>
      <c r="DI26" s="624"/>
      <c r="DJ26" s="624"/>
      <c r="DK26" s="625"/>
      <c r="DL26" s="632" t="s">
        <v>274</v>
      </c>
      <c r="DM26" s="624"/>
      <c r="DN26" s="624"/>
      <c r="DO26" s="624"/>
      <c r="DP26" s="624"/>
      <c r="DQ26" s="624"/>
      <c r="DR26" s="624"/>
      <c r="DS26" s="624"/>
      <c r="DT26" s="624"/>
      <c r="DU26" s="624"/>
      <c r="DV26" s="625"/>
      <c r="DW26" s="628" t="s">
        <v>274</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17995561</v>
      </c>
      <c r="S27" s="624"/>
      <c r="T27" s="624"/>
      <c r="U27" s="624"/>
      <c r="V27" s="624"/>
      <c r="W27" s="624"/>
      <c r="X27" s="624"/>
      <c r="Y27" s="625"/>
      <c r="Z27" s="626">
        <v>5.7</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98989897</v>
      </c>
      <c r="BH27" s="624"/>
      <c r="BI27" s="624"/>
      <c r="BJ27" s="624"/>
      <c r="BK27" s="624"/>
      <c r="BL27" s="624"/>
      <c r="BM27" s="624"/>
      <c r="BN27" s="625"/>
      <c r="BO27" s="626">
        <v>100</v>
      </c>
      <c r="BP27" s="626"/>
      <c r="BQ27" s="626"/>
      <c r="BR27" s="626"/>
      <c r="BS27" s="632">
        <v>1670683</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89772934</v>
      </c>
      <c r="CS27" s="655"/>
      <c r="CT27" s="655"/>
      <c r="CU27" s="655"/>
      <c r="CV27" s="655"/>
      <c r="CW27" s="655"/>
      <c r="CX27" s="655"/>
      <c r="CY27" s="656"/>
      <c r="CZ27" s="657">
        <v>29.1</v>
      </c>
      <c r="DA27" s="658"/>
      <c r="DB27" s="658"/>
      <c r="DC27" s="659"/>
      <c r="DD27" s="632">
        <v>28440175</v>
      </c>
      <c r="DE27" s="655"/>
      <c r="DF27" s="655"/>
      <c r="DG27" s="655"/>
      <c r="DH27" s="655"/>
      <c r="DI27" s="655"/>
      <c r="DJ27" s="655"/>
      <c r="DK27" s="656"/>
      <c r="DL27" s="632">
        <v>28440175</v>
      </c>
      <c r="DM27" s="655"/>
      <c r="DN27" s="655"/>
      <c r="DO27" s="655"/>
      <c r="DP27" s="655"/>
      <c r="DQ27" s="655"/>
      <c r="DR27" s="655"/>
      <c r="DS27" s="655"/>
      <c r="DT27" s="655"/>
      <c r="DU27" s="655"/>
      <c r="DV27" s="656"/>
      <c r="DW27" s="628">
        <v>17.100000000000001</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669181</v>
      </c>
      <c r="S28" s="624"/>
      <c r="T28" s="624"/>
      <c r="U28" s="624"/>
      <c r="V28" s="624"/>
      <c r="W28" s="624"/>
      <c r="X28" s="624"/>
      <c r="Y28" s="625"/>
      <c r="Z28" s="626">
        <v>0.2</v>
      </c>
      <c r="AA28" s="626"/>
      <c r="AB28" s="626"/>
      <c r="AC28" s="626"/>
      <c r="AD28" s="627">
        <v>1200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31670495</v>
      </c>
      <c r="CS28" s="624"/>
      <c r="CT28" s="624"/>
      <c r="CU28" s="624"/>
      <c r="CV28" s="624"/>
      <c r="CW28" s="624"/>
      <c r="CX28" s="624"/>
      <c r="CY28" s="625"/>
      <c r="CZ28" s="657">
        <v>10.3</v>
      </c>
      <c r="DA28" s="658"/>
      <c r="DB28" s="658"/>
      <c r="DC28" s="659"/>
      <c r="DD28" s="632">
        <v>29708987</v>
      </c>
      <c r="DE28" s="624"/>
      <c r="DF28" s="624"/>
      <c r="DG28" s="624"/>
      <c r="DH28" s="624"/>
      <c r="DI28" s="624"/>
      <c r="DJ28" s="624"/>
      <c r="DK28" s="625"/>
      <c r="DL28" s="632">
        <v>29708987</v>
      </c>
      <c r="DM28" s="624"/>
      <c r="DN28" s="624"/>
      <c r="DO28" s="624"/>
      <c r="DP28" s="624"/>
      <c r="DQ28" s="624"/>
      <c r="DR28" s="624"/>
      <c r="DS28" s="624"/>
      <c r="DT28" s="624"/>
      <c r="DU28" s="624"/>
      <c r="DV28" s="625"/>
      <c r="DW28" s="628">
        <v>17.899999999999999</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107708</v>
      </c>
      <c r="S29" s="624"/>
      <c r="T29" s="624"/>
      <c r="U29" s="624"/>
      <c r="V29" s="624"/>
      <c r="W29" s="624"/>
      <c r="X29" s="624"/>
      <c r="Y29" s="625"/>
      <c r="Z29" s="626">
        <v>0</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31668792</v>
      </c>
      <c r="CS29" s="655"/>
      <c r="CT29" s="655"/>
      <c r="CU29" s="655"/>
      <c r="CV29" s="655"/>
      <c r="CW29" s="655"/>
      <c r="CX29" s="655"/>
      <c r="CY29" s="656"/>
      <c r="CZ29" s="657">
        <v>10.3</v>
      </c>
      <c r="DA29" s="658"/>
      <c r="DB29" s="658"/>
      <c r="DC29" s="659"/>
      <c r="DD29" s="632">
        <v>29707284</v>
      </c>
      <c r="DE29" s="655"/>
      <c r="DF29" s="655"/>
      <c r="DG29" s="655"/>
      <c r="DH29" s="655"/>
      <c r="DI29" s="655"/>
      <c r="DJ29" s="655"/>
      <c r="DK29" s="656"/>
      <c r="DL29" s="632">
        <v>29707284</v>
      </c>
      <c r="DM29" s="655"/>
      <c r="DN29" s="655"/>
      <c r="DO29" s="655"/>
      <c r="DP29" s="655"/>
      <c r="DQ29" s="655"/>
      <c r="DR29" s="655"/>
      <c r="DS29" s="655"/>
      <c r="DT29" s="655"/>
      <c r="DU29" s="655"/>
      <c r="DV29" s="656"/>
      <c r="DW29" s="628">
        <v>17.899999999999999</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3598985</v>
      </c>
      <c r="S30" s="624"/>
      <c r="T30" s="624"/>
      <c r="U30" s="624"/>
      <c r="V30" s="624"/>
      <c r="W30" s="624"/>
      <c r="X30" s="624"/>
      <c r="Y30" s="625"/>
      <c r="Z30" s="626">
        <v>1.1000000000000001</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95.4</v>
      </c>
      <c r="BN30" s="682"/>
      <c r="BO30" s="682"/>
      <c r="BP30" s="682"/>
      <c r="BQ30" s="683"/>
      <c r="BR30" s="681">
        <v>98.7</v>
      </c>
      <c r="BS30" s="682"/>
      <c r="BT30" s="682"/>
      <c r="BU30" s="682"/>
      <c r="BV30" s="682"/>
      <c r="BW30" s="682"/>
      <c r="BX30" s="618">
        <v>94.9</v>
      </c>
      <c r="BY30" s="682"/>
      <c r="BZ30" s="682"/>
      <c r="CA30" s="682"/>
      <c r="CB30" s="683"/>
      <c r="CD30" s="686"/>
      <c r="CE30" s="687"/>
      <c r="CF30" s="637" t="s">
        <v>288</v>
      </c>
      <c r="CG30" s="638"/>
      <c r="CH30" s="638"/>
      <c r="CI30" s="638"/>
      <c r="CJ30" s="638"/>
      <c r="CK30" s="638"/>
      <c r="CL30" s="638"/>
      <c r="CM30" s="638"/>
      <c r="CN30" s="638"/>
      <c r="CO30" s="638"/>
      <c r="CP30" s="638"/>
      <c r="CQ30" s="639"/>
      <c r="CR30" s="623">
        <v>27920467</v>
      </c>
      <c r="CS30" s="624"/>
      <c r="CT30" s="624"/>
      <c r="CU30" s="624"/>
      <c r="CV30" s="624"/>
      <c r="CW30" s="624"/>
      <c r="CX30" s="624"/>
      <c r="CY30" s="625"/>
      <c r="CZ30" s="657">
        <v>9.1</v>
      </c>
      <c r="DA30" s="658"/>
      <c r="DB30" s="658"/>
      <c r="DC30" s="659"/>
      <c r="DD30" s="632">
        <v>25958959</v>
      </c>
      <c r="DE30" s="624"/>
      <c r="DF30" s="624"/>
      <c r="DG30" s="624"/>
      <c r="DH30" s="624"/>
      <c r="DI30" s="624"/>
      <c r="DJ30" s="624"/>
      <c r="DK30" s="625"/>
      <c r="DL30" s="632">
        <v>25958959</v>
      </c>
      <c r="DM30" s="624"/>
      <c r="DN30" s="624"/>
      <c r="DO30" s="624"/>
      <c r="DP30" s="624"/>
      <c r="DQ30" s="624"/>
      <c r="DR30" s="624"/>
      <c r="DS30" s="624"/>
      <c r="DT30" s="624"/>
      <c r="DU30" s="624"/>
      <c r="DV30" s="625"/>
      <c r="DW30" s="628">
        <v>15.6</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5808610</v>
      </c>
      <c r="S31" s="624"/>
      <c r="T31" s="624"/>
      <c r="U31" s="624"/>
      <c r="V31" s="624"/>
      <c r="W31" s="624"/>
      <c r="X31" s="624"/>
      <c r="Y31" s="625"/>
      <c r="Z31" s="626">
        <v>1.9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98.8</v>
      </c>
      <c r="BH31" s="655"/>
      <c r="BI31" s="655"/>
      <c r="BJ31" s="655"/>
      <c r="BK31" s="655"/>
      <c r="BL31" s="655"/>
      <c r="BM31" s="629">
        <v>95.2</v>
      </c>
      <c r="BN31" s="679"/>
      <c r="BO31" s="679"/>
      <c r="BP31" s="679"/>
      <c r="BQ31" s="680"/>
      <c r="BR31" s="678">
        <v>98.7</v>
      </c>
      <c r="BS31" s="655"/>
      <c r="BT31" s="655"/>
      <c r="BU31" s="655"/>
      <c r="BV31" s="655"/>
      <c r="BW31" s="655"/>
      <c r="BX31" s="629">
        <v>94.7</v>
      </c>
      <c r="BY31" s="679"/>
      <c r="BZ31" s="679"/>
      <c r="CA31" s="679"/>
      <c r="CB31" s="680"/>
      <c r="CD31" s="686"/>
      <c r="CE31" s="687"/>
      <c r="CF31" s="637" t="s">
        <v>292</v>
      </c>
      <c r="CG31" s="638"/>
      <c r="CH31" s="638"/>
      <c r="CI31" s="638"/>
      <c r="CJ31" s="638"/>
      <c r="CK31" s="638"/>
      <c r="CL31" s="638"/>
      <c r="CM31" s="638"/>
      <c r="CN31" s="638"/>
      <c r="CO31" s="638"/>
      <c r="CP31" s="638"/>
      <c r="CQ31" s="639"/>
      <c r="CR31" s="623">
        <v>3748325</v>
      </c>
      <c r="CS31" s="655"/>
      <c r="CT31" s="655"/>
      <c r="CU31" s="655"/>
      <c r="CV31" s="655"/>
      <c r="CW31" s="655"/>
      <c r="CX31" s="655"/>
      <c r="CY31" s="656"/>
      <c r="CZ31" s="657">
        <v>1.2</v>
      </c>
      <c r="DA31" s="658"/>
      <c r="DB31" s="658"/>
      <c r="DC31" s="659"/>
      <c r="DD31" s="632">
        <v>3748325</v>
      </c>
      <c r="DE31" s="655"/>
      <c r="DF31" s="655"/>
      <c r="DG31" s="655"/>
      <c r="DH31" s="655"/>
      <c r="DI31" s="655"/>
      <c r="DJ31" s="655"/>
      <c r="DK31" s="656"/>
      <c r="DL31" s="632">
        <v>3748325</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8508314</v>
      </c>
      <c r="S32" s="624"/>
      <c r="T32" s="624"/>
      <c r="U32" s="624"/>
      <c r="V32" s="624"/>
      <c r="W32" s="624"/>
      <c r="X32" s="624"/>
      <c r="Y32" s="625"/>
      <c r="Z32" s="626">
        <v>2.7</v>
      </c>
      <c r="AA32" s="626"/>
      <c r="AB32" s="626"/>
      <c r="AC32" s="626"/>
      <c r="AD32" s="627">
        <v>6168</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98.6</v>
      </c>
      <c r="BH32" s="691"/>
      <c r="BI32" s="691"/>
      <c r="BJ32" s="691"/>
      <c r="BK32" s="691"/>
      <c r="BL32" s="691"/>
      <c r="BM32" s="692">
        <v>94.9</v>
      </c>
      <c r="BN32" s="691"/>
      <c r="BO32" s="691"/>
      <c r="BP32" s="691"/>
      <c r="BQ32" s="693"/>
      <c r="BR32" s="690">
        <v>98.5</v>
      </c>
      <c r="BS32" s="691"/>
      <c r="BT32" s="691"/>
      <c r="BU32" s="691"/>
      <c r="BV32" s="691"/>
      <c r="BW32" s="691"/>
      <c r="BX32" s="692">
        <v>94.5</v>
      </c>
      <c r="BY32" s="691"/>
      <c r="BZ32" s="691"/>
      <c r="CA32" s="691"/>
      <c r="CB32" s="693"/>
      <c r="CD32" s="688"/>
      <c r="CE32" s="689"/>
      <c r="CF32" s="637" t="s">
        <v>295</v>
      </c>
      <c r="CG32" s="638"/>
      <c r="CH32" s="638"/>
      <c r="CI32" s="638"/>
      <c r="CJ32" s="638"/>
      <c r="CK32" s="638"/>
      <c r="CL32" s="638"/>
      <c r="CM32" s="638"/>
      <c r="CN32" s="638"/>
      <c r="CO32" s="638"/>
      <c r="CP32" s="638"/>
      <c r="CQ32" s="639"/>
      <c r="CR32" s="623">
        <v>1703</v>
      </c>
      <c r="CS32" s="624"/>
      <c r="CT32" s="624"/>
      <c r="CU32" s="624"/>
      <c r="CV32" s="624"/>
      <c r="CW32" s="624"/>
      <c r="CX32" s="624"/>
      <c r="CY32" s="625"/>
      <c r="CZ32" s="657">
        <v>0</v>
      </c>
      <c r="DA32" s="658"/>
      <c r="DB32" s="658"/>
      <c r="DC32" s="659"/>
      <c r="DD32" s="632">
        <v>1703</v>
      </c>
      <c r="DE32" s="624"/>
      <c r="DF32" s="624"/>
      <c r="DG32" s="624"/>
      <c r="DH32" s="624"/>
      <c r="DI32" s="624"/>
      <c r="DJ32" s="624"/>
      <c r="DK32" s="625"/>
      <c r="DL32" s="632">
        <v>1703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44249500</v>
      </c>
      <c r="S33" s="624"/>
      <c r="T33" s="624"/>
      <c r="U33" s="624"/>
      <c r="V33" s="624"/>
      <c r="W33" s="624"/>
      <c r="X33" s="624"/>
      <c r="Y33" s="625"/>
      <c r="Z33" s="626">
        <v>14.1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88055006</v>
      </c>
      <c r="CS33" s="655"/>
      <c r="CT33" s="655"/>
      <c r="CU33" s="655"/>
      <c r="CV33" s="655"/>
      <c r="CW33" s="655"/>
      <c r="CX33" s="655"/>
      <c r="CY33" s="656"/>
      <c r="CZ33" s="657">
        <v>28.6</v>
      </c>
      <c r="DA33" s="658"/>
      <c r="DB33" s="658"/>
      <c r="DC33" s="659"/>
      <c r="DD33" s="632">
        <v>67737715</v>
      </c>
      <c r="DE33" s="655"/>
      <c r="DF33" s="655"/>
      <c r="DG33" s="655"/>
      <c r="DH33" s="655"/>
      <c r="DI33" s="655"/>
      <c r="DJ33" s="655"/>
      <c r="DK33" s="656"/>
      <c r="DL33" s="632">
        <v>48132501</v>
      </c>
      <c r="DM33" s="655"/>
      <c r="DN33" s="655"/>
      <c r="DO33" s="655"/>
      <c r="DP33" s="655"/>
      <c r="DQ33" s="655"/>
      <c r="DR33" s="655"/>
      <c r="DS33" s="655"/>
      <c r="DT33" s="655"/>
      <c r="DU33" s="655"/>
      <c r="DV33" s="656"/>
      <c r="DW33" s="628">
        <v>29</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32203768</v>
      </c>
      <c r="CS34" s="624"/>
      <c r="CT34" s="624"/>
      <c r="CU34" s="624"/>
      <c r="CV34" s="624"/>
      <c r="CW34" s="624"/>
      <c r="CX34" s="624"/>
      <c r="CY34" s="625"/>
      <c r="CZ34" s="657">
        <v>10.5</v>
      </c>
      <c r="DA34" s="658"/>
      <c r="DB34" s="658"/>
      <c r="DC34" s="659"/>
      <c r="DD34" s="632">
        <v>24249121</v>
      </c>
      <c r="DE34" s="624"/>
      <c r="DF34" s="624"/>
      <c r="DG34" s="624"/>
      <c r="DH34" s="624"/>
      <c r="DI34" s="624"/>
      <c r="DJ34" s="624"/>
      <c r="DK34" s="625"/>
      <c r="DL34" s="632">
        <v>16825458</v>
      </c>
      <c r="DM34" s="624"/>
      <c r="DN34" s="624"/>
      <c r="DO34" s="624"/>
      <c r="DP34" s="624"/>
      <c r="DQ34" s="624"/>
      <c r="DR34" s="624"/>
      <c r="DS34" s="624"/>
      <c r="DT34" s="624"/>
      <c r="DU34" s="624"/>
      <c r="DV34" s="625"/>
      <c r="DW34" s="628">
        <v>10.1</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19028200</v>
      </c>
      <c r="S35" s="624"/>
      <c r="T35" s="624"/>
      <c r="U35" s="624"/>
      <c r="V35" s="624"/>
      <c r="W35" s="624"/>
      <c r="X35" s="624"/>
      <c r="Y35" s="625"/>
      <c r="Z35" s="626">
        <v>6.1</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35109619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-4066532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3296360</v>
      </c>
      <c r="CS35" s="655"/>
      <c r="CT35" s="655"/>
      <c r="CU35" s="655"/>
      <c r="CV35" s="655"/>
      <c r="CW35" s="655"/>
      <c r="CX35" s="655"/>
      <c r="CY35" s="656"/>
      <c r="CZ35" s="657">
        <v>1.1000000000000001</v>
      </c>
      <c r="DA35" s="658"/>
      <c r="DB35" s="658"/>
      <c r="DC35" s="659"/>
      <c r="DD35" s="632">
        <v>2876020</v>
      </c>
      <c r="DE35" s="655"/>
      <c r="DF35" s="655"/>
      <c r="DG35" s="655"/>
      <c r="DH35" s="655"/>
      <c r="DI35" s="655"/>
      <c r="DJ35" s="655"/>
      <c r="DK35" s="656"/>
      <c r="DL35" s="632">
        <v>2876020</v>
      </c>
      <c r="DM35" s="655"/>
      <c r="DN35" s="655"/>
      <c r="DO35" s="655"/>
      <c r="DP35" s="655"/>
      <c r="DQ35" s="655"/>
      <c r="DR35" s="655"/>
      <c r="DS35" s="655"/>
      <c r="DT35" s="655"/>
      <c r="DU35" s="655"/>
      <c r="DV35" s="656"/>
      <c r="DW35" s="628">
        <v>1.7</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313518836</v>
      </c>
      <c r="S36" s="696"/>
      <c r="T36" s="696"/>
      <c r="U36" s="696"/>
      <c r="V36" s="696"/>
      <c r="W36" s="696"/>
      <c r="X36" s="696"/>
      <c r="Y36" s="697"/>
      <c r="Z36" s="698">
        <v>100</v>
      </c>
      <c r="AA36" s="698"/>
      <c r="AB36" s="698"/>
      <c r="AC36" s="698"/>
      <c r="AD36" s="699">
        <v>147025377</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6488746</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-7022665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18974252</v>
      </c>
      <c r="CS36" s="624"/>
      <c r="CT36" s="624"/>
      <c r="CU36" s="624"/>
      <c r="CV36" s="624"/>
      <c r="CW36" s="624"/>
      <c r="CX36" s="624"/>
      <c r="CY36" s="625"/>
      <c r="CZ36" s="657">
        <v>6.2</v>
      </c>
      <c r="DA36" s="658"/>
      <c r="DB36" s="658"/>
      <c r="DC36" s="659"/>
      <c r="DD36" s="632">
        <v>16217768</v>
      </c>
      <c r="DE36" s="624"/>
      <c r="DF36" s="624"/>
      <c r="DG36" s="624"/>
      <c r="DH36" s="624"/>
      <c r="DI36" s="624"/>
      <c r="DJ36" s="624"/>
      <c r="DK36" s="625"/>
      <c r="DL36" s="632">
        <v>10515239</v>
      </c>
      <c r="DM36" s="624"/>
      <c r="DN36" s="624"/>
      <c r="DO36" s="624"/>
      <c r="DP36" s="624"/>
      <c r="DQ36" s="624"/>
      <c r="DR36" s="624"/>
      <c r="DS36" s="624"/>
      <c r="DT36" s="624"/>
      <c r="DU36" s="624"/>
      <c r="DV36" s="625"/>
      <c r="DW36" s="628">
        <v>6.3</v>
      </c>
      <c r="DX36" s="653"/>
      <c r="DY36" s="653"/>
      <c r="DZ36" s="653"/>
      <c r="EA36" s="653"/>
      <c r="EB36" s="653"/>
      <c r="EC36" s="654"/>
    </row>
    <row r="37" spans="2:133" ht="11.25" customHeight="1">
      <c r="AQ37" s="702" t="s">
        <v>310</v>
      </c>
      <c r="AR37" s="703"/>
      <c r="AS37" s="703"/>
      <c r="AT37" s="703"/>
      <c r="AU37" s="703"/>
      <c r="AV37" s="703"/>
      <c r="AW37" s="703"/>
      <c r="AX37" s="703"/>
      <c r="AY37" s="704"/>
      <c r="AZ37" s="623">
        <v>1630798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106314</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364139</v>
      </c>
      <c r="CS37" s="655"/>
      <c r="CT37" s="655"/>
      <c r="CU37" s="655"/>
      <c r="CV37" s="655"/>
      <c r="CW37" s="655"/>
      <c r="CX37" s="655"/>
      <c r="CY37" s="656"/>
      <c r="CZ37" s="657">
        <v>0.1</v>
      </c>
      <c r="DA37" s="658"/>
      <c r="DB37" s="658"/>
      <c r="DC37" s="659"/>
      <c r="DD37" s="632">
        <v>364139</v>
      </c>
      <c r="DE37" s="655"/>
      <c r="DF37" s="655"/>
      <c r="DG37" s="655"/>
      <c r="DH37" s="655"/>
      <c r="DI37" s="655"/>
      <c r="DJ37" s="655"/>
      <c r="DK37" s="656"/>
      <c r="DL37" s="632">
        <v>364139</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313</v>
      </c>
      <c r="AR38" s="703"/>
      <c r="AS38" s="703"/>
      <c r="AT38" s="703"/>
      <c r="AU38" s="703"/>
      <c r="AV38" s="703"/>
      <c r="AW38" s="703"/>
      <c r="AX38" s="703"/>
      <c r="AY38" s="704"/>
      <c r="AZ38" s="623">
        <v>1100300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177588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25876649</v>
      </c>
      <c r="CS38" s="624"/>
      <c r="CT38" s="624"/>
      <c r="CU38" s="624"/>
      <c r="CV38" s="624"/>
      <c r="CW38" s="624"/>
      <c r="CX38" s="624"/>
      <c r="CY38" s="625"/>
      <c r="CZ38" s="657">
        <v>8.4</v>
      </c>
      <c r="DA38" s="658"/>
      <c r="DB38" s="658"/>
      <c r="DC38" s="659"/>
      <c r="DD38" s="632">
        <v>21051730</v>
      </c>
      <c r="DE38" s="624"/>
      <c r="DF38" s="624"/>
      <c r="DG38" s="624"/>
      <c r="DH38" s="624"/>
      <c r="DI38" s="624"/>
      <c r="DJ38" s="624"/>
      <c r="DK38" s="625"/>
      <c r="DL38" s="632">
        <v>17915784</v>
      </c>
      <c r="DM38" s="624"/>
      <c r="DN38" s="624"/>
      <c r="DO38" s="624"/>
      <c r="DP38" s="624"/>
      <c r="DQ38" s="624"/>
      <c r="DR38" s="624"/>
      <c r="DS38" s="624"/>
      <c r="DT38" s="624"/>
      <c r="DU38" s="624"/>
      <c r="DV38" s="625"/>
      <c r="DW38" s="628">
        <v>10.8</v>
      </c>
      <c r="DX38" s="653"/>
      <c r="DY38" s="653"/>
      <c r="DZ38" s="653"/>
      <c r="EA38" s="653"/>
      <c r="EB38" s="653"/>
      <c r="EC38" s="654"/>
    </row>
    <row r="39" spans="2:133" ht="11.25" customHeight="1">
      <c r="AQ39" s="702" t="s">
        <v>316</v>
      </c>
      <c r="AR39" s="703"/>
      <c r="AS39" s="703"/>
      <c r="AT39" s="703"/>
      <c r="AU39" s="703"/>
      <c r="AV39" s="703"/>
      <c r="AW39" s="703"/>
      <c r="AX39" s="703"/>
      <c r="AY39" s="704"/>
      <c r="AZ39" s="623">
        <v>162526</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1778120</v>
      </c>
      <c r="CS39" s="655"/>
      <c r="CT39" s="655"/>
      <c r="CU39" s="655"/>
      <c r="CV39" s="655"/>
      <c r="CW39" s="655"/>
      <c r="CX39" s="655"/>
      <c r="CY39" s="656"/>
      <c r="CZ39" s="657">
        <v>0.6</v>
      </c>
      <c r="DA39" s="658"/>
      <c r="DB39" s="658"/>
      <c r="DC39" s="659"/>
      <c r="DD39" s="632">
        <v>1734554</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8686953</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134</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5925857</v>
      </c>
      <c r="CS40" s="624"/>
      <c r="CT40" s="624"/>
      <c r="CU40" s="624"/>
      <c r="CV40" s="624"/>
      <c r="CW40" s="624"/>
      <c r="CX40" s="624"/>
      <c r="CY40" s="625"/>
      <c r="CZ40" s="657">
        <v>1.9</v>
      </c>
      <c r="DA40" s="658"/>
      <c r="DB40" s="658"/>
      <c r="DC40" s="659"/>
      <c r="DD40" s="632">
        <v>1608522</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17040296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317</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274</v>
      </c>
      <c r="CS41" s="655"/>
      <c r="CT41" s="655"/>
      <c r="CU41" s="655"/>
      <c r="CV41" s="655"/>
      <c r="CW41" s="655"/>
      <c r="CX41" s="655"/>
      <c r="CY41" s="656"/>
      <c r="CZ41" s="657" t="s">
        <v>274</v>
      </c>
      <c r="DA41" s="658"/>
      <c r="DB41" s="658"/>
      <c r="DC41" s="659"/>
      <c r="DD41" s="632" t="s">
        <v>274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48977942</v>
      </c>
      <c r="CS42" s="624"/>
      <c r="CT42" s="624"/>
      <c r="CU42" s="624"/>
      <c r="CV42" s="624"/>
      <c r="CW42" s="624"/>
      <c r="CX42" s="624"/>
      <c r="CY42" s="625"/>
      <c r="CZ42" s="657">
        <v>15.9</v>
      </c>
      <c r="DA42" s="706"/>
      <c r="DB42" s="706"/>
      <c r="DC42" s="707"/>
      <c r="DD42" s="632">
        <v>5981146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218713</v>
      </c>
      <c r="CS43" s="655"/>
      <c r="CT43" s="655"/>
      <c r="CU43" s="655"/>
      <c r="CV43" s="655"/>
      <c r="CW43" s="655"/>
      <c r="CX43" s="655"/>
      <c r="CY43" s="656"/>
      <c r="CZ43" s="657">
        <v>0.1</v>
      </c>
      <c r="DA43" s="658"/>
      <c r="DB43" s="658"/>
      <c r="DC43" s="659"/>
      <c r="DD43" s="632">
        <v>218713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48498664</v>
      </c>
      <c r="CS44" s="624"/>
      <c r="CT44" s="624"/>
      <c r="CU44" s="624"/>
      <c r="CV44" s="624"/>
      <c r="CW44" s="624"/>
      <c r="CX44" s="624"/>
      <c r="CY44" s="625"/>
      <c r="CZ44" s="657">
        <v>15.7</v>
      </c>
      <c r="DA44" s="706"/>
      <c r="DB44" s="706"/>
      <c r="DC44" s="707"/>
      <c r="DD44" s="632">
        <v>5784846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28897794</v>
      </c>
      <c r="CS45" s="655"/>
      <c r="CT45" s="655"/>
      <c r="CU45" s="655"/>
      <c r="CV45" s="655"/>
      <c r="CW45" s="655"/>
      <c r="CX45" s="655"/>
      <c r="CY45" s="656"/>
      <c r="CZ45" s="657">
        <v>9.4</v>
      </c>
      <c r="DA45" s="658"/>
      <c r="DB45" s="658"/>
      <c r="DC45" s="659"/>
      <c r="DD45" s="632">
        <v>1143018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18293782</v>
      </c>
      <c r="CS46" s="624"/>
      <c r="CT46" s="624"/>
      <c r="CU46" s="624"/>
      <c r="CV46" s="624"/>
      <c r="CW46" s="624"/>
      <c r="CX46" s="624"/>
      <c r="CY46" s="625"/>
      <c r="CZ46" s="657">
        <v>5.9</v>
      </c>
      <c r="DA46" s="706"/>
      <c r="DB46" s="706"/>
      <c r="DC46" s="707"/>
      <c r="DD46" s="632">
        <v>4433240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479278</v>
      </c>
      <c r="CS47" s="655"/>
      <c r="CT47" s="655"/>
      <c r="CU47" s="655"/>
      <c r="CV47" s="655"/>
      <c r="CW47" s="655"/>
      <c r="CX47" s="655"/>
      <c r="CY47" s="656"/>
      <c r="CZ47" s="657">
        <v>0.2</v>
      </c>
      <c r="DA47" s="658"/>
      <c r="DB47" s="658"/>
      <c r="DC47" s="659"/>
      <c r="DD47" s="632">
        <v>196300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308162476</v>
      </c>
      <c r="CS49" s="691"/>
      <c r="CT49" s="691"/>
      <c r="CU49" s="691"/>
      <c r="CV49" s="691"/>
      <c r="CW49" s="691"/>
      <c r="CX49" s="691"/>
      <c r="CY49" s="718"/>
      <c r="CZ49" s="719">
        <v>100</v>
      </c>
      <c r="DA49" s="720"/>
      <c r="DB49" s="720"/>
      <c r="DC49" s="721"/>
      <c r="DD49" s="722">
        <v>177882281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532</v>
      </c>
      <c r="C7" s="750"/>
      <c r="D7" s="750"/>
      <c r="E7" s="750"/>
      <c r="F7" s="750"/>
      <c r="G7" s="750"/>
      <c r="H7" s="750"/>
      <c r="I7" s="750"/>
      <c r="J7" s="750"/>
      <c r="K7" s="750"/>
      <c r="L7" s="750"/>
      <c r="M7" s="750"/>
      <c r="N7" s="750"/>
      <c r="O7" s="750"/>
      <c r="P7" s="751"/>
      <c r="Q7" s="752">
        <v>308383</v>
      </c>
      <c r="R7" s="753"/>
      <c r="S7" s="753"/>
      <c r="T7" s="753"/>
      <c r="U7" s="753"/>
      <c r="V7" s="753">
        <v>303366</v>
      </c>
      <c r="W7" s="753"/>
      <c r="X7" s="753"/>
      <c r="Y7" s="753"/>
      <c r="Z7" s="753"/>
      <c r="AA7" s="753">
        <v>5017</v>
      </c>
      <c r="AB7" s="753"/>
      <c r="AC7" s="753"/>
      <c r="AD7" s="753"/>
      <c r="AE7" s="754"/>
      <c r="AF7" s="755">
        <v>3832</v>
      </c>
      <c r="AG7" s="756"/>
      <c r="AH7" s="756"/>
      <c r="AI7" s="756"/>
      <c r="AJ7" s="757"/>
      <c r="AK7" s="792">
        <v>3739</v>
      </c>
      <c r="AL7" s="793"/>
      <c r="AM7" s="793"/>
      <c r="AN7" s="793"/>
      <c r="AO7" s="793"/>
      <c r="AP7" s="793">
        <v>359129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5</v>
      </c>
      <c r="CI7" s="790"/>
      <c r="CJ7" s="790"/>
      <c r="CK7" s="790"/>
      <c r="CL7" s="791"/>
      <c r="CM7" s="789">
        <v>168</v>
      </c>
      <c r="CN7" s="790"/>
      <c r="CO7" s="790"/>
      <c r="CP7" s="790"/>
      <c r="CQ7" s="791"/>
      <c r="CR7" s="789">
        <v>32</v>
      </c>
      <c r="CS7" s="790"/>
      <c r="CT7" s="790"/>
      <c r="CU7" s="790"/>
      <c r="CV7" s="791"/>
      <c r="CW7" s="789" t="s">
        <v>553</v>
      </c>
      <c r="CX7" s="790"/>
      <c r="CY7" s="790"/>
      <c r="CZ7" s="790"/>
      <c r="DA7" s="791"/>
      <c r="DB7" s="789" t="s">
        <v>477</v>
      </c>
      <c r="DC7" s="790"/>
      <c r="DD7" s="790"/>
      <c r="DE7" s="790"/>
      <c r="DF7" s="791"/>
      <c r="DG7" s="789" t="s">
        <v>477</v>
      </c>
      <c r="DH7" s="790"/>
      <c r="DI7" s="790"/>
      <c r="DJ7" s="790"/>
      <c r="DK7" s="791"/>
      <c r="DL7" s="789" t="s">
        <v>477</v>
      </c>
      <c r="DM7" s="790"/>
      <c r="DN7" s="790"/>
      <c r="DO7" s="790"/>
      <c r="DP7" s="791"/>
      <c r="DQ7" s="789" t="s">
        <v>477</v>
      </c>
      <c r="DR7" s="790"/>
      <c r="DS7" s="790"/>
      <c r="DT7" s="790"/>
      <c r="DU7" s="791"/>
      <c r="DV7" s="770"/>
      <c r="DW7" s="771"/>
      <c r="DX7" s="771"/>
      <c r="DY7" s="771"/>
      <c r="DZ7" s="772"/>
      <c r="EA7" s="205"/>
    </row>
    <row r="8" spans="1:131" s="206" customFormat="1" ht="26.25" customHeight="1">
      <c r="A8" s="212">
        <v>2</v>
      </c>
      <c r="B8" s="773" t="s">
        <v>543</v>
      </c>
      <c r="C8" s="774"/>
      <c r="D8" s="774"/>
      <c r="E8" s="774"/>
      <c r="F8" s="774"/>
      <c r="G8" s="774"/>
      <c r="H8" s="774"/>
      <c r="I8" s="774"/>
      <c r="J8" s="774"/>
      <c r="K8" s="774"/>
      <c r="L8" s="774"/>
      <c r="M8" s="774"/>
      <c r="N8" s="774"/>
      <c r="O8" s="774"/>
      <c r="P8" s="775"/>
      <c r="Q8" s="776">
        <v>246</v>
      </c>
      <c r="R8" s="777"/>
      <c r="S8" s="777"/>
      <c r="T8" s="777"/>
      <c r="U8" s="777"/>
      <c r="V8" s="777">
        <v>122</v>
      </c>
      <c r="W8" s="777"/>
      <c r="X8" s="777"/>
      <c r="Y8" s="777"/>
      <c r="Z8" s="777"/>
      <c r="AA8" s="777">
        <v>124</v>
      </c>
      <c r="AB8" s="777"/>
      <c r="AC8" s="777"/>
      <c r="AD8" s="777"/>
      <c r="AE8" s="778"/>
      <c r="AF8" s="779">
        <v>124</v>
      </c>
      <c r="AG8" s="780"/>
      <c r="AH8" s="780"/>
      <c r="AI8" s="780"/>
      <c r="AJ8" s="781"/>
      <c r="AK8" s="782" t="s">
        <v>477</v>
      </c>
      <c r="AL8" s="783"/>
      <c r="AM8" s="783"/>
      <c r="AN8" s="783"/>
      <c r="AO8" s="783"/>
      <c r="AP8" s="783" t="s">
        <v>477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v>9</v>
      </c>
      <c r="CI8" s="800"/>
      <c r="CJ8" s="800"/>
      <c r="CK8" s="800"/>
      <c r="CL8" s="801"/>
      <c r="CM8" s="799">
        <v>105</v>
      </c>
      <c r="CN8" s="800"/>
      <c r="CO8" s="800"/>
      <c r="CP8" s="800"/>
      <c r="CQ8" s="801"/>
      <c r="CR8" s="799">
        <v>50</v>
      </c>
      <c r="CS8" s="800"/>
      <c r="CT8" s="800"/>
      <c r="CU8" s="800"/>
      <c r="CV8" s="801"/>
      <c r="CW8" s="799">
        <v>93</v>
      </c>
      <c r="CX8" s="800"/>
      <c r="CY8" s="800"/>
      <c r="CZ8" s="800"/>
      <c r="DA8" s="801"/>
      <c r="DB8" s="799" t="s">
        <v>477</v>
      </c>
      <c r="DC8" s="800"/>
      <c r="DD8" s="800"/>
      <c r="DE8" s="800"/>
      <c r="DF8" s="801"/>
      <c r="DG8" s="799" t="s">
        <v>477</v>
      </c>
      <c r="DH8" s="800"/>
      <c r="DI8" s="800"/>
      <c r="DJ8" s="800"/>
      <c r="DK8" s="801"/>
      <c r="DL8" s="799" t="s">
        <v>477</v>
      </c>
      <c r="DM8" s="800"/>
      <c r="DN8" s="800"/>
      <c r="DO8" s="800"/>
      <c r="DP8" s="801"/>
      <c r="DQ8" s="799" t="s">
        <v>477</v>
      </c>
      <c r="DR8" s="800"/>
      <c r="DS8" s="800"/>
      <c r="DT8" s="800"/>
      <c r="DU8" s="801"/>
      <c r="DV8" s="802"/>
      <c r="DW8" s="803"/>
      <c r="DX8" s="803"/>
      <c r="DY8" s="803"/>
      <c r="DZ8" s="804"/>
      <c r="EA8" s="205"/>
    </row>
    <row r="9" spans="1:131" s="206" customFormat="1" ht="26.25" customHeight="1">
      <c r="A9" s="212">
        <v>3</v>
      </c>
      <c r="B9" s="773" t="s">
        <v>544</v>
      </c>
      <c r="C9" s="774"/>
      <c r="D9" s="774"/>
      <c r="E9" s="774"/>
      <c r="F9" s="774"/>
      <c r="G9" s="774"/>
      <c r="H9" s="774"/>
      <c r="I9" s="774"/>
      <c r="J9" s="774"/>
      <c r="K9" s="774"/>
      <c r="L9" s="774"/>
      <c r="M9" s="774"/>
      <c r="N9" s="774"/>
      <c r="O9" s="774"/>
      <c r="P9" s="775"/>
      <c r="Q9" s="776">
        <v>3535</v>
      </c>
      <c r="R9" s="777"/>
      <c r="S9" s="777"/>
      <c r="T9" s="777"/>
      <c r="U9" s="777"/>
      <c r="V9" s="777">
        <v>3432</v>
      </c>
      <c r="W9" s="777"/>
      <c r="X9" s="777"/>
      <c r="Y9" s="777"/>
      <c r="Z9" s="777"/>
      <c r="AA9" s="777">
        <v>103</v>
      </c>
      <c r="AB9" s="777"/>
      <c r="AC9" s="777"/>
      <c r="AD9" s="777"/>
      <c r="AE9" s="778"/>
      <c r="AF9" s="779">
        <v>103</v>
      </c>
      <c r="AG9" s="780"/>
      <c r="AH9" s="780"/>
      <c r="AI9" s="780"/>
      <c r="AJ9" s="781"/>
      <c r="AK9" s="782" t="s">
        <v>477</v>
      </c>
      <c r="AL9" s="783"/>
      <c r="AM9" s="783"/>
      <c r="AN9" s="783"/>
      <c r="AO9" s="783"/>
      <c r="AP9" s="783" t="s">
        <v>477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556</v>
      </c>
      <c r="BT9" s="787"/>
      <c r="BU9" s="787"/>
      <c r="BV9" s="787"/>
      <c r="BW9" s="787"/>
      <c r="BX9" s="787"/>
      <c r="BY9" s="787"/>
      <c r="BZ9" s="787"/>
      <c r="CA9" s="787"/>
      <c r="CB9" s="787"/>
      <c r="CC9" s="787"/>
      <c r="CD9" s="787"/>
      <c r="CE9" s="787"/>
      <c r="CF9" s="787"/>
      <c r="CG9" s="788"/>
      <c r="CH9" s="799">
        <v>4</v>
      </c>
      <c r="CI9" s="800"/>
      <c r="CJ9" s="800"/>
      <c r="CK9" s="800"/>
      <c r="CL9" s="801"/>
      <c r="CM9" s="799">
        <v>78</v>
      </c>
      <c r="CN9" s="800"/>
      <c r="CO9" s="800"/>
      <c r="CP9" s="800"/>
      <c r="CQ9" s="801"/>
      <c r="CR9" s="799">
        <v>50</v>
      </c>
      <c r="CS9" s="800"/>
      <c r="CT9" s="800"/>
      <c r="CU9" s="800"/>
      <c r="CV9" s="801"/>
      <c r="CW9" s="799">
        <v>45</v>
      </c>
      <c r="CX9" s="800"/>
      <c r="CY9" s="800"/>
      <c r="CZ9" s="800"/>
      <c r="DA9" s="801"/>
      <c r="DB9" s="799" t="s">
        <v>477</v>
      </c>
      <c r="DC9" s="800"/>
      <c r="DD9" s="800"/>
      <c r="DE9" s="800"/>
      <c r="DF9" s="801"/>
      <c r="DG9" s="799" t="s">
        <v>477</v>
      </c>
      <c r="DH9" s="800"/>
      <c r="DI9" s="800"/>
      <c r="DJ9" s="800"/>
      <c r="DK9" s="801"/>
      <c r="DL9" s="799" t="s">
        <v>477</v>
      </c>
      <c r="DM9" s="800"/>
      <c r="DN9" s="800"/>
      <c r="DO9" s="800"/>
      <c r="DP9" s="801"/>
      <c r="DQ9" s="799" t="s">
        <v>477</v>
      </c>
      <c r="DR9" s="800"/>
      <c r="DS9" s="800"/>
      <c r="DT9" s="800"/>
      <c r="DU9" s="801"/>
      <c r="DV9" s="802"/>
      <c r="DW9" s="803"/>
      <c r="DX9" s="803"/>
      <c r="DY9" s="803"/>
      <c r="DZ9" s="804"/>
      <c r="EA9" s="205"/>
    </row>
    <row r="10" spans="1:131" s="206" customFormat="1" ht="26.25" customHeight="1">
      <c r="A10" s="212">
        <v>4</v>
      </c>
      <c r="B10" s="773" t="s">
        <v>545</v>
      </c>
      <c r="C10" s="774"/>
      <c r="D10" s="774"/>
      <c r="E10" s="774"/>
      <c r="F10" s="774"/>
      <c r="G10" s="774"/>
      <c r="H10" s="774"/>
      <c r="I10" s="774"/>
      <c r="J10" s="774"/>
      <c r="K10" s="774"/>
      <c r="L10" s="774"/>
      <c r="M10" s="774"/>
      <c r="N10" s="774"/>
      <c r="O10" s="774"/>
      <c r="P10" s="775"/>
      <c r="Q10" s="776">
        <v>609</v>
      </c>
      <c r="R10" s="777"/>
      <c r="S10" s="777"/>
      <c r="T10" s="777"/>
      <c r="U10" s="777"/>
      <c r="V10" s="777">
        <v>609</v>
      </c>
      <c r="W10" s="777"/>
      <c r="X10" s="777"/>
      <c r="Y10" s="777"/>
      <c r="Z10" s="777"/>
      <c r="AA10" s="777">
        <v>0</v>
      </c>
      <c r="AB10" s="777"/>
      <c r="AC10" s="777"/>
      <c r="AD10" s="777"/>
      <c r="AE10" s="778"/>
      <c r="AF10" s="779">
        <v>0</v>
      </c>
      <c r="AG10" s="780"/>
      <c r="AH10" s="780"/>
      <c r="AI10" s="780"/>
      <c r="AJ10" s="781"/>
      <c r="AK10" s="782" t="s">
        <v>477</v>
      </c>
      <c r="AL10" s="783"/>
      <c r="AM10" s="783"/>
      <c r="AN10" s="783"/>
      <c r="AO10" s="783"/>
      <c r="AP10" s="783">
        <v>609</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557</v>
      </c>
      <c r="BT10" s="787"/>
      <c r="BU10" s="787"/>
      <c r="BV10" s="787"/>
      <c r="BW10" s="787"/>
      <c r="BX10" s="787"/>
      <c r="BY10" s="787"/>
      <c r="BZ10" s="787"/>
      <c r="CA10" s="787"/>
      <c r="CB10" s="787"/>
      <c r="CC10" s="787"/>
      <c r="CD10" s="787"/>
      <c r="CE10" s="787"/>
      <c r="CF10" s="787"/>
      <c r="CG10" s="788"/>
      <c r="CH10" s="799">
        <v>2</v>
      </c>
      <c r="CI10" s="800"/>
      <c r="CJ10" s="800"/>
      <c r="CK10" s="800"/>
      <c r="CL10" s="801"/>
      <c r="CM10" s="799">
        <v>125</v>
      </c>
      <c r="CN10" s="800"/>
      <c r="CO10" s="800"/>
      <c r="CP10" s="800"/>
      <c r="CQ10" s="801"/>
      <c r="CR10" s="799">
        <v>50</v>
      </c>
      <c r="CS10" s="800"/>
      <c r="CT10" s="800"/>
      <c r="CU10" s="800"/>
      <c r="CV10" s="801"/>
      <c r="CW10" s="799" t="s">
        <v>553</v>
      </c>
      <c r="CX10" s="800"/>
      <c r="CY10" s="800"/>
      <c r="CZ10" s="800"/>
      <c r="DA10" s="801"/>
      <c r="DB10" s="799" t="s">
        <v>477</v>
      </c>
      <c r="DC10" s="800"/>
      <c r="DD10" s="800"/>
      <c r="DE10" s="800"/>
      <c r="DF10" s="801"/>
      <c r="DG10" s="799" t="s">
        <v>477</v>
      </c>
      <c r="DH10" s="800"/>
      <c r="DI10" s="800"/>
      <c r="DJ10" s="800"/>
      <c r="DK10" s="801"/>
      <c r="DL10" s="799" t="s">
        <v>477</v>
      </c>
      <c r="DM10" s="800"/>
      <c r="DN10" s="800"/>
      <c r="DO10" s="800"/>
      <c r="DP10" s="801"/>
      <c r="DQ10" s="799" t="s">
        <v>477</v>
      </c>
      <c r="DR10" s="800"/>
      <c r="DS10" s="800"/>
      <c r="DT10" s="800"/>
      <c r="DU10" s="801"/>
      <c r="DV10" s="802"/>
      <c r="DW10" s="803"/>
      <c r="DX10" s="803"/>
      <c r="DY10" s="803"/>
      <c r="DZ10" s="804"/>
      <c r="EA10" s="205"/>
    </row>
    <row r="11" spans="1:131" s="206" customFormat="1" ht="26.25" customHeight="1">
      <c r="A11" s="212">
        <v>5</v>
      </c>
      <c r="B11" s="773" t="s">
        <v>546</v>
      </c>
      <c r="C11" s="774"/>
      <c r="D11" s="774"/>
      <c r="E11" s="774"/>
      <c r="F11" s="774"/>
      <c r="G11" s="774"/>
      <c r="H11" s="774"/>
      <c r="I11" s="774"/>
      <c r="J11" s="774"/>
      <c r="K11" s="774"/>
      <c r="L11" s="774"/>
      <c r="M11" s="774"/>
      <c r="N11" s="774"/>
      <c r="O11" s="774"/>
      <c r="P11" s="775"/>
      <c r="Q11" s="776">
        <v>770</v>
      </c>
      <c r="R11" s="777"/>
      <c r="S11" s="777"/>
      <c r="T11" s="777"/>
      <c r="U11" s="777"/>
      <c r="V11" s="777">
        <v>745</v>
      </c>
      <c r="W11" s="777"/>
      <c r="X11" s="777"/>
      <c r="Y11" s="777"/>
      <c r="Z11" s="777"/>
      <c r="AA11" s="777">
        <v>25</v>
      </c>
      <c r="AB11" s="777"/>
      <c r="AC11" s="777"/>
      <c r="AD11" s="777"/>
      <c r="AE11" s="778"/>
      <c r="AF11" s="779">
        <v>25</v>
      </c>
      <c r="AG11" s="780"/>
      <c r="AH11" s="780"/>
      <c r="AI11" s="780"/>
      <c r="AJ11" s="781"/>
      <c r="AK11" s="782">
        <v>707</v>
      </c>
      <c r="AL11" s="783"/>
      <c r="AM11" s="783"/>
      <c r="AN11" s="783"/>
      <c r="AO11" s="783"/>
      <c r="AP11" s="783">
        <v>4718</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558</v>
      </c>
      <c r="BT11" s="787"/>
      <c r="BU11" s="787"/>
      <c r="BV11" s="787"/>
      <c r="BW11" s="787"/>
      <c r="BX11" s="787"/>
      <c r="BY11" s="787"/>
      <c r="BZ11" s="787"/>
      <c r="CA11" s="787"/>
      <c r="CB11" s="787"/>
      <c r="CC11" s="787"/>
      <c r="CD11" s="787"/>
      <c r="CE11" s="787"/>
      <c r="CF11" s="787"/>
      <c r="CG11" s="788"/>
      <c r="CH11" s="799">
        <v>36</v>
      </c>
      <c r="CI11" s="800"/>
      <c r="CJ11" s="800"/>
      <c r="CK11" s="800"/>
      <c r="CL11" s="801"/>
      <c r="CM11" s="799">
        <v>351</v>
      </c>
      <c r="CN11" s="800"/>
      <c r="CO11" s="800"/>
      <c r="CP11" s="800"/>
      <c r="CQ11" s="801"/>
      <c r="CR11" s="799">
        <v>20</v>
      </c>
      <c r="CS11" s="800"/>
      <c r="CT11" s="800"/>
      <c r="CU11" s="800"/>
      <c r="CV11" s="801"/>
      <c r="CW11" s="799" t="s">
        <v>477</v>
      </c>
      <c r="CX11" s="800"/>
      <c r="CY11" s="800"/>
      <c r="CZ11" s="800"/>
      <c r="DA11" s="801"/>
      <c r="DB11" s="799" t="s">
        <v>477</v>
      </c>
      <c r="DC11" s="800"/>
      <c r="DD11" s="800"/>
      <c r="DE11" s="800"/>
      <c r="DF11" s="801"/>
      <c r="DG11" s="799" t="s">
        <v>477</v>
      </c>
      <c r="DH11" s="800"/>
      <c r="DI11" s="800"/>
      <c r="DJ11" s="800"/>
      <c r="DK11" s="801"/>
      <c r="DL11" s="799" t="s">
        <v>477</v>
      </c>
      <c r="DM11" s="800"/>
      <c r="DN11" s="800"/>
      <c r="DO11" s="800"/>
      <c r="DP11" s="801"/>
      <c r="DQ11" s="799" t="s">
        <v>477</v>
      </c>
      <c r="DR11" s="800"/>
      <c r="DS11" s="800"/>
      <c r="DT11" s="800"/>
      <c r="DU11" s="801"/>
      <c r="DV11" s="802"/>
      <c r="DW11" s="803"/>
      <c r="DX11" s="803"/>
      <c r="DY11" s="803"/>
      <c r="DZ11" s="804"/>
      <c r="EA11" s="205"/>
    </row>
    <row r="12" spans="1:131" s="206" customFormat="1" ht="26.25" customHeight="1">
      <c r="A12" s="212">
        <v>6</v>
      </c>
      <c r="B12" s="773" t="s">
        <v>547</v>
      </c>
      <c r="C12" s="774"/>
      <c r="D12" s="774"/>
      <c r="E12" s="774"/>
      <c r="F12" s="774"/>
      <c r="G12" s="774"/>
      <c r="H12" s="774"/>
      <c r="I12" s="774"/>
      <c r="J12" s="774"/>
      <c r="K12" s="774"/>
      <c r="L12" s="774"/>
      <c r="M12" s="774"/>
      <c r="N12" s="774"/>
      <c r="O12" s="774"/>
      <c r="P12" s="775"/>
      <c r="Q12" s="776">
        <v>850</v>
      </c>
      <c r="R12" s="777"/>
      <c r="S12" s="777"/>
      <c r="T12" s="777"/>
      <c r="U12" s="777"/>
      <c r="V12" s="777">
        <v>762</v>
      </c>
      <c r="W12" s="777"/>
      <c r="X12" s="777"/>
      <c r="Y12" s="777"/>
      <c r="Z12" s="777"/>
      <c r="AA12" s="777">
        <v>88</v>
      </c>
      <c r="AB12" s="777"/>
      <c r="AC12" s="777"/>
      <c r="AD12" s="777"/>
      <c r="AE12" s="778"/>
      <c r="AF12" s="779">
        <v>15</v>
      </c>
      <c r="AG12" s="780"/>
      <c r="AH12" s="780"/>
      <c r="AI12" s="780"/>
      <c r="AJ12" s="781"/>
      <c r="AK12" s="782">
        <v>221</v>
      </c>
      <c r="AL12" s="783"/>
      <c r="AM12" s="783"/>
      <c r="AN12" s="783"/>
      <c r="AO12" s="783"/>
      <c r="AP12" s="783">
        <v>2250</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559</v>
      </c>
      <c r="BT12" s="787"/>
      <c r="BU12" s="787"/>
      <c r="BV12" s="787"/>
      <c r="BW12" s="787"/>
      <c r="BX12" s="787"/>
      <c r="BY12" s="787"/>
      <c r="BZ12" s="787"/>
      <c r="CA12" s="787"/>
      <c r="CB12" s="787"/>
      <c r="CC12" s="787"/>
      <c r="CD12" s="787"/>
      <c r="CE12" s="787"/>
      <c r="CF12" s="787"/>
      <c r="CG12" s="788"/>
      <c r="CH12" s="799">
        <v>9</v>
      </c>
      <c r="CI12" s="800"/>
      <c r="CJ12" s="800"/>
      <c r="CK12" s="800"/>
      <c r="CL12" s="801"/>
      <c r="CM12" s="799">
        <v>235</v>
      </c>
      <c r="CN12" s="800"/>
      <c r="CO12" s="800"/>
      <c r="CP12" s="800"/>
      <c r="CQ12" s="801"/>
      <c r="CR12" s="799">
        <v>131</v>
      </c>
      <c r="CS12" s="800"/>
      <c r="CT12" s="800"/>
      <c r="CU12" s="800"/>
      <c r="CV12" s="801"/>
      <c r="CW12" s="799" t="s">
        <v>477</v>
      </c>
      <c r="CX12" s="800"/>
      <c r="CY12" s="800"/>
      <c r="CZ12" s="800"/>
      <c r="DA12" s="801"/>
      <c r="DB12" s="799" t="s">
        <v>477</v>
      </c>
      <c r="DC12" s="800"/>
      <c r="DD12" s="800"/>
      <c r="DE12" s="800"/>
      <c r="DF12" s="801"/>
      <c r="DG12" s="799" t="s">
        <v>477</v>
      </c>
      <c r="DH12" s="800"/>
      <c r="DI12" s="800"/>
      <c r="DJ12" s="800"/>
      <c r="DK12" s="801"/>
      <c r="DL12" s="799" t="s">
        <v>477</v>
      </c>
      <c r="DM12" s="800"/>
      <c r="DN12" s="800"/>
      <c r="DO12" s="800"/>
      <c r="DP12" s="801"/>
      <c r="DQ12" s="799" t="s">
        <v>477</v>
      </c>
      <c r="DR12" s="800"/>
      <c r="DS12" s="800"/>
      <c r="DT12" s="800"/>
      <c r="DU12" s="801"/>
      <c r="DV12" s="802"/>
      <c r="DW12" s="803"/>
      <c r="DX12" s="803"/>
      <c r="DY12" s="803"/>
      <c r="DZ12" s="804"/>
      <c r="EA12" s="205"/>
    </row>
    <row r="13" spans="1:131" s="206" customFormat="1" ht="26.25" customHeight="1">
      <c r="A13" s="212">
        <v>7</v>
      </c>
      <c r="B13" s="773" t="s">
        <v>548</v>
      </c>
      <c r="C13" s="774"/>
      <c r="D13" s="774"/>
      <c r="E13" s="774"/>
      <c r="F13" s="774"/>
      <c r="G13" s="774"/>
      <c r="H13" s="774"/>
      <c r="I13" s="774"/>
      <c r="J13" s="774"/>
      <c r="K13" s="774"/>
      <c r="L13" s="774"/>
      <c r="M13" s="774"/>
      <c r="N13" s="774"/>
      <c r="O13" s="774"/>
      <c r="P13" s="775"/>
      <c r="Q13" s="776">
        <v>123</v>
      </c>
      <c r="R13" s="777"/>
      <c r="S13" s="777"/>
      <c r="T13" s="777"/>
      <c r="U13" s="777"/>
      <c r="V13" s="777">
        <v>123</v>
      </c>
      <c r="W13" s="777"/>
      <c r="X13" s="777"/>
      <c r="Y13" s="777"/>
      <c r="Z13" s="777"/>
      <c r="AA13" s="777">
        <v>0</v>
      </c>
      <c r="AB13" s="777"/>
      <c r="AC13" s="777"/>
      <c r="AD13" s="777"/>
      <c r="AE13" s="778"/>
      <c r="AF13" s="779">
        <v>0</v>
      </c>
      <c r="AG13" s="780"/>
      <c r="AH13" s="780"/>
      <c r="AI13" s="780"/>
      <c r="AJ13" s="781"/>
      <c r="AK13" s="782">
        <v>8</v>
      </c>
      <c r="AL13" s="783"/>
      <c r="AM13" s="783"/>
      <c r="AN13" s="783"/>
      <c r="AO13" s="783"/>
      <c r="AP13" s="783" t="s">
        <v>477</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560</v>
      </c>
      <c r="BT13" s="787"/>
      <c r="BU13" s="787"/>
      <c r="BV13" s="787"/>
      <c r="BW13" s="787"/>
      <c r="BX13" s="787"/>
      <c r="BY13" s="787"/>
      <c r="BZ13" s="787"/>
      <c r="CA13" s="787"/>
      <c r="CB13" s="787"/>
      <c r="CC13" s="787"/>
      <c r="CD13" s="787"/>
      <c r="CE13" s="787"/>
      <c r="CF13" s="787"/>
      <c r="CG13" s="788"/>
      <c r="CH13" s="799">
        <v>-6</v>
      </c>
      <c r="CI13" s="800"/>
      <c r="CJ13" s="800"/>
      <c r="CK13" s="800"/>
      <c r="CL13" s="801"/>
      <c r="CM13" s="799">
        <v>413</v>
      </c>
      <c r="CN13" s="800"/>
      <c r="CO13" s="800"/>
      <c r="CP13" s="800"/>
      <c r="CQ13" s="801"/>
      <c r="CR13" s="799">
        <v>950</v>
      </c>
      <c r="CS13" s="800"/>
      <c r="CT13" s="800"/>
      <c r="CU13" s="800"/>
      <c r="CV13" s="801"/>
      <c r="CW13" s="799" t="s">
        <v>477</v>
      </c>
      <c r="CX13" s="800"/>
      <c r="CY13" s="800"/>
      <c r="CZ13" s="800"/>
      <c r="DA13" s="801"/>
      <c r="DB13" s="799" t="s">
        <v>477</v>
      </c>
      <c r="DC13" s="800"/>
      <c r="DD13" s="800"/>
      <c r="DE13" s="800"/>
      <c r="DF13" s="801"/>
      <c r="DG13" s="799" t="s">
        <v>477</v>
      </c>
      <c r="DH13" s="800"/>
      <c r="DI13" s="800"/>
      <c r="DJ13" s="800"/>
      <c r="DK13" s="801"/>
      <c r="DL13" s="799" t="s">
        <v>477</v>
      </c>
      <c r="DM13" s="800"/>
      <c r="DN13" s="800"/>
      <c r="DO13" s="800"/>
      <c r="DP13" s="801"/>
      <c r="DQ13" s="799" t="s">
        <v>477</v>
      </c>
      <c r="DR13" s="800"/>
      <c r="DS13" s="800"/>
      <c r="DT13" s="800"/>
      <c r="DU13" s="801"/>
      <c r="DV13" s="802"/>
      <c r="DW13" s="803"/>
      <c r="DX13" s="803"/>
      <c r="DY13" s="803"/>
      <c r="DZ13" s="804"/>
      <c r="EA13" s="205"/>
    </row>
    <row r="14" spans="1:131" s="206" customFormat="1" ht="26.25" customHeight="1">
      <c r="A14" s="212">
        <v>8</v>
      </c>
      <c r="B14" s="773" t="s">
        <v>549</v>
      </c>
      <c r="C14" s="774"/>
      <c r="D14" s="774"/>
      <c r="E14" s="774"/>
      <c r="F14" s="774"/>
      <c r="G14" s="774"/>
      <c r="H14" s="774"/>
      <c r="I14" s="774"/>
      <c r="J14" s="774"/>
      <c r="K14" s="774"/>
      <c r="L14" s="774"/>
      <c r="M14" s="774"/>
      <c r="N14" s="774"/>
      <c r="O14" s="774"/>
      <c r="P14" s="775"/>
      <c r="Q14" s="776">
        <v>31850</v>
      </c>
      <c r="R14" s="777"/>
      <c r="S14" s="777"/>
      <c r="T14" s="777"/>
      <c r="U14" s="777"/>
      <c r="V14" s="777">
        <v>31850</v>
      </c>
      <c r="W14" s="777"/>
      <c r="X14" s="777"/>
      <c r="Y14" s="777"/>
      <c r="Z14" s="777"/>
      <c r="AA14" s="777">
        <v>0</v>
      </c>
      <c r="AB14" s="777"/>
      <c r="AC14" s="777"/>
      <c r="AD14" s="777"/>
      <c r="AE14" s="778"/>
      <c r="AF14" s="779">
        <v>0</v>
      </c>
      <c r="AG14" s="780"/>
      <c r="AH14" s="780"/>
      <c r="AI14" s="780"/>
      <c r="AJ14" s="781"/>
      <c r="AK14" s="782">
        <v>31849</v>
      </c>
      <c r="AL14" s="783"/>
      <c r="AM14" s="783"/>
      <c r="AN14" s="783"/>
      <c r="AO14" s="783"/>
      <c r="AP14" s="783" t="s">
        <v>477</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561</v>
      </c>
      <c r="BT14" s="787"/>
      <c r="BU14" s="787"/>
      <c r="BV14" s="787"/>
      <c r="BW14" s="787"/>
      <c r="BX14" s="787"/>
      <c r="BY14" s="787"/>
      <c r="BZ14" s="787"/>
      <c r="CA14" s="787"/>
      <c r="CB14" s="787"/>
      <c r="CC14" s="787"/>
      <c r="CD14" s="787"/>
      <c r="CE14" s="787"/>
      <c r="CF14" s="787"/>
      <c r="CG14" s="788"/>
      <c r="CH14" s="799">
        <v>8</v>
      </c>
      <c r="CI14" s="800"/>
      <c r="CJ14" s="800"/>
      <c r="CK14" s="800"/>
      <c r="CL14" s="801"/>
      <c r="CM14" s="799">
        <v>235</v>
      </c>
      <c r="CN14" s="800"/>
      <c r="CO14" s="800"/>
      <c r="CP14" s="800"/>
      <c r="CQ14" s="801"/>
      <c r="CR14" s="799">
        <v>200</v>
      </c>
      <c r="CS14" s="800"/>
      <c r="CT14" s="800"/>
      <c r="CU14" s="800"/>
      <c r="CV14" s="801"/>
      <c r="CW14" s="799" t="s">
        <v>477</v>
      </c>
      <c r="CX14" s="800"/>
      <c r="CY14" s="800"/>
      <c r="CZ14" s="800"/>
      <c r="DA14" s="801"/>
      <c r="DB14" s="799" t="s">
        <v>477</v>
      </c>
      <c r="DC14" s="800"/>
      <c r="DD14" s="800"/>
      <c r="DE14" s="800"/>
      <c r="DF14" s="801"/>
      <c r="DG14" s="799" t="s">
        <v>477</v>
      </c>
      <c r="DH14" s="800"/>
      <c r="DI14" s="800"/>
      <c r="DJ14" s="800"/>
      <c r="DK14" s="801"/>
      <c r="DL14" s="799" t="s">
        <v>477</v>
      </c>
      <c r="DM14" s="800"/>
      <c r="DN14" s="800"/>
      <c r="DO14" s="800"/>
      <c r="DP14" s="801"/>
      <c r="DQ14" s="799" t="s">
        <v>477</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562</v>
      </c>
      <c r="BT15" s="787"/>
      <c r="BU15" s="787"/>
      <c r="BV15" s="787"/>
      <c r="BW15" s="787"/>
      <c r="BX15" s="787"/>
      <c r="BY15" s="787"/>
      <c r="BZ15" s="787"/>
      <c r="CA15" s="787"/>
      <c r="CB15" s="787"/>
      <c r="CC15" s="787"/>
      <c r="CD15" s="787"/>
      <c r="CE15" s="787"/>
      <c r="CF15" s="787"/>
      <c r="CG15" s="788"/>
      <c r="CH15" s="799">
        <v>0</v>
      </c>
      <c r="CI15" s="800"/>
      <c r="CJ15" s="800"/>
      <c r="CK15" s="800"/>
      <c r="CL15" s="801"/>
      <c r="CM15" s="799">
        <v>101</v>
      </c>
      <c r="CN15" s="800"/>
      <c r="CO15" s="800"/>
      <c r="CP15" s="800"/>
      <c r="CQ15" s="801"/>
      <c r="CR15" s="799">
        <v>100</v>
      </c>
      <c r="CS15" s="800"/>
      <c r="CT15" s="800"/>
      <c r="CU15" s="800"/>
      <c r="CV15" s="801"/>
      <c r="CW15" s="799">
        <v>26</v>
      </c>
      <c r="CX15" s="800"/>
      <c r="CY15" s="800"/>
      <c r="CZ15" s="800"/>
      <c r="DA15" s="801"/>
      <c r="DB15" s="799" t="s">
        <v>477</v>
      </c>
      <c r="DC15" s="800"/>
      <c r="DD15" s="800"/>
      <c r="DE15" s="800"/>
      <c r="DF15" s="801"/>
      <c r="DG15" s="799" t="s">
        <v>477</v>
      </c>
      <c r="DH15" s="800"/>
      <c r="DI15" s="800"/>
      <c r="DJ15" s="800"/>
      <c r="DK15" s="801"/>
      <c r="DL15" s="799" t="s">
        <v>477</v>
      </c>
      <c r="DM15" s="800"/>
      <c r="DN15" s="800"/>
      <c r="DO15" s="800"/>
      <c r="DP15" s="801"/>
      <c r="DQ15" s="799" t="s">
        <v>477</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563</v>
      </c>
      <c r="BT16" s="787"/>
      <c r="BU16" s="787"/>
      <c r="BV16" s="787"/>
      <c r="BW16" s="787"/>
      <c r="BX16" s="787"/>
      <c r="BY16" s="787"/>
      <c r="BZ16" s="787"/>
      <c r="CA16" s="787"/>
      <c r="CB16" s="787"/>
      <c r="CC16" s="787"/>
      <c r="CD16" s="787"/>
      <c r="CE16" s="787"/>
      <c r="CF16" s="787"/>
      <c r="CG16" s="788"/>
      <c r="CH16" s="799">
        <v>23</v>
      </c>
      <c r="CI16" s="800"/>
      <c r="CJ16" s="800"/>
      <c r="CK16" s="800"/>
      <c r="CL16" s="801"/>
      <c r="CM16" s="799">
        <v>530</v>
      </c>
      <c r="CN16" s="800"/>
      <c r="CO16" s="800"/>
      <c r="CP16" s="800"/>
      <c r="CQ16" s="801"/>
      <c r="CR16" s="799">
        <v>28</v>
      </c>
      <c r="CS16" s="800"/>
      <c r="CT16" s="800"/>
      <c r="CU16" s="800"/>
      <c r="CV16" s="801"/>
      <c r="CW16" s="799" t="s">
        <v>477</v>
      </c>
      <c r="CX16" s="800"/>
      <c r="CY16" s="800"/>
      <c r="CZ16" s="800"/>
      <c r="DA16" s="801"/>
      <c r="DB16" s="799" t="s">
        <v>477</v>
      </c>
      <c r="DC16" s="800"/>
      <c r="DD16" s="800"/>
      <c r="DE16" s="800"/>
      <c r="DF16" s="801"/>
      <c r="DG16" s="799" t="s">
        <v>477</v>
      </c>
      <c r="DH16" s="800"/>
      <c r="DI16" s="800"/>
      <c r="DJ16" s="800"/>
      <c r="DK16" s="801"/>
      <c r="DL16" s="799" t="s">
        <v>477</v>
      </c>
      <c r="DM16" s="800"/>
      <c r="DN16" s="800"/>
      <c r="DO16" s="800"/>
      <c r="DP16" s="801"/>
      <c r="DQ16" s="799" t="s">
        <v>477</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564</v>
      </c>
      <c r="BT17" s="787"/>
      <c r="BU17" s="787"/>
      <c r="BV17" s="787"/>
      <c r="BW17" s="787"/>
      <c r="BX17" s="787"/>
      <c r="BY17" s="787"/>
      <c r="BZ17" s="787"/>
      <c r="CA17" s="787"/>
      <c r="CB17" s="787"/>
      <c r="CC17" s="787"/>
      <c r="CD17" s="787"/>
      <c r="CE17" s="787"/>
      <c r="CF17" s="787"/>
      <c r="CG17" s="788"/>
      <c r="CH17" s="799">
        <v>55</v>
      </c>
      <c r="CI17" s="800"/>
      <c r="CJ17" s="800"/>
      <c r="CK17" s="800"/>
      <c r="CL17" s="801"/>
      <c r="CM17" s="799">
        <v>1351</v>
      </c>
      <c r="CN17" s="800"/>
      <c r="CO17" s="800"/>
      <c r="CP17" s="800"/>
      <c r="CQ17" s="801"/>
      <c r="CR17" s="799">
        <v>500</v>
      </c>
      <c r="CS17" s="800"/>
      <c r="CT17" s="800"/>
      <c r="CU17" s="800"/>
      <c r="CV17" s="801"/>
      <c r="CW17" s="799">
        <v>116</v>
      </c>
      <c r="CX17" s="800"/>
      <c r="CY17" s="800"/>
      <c r="CZ17" s="800"/>
      <c r="DA17" s="801"/>
      <c r="DB17" s="799" t="s">
        <v>477</v>
      </c>
      <c r="DC17" s="800"/>
      <c r="DD17" s="800"/>
      <c r="DE17" s="800"/>
      <c r="DF17" s="801"/>
      <c r="DG17" s="799" t="s">
        <v>477</v>
      </c>
      <c r="DH17" s="800"/>
      <c r="DI17" s="800"/>
      <c r="DJ17" s="800"/>
      <c r="DK17" s="801"/>
      <c r="DL17" s="799" t="s">
        <v>477</v>
      </c>
      <c r="DM17" s="800"/>
      <c r="DN17" s="800"/>
      <c r="DO17" s="800"/>
      <c r="DP17" s="801"/>
      <c r="DQ17" s="799" t="s">
        <v>477</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565</v>
      </c>
      <c r="BT18" s="787"/>
      <c r="BU18" s="787"/>
      <c r="BV18" s="787"/>
      <c r="BW18" s="787"/>
      <c r="BX18" s="787"/>
      <c r="BY18" s="787"/>
      <c r="BZ18" s="787"/>
      <c r="CA18" s="787"/>
      <c r="CB18" s="787"/>
      <c r="CC18" s="787"/>
      <c r="CD18" s="787"/>
      <c r="CE18" s="787"/>
      <c r="CF18" s="787"/>
      <c r="CG18" s="788"/>
      <c r="CH18" s="799">
        <v>0</v>
      </c>
      <c r="CI18" s="800"/>
      <c r="CJ18" s="800"/>
      <c r="CK18" s="800"/>
      <c r="CL18" s="801"/>
      <c r="CM18" s="799">
        <v>17</v>
      </c>
      <c r="CN18" s="800"/>
      <c r="CO18" s="800"/>
      <c r="CP18" s="800"/>
      <c r="CQ18" s="801"/>
      <c r="CR18" s="799">
        <v>5</v>
      </c>
      <c r="CS18" s="800"/>
      <c r="CT18" s="800"/>
      <c r="CU18" s="800"/>
      <c r="CV18" s="801"/>
      <c r="CW18" s="799" t="s">
        <v>477</v>
      </c>
      <c r="CX18" s="800"/>
      <c r="CY18" s="800"/>
      <c r="CZ18" s="800"/>
      <c r="DA18" s="801"/>
      <c r="DB18" s="799" t="s">
        <v>477</v>
      </c>
      <c r="DC18" s="800"/>
      <c r="DD18" s="800"/>
      <c r="DE18" s="800"/>
      <c r="DF18" s="801"/>
      <c r="DG18" s="799" t="s">
        <v>477</v>
      </c>
      <c r="DH18" s="800"/>
      <c r="DI18" s="800"/>
      <c r="DJ18" s="800"/>
      <c r="DK18" s="801"/>
      <c r="DL18" s="799" t="s">
        <v>477</v>
      </c>
      <c r="DM18" s="800"/>
      <c r="DN18" s="800"/>
      <c r="DO18" s="800"/>
      <c r="DP18" s="801"/>
      <c r="DQ18" s="799" t="s">
        <v>477</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344728</v>
      </c>
      <c r="R23" s="812"/>
      <c r="S23" s="812"/>
      <c r="T23" s="812"/>
      <c r="U23" s="812"/>
      <c r="V23" s="812">
        <v>339371</v>
      </c>
      <c r="W23" s="812"/>
      <c r="X23" s="812"/>
      <c r="Y23" s="812"/>
      <c r="Z23" s="812"/>
      <c r="AA23" s="812">
        <v>5357</v>
      </c>
      <c r="AB23" s="812"/>
      <c r="AC23" s="812"/>
      <c r="AD23" s="812"/>
      <c r="AE23" s="813"/>
      <c r="AF23" s="814">
        <v>4099</v>
      </c>
      <c r="AG23" s="812"/>
      <c r="AH23" s="812"/>
      <c r="AI23" s="812"/>
      <c r="AJ23" s="815"/>
      <c r="AK23" s="816"/>
      <c r="AL23" s="817"/>
      <c r="AM23" s="817"/>
      <c r="AN23" s="817"/>
      <c r="AO23" s="817"/>
      <c r="AP23" s="812">
        <v>366706</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372</v>
      </c>
      <c r="C28" s="750"/>
      <c r="D28" s="750"/>
      <c r="E28" s="750"/>
      <c r="F28" s="750"/>
      <c r="G28" s="750"/>
      <c r="H28" s="750"/>
      <c r="I28" s="750"/>
      <c r="J28" s="750"/>
      <c r="K28" s="750"/>
      <c r="L28" s="750"/>
      <c r="M28" s="750"/>
      <c r="N28" s="750"/>
      <c r="O28" s="750"/>
      <c r="P28" s="751"/>
      <c r="Q28" s="840">
        <v>94777</v>
      </c>
      <c r="R28" s="841"/>
      <c r="S28" s="841"/>
      <c r="T28" s="841"/>
      <c r="U28" s="841"/>
      <c r="V28" s="841">
        <v>98844</v>
      </c>
      <c r="W28" s="841"/>
      <c r="X28" s="841"/>
      <c r="Y28" s="841"/>
      <c r="Z28" s="841"/>
      <c r="AA28" s="841">
        <v>-4067</v>
      </c>
      <c r="AB28" s="841"/>
      <c r="AC28" s="841"/>
      <c r="AD28" s="841"/>
      <c r="AE28" s="842"/>
      <c r="AF28" s="843">
        <v>-4067</v>
      </c>
      <c r="AG28" s="841"/>
      <c r="AH28" s="841"/>
      <c r="AI28" s="841"/>
      <c r="AJ28" s="844"/>
      <c r="AK28" s="845">
        <v>8687</v>
      </c>
      <c r="AL28" s="836"/>
      <c r="AM28" s="836"/>
      <c r="AN28" s="836"/>
      <c r="AO28" s="836"/>
      <c r="AP28" s="836" t="s">
        <v>477</v>
      </c>
      <c r="AQ28" s="836"/>
      <c r="AR28" s="836"/>
      <c r="AS28" s="836"/>
      <c r="AT28" s="836"/>
      <c r="AU28" s="836" t="s">
        <v>477</v>
      </c>
      <c r="AV28" s="836"/>
      <c r="AW28" s="836"/>
      <c r="AX28" s="836"/>
      <c r="AY28" s="836"/>
      <c r="AZ28" s="837" t="s">
        <v>477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373</v>
      </c>
      <c r="C29" s="774"/>
      <c r="D29" s="774"/>
      <c r="E29" s="774"/>
      <c r="F29" s="774"/>
      <c r="G29" s="774"/>
      <c r="H29" s="774"/>
      <c r="I29" s="774"/>
      <c r="J29" s="774"/>
      <c r="K29" s="774"/>
      <c r="L29" s="774"/>
      <c r="M29" s="774"/>
      <c r="N29" s="774"/>
      <c r="O29" s="774"/>
      <c r="P29" s="775"/>
      <c r="Q29" s="776">
        <v>56599</v>
      </c>
      <c r="R29" s="777"/>
      <c r="S29" s="777"/>
      <c r="T29" s="777"/>
      <c r="U29" s="777"/>
      <c r="V29" s="777">
        <v>55011</v>
      </c>
      <c r="W29" s="777"/>
      <c r="X29" s="777"/>
      <c r="Y29" s="777"/>
      <c r="Z29" s="777"/>
      <c r="AA29" s="777">
        <v>1588</v>
      </c>
      <c r="AB29" s="777"/>
      <c r="AC29" s="777"/>
      <c r="AD29" s="777"/>
      <c r="AE29" s="778"/>
      <c r="AF29" s="779">
        <v>1588</v>
      </c>
      <c r="AG29" s="780"/>
      <c r="AH29" s="780"/>
      <c r="AI29" s="780"/>
      <c r="AJ29" s="781"/>
      <c r="AK29" s="848">
        <v>8082</v>
      </c>
      <c r="AL29" s="849"/>
      <c r="AM29" s="849"/>
      <c r="AN29" s="849"/>
      <c r="AO29" s="849"/>
      <c r="AP29" s="849" t="s">
        <v>477</v>
      </c>
      <c r="AQ29" s="849"/>
      <c r="AR29" s="849"/>
      <c r="AS29" s="849"/>
      <c r="AT29" s="849"/>
      <c r="AU29" s="849" t="s">
        <v>477</v>
      </c>
      <c r="AV29" s="849"/>
      <c r="AW29" s="849"/>
      <c r="AX29" s="849"/>
      <c r="AY29" s="849"/>
      <c r="AZ29" s="850" t="s">
        <v>477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374</v>
      </c>
      <c r="C30" s="774"/>
      <c r="D30" s="774"/>
      <c r="E30" s="774"/>
      <c r="F30" s="774"/>
      <c r="G30" s="774"/>
      <c r="H30" s="774"/>
      <c r="I30" s="774"/>
      <c r="J30" s="774"/>
      <c r="K30" s="774"/>
      <c r="L30" s="774"/>
      <c r="M30" s="774"/>
      <c r="N30" s="774"/>
      <c r="O30" s="774"/>
      <c r="P30" s="775"/>
      <c r="Q30" s="776">
        <v>7984</v>
      </c>
      <c r="R30" s="777"/>
      <c r="S30" s="777"/>
      <c r="T30" s="777"/>
      <c r="U30" s="777"/>
      <c r="V30" s="777">
        <v>7732</v>
      </c>
      <c r="W30" s="777"/>
      <c r="X30" s="777"/>
      <c r="Y30" s="777"/>
      <c r="Z30" s="777"/>
      <c r="AA30" s="777">
        <v>252</v>
      </c>
      <c r="AB30" s="777"/>
      <c r="AC30" s="777"/>
      <c r="AD30" s="777"/>
      <c r="AE30" s="778"/>
      <c r="AF30" s="779">
        <v>252</v>
      </c>
      <c r="AG30" s="780"/>
      <c r="AH30" s="780"/>
      <c r="AI30" s="780"/>
      <c r="AJ30" s="781"/>
      <c r="AK30" s="848">
        <v>1670</v>
      </c>
      <c r="AL30" s="849"/>
      <c r="AM30" s="849"/>
      <c r="AN30" s="849"/>
      <c r="AO30" s="849"/>
      <c r="AP30" s="849" t="s">
        <v>477</v>
      </c>
      <c r="AQ30" s="849"/>
      <c r="AR30" s="849"/>
      <c r="AS30" s="849"/>
      <c r="AT30" s="849"/>
      <c r="AU30" s="849" t="s">
        <v>477</v>
      </c>
      <c r="AV30" s="849"/>
      <c r="AW30" s="849"/>
      <c r="AX30" s="849"/>
      <c r="AY30" s="849"/>
      <c r="AZ30" s="850" t="s">
        <v>477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375</v>
      </c>
      <c r="C31" s="774"/>
      <c r="D31" s="774"/>
      <c r="E31" s="774"/>
      <c r="F31" s="774"/>
      <c r="G31" s="774"/>
      <c r="H31" s="774"/>
      <c r="I31" s="774"/>
      <c r="J31" s="774"/>
      <c r="K31" s="774"/>
      <c r="L31" s="774"/>
      <c r="M31" s="774"/>
      <c r="N31" s="774"/>
      <c r="O31" s="774"/>
      <c r="P31" s="775"/>
      <c r="Q31" s="776">
        <v>13062</v>
      </c>
      <c r="R31" s="777"/>
      <c r="S31" s="777"/>
      <c r="T31" s="777"/>
      <c r="U31" s="777"/>
      <c r="V31" s="777">
        <v>12730</v>
      </c>
      <c r="W31" s="777"/>
      <c r="X31" s="777"/>
      <c r="Y31" s="777"/>
      <c r="Z31" s="777"/>
      <c r="AA31" s="777">
        <v>332</v>
      </c>
      <c r="AB31" s="777"/>
      <c r="AC31" s="777"/>
      <c r="AD31" s="777"/>
      <c r="AE31" s="778"/>
      <c r="AF31" s="779">
        <v>332</v>
      </c>
      <c r="AG31" s="780"/>
      <c r="AH31" s="780"/>
      <c r="AI31" s="780"/>
      <c r="AJ31" s="781"/>
      <c r="AK31" s="848" t="s">
        <v>477</v>
      </c>
      <c r="AL31" s="849"/>
      <c r="AM31" s="849"/>
      <c r="AN31" s="849"/>
      <c r="AO31" s="849"/>
      <c r="AP31" s="849" t="s">
        <v>477</v>
      </c>
      <c r="AQ31" s="849"/>
      <c r="AR31" s="849"/>
      <c r="AS31" s="849"/>
      <c r="AT31" s="849"/>
      <c r="AU31" s="849" t="s">
        <v>477</v>
      </c>
      <c r="AV31" s="849"/>
      <c r="AW31" s="849"/>
      <c r="AX31" s="849"/>
      <c r="AY31" s="849"/>
      <c r="AZ31" s="850" t="s">
        <v>477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376</v>
      </c>
      <c r="C32" s="774"/>
      <c r="D32" s="774"/>
      <c r="E32" s="774"/>
      <c r="F32" s="774"/>
      <c r="G32" s="774"/>
      <c r="H32" s="774"/>
      <c r="I32" s="774"/>
      <c r="J32" s="774"/>
      <c r="K32" s="774"/>
      <c r="L32" s="774"/>
      <c r="M32" s="774"/>
      <c r="N32" s="774"/>
      <c r="O32" s="774"/>
      <c r="P32" s="775"/>
      <c r="Q32" s="776">
        <v>175</v>
      </c>
      <c r="R32" s="777"/>
      <c r="S32" s="777"/>
      <c r="T32" s="777"/>
      <c r="U32" s="777"/>
      <c r="V32" s="777">
        <v>171</v>
      </c>
      <c r="W32" s="777"/>
      <c r="X32" s="777"/>
      <c r="Y32" s="777"/>
      <c r="Z32" s="777"/>
      <c r="AA32" s="777">
        <v>4</v>
      </c>
      <c r="AB32" s="777"/>
      <c r="AC32" s="777"/>
      <c r="AD32" s="777"/>
      <c r="AE32" s="778"/>
      <c r="AF32" s="779">
        <v>4</v>
      </c>
      <c r="AG32" s="780"/>
      <c r="AH32" s="780"/>
      <c r="AI32" s="780"/>
      <c r="AJ32" s="781"/>
      <c r="AK32" s="848" t="s">
        <v>477</v>
      </c>
      <c r="AL32" s="849"/>
      <c r="AM32" s="849"/>
      <c r="AN32" s="849"/>
      <c r="AO32" s="849"/>
      <c r="AP32" s="849" t="s">
        <v>477</v>
      </c>
      <c r="AQ32" s="849"/>
      <c r="AR32" s="849"/>
      <c r="AS32" s="849"/>
      <c r="AT32" s="849"/>
      <c r="AU32" s="849" t="s">
        <v>477</v>
      </c>
      <c r="AV32" s="849"/>
      <c r="AW32" s="849"/>
      <c r="AX32" s="849"/>
      <c r="AY32" s="849"/>
      <c r="AZ32" s="850" t="s">
        <v>477</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377</v>
      </c>
      <c r="C33" s="774"/>
      <c r="D33" s="774"/>
      <c r="E33" s="774"/>
      <c r="F33" s="774"/>
      <c r="G33" s="774"/>
      <c r="H33" s="774"/>
      <c r="I33" s="774"/>
      <c r="J33" s="774"/>
      <c r="K33" s="774"/>
      <c r="L33" s="774"/>
      <c r="M33" s="774"/>
      <c r="N33" s="774"/>
      <c r="O33" s="774"/>
      <c r="P33" s="775"/>
      <c r="Q33" s="776">
        <v>14413</v>
      </c>
      <c r="R33" s="777"/>
      <c r="S33" s="777"/>
      <c r="T33" s="777"/>
      <c r="U33" s="777"/>
      <c r="V33" s="777">
        <v>14720</v>
      </c>
      <c r="W33" s="777"/>
      <c r="X33" s="777"/>
      <c r="Y33" s="777"/>
      <c r="Z33" s="777"/>
      <c r="AA33" s="777">
        <v>-307</v>
      </c>
      <c r="AB33" s="777"/>
      <c r="AC33" s="777"/>
      <c r="AD33" s="777"/>
      <c r="AE33" s="778"/>
      <c r="AF33" s="779">
        <v>1210</v>
      </c>
      <c r="AG33" s="780"/>
      <c r="AH33" s="780"/>
      <c r="AI33" s="780"/>
      <c r="AJ33" s="781"/>
      <c r="AK33" s="848">
        <v>1631</v>
      </c>
      <c r="AL33" s="849"/>
      <c r="AM33" s="849"/>
      <c r="AN33" s="849"/>
      <c r="AO33" s="849"/>
      <c r="AP33" s="849">
        <v>8075</v>
      </c>
      <c r="AQ33" s="849"/>
      <c r="AR33" s="849"/>
      <c r="AS33" s="849"/>
      <c r="AT33" s="849"/>
      <c r="AU33" s="849">
        <v>4982</v>
      </c>
      <c r="AV33" s="849"/>
      <c r="AW33" s="849"/>
      <c r="AX33" s="849"/>
      <c r="AY33" s="849"/>
      <c r="AZ33" s="850" t="s">
        <v>477</v>
      </c>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379</v>
      </c>
      <c r="C34" s="774"/>
      <c r="D34" s="774"/>
      <c r="E34" s="774"/>
      <c r="F34" s="774"/>
      <c r="G34" s="774"/>
      <c r="H34" s="774"/>
      <c r="I34" s="774"/>
      <c r="J34" s="774"/>
      <c r="K34" s="774"/>
      <c r="L34" s="774"/>
      <c r="M34" s="774"/>
      <c r="N34" s="774"/>
      <c r="O34" s="774"/>
      <c r="P34" s="775"/>
      <c r="Q34" s="776">
        <v>13225</v>
      </c>
      <c r="R34" s="777"/>
      <c r="S34" s="777"/>
      <c r="T34" s="777"/>
      <c r="U34" s="777"/>
      <c r="V34" s="777">
        <v>10151</v>
      </c>
      <c r="W34" s="777"/>
      <c r="X34" s="777"/>
      <c r="Y34" s="777"/>
      <c r="Z34" s="777"/>
      <c r="AA34" s="777">
        <v>3074</v>
      </c>
      <c r="AB34" s="777"/>
      <c r="AC34" s="777"/>
      <c r="AD34" s="777"/>
      <c r="AE34" s="778"/>
      <c r="AF34" s="779">
        <v>11918</v>
      </c>
      <c r="AG34" s="780"/>
      <c r="AH34" s="780"/>
      <c r="AI34" s="780"/>
      <c r="AJ34" s="781"/>
      <c r="AK34" s="848">
        <v>163</v>
      </c>
      <c r="AL34" s="849"/>
      <c r="AM34" s="849"/>
      <c r="AN34" s="849"/>
      <c r="AO34" s="849"/>
      <c r="AP34" s="849">
        <v>33896</v>
      </c>
      <c r="AQ34" s="849"/>
      <c r="AR34" s="849"/>
      <c r="AS34" s="849"/>
      <c r="AT34" s="849"/>
      <c r="AU34" s="849">
        <v>1017</v>
      </c>
      <c r="AV34" s="849"/>
      <c r="AW34" s="849"/>
      <c r="AX34" s="849"/>
      <c r="AY34" s="849"/>
      <c r="AZ34" s="850" t="s">
        <v>477</v>
      </c>
      <c r="BA34" s="850"/>
      <c r="BB34" s="850"/>
      <c r="BC34" s="850"/>
      <c r="BD34" s="850"/>
      <c r="BE34" s="846" t="s">
        <v>378</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380</v>
      </c>
      <c r="C35" s="774"/>
      <c r="D35" s="774"/>
      <c r="E35" s="774"/>
      <c r="F35" s="774"/>
      <c r="G35" s="774"/>
      <c r="H35" s="774"/>
      <c r="I35" s="774"/>
      <c r="J35" s="774"/>
      <c r="K35" s="774"/>
      <c r="L35" s="774"/>
      <c r="M35" s="774"/>
      <c r="N35" s="774"/>
      <c r="O35" s="774"/>
      <c r="P35" s="775"/>
      <c r="Q35" s="776">
        <v>5</v>
      </c>
      <c r="R35" s="777"/>
      <c r="S35" s="777"/>
      <c r="T35" s="777"/>
      <c r="U35" s="777"/>
      <c r="V35" s="777">
        <v>5</v>
      </c>
      <c r="W35" s="777"/>
      <c r="X35" s="777"/>
      <c r="Y35" s="777"/>
      <c r="Z35" s="777"/>
      <c r="AA35" s="777">
        <v>0</v>
      </c>
      <c r="AB35" s="777"/>
      <c r="AC35" s="777"/>
      <c r="AD35" s="777"/>
      <c r="AE35" s="778"/>
      <c r="AF35" s="779">
        <v>15</v>
      </c>
      <c r="AG35" s="780"/>
      <c r="AH35" s="780"/>
      <c r="AI35" s="780"/>
      <c r="AJ35" s="781"/>
      <c r="AK35" s="848" t="s">
        <v>477</v>
      </c>
      <c r="AL35" s="849"/>
      <c r="AM35" s="849"/>
      <c r="AN35" s="849"/>
      <c r="AO35" s="849"/>
      <c r="AP35" s="849" t="s">
        <v>477</v>
      </c>
      <c r="AQ35" s="849"/>
      <c r="AR35" s="849"/>
      <c r="AS35" s="849"/>
      <c r="AT35" s="849"/>
      <c r="AU35" s="849" t="s">
        <v>477</v>
      </c>
      <c r="AV35" s="849"/>
      <c r="AW35" s="849"/>
      <c r="AX35" s="849"/>
      <c r="AY35" s="849"/>
      <c r="AZ35" s="850" t="s">
        <v>477</v>
      </c>
      <c r="BA35" s="850"/>
      <c r="BB35" s="850"/>
      <c r="BC35" s="850"/>
      <c r="BD35" s="850"/>
      <c r="BE35" s="846" t="s">
        <v>378</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381</v>
      </c>
      <c r="C36" s="774"/>
      <c r="D36" s="774"/>
      <c r="E36" s="774"/>
      <c r="F36" s="774"/>
      <c r="G36" s="774"/>
      <c r="H36" s="774"/>
      <c r="I36" s="774"/>
      <c r="J36" s="774"/>
      <c r="K36" s="774"/>
      <c r="L36" s="774"/>
      <c r="M36" s="774"/>
      <c r="N36" s="774"/>
      <c r="O36" s="774"/>
      <c r="P36" s="775"/>
      <c r="Q36" s="776">
        <v>20598</v>
      </c>
      <c r="R36" s="777"/>
      <c r="S36" s="777"/>
      <c r="T36" s="777"/>
      <c r="U36" s="777"/>
      <c r="V36" s="777">
        <v>18323</v>
      </c>
      <c r="W36" s="777"/>
      <c r="X36" s="777"/>
      <c r="Y36" s="777"/>
      <c r="Z36" s="777"/>
      <c r="AA36" s="777">
        <v>2275</v>
      </c>
      <c r="AB36" s="777"/>
      <c r="AC36" s="777"/>
      <c r="AD36" s="777"/>
      <c r="AE36" s="778"/>
      <c r="AF36" s="779">
        <v>10514</v>
      </c>
      <c r="AG36" s="780"/>
      <c r="AH36" s="780"/>
      <c r="AI36" s="780"/>
      <c r="AJ36" s="781"/>
      <c r="AK36" s="848">
        <v>6336</v>
      </c>
      <c r="AL36" s="849"/>
      <c r="AM36" s="849"/>
      <c r="AN36" s="849"/>
      <c r="AO36" s="849"/>
      <c r="AP36" s="849">
        <v>144075</v>
      </c>
      <c r="AQ36" s="849"/>
      <c r="AR36" s="849"/>
      <c r="AS36" s="849"/>
      <c r="AT36" s="849"/>
      <c r="AU36" s="849">
        <v>69012</v>
      </c>
      <c r="AV36" s="849"/>
      <c r="AW36" s="849"/>
      <c r="AX36" s="849"/>
      <c r="AY36" s="849"/>
      <c r="AZ36" s="850" t="s">
        <v>477</v>
      </c>
      <c r="BA36" s="850"/>
      <c r="BB36" s="850"/>
      <c r="BC36" s="850"/>
      <c r="BD36" s="850"/>
      <c r="BE36" s="846" t="s">
        <v>378</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382</v>
      </c>
      <c r="C37" s="774"/>
      <c r="D37" s="774"/>
      <c r="E37" s="774"/>
      <c r="F37" s="774"/>
      <c r="G37" s="774"/>
      <c r="H37" s="774"/>
      <c r="I37" s="774"/>
      <c r="J37" s="774"/>
      <c r="K37" s="774"/>
      <c r="L37" s="774"/>
      <c r="M37" s="774"/>
      <c r="N37" s="774"/>
      <c r="O37" s="774"/>
      <c r="P37" s="775"/>
      <c r="Q37" s="776">
        <v>3731</v>
      </c>
      <c r="R37" s="777"/>
      <c r="S37" s="777"/>
      <c r="T37" s="777"/>
      <c r="U37" s="777"/>
      <c r="V37" s="777">
        <v>2320</v>
      </c>
      <c r="W37" s="777"/>
      <c r="X37" s="777"/>
      <c r="Y37" s="777"/>
      <c r="Z37" s="777"/>
      <c r="AA37" s="777">
        <v>1411</v>
      </c>
      <c r="AB37" s="777"/>
      <c r="AC37" s="777"/>
      <c r="AD37" s="777"/>
      <c r="AE37" s="778"/>
      <c r="AF37" s="779">
        <v>806</v>
      </c>
      <c r="AG37" s="780"/>
      <c r="AH37" s="780"/>
      <c r="AI37" s="780"/>
      <c r="AJ37" s="781"/>
      <c r="AK37" s="848">
        <v>1100</v>
      </c>
      <c r="AL37" s="849"/>
      <c r="AM37" s="849"/>
      <c r="AN37" s="849"/>
      <c r="AO37" s="849"/>
      <c r="AP37" s="849">
        <v>2764</v>
      </c>
      <c r="AQ37" s="849"/>
      <c r="AR37" s="849"/>
      <c r="AS37" s="849"/>
      <c r="AT37" s="849"/>
      <c r="AU37" s="849">
        <v>1625</v>
      </c>
      <c r="AV37" s="849"/>
      <c r="AW37" s="849"/>
      <c r="AX37" s="849"/>
      <c r="AY37" s="849"/>
      <c r="AZ37" s="850" t="s">
        <v>477</v>
      </c>
      <c r="BA37" s="850"/>
      <c r="BB37" s="850"/>
      <c r="BC37" s="850"/>
      <c r="BD37" s="850"/>
      <c r="BE37" s="846" t="s">
        <v>378</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383</v>
      </c>
      <c r="C38" s="774"/>
      <c r="D38" s="774"/>
      <c r="E38" s="774"/>
      <c r="F38" s="774"/>
      <c r="G38" s="774"/>
      <c r="H38" s="774"/>
      <c r="I38" s="774"/>
      <c r="J38" s="774"/>
      <c r="K38" s="774"/>
      <c r="L38" s="774"/>
      <c r="M38" s="774"/>
      <c r="N38" s="774"/>
      <c r="O38" s="774"/>
      <c r="P38" s="775"/>
      <c r="Q38" s="776">
        <v>144</v>
      </c>
      <c r="R38" s="777"/>
      <c r="S38" s="777"/>
      <c r="T38" s="777"/>
      <c r="U38" s="777"/>
      <c r="V38" s="777">
        <v>144</v>
      </c>
      <c r="W38" s="777"/>
      <c r="X38" s="777"/>
      <c r="Y38" s="777"/>
      <c r="Z38" s="777"/>
      <c r="AA38" s="777">
        <v>0</v>
      </c>
      <c r="AB38" s="777"/>
      <c r="AC38" s="777"/>
      <c r="AD38" s="777"/>
      <c r="AE38" s="778"/>
      <c r="AF38" s="779" t="s">
        <v>477</v>
      </c>
      <c r="AG38" s="780"/>
      <c r="AH38" s="780"/>
      <c r="AI38" s="780"/>
      <c r="AJ38" s="781"/>
      <c r="AK38" s="848">
        <v>122</v>
      </c>
      <c r="AL38" s="849"/>
      <c r="AM38" s="849"/>
      <c r="AN38" s="849"/>
      <c r="AO38" s="849"/>
      <c r="AP38" s="849" t="s">
        <v>477</v>
      </c>
      <c r="AQ38" s="849"/>
      <c r="AR38" s="849"/>
      <c r="AS38" s="849"/>
      <c r="AT38" s="849"/>
      <c r="AU38" s="849" t="s">
        <v>477</v>
      </c>
      <c r="AV38" s="849"/>
      <c r="AW38" s="849"/>
      <c r="AX38" s="849"/>
      <c r="AY38" s="849"/>
      <c r="AZ38" s="850" t="s">
        <v>477</v>
      </c>
      <c r="BA38" s="850"/>
      <c r="BB38" s="850"/>
      <c r="BC38" s="850"/>
      <c r="BD38" s="850"/>
      <c r="BE38" s="846" t="s">
        <v>384</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385</v>
      </c>
      <c r="C39" s="774"/>
      <c r="D39" s="774"/>
      <c r="E39" s="774"/>
      <c r="F39" s="774"/>
      <c r="G39" s="774"/>
      <c r="H39" s="774"/>
      <c r="I39" s="774"/>
      <c r="J39" s="774"/>
      <c r="K39" s="774"/>
      <c r="L39" s="774"/>
      <c r="M39" s="774"/>
      <c r="N39" s="774"/>
      <c r="O39" s="774"/>
      <c r="P39" s="775"/>
      <c r="Q39" s="776">
        <v>195</v>
      </c>
      <c r="R39" s="777"/>
      <c r="S39" s="777"/>
      <c r="T39" s="777"/>
      <c r="U39" s="777"/>
      <c r="V39" s="777">
        <v>190</v>
      </c>
      <c r="W39" s="777"/>
      <c r="X39" s="777"/>
      <c r="Y39" s="777"/>
      <c r="Z39" s="777"/>
      <c r="AA39" s="777">
        <v>5</v>
      </c>
      <c r="AB39" s="777"/>
      <c r="AC39" s="777"/>
      <c r="AD39" s="777"/>
      <c r="AE39" s="778"/>
      <c r="AF39" s="779">
        <v>5</v>
      </c>
      <c r="AG39" s="780"/>
      <c r="AH39" s="780"/>
      <c r="AI39" s="780"/>
      <c r="AJ39" s="781"/>
      <c r="AK39" s="848">
        <v>153</v>
      </c>
      <c r="AL39" s="849"/>
      <c r="AM39" s="849"/>
      <c r="AN39" s="849"/>
      <c r="AO39" s="849"/>
      <c r="AP39" s="849">
        <v>1059</v>
      </c>
      <c r="AQ39" s="849"/>
      <c r="AR39" s="849"/>
      <c r="AS39" s="849"/>
      <c r="AT39" s="849"/>
      <c r="AU39" s="849">
        <v>1051</v>
      </c>
      <c r="AV39" s="849"/>
      <c r="AW39" s="849"/>
      <c r="AX39" s="849"/>
      <c r="AY39" s="849"/>
      <c r="AZ39" s="850" t="s">
        <v>477</v>
      </c>
      <c r="BA39" s="850"/>
      <c r="BB39" s="850"/>
      <c r="BC39" s="850"/>
      <c r="BD39" s="850"/>
      <c r="BE39" s="846" t="s">
        <v>384</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386</v>
      </c>
      <c r="C40" s="774"/>
      <c r="D40" s="774"/>
      <c r="E40" s="774"/>
      <c r="F40" s="774"/>
      <c r="G40" s="774"/>
      <c r="H40" s="774"/>
      <c r="I40" s="774"/>
      <c r="J40" s="774"/>
      <c r="K40" s="774"/>
      <c r="L40" s="774"/>
      <c r="M40" s="774"/>
      <c r="N40" s="774"/>
      <c r="O40" s="774"/>
      <c r="P40" s="775"/>
      <c r="Q40" s="776">
        <v>68</v>
      </c>
      <c r="R40" s="777"/>
      <c r="S40" s="777"/>
      <c r="T40" s="777"/>
      <c r="U40" s="777"/>
      <c r="V40" s="777">
        <v>67</v>
      </c>
      <c r="W40" s="777"/>
      <c r="X40" s="777"/>
      <c r="Y40" s="777"/>
      <c r="Z40" s="777"/>
      <c r="AA40" s="777">
        <v>1</v>
      </c>
      <c r="AB40" s="777"/>
      <c r="AC40" s="777"/>
      <c r="AD40" s="777"/>
      <c r="AE40" s="778"/>
      <c r="AF40" s="779">
        <v>1</v>
      </c>
      <c r="AG40" s="780"/>
      <c r="AH40" s="780"/>
      <c r="AI40" s="780"/>
      <c r="AJ40" s="781"/>
      <c r="AK40" s="848">
        <v>61</v>
      </c>
      <c r="AL40" s="849"/>
      <c r="AM40" s="849"/>
      <c r="AN40" s="849"/>
      <c r="AO40" s="849"/>
      <c r="AP40" s="849" t="s">
        <v>477</v>
      </c>
      <c r="AQ40" s="849"/>
      <c r="AR40" s="849"/>
      <c r="AS40" s="849"/>
      <c r="AT40" s="849"/>
      <c r="AU40" s="849" t="s">
        <v>477</v>
      </c>
      <c r="AV40" s="849"/>
      <c r="AW40" s="849"/>
      <c r="AX40" s="849"/>
      <c r="AY40" s="849"/>
      <c r="AZ40" s="850" t="s">
        <v>477</v>
      </c>
      <c r="BA40" s="850"/>
      <c r="BB40" s="850"/>
      <c r="BC40" s="850"/>
      <c r="BD40" s="850"/>
      <c r="BE40" s="846" t="s">
        <v>384</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22578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391</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918</v>
      </c>
      <c r="R68" s="884"/>
      <c r="S68" s="884"/>
      <c r="T68" s="884"/>
      <c r="U68" s="884"/>
      <c r="V68" s="884">
        <v>773</v>
      </c>
      <c r="W68" s="884"/>
      <c r="X68" s="884"/>
      <c r="Y68" s="884"/>
      <c r="Z68" s="884"/>
      <c r="AA68" s="884">
        <v>145</v>
      </c>
      <c r="AB68" s="884"/>
      <c r="AC68" s="884"/>
      <c r="AD68" s="884"/>
      <c r="AE68" s="884"/>
      <c r="AF68" s="884">
        <v>145</v>
      </c>
      <c r="AG68" s="884"/>
      <c r="AH68" s="884"/>
      <c r="AI68" s="884"/>
      <c r="AJ68" s="884"/>
      <c r="AK68" s="884" t="s">
        <v>553</v>
      </c>
      <c r="AL68" s="884"/>
      <c r="AM68" s="884"/>
      <c r="AN68" s="884"/>
      <c r="AO68" s="884"/>
      <c r="AP68" s="884">
        <v>227</v>
      </c>
      <c r="AQ68" s="884"/>
      <c r="AR68" s="884"/>
      <c r="AS68" s="884"/>
      <c r="AT68" s="884"/>
      <c r="AU68" s="884" t="s">
        <v>553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284</v>
      </c>
      <c r="R69" s="849"/>
      <c r="S69" s="849"/>
      <c r="T69" s="849"/>
      <c r="U69" s="849"/>
      <c r="V69" s="849">
        <v>249</v>
      </c>
      <c r="W69" s="849"/>
      <c r="X69" s="849"/>
      <c r="Y69" s="849"/>
      <c r="Z69" s="849"/>
      <c r="AA69" s="849">
        <v>35</v>
      </c>
      <c r="AB69" s="849"/>
      <c r="AC69" s="849"/>
      <c r="AD69" s="849"/>
      <c r="AE69" s="849"/>
      <c r="AF69" s="849">
        <v>35</v>
      </c>
      <c r="AG69" s="849"/>
      <c r="AH69" s="849"/>
      <c r="AI69" s="849"/>
      <c r="AJ69" s="849"/>
      <c r="AK69" s="895" t="s">
        <v>553</v>
      </c>
      <c r="AL69" s="849"/>
      <c r="AM69" s="849"/>
      <c r="AN69" s="849"/>
      <c r="AO69" s="849"/>
      <c r="AP69" s="849" t="s">
        <v>553</v>
      </c>
      <c r="AQ69" s="849"/>
      <c r="AR69" s="849"/>
      <c r="AS69" s="849"/>
      <c r="AT69" s="849"/>
      <c r="AU69" s="849" t="s">
        <v>553</v>
      </c>
      <c r="AV69" s="849"/>
      <c r="AW69" s="849"/>
      <c r="AX69" s="849"/>
      <c r="AY69" s="849"/>
      <c r="AZ69" s="896"/>
      <c r="BA69" s="896"/>
      <c r="BB69" s="896"/>
      <c r="BC69" s="896"/>
      <c r="BD69" s="897"/>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286558</v>
      </c>
      <c r="R70" s="849"/>
      <c r="S70" s="849"/>
      <c r="T70" s="849"/>
      <c r="U70" s="849"/>
      <c r="V70" s="849">
        <v>273159</v>
      </c>
      <c r="W70" s="849"/>
      <c r="X70" s="849"/>
      <c r="Y70" s="849"/>
      <c r="Z70" s="849"/>
      <c r="AA70" s="849">
        <v>13399</v>
      </c>
      <c r="AB70" s="849"/>
      <c r="AC70" s="849"/>
      <c r="AD70" s="849"/>
      <c r="AE70" s="849"/>
      <c r="AF70" s="849">
        <v>13399</v>
      </c>
      <c r="AG70" s="849"/>
      <c r="AH70" s="849"/>
      <c r="AI70" s="849"/>
      <c r="AJ70" s="849"/>
      <c r="AK70" s="849">
        <v>294</v>
      </c>
      <c r="AL70" s="849"/>
      <c r="AM70" s="849"/>
      <c r="AN70" s="849"/>
      <c r="AO70" s="849"/>
      <c r="AP70" s="849" t="s">
        <v>553</v>
      </c>
      <c r="AQ70" s="849"/>
      <c r="AR70" s="849"/>
      <c r="AS70" s="849"/>
      <c r="AT70" s="849"/>
      <c r="AU70" s="849" t="s">
        <v>553</v>
      </c>
      <c r="AV70" s="849"/>
      <c r="AW70" s="849"/>
      <c r="AX70" s="849"/>
      <c r="AY70" s="849"/>
      <c r="AZ70" s="896"/>
      <c r="BA70" s="896"/>
      <c r="BB70" s="896"/>
      <c r="BC70" s="896"/>
      <c r="BD70" s="897"/>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6"/>
      <c r="BA71" s="896"/>
      <c r="BB71" s="896"/>
      <c r="BC71" s="896"/>
      <c r="BD71" s="897"/>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6"/>
      <c r="BA72" s="896"/>
      <c r="BB72" s="896"/>
      <c r="BC72" s="896"/>
      <c r="BD72" s="897"/>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6"/>
      <c r="BA73" s="896"/>
      <c r="BB73" s="896"/>
      <c r="BC73" s="896"/>
      <c r="BD73" s="897"/>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6"/>
      <c r="BA74" s="896"/>
      <c r="BB74" s="896"/>
      <c r="BC74" s="896"/>
      <c r="BD74" s="897"/>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8"/>
      <c r="R75" s="899"/>
      <c r="S75" s="899"/>
      <c r="T75" s="899"/>
      <c r="U75" s="848"/>
      <c r="V75" s="900"/>
      <c r="W75" s="899"/>
      <c r="X75" s="899"/>
      <c r="Y75" s="899"/>
      <c r="Z75" s="848"/>
      <c r="AA75" s="900"/>
      <c r="AB75" s="899"/>
      <c r="AC75" s="899"/>
      <c r="AD75" s="899"/>
      <c r="AE75" s="848"/>
      <c r="AF75" s="900"/>
      <c r="AG75" s="899"/>
      <c r="AH75" s="899"/>
      <c r="AI75" s="899"/>
      <c r="AJ75" s="848"/>
      <c r="AK75" s="900"/>
      <c r="AL75" s="899"/>
      <c r="AM75" s="899"/>
      <c r="AN75" s="899"/>
      <c r="AO75" s="848"/>
      <c r="AP75" s="900"/>
      <c r="AQ75" s="899"/>
      <c r="AR75" s="899"/>
      <c r="AS75" s="899"/>
      <c r="AT75" s="848"/>
      <c r="AU75" s="900"/>
      <c r="AV75" s="899"/>
      <c r="AW75" s="899"/>
      <c r="AX75" s="899"/>
      <c r="AY75" s="848"/>
      <c r="AZ75" s="896"/>
      <c r="BA75" s="896"/>
      <c r="BB75" s="896"/>
      <c r="BC75" s="896"/>
      <c r="BD75" s="897"/>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8"/>
      <c r="R76" s="899"/>
      <c r="S76" s="899"/>
      <c r="T76" s="899"/>
      <c r="U76" s="848"/>
      <c r="V76" s="900"/>
      <c r="W76" s="899"/>
      <c r="X76" s="899"/>
      <c r="Y76" s="899"/>
      <c r="Z76" s="848"/>
      <c r="AA76" s="900"/>
      <c r="AB76" s="899"/>
      <c r="AC76" s="899"/>
      <c r="AD76" s="899"/>
      <c r="AE76" s="848"/>
      <c r="AF76" s="900"/>
      <c r="AG76" s="899"/>
      <c r="AH76" s="899"/>
      <c r="AI76" s="899"/>
      <c r="AJ76" s="848"/>
      <c r="AK76" s="900"/>
      <c r="AL76" s="899"/>
      <c r="AM76" s="899"/>
      <c r="AN76" s="899"/>
      <c r="AO76" s="848"/>
      <c r="AP76" s="900"/>
      <c r="AQ76" s="899"/>
      <c r="AR76" s="899"/>
      <c r="AS76" s="899"/>
      <c r="AT76" s="848"/>
      <c r="AU76" s="900"/>
      <c r="AV76" s="899"/>
      <c r="AW76" s="899"/>
      <c r="AX76" s="899"/>
      <c r="AY76" s="848"/>
      <c r="AZ76" s="896"/>
      <c r="BA76" s="896"/>
      <c r="BB76" s="896"/>
      <c r="BC76" s="896"/>
      <c r="BD76" s="897"/>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8"/>
      <c r="R77" s="899"/>
      <c r="S77" s="899"/>
      <c r="T77" s="899"/>
      <c r="U77" s="848"/>
      <c r="V77" s="900"/>
      <c r="W77" s="899"/>
      <c r="X77" s="899"/>
      <c r="Y77" s="899"/>
      <c r="Z77" s="848"/>
      <c r="AA77" s="900"/>
      <c r="AB77" s="899"/>
      <c r="AC77" s="899"/>
      <c r="AD77" s="899"/>
      <c r="AE77" s="848"/>
      <c r="AF77" s="900"/>
      <c r="AG77" s="899"/>
      <c r="AH77" s="899"/>
      <c r="AI77" s="899"/>
      <c r="AJ77" s="848"/>
      <c r="AK77" s="900"/>
      <c r="AL77" s="899"/>
      <c r="AM77" s="899"/>
      <c r="AN77" s="899"/>
      <c r="AO77" s="848"/>
      <c r="AP77" s="900"/>
      <c r="AQ77" s="899"/>
      <c r="AR77" s="899"/>
      <c r="AS77" s="899"/>
      <c r="AT77" s="848"/>
      <c r="AU77" s="900"/>
      <c r="AV77" s="899"/>
      <c r="AW77" s="899"/>
      <c r="AX77" s="899"/>
      <c r="AY77" s="848"/>
      <c r="AZ77" s="896"/>
      <c r="BA77" s="896"/>
      <c r="BB77" s="896"/>
      <c r="BC77" s="896"/>
      <c r="BD77" s="897"/>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6"/>
      <c r="BA78" s="896"/>
      <c r="BB78" s="896"/>
      <c r="BC78" s="896"/>
      <c r="BD78" s="897"/>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6"/>
      <c r="BA79" s="896"/>
      <c r="BB79" s="896"/>
      <c r="BC79" s="896"/>
      <c r="BD79" s="897"/>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6"/>
      <c r="BA80" s="896"/>
      <c r="BB80" s="896"/>
      <c r="BC80" s="896"/>
      <c r="BD80" s="897"/>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6"/>
      <c r="BA81" s="896"/>
      <c r="BB81" s="896"/>
      <c r="BC81" s="896"/>
      <c r="BD81" s="897"/>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6"/>
      <c r="BA82" s="896"/>
      <c r="BB82" s="896"/>
      <c r="BC82" s="896"/>
      <c r="BD82" s="897"/>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6"/>
      <c r="BA83" s="896"/>
      <c r="BB83" s="896"/>
      <c r="BC83" s="896"/>
      <c r="BD83" s="897"/>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6"/>
      <c r="BA84" s="896"/>
      <c r="BB84" s="896"/>
      <c r="BC84" s="896"/>
      <c r="BD84" s="897"/>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6"/>
      <c r="BA85" s="896"/>
      <c r="BB85" s="896"/>
      <c r="BC85" s="896"/>
      <c r="BD85" s="897"/>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6"/>
      <c r="BA86" s="896"/>
      <c r="BB86" s="896"/>
      <c r="BC86" s="896"/>
      <c r="BD86" s="897"/>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13579</v>
      </c>
      <c r="AG88" s="860"/>
      <c r="AH88" s="860"/>
      <c r="AI88" s="860"/>
      <c r="AJ88" s="860"/>
      <c r="AK88" s="857"/>
      <c r="AL88" s="857"/>
      <c r="AM88" s="857"/>
      <c r="AN88" s="857"/>
      <c r="AO88" s="857"/>
      <c r="AP88" s="860">
        <v>227</v>
      </c>
      <c r="AQ88" s="860"/>
      <c r="AR88" s="860"/>
      <c r="AS88" s="860"/>
      <c r="AT88" s="860"/>
      <c r="AU88" s="860" t="s">
        <v>553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393</v>
      </c>
      <c r="BS102" s="809"/>
      <c r="BT102" s="809"/>
      <c r="BU102" s="809"/>
      <c r="BV102" s="809"/>
      <c r="BW102" s="809"/>
      <c r="BX102" s="809"/>
      <c r="BY102" s="809"/>
      <c r="BZ102" s="809"/>
      <c r="CA102" s="809"/>
      <c r="CB102" s="809"/>
      <c r="CC102" s="809"/>
      <c r="CD102" s="809"/>
      <c r="CE102" s="809"/>
      <c r="CF102" s="809"/>
      <c r="CG102" s="810"/>
      <c r="CH102" s="908"/>
      <c r="CI102" s="909"/>
      <c r="CJ102" s="909"/>
      <c r="CK102" s="909"/>
      <c r="CL102" s="910"/>
      <c r="CM102" s="908"/>
      <c r="CN102" s="909"/>
      <c r="CO102" s="909"/>
      <c r="CP102" s="909"/>
      <c r="CQ102" s="910"/>
      <c r="CR102" s="911">
        <v>2116</v>
      </c>
      <c r="CS102" s="868"/>
      <c r="CT102" s="868"/>
      <c r="CU102" s="868"/>
      <c r="CV102" s="912"/>
      <c r="CW102" s="911">
        <v>280</v>
      </c>
      <c r="CX102" s="868"/>
      <c r="CY102" s="868"/>
      <c r="CZ102" s="868"/>
      <c r="DA102" s="912"/>
      <c r="DB102" s="911" t="s">
        <v>553</v>
      </c>
      <c r="DC102" s="868"/>
      <c r="DD102" s="868"/>
      <c r="DE102" s="868"/>
      <c r="DF102" s="912"/>
      <c r="DG102" s="911" t="s">
        <v>553</v>
      </c>
      <c r="DH102" s="868"/>
      <c r="DI102" s="868"/>
      <c r="DJ102" s="868"/>
      <c r="DK102" s="912"/>
      <c r="DL102" s="911" t="s">
        <v>553</v>
      </c>
      <c r="DM102" s="868"/>
      <c r="DN102" s="868"/>
      <c r="DO102" s="868"/>
      <c r="DP102" s="912"/>
      <c r="DQ102" s="911" t="s">
        <v>553</v>
      </c>
      <c r="DR102" s="868"/>
      <c r="DS102" s="868"/>
      <c r="DT102" s="868"/>
      <c r="DU102" s="912"/>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394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395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400</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401</v>
      </c>
      <c r="AB109" s="914"/>
      <c r="AC109" s="914"/>
      <c r="AD109" s="914"/>
      <c r="AE109" s="915"/>
      <c r="AF109" s="913" t="s">
        <v>282</v>
      </c>
      <c r="AG109" s="914"/>
      <c r="AH109" s="914"/>
      <c r="AI109" s="914"/>
      <c r="AJ109" s="915"/>
      <c r="AK109" s="913" t="s">
        <v>281</v>
      </c>
      <c r="AL109" s="914"/>
      <c r="AM109" s="914"/>
      <c r="AN109" s="914"/>
      <c r="AO109" s="915"/>
      <c r="AP109" s="913" t="s">
        <v>402</v>
      </c>
      <c r="AQ109" s="914"/>
      <c r="AR109" s="914"/>
      <c r="AS109" s="914"/>
      <c r="AT109" s="916"/>
      <c r="AU109" s="935" t="s">
        <v>400</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401</v>
      </c>
      <c r="BR109" s="914"/>
      <c r="BS109" s="914"/>
      <c r="BT109" s="914"/>
      <c r="BU109" s="915"/>
      <c r="BV109" s="913" t="s">
        <v>282</v>
      </c>
      <c r="BW109" s="914"/>
      <c r="BX109" s="914"/>
      <c r="BY109" s="914"/>
      <c r="BZ109" s="915"/>
      <c r="CA109" s="913" t="s">
        <v>281</v>
      </c>
      <c r="CB109" s="914"/>
      <c r="CC109" s="914"/>
      <c r="CD109" s="914"/>
      <c r="CE109" s="915"/>
      <c r="CF109" s="936" t="s">
        <v>402</v>
      </c>
      <c r="CG109" s="936"/>
      <c r="CH109" s="936"/>
      <c r="CI109" s="936"/>
      <c r="CJ109" s="936"/>
      <c r="CK109" s="913" t="s">
        <v>403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401</v>
      </c>
      <c r="DH109" s="914"/>
      <c r="DI109" s="914"/>
      <c r="DJ109" s="914"/>
      <c r="DK109" s="915"/>
      <c r="DL109" s="913" t="s">
        <v>282</v>
      </c>
      <c r="DM109" s="914"/>
      <c r="DN109" s="914"/>
      <c r="DO109" s="914"/>
      <c r="DP109" s="915"/>
      <c r="DQ109" s="913" t="s">
        <v>281</v>
      </c>
      <c r="DR109" s="914"/>
      <c r="DS109" s="914"/>
      <c r="DT109" s="914"/>
      <c r="DU109" s="915"/>
      <c r="DV109" s="913" t="s">
        <v>402</v>
      </c>
      <c r="DW109" s="914"/>
      <c r="DX109" s="914"/>
      <c r="DY109" s="914"/>
      <c r="DZ109" s="916"/>
    </row>
    <row r="110" spans="1:131" s="197" customFormat="1" ht="26.25" customHeight="1">
      <c r="A110" s="917" t="s">
        <v>404</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32519578</v>
      </c>
      <c r="AB110" s="921"/>
      <c r="AC110" s="921"/>
      <c r="AD110" s="921"/>
      <c r="AE110" s="922"/>
      <c r="AF110" s="923">
        <v>32130966</v>
      </c>
      <c r="AG110" s="921"/>
      <c r="AH110" s="921"/>
      <c r="AI110" s="921"/>
      <c r="AJ110" s="922"/>
      <c r="AK110" s="923">
        <v>31644457</v>
      </c>
      <c r="AL110" s="921"/>
      <c r="AM110" s="921"/>
      <c r="AN110" s="921"/>
      <c r="AO110" s="922"/>
      <c r="AP110" s="924">
        <v>22.7</v>
      </c>
      <c r="AQ110" s="925"/>
      <c r="AR110" s="925"/>
      <c r="AS110" s="925"/>
      <c r="AT110" s="926"/>
      <c r="AU110" s="927" t="s">
        <v>60</v>
      </c>
      <c r="AV110" s="928"/>
      <c r="AW110" s="928"/>
      <c r="AX110" s="928"/>
      <c r="AY110" s="929"/>
      <c r="AZ110" s="971" t="s">
        <v>405</v>
      </c>
      <c r="BA110" s="918"/>
      <c r="BB110" s="918"/>
      <c r="BC110" s="918"/>
      <c r="BD110" s="918"/>
      <c r="BE110" s="918"/>
      <c r="BF110" s="918"/>
      <c r="BG110" s="918"/>
      <c r="BH110" s="918"/>
      <c r="BI110" s="918"/>
      <c r="BJ110" s="918"/>
      <c r="BK110" s="918"/>
      <c r="BL110" s="918"/>
      <c r="BM110" s="918"/>
      <c r="BN110" s="918"/>
      <c r="BO110" s="918"/>
      <c r="BP110" s="919"/>
      <c r="BQ110" s="957">
        <v>333941835</v>
      </c>
      <c r="BR110" s="958"/>
      <c r="BS110" s="958"/>
      <c r="BT110" s="958"/>
      <c r="BU110" s="958"/>
      <c r="BV110" s="958">
        <v>350443344</v>
      </c>
      <c r="BW110" s="958"/>
      <c r="BX110" s="958"/>
      <c r="BY110" s="958"/>
      <c r="BZ110" s="958"/>
      <c r="CA110" s="958">
        <v>366705987</v>
      </c>
      <c r="CB110" s="958"/>
      <c r="CC110" s="958"/>
      <c r="CD110" s="958"/>
      <c r="CE110" s="958"/>
      <c r="CF110" s="972">
        <v>263.39999999999998</v>
      </c>
      <c r="CG110" s="973"/>
      <c r="CH110" s="973"/>
      <c r="CI110" s="973"/>
      <c r="CJ110" s="973"/>
      <c r="CK110" s="974" t="s">
        <v>406</v>
      </c>
      <c r="CL110" s="975"/>
      <c r="CM110" s="954" t="s">
        <v>407</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2510840</v>
      </c>
      <c r="DH110" s="958"/>
      <c r="DI110" s="958"/>
      <c r="DJ110" s="958"/>
      <c r="DK110" s="958"/>
      <c r="DL110" s="958">
        <v>2346826</v>
      </c>
      <c r="DM110" s="958"/>
      <c r="DN110" s="958"/>
      <c r="DO110" s="958"/>
      <c r="DP110" s="958"/>
      <c r="DQ110" s="958">
        <v>2179531</v>
      </c>
      <c r="DR110" s="958"/>
      <c r="DS110" s="958"/>
      <c r="DT110" s="958"/>
      <c r="DU110" s="958"/>
      <c r="DV110" s="959">
        <v>1.6</v>
      </c>
      <c r="DW110" s="959"/>
      <c r="DX110" s="959"/>
      <c r="DY110" s="959"/>
      <c r="DZ110" s="960"/>
    </row>
    <row r="111" spans="1:131" s="197" customFormat="1" ht="26.25" customHeight="1">
      <c r="A111" s="961" t="s">
        <v>408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107</v>
      </c>
      <c r="AB111" s="965"/>
      <c r="AC111" s="965"/>
      <c r="AD111" s="965"/>
      <c r="AE111" s="966"/>
      <c r="AF111" s="967" t="s">
        <v>107</v>
      </c>
      <c r="AG111" s="965"/>
      <c r="AH111" s="965"/>
      <c r="AI111" s="965"/>
      <c r="AJ111" s="966"/>
      <c r="AK111" s="967" t="s">
        <v>107</v>
      </c>
      <c r="AL111" s="965"/>
      <c r="AM111" s="965"/>
      <c r="AN111" s="965"/>
      <c r="AO111" s="966"/>
      <c r="AP111" s="968" t="s">
        <v>107</v>
      </c>
      <c r="AQ111" s="969"/>
      <c r="AR111" s="969"/>
      <c r="AS111" s="969"/>
      <c r="AT111" s="970"/>
      <c r="AU111" s="930"/>
      <c r="AV111" s="931"/>
      <c r="AW111" s="931"/>
      <c r="AX111" s="931"/>
      <c r="AY111" s="932"/>
      <c r="AZ111" s="980" t="s">
        <v>409</v>
      </c>
      <c r="BA111" s="981"/>
      <c r="BB111" s="981"/>
      <c r="BC111" s="981"/>
      <c r="BD111" s="981"/>
      <c r="BE111" s="981"/>
      <c r="BF111" s="981"/>
      <c r="BG111" s="981"/>
      <c r="BH111" s="981"/>
      <c r="BI111" s="981"/>
      <c r="BJ111" s="981"/>
      <c r="BK111" s="981"/>
      <c r="BL111" s="981"/>
      <c r="BM111" s="981"/>
      <c r="BN111" s="981"/>
      <c r="BO111" s="981"/>
      <c r="BP111" s="982"/>
      <c r="BQ111" s="950">
        <v>3282783</v>
      </c>
      <c r="BR111" s="951"/>
      <c r="BS111" s="951"/>
      <c r="BT111" s="951"/>
      <c r="BU111" s="951"/>
      <c r="BV111" s="951">
        <v>2927134</v>
      </c>
      <c r="BW111" s="951"/>
      <c r="BX111" s="951"/>
      <c r="BY111" s="951"/>
      <c r="BZ111" s="951"/>
      <c r="CA111" s="951">
        <v>2568413</v>
      </c>
      <c r="CB111" s="951"/>
      <c r="CC111" s="951"/>
      <c r="CD111" s="951"/>
      <c r="CE111" s="951"/>
      <c r="CF111" s="945">
        <v>1.8</v>
      </c>
      <c r="CG111" s="946"/>
      <c r="CH111" s="946"/>
      <c r="CI111" s="946"/>
      <c r="CJ111" s="946"/>
      <c r="CK111" s="976"/>
      <c r="CL111" s="977"/>
      <c r="CM111" s="947" t="s">
        <v>410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107</v>
      </c>
      <c r="DH111" s="951"/>
      <c r="DI111" s="951"/>
      <c r="DJ111" s="951"/>
      <c r="DK111" s="951"/>
      <c r="DL111" s="951" t="s">
        <v>107</v>
      </c>
      <c r="DM111" s="951"/>
      <c r="DN111" s="951"/>
      <c r="DO111" s="951"/>
      <c r="DP111" s="951"/>
      <c r="DQ111" s="951" t="s">
        <v>107</v>
      </c>
      <c r="DR111" s="951"/>
      <c r="DS111" s="951"/>
      <c r="DT111" s="951"/>
      <c r="DU111" s="951"/>
      <c r="DV111" s="952" t="s">
        <v>107</v>
      </c>
      <c r="DW111" s="952"/>
      <c r="DX111" s="952"/>
      <c r="DY111" s="952"/>
      <c r="DZ111" s="953"/>
    </row>
    <row r="112" spans="1:131" s="197" customFormat="1" ht="26.25" customHeight="1">
      <c r="A112" s="983" t="s">
        <v>411</v>
      </c>
      <c r="B112" s="984"/>
      <c r="C112" s="981" t="s">
        <v>412</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v>333333</v>
      </c>
      <c r="AB112" s="990"/>
      <c r="AC112" s="990"/>
      <c r="AD112" s="990"/>
      <c r="AE112" s="991"/>
      <c r="AF112" s="992">
        <v>666667</v>
      </c>
      <c r="AG112" s="990"/>
      <c r="AH112" s="990"/>
      <c r="AI112" s="990"/>
      <c r="AJ112" s="991"/>
      <c r="AK112" s="992">
        <v>1000000</v>
      </c>
      <c r="AL112" s="990"/>
      <c r="AM112" s="990"/>
      <c r="AN112" s="990"/>
      <c r="AO112" s="991"/>
      <c r="AP112" s="993">
        <v>0.7</v>
      </c>
      <c r="AQ112" s="994"/>
      <c r="AR112" s="994"/>
      <c r="AS112" s="994"/>
      <c r="AT112" s="995"/>
      <c r="AU112" s="930"/>
      <c r="AV112" s="931"/>
      <c r="AW112" s="931"/>
      <c r="AX112" s="931"/>
      <c r="AY112" s="932"/>
      <c r="AZ112" s="980" t="s">
        <v>413</v>
      </c>
      <c r="BA112" s="981"/>
      <c r="BB112" s="981"/>
      <c r="BC112" s="981"/>
      <c r="BD112" s="981"/>
      <c r="BE112" s="981"/>
      <c r="BF112" s="981"/>
      <c r="BG112" s="981"/>
      <c r="BH112" s="981"/>
      <c r="BI112" s="981"/>
      <c r="BJ112" s="981"/>
      <c r="BK112" s="981"/>
      <c r="BL112" s="981"/>
      <c r="BM112" s="981"/>
      <c r="BN112" s="981"/>
      <c r="BO112" s="981"/>
      <c r="BP112" s="982"/>
      <c r="BQ112" s="950">
        <v>79964331</v>
      </c>
      <c r="BR112" s="951"/>
      <c r="BS112" s="951"/>
      <c r="BT112" s="951"/>
      <c r="BU112" s="951"/>
      <c r="BV112" s="951">
        <v>78989923</v>
      </c>
      <c r="BW112" s="951"/>
      <c r="BX112" s="951"/>
      <c r="BY112" s="951"/>
      <c r="BZ112" s="951"/>
      <c r="CA112" s="951">
        <v>78385603</v>
      </c>
      <c r="CB112" s="951"/>
      <c r="CC112" s="951"/>
      <c r="CD112" s="951"/>
      <c r="CE112" s="951"/>
      <c r="CF112" s="945">
        <v>56.3</v>
      </c>
      <c r="CG112" s="946"/>
      <c r="CH112" s="946"/>
      <c r="CI112" s="946"/>
      <c r="CJ112" s="946"/>
      <c r="CK112" s="976"/>
      <c r="CL112" s="977"/>
      <c r="CM112" s="947" t="s">
        <v>414</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v>75532</v>
      </c>
      <c r="DH112" s="951"/>
      <c r="DI112" s="951"/>
      <c r="DJ112" s="951"/>
      <c r="DK112" s="951"/>
      <c r="DL112" s="951">
        <v>66003</v>
      </c>
      <c r="DM112" s="951"/>
      <c r="DN112" s="951"/>
      <c r="DO112" s="951"/>
      <c r="DP112" s="951"/>
      <c r="DQ112" s="951">
        <v>56684</v>
      </c>
      <c r="DR112" s="951"/>
      <c r="DS112" s="951"/>
      <c r="DT112" s="951"/>
      <c r="DU112" s="951"/>
      <c r="DV112" s="952">
        <v>0</v>
      </c>
      <c r="DW112" s="952"/>
      <c r="DX112" s="952"/>
      <c r="DY112" s="952"/>
      <c r="DZ112" s="953"/>
    </row>
    <row r="113" spans="1:130" s="197" customFormat="1" ht="26.25" customHeight="1">
      <c r="A113" s="985"/>
      <c r="B113" s="986"/>
      <c r="C113" s="981" t="s">
        <v>415</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6865693</v>
      </c>
      <c r="AB113" s="965"/>
      <c r="AC113" s="965"/>
      <c r="AD113" s="965"/>
      <c r="AE113" s="966"/>
      <c r="AF113" s="967">
        <v>6782159</v>
      </c>
      <c r="AG113" s="965"/>
      <c r="AH113" s="965"/>
      <c r="AI113" s="965"/>
      <c r="AJ113" s="966"/>
      <c r="AK113" s="967">
        <v>6647461</v>
      </c>
      <c r="AL113" s="965"/>
      <c r="AM113" s="965"/>
      <c r="AN113" s="965"/>
      <c r="AO113" s="966"/>
      <c r="AP113" s="968">
        <v>4.8</v>
      </c>
      <c r="AQ113" s="969"/>
      <c r="AR113" s="969"/>
      <c r="AS113" s="969"/>
      <c r="AT113" s="970"/>
      <c r="AU113" s="930"/>
      <c r="AV113" s="931"/>
      <c r="AW113" s="931"/>
      <c r="AX113" s="931"/>
      <c r="AY113" s="932"/>
      <c r="AZ113" s="980" t="s">
        <v>416</v>
      </c>
      <c r="BA113" s="981"/>
      <c r="BB113" s="981"/>
      <c r="BC113" s="981"/>
      <c r="BD113" s="981"/>
      <c r="BE113" s="981"/>
      <c r="BF113" s="981"/>
      <c r="BG113" s="981"/>
      <c r="BH113" s="981"/>
      <c r="BI113" s="981"/>
      <c r="BJ113" s="981"/>
      <c r="BK113" s="981"/>
      <c r="BL113" s="981"/>
      <c r="BM113" s="981"/>
      <c r="BN113" s="981"/>
      <c r="BO113" s="981"/>
      <c r="BP113" s="982"/>
      <c r="BQ113" s="950">
        <v>532520</v>
      </c>
      <c r="BR113" s="951"/>
      <c r="BS113" s="951"/>
      <c r="BT113" s="951"/>
      <c r="BU113" s="951"/>
      <c r="BV113" s="951">
        <v>228959</v>
      </c>
      <c r="BW113" s="951"/>
      <c r="BX113" s="951"/>
      <c r="BY113" s="951"/>
      <c r="BZ113" s="951"/>
      <c r="CA113" s="951">
        <v>149938</v>
      </c>
      <c r="CB113" s="951"/>
      <c r="CC113" s="951"/>
      <c r="CD113" s="951"/>
      <c r="CE113" s="951"/>
      <c r="CF113" s="945">
        <v>0.1</v>
      </c>
      <c r="CG113" s="946"/>
      <c r="CH113" s="946"/>
      <c r="CI113" s="946"/>
      <c r="CJ113" s="946"/>
      <c r="CK113" s="976"/>
      <c r="CL113" s="977"/>
      <c r="CM113" s="947" t="s">
        <v>417</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107</v>
      </c>
      <c r="DH113" s="990"/>
      <c r="DI113" s="990"/>
      <c r="DJ113" s="990"/>
      <c r="DK113" s="991"/>
      <c r="DL113" s="992" t="s">
        <v>107</v>
      </c>
      <c r="DM113" s="990"/>
      <c r="DN113" s="990"/>
      <c r="DO113" s="990"/>
      <c r="DP113" s="991"/>
      <c r="DQ113" s="992" t="s">
        <v>107</v>
      </c>
      <c r="DR113" s="990"/>
      <c r="DS113" s="990"/>
      <c r="DT113" s="990"/>
      <c r="DU113" s="991"/>
      <c r="DV113" s="993" t="s">
        <v>107</v>
      </c>
      <c r="DW113" s="994"/>
      <c r="DX113" s="994"/>
      <c r="DY113" s="994"/>
      <c r="DZ113" s="995"/>
    </row>
    <row r="114" spans="1:130" s="197" customFormat="1" ht="26.25" customHeight="1">
      <c r="A114" s="985"/>
      <c r="B114" s="986"/>
      <c r="C114" s="981" t="s">
        <v>418</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165701</v>
      </c>
      <c r="AB114" s="990"/>
      <c r="AC114" s="990"/>
      <c r="AD114" s="990"/>
      <c r="AE114" s="991"/>
      <c r="AF114" s="992">
        <v>253679</v>
      </c>
      <c r="AG114" s="990"/>
      <c r="AH114" s="990"/>
      <c r="AI114" s="990"/>
      <c r="AJ114" s="991"/>
      <c r="AK114" s="992">
        <v>61021</v>
      </c>
      <c r="AL114" s="990"/>
      <c r="AM114" s="990"/>
      <c r="AN114" s="990"/>
      <c r="AO114" s="991"/>
      <c r="AP114" s="993">
        <v>0</v>
      </c>
      <c r="AQ114" s="994"/>
      <c r="AR114" s="994"/>
      <c r="AS114" s="994"/>
      <c r="AT114" s="995"/>
      <c r="AU114" s="930"/>
      <c r="AV114" s="931"/>
      <c r="AW114" s="931"/>
      <c r="AX114" s="931"/>
      <c r="AY114" s="932"/>
      <c r="AZ114" s="980" t="s">
        <v>419</v>
      </c>
      <c r="BA114" s="981"/>
      <c r="BB114" s="981"/>
      <c r="BC114" s="981"/>
      <c r="BD114" s="981"/>
      <c r="BE114" s="981"/>
      <c r="BF114" s="981"/>
      <c r="BG114" s="981"/>
      <c r="BH114" s="981"/>
      <c r="BI114" s="981"/>
      <c r="BJ114" s="981"/>
      <c r="BK114" s="981"/>
      <c r="BL114" s="981"/>
      <c r="BM114" s="981"/>
      <c r="BN114" s="981"/>
      <c r="BO114" s="981"/>
      <c r="BP114" s="982"/>
      <c r="BQ114" s="950">
        <v>46290057</v>
      </c>
      <c r="BR114" s="951"/>
      <c r="BS114" s="951"/>
      <c r="BT114" s="951"/>
      <c r="BU114" s="951"/>
      <c r="BV114" s="951">
        <v>44003115</v>
      </c>
      <c r="BW114" s="951"/>
      <c r="BX114" s="951"/>
      <c r="BY114" s="951"/>
      <c r="BZ114" s="951"/>
      <c r="CA114" s="951">
        <v>40682049</v>
      </c>
      <c r="CB114" s="951"/>
      <c r="CC114" s="951"/>
      <c r="CD114" s="951"/>
      <c r="CE114" s="951"/>
      <c r="CF114" s="945">
        <v>29.2</v>
      </c>
      <c r="CG114" s="946"/>
      <c r="CH114" s="946"/>
      <c r="CI114" s="946"/>
      <c r="CJ114" s="946"/>
      <c r="CK114" s="976"/>
      <c r="CL114" s="977"/>
      <c r="CM114" s="947" t="s">
        <v>420</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107</v>
      </c>
      <c r="DH114" s="990"/>
      <c r="DI114" s="990"/>
      <c r="DJ114" s="990"/>
      <c r="DK114" s="991"/>
      <c r="DL114" s="992" t="s">
        <v>107</v>
      </c>
      <c r="DM114" s="990"/>
      <c r="DN114" s="990"/>
      <c r="DO114" s="990"/>
      <c r="DP114" s="991"/>
      <c r="DQ114" s="992" t="s">
        <v>107</v>
      </c>
      <c r="DR114" s="990"/>
      <c r="DS114" s="990"/>
      <c r="DT114" s="990"/>
      <c r="DU114" s="991"/>
      <c r="DV114" s="993" t="s">
        <v>107</v>
      </c>
      <c r="DW114" s="994"/>
      <c r="DX114" s="994"/>
      <c r="DY114" s="994"/>
      <c r="DZ114" s="995"/>
    </row>
    <row r="115" spans="1:130" s="197" customFormat="1" ht="26.25" customHeight="1">
      <c r="A115" s="985"/>
      <c r="B115" s="986"/>
      <c r="C115" s="981" t="s">
        <v>421</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392464</v>
      </c>
      <c r="AB115" s="965"/>
      <c r="AC115" s="965"/>
      <c r="AD115" s="965"/>
      <c r="AE115" s="966"/>
      <c r="AF115" s="967">
        <v>362180</v>
      </c>
      <c r="AG115" s="965"/>
      <c r="AH115" s="965"/>
      <c r="AI115" s="965"/>
      <c r="AJ115" s="966"/>
      <c r="AK115" s="967">
        <v>356626</v>
      </c>
      <c r="AL115" s="965"/>
      <c r="AM115" s="965"/>
      <c r="AN115" s="965"/>
      <c r="AO115" s="966"/>
      <c r="AP115" s="968">
        <v>0.3</v>
      </c>
      <c r="AQ115" s="969"/>
      <c r="AR115" s="969"/>
      <c r="AS115" s="969"/>
      <c r="AT115" s="970"/>
      <c r="AU115" s="930"/>
      <c r="AV115" s="931"/>
      <c r="AW115" s="931"/>
      <c r="AX115" s="931"/>
      <c r="AY115" s="932"/>
      <c r="AZ115" s="980" t="s">
        <v>422</v>
      </c>
      <c r="BA115" s="981"/>
      <c r="BB115" s="981"/>
      <c r="BC115" s="981"/>
      <c r="BD115" s="981"/>
      <c r="BE115" s="981"/>
      <c r="BF115" s="981"/>
      <c r="BG115" s="981"/>
      <c r="BH115" s="981"/>
      <c r="BI115" s="981"/>
      <c r="BJ115" s="981"/>
      <c r="BK115" s="981"/>
      <c r="BL115" s="981"/>
      <c r="BM115" s="981"/>
      <c r="BN115" s="981"/>
      <c r="BO115" s="981"/>
      <c r="BP115" s="982"/>
      <c r="BQ115" s="950" t="s">
        <v>107</v>
      </c>
      <c r="BR115" s="951"/>
      <c r="BS115" s="951"/>
      <c r="BT115" s="951"/>
      <c r="BU115" s="951"/>
      <c r="BV115" s="951" t="s">
        <v>107</v>
      </c>
      <c r="BW115" s="951"/>
      <c r="BX115" s="951"/>
      <c r="BY115" s="951"/>
      <c r="BZ115" s="951"/>
      <c r="CA115" s="951" t="s">
        <v>107</v>
      </c>
      <c r="CB115" s="951"/>
      <c r="CC115" s="951"/>
      <c r="CD115" s="951"/>
      <c r="CE115" s="951"/>
      <c r="CF115" s="945" t="s">
        <v>107</v>
      </c>
      <c r="CG115" s="946"/>
      <c r="CH115" s="946"/>
      <c r="CI115" s="946"/>
      <c r="CJ115" s="946"/>
      <c r="CK115" s="976"/>
      <c r="CL115" s="977"/>
      <c r="CM115" s="980" t="s">
        <v>423</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107</v>
      </c>
      <c r="DH115" s="990"/>
      <c r="DI115" s="990"/>
      <c r="DJ115" s="990"/>
      <c r="DK115" s="991"/>
      <c r="DL115" s="992" t="s">
        <v>107</v>
      </c>
      <c r="DM115" s="990"/>
      <c r="DN115" s="990"/>
      <c r="DO115" s="990"/>
      <c r="DP115" s="991"/>
      <c r="DQ115" s="992" t="s">
        <v>107</v>
      </c>
      <c r="DR115" s="990"/>
      <c r="DS115" s="990"/>
      <c r="DT115" s="990"/>
      <c r="DU115" s="991"/>
      <c r="DV115" s="993" t="s">
        <v>107</v>
      </c>
      <c r="DW115" s="994"/>
      <c r="DX115" s="994"/>
      <c r="DY115" s="994"/>
      <c r="DZ115" s="995"/>
    </row>
    <row r="116" spans="1:130" s="197" customFormat="1" ht="26.25" customHeight="1">
      <c r="A116" s="987"/>
      <c r="B116" s="988"/>
      <c r="C116" s="1002" t="s">
        <v>424</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818</v>
      </c>
      <c r="AB116" s="990"/>
      <c r="AC116" s="990"/>
      <c r="AD116" s="990"/>
      <c r="AE116" s="991"/>
      <c r="AF116" s="992">
        <v>3120</v>
      </c>
      <c r="AG116" s="990"/>
      <c r="AH116" s="990"/>
      <c r="AI116" s="990"/>
      <c r="AJ116" s="991"/>
      <c r="AK116" s="992">
        <v>937</v>
      </c>
      <c r="AL116" s="990"/>
      <c r="AM116" s="990"/>
      <c r="AN116" s="990"/>
      <c r="AO116" s="991"/>
      <c r="AP116" s="993">
        <v>0</v>
      </c>
      <c r="AQ116" s="994"/>
      <c r="AR116" s="994"/>
      <c r="AS116" s="994"/>
      <c r="AT116" s="995"/>
      <c r="AU116" s="930"/>
      <c r="AV116" s="931"/>
      <c r="AW116" s="931"/>
      <c r="AX116" s="931"/>
      <c r="AY116" s="932"/>
      <c r="AZ116" s="980" t="s">
        <v>425</v>
      </c>
      <c r="BA116" s="981"/>
      <c r="BB116" s="981"/>
      <c r="BC116" s="981"/>
      <c r="BD116" s="981"/>
      <c r="BE116" s="981"/>
      <c r="BF116" s="981"/>
      <c r="BG116" s="981"/>
      <c r="BH116" s="981"/>
      <c r="BI116" s="981"/>
      <c r="BJ116" s="981"/>
      <c r="BK116" s="981"/>
      <c r="BL116" s="981"/>
      <c r="BM116" s="981"/>
      <c r="BN116" s="981"/>
      <c r="BO116" s="981"/>
      <c r="BP116" s="982"/>
      <c r="BQ116" s="950" t="s">
        <v>107</v>
      </c>
      <c r="BR116" s="951"/>
      <c r="BS116" s="951"/>
      <c r="BT116" s="951"/>
      <c r="BU116" s="951"/>
      <c r="BV116" s="951" t="s">
        <v>107</v>
      </c>
      <c r="BW116" s="951"/>
      <c r="BX116" s="951"/>
      <c r="BY116" s="951"/>
      <c r="BZ116" s="951"/>
      <c r="CA116" s="951" t="s">
        <v>107</v>
      </c>
      <c r="CB116" s="951"/>
      <c r="CC116" s="951"/>
      <c r="CD116" s="951"/>
      <c r="CE116" s="951"/>
      <c r="CF116" s="945" t="s">
        <v>107</v>
      </c>
      <c r="CG116" s="946"/>
      <c r="CH116" s="946"/>
      <c r="CI116" s="946"/>
      <c r="CJ116" s="946"/>
      <c r="CK116" s="976"/>
      <c r="CL116" s="977"/>
      <c r="CM116" s="947" t="s">
        <v>426</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107</v>
      </c>
      <c r="DH116" s="990"/>
      <c r="DI116" s="990"/>
      <c r="DJ116" s="990"/>
      <c r="DK116" s="991"/>
      <c r="DL116" s="992" t="s">
        <v>107</v>
      </c>
      <c r="DM116" s="990"/>
      <c r="DN116" s="990"/>
      <c r="DO116" s="990"/>
      <c r="DP116" s="991"/>
      <c r="DQ116" s="992" t="s">
        <v>107</v>
      </c>
      <c r="DR116" s="990"/>
      <c r="DS116" s="990"/>
      <c r="DT116" s="990"/>
      <c r="DU116" s="991"/>
      <c r="DV116" s="993" t="s">
        <v>107</v>
      </c>
      <c r="DW116" s="994"/>
      <c r="DX116" s="994"/>
      <c r="DY116" s="994"/>
      <c r="DZ116" s="995"/>
    </row>
    <row r="117" spans="1:130" s="197" customFormat="1" ht="26.25" customHeight="1">
      <c r="A117" s="935" t="s">
        <v>165</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427</v>
      </c>
      <c r="Z117" s="915"/>
      <c r="AA117" s="1027">
        <v>40277587</v>
      </c>
      <c r="AB117" s="997"/>
      <c r="AC117" s="997"/>
      <c r="AD117" s="997"/>
      <c r="AE117" s="998"/>
      <c r="AF117" s="996">
        <v>40198771</v>
      </c>
      <c r="AG117" s="997"/>
      <c r="AH117" s="997"/>
      <c r="AI117" s="997"/>
      <c r="AJ117" s="998"/>
      <c r="AK117" s="996">
        <v>39710502</v>
      </c>
      <c r="AL117" s="997"/>
      <c r="AM117" s="997"/>
      <c r="AN117" s="997"/>
      <c r="AO117" s="998"/>
      <c r="AP117" s="999"/>
      <c r="AQ117" s="1000"/>
      <c r="AR117" s="1000"/>
      <c r="AS117" s="1000"/>
      <c r="AT117" s="1001"/>
      <c r="AU117" s="930"/>
      <c r="AV117" s="931"/>
      <c r="AW117" s="931"/>
      <c r="AX117" s="931"/>
      <c r="AY117" s="932"/>
      <c r="AZ117" s="1026" t="s">
        <v>428</v>
      </c>
      <c r="BA117" s="1002"/>
      <c r="BB117" s="1002"/>
      <c r="BC117" s="1002"/>
      <c r="BD117" s="1002"/>
      <c r="BE117" s="1002"/>
      <c r="BF117" s="1002"/>
      <c r="BG117" s="1002"/>
      <c r="BH117" s="1002"/>
      <c r="BI117" s="1002"/>
      <c r="BJ117" s="1002"/>
      <c r="BK117" s="1002"/>
      <c r="BL117" s="1002"/>
      <c r="BM117" s="1002"/>
      <c r="BN117" s="1002"/>
      <c r="BO117" s="1002"/>
      <c r="BP117" s="1003"/>
      <c r="BQ117" s="1016" t="s">
        <v>107</v>
      </c>
      <c r="BR117" s="1017"/>
      <c r="BS117" s="1017"/>
      <c r="BT117" s="1017"/>
      <c r="BU117" s="1017"/>
      <c r="BV117" s="1017" t="s">
        <v>107</v>
      </c>
      <c r="BW117" s="1017"/>
      <c r="BX117" s="1017"/>
      <c r="BY117" s="1017"/>
      <c r="BZ117" s="1017"/>
      <c r="CA117" s="1017" t="s">
        <v>107</v>
      </c>
      <c r="CB117" s="1017"/>
      <c r="CC117" s="1017"/>
      <c r="CD117" s="1017"/>
      <c r="CE117" s="1017"/>
      <c r="CF117" s="945" t="s">
        <v>107</v>
      </c>
      <c r="CG117" s="946"/>
      <c r="CH117" s="946"/>
      <c r="CI117" s="946"/>
      <c r="CJ117" s="946"/>
      <c r="CK117" s="976"/>
      <c r="CL117" s="977"/>
      <c r="CM117" s="947" t="s">
        <v>429</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107</v>
      </c>
      <c r="DH117" s="990"/>
      <c r="DI117" s="990"/>
      <c r="DJ117" s="990"/>
      <c r="DK117" s="991"/>
      <c r="DL117" s="992" t="s">
        <v>107</v>
      </c>
      <c r="DM117" s="990"/>
      <c r="DN117" s="990"/>
      <c r="DO117" s="990"/>
      <c r="DP117" s="991"/>
      <c r="DQ117" s="992" t="s">
        <v>107</v>
      </c>
      <c r="DR117" s="990"/>
      <c r="DS117" s="990"/>
      <c r="DT117" s="990"/>
      <c r="DU117" s="991"/>
      <c r="DV117" s="993" t="s">
        <v>107</v>
      </c>
      <c r="DW117" s="994"/>
      <c r="DX117" s="994"/>
      <c r="DY117" s="994"/>
      <c r="DZ117" s="995"/>
    </row>
    <row r="118" spans="1:130" s="197" customFormat="1" ht="26.25" customHeight="1">
      <c r="A118" s="935" t="s">
        <v>403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401</v>
      </c>
      <c r="AB118" s="914"/>
      <c r="AC118" s="914"/>
      <c r="AD118" s="914"/>
      <c r="AE118" s="915"/>
      <c r="AF118" s="913" t="s">
        <v>282</v>
      </c>
      <c r="AG118" s="914"/>
      <c r="AH118" s="914"/>
      <c r="AI118" s="914"/>
      <c r="AJ118" s="915"/>
      <c r="AK118" s="913" t="s">
        <v>281</v>
      </c>
      <c r="AL118" s="914"/>
      <c r="AM118" s="914"/>
      <c r="AN118" s="914"/>
      <c r="AO118" s="915"/>
      <c r="AP118" s="1021" t="s">
        <v>402</v>
      </c>
      <c r="AQ118" s="1022"/>
      <c r="AR118" s="1022"/>
      <c r="AS118" s="1022"/>
      <c r="AT118" s="1023"/>
      <c r="AU118" s="933"/>
      <c r="AV118" s="934"/>
      <c r="AW118" s="934"/>
      <c r="AX118" s="934"/>
      <c r="AY118" s="934"/>
      <c r="AZ118" s="228" t="s">
        <v>165</v>
      </c>
      <c r="BA118" s="228"/>
      <c r="BB118" s="228"/>
      <c r="BC118" s="228"/>
      <c r="BD118" s="228"/>
      <c r="BE118" s="228"/>
      <c r="BF118" s="228"/>
      <c r="BG118" s="228"/>
      <c r="BH118" s="228"/>
      <c r="BI118" s="228"/>
      <c r="BJ118" s="228"/>
      <c r="BK118" s="228"/>
      <c r="BL118" s="228"/>
      <c r="BM118" s="228"/>
      <c r="BN118" s="228"/>
      <c r="BO118" s="1024" t="s">
        <v>430</v>
      </c>
      <c r="BP118" s="1025"/>
      <c r="BQ118" s="1016">
        <v>464011526</v>
      </c>
      <c r="BR118" s="1017"/>
      <c r="BS118" s="1017"/>
      <c r="BT118" s="1017"/>
      <c r="BU118" s="1017"/>
      <c r="BV118" s="1017">
        <v>476592475</v>
      </c>
      <c r="BW118" s="1017"/>
      <c r="BX118" s="1017"/>
      <c r="BY118" s="1017"/>
      <c r="BZ118" s="1017"/>
      <c r="CA118" s="1017">
        <v>488491990</v>
      </c>
      <c r="CB118" s="1017"/>
      <c r="CC118" s="1017"/>
      <c r="CD118" s="1017"/>
      <c r="CE118" s="1017"/>
      <c r="CF118" s="1018"/>
      <c r="CG118" s="1019"/>
      <c r="CH118" s="1019"/>
      <c r="CI118" s="1019"/>
      <c r="CJ118" s="1020"/>
      <c r="CK118" s="976"/>
      <c r="CL118" s="977"/>
      <c r="CM118" s="947" t="s">
        <v>431</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107</v>
      </c>
      <c r="DH118" s="990"/>
      <c r="DI118" s="990"/>
      <c r="DJ118" s="990"/>
      <c r="DK118" s="991"/>
      <c r="DL118" s="992" t="s">
        <v>107</v>
      </c>
      <c r="DM118" s="990"/>
      <c r="DN118" s="990"/>
      <c r="DO118" s="990"/>
      <c r="DP118" s="991"/>
      <c r="DQ118" s="992" t="s">
        <v>107</v>
      </c>
      <c r="DR118" s="990"/>
      <c r="DS118" s="990"/>
      <c r="DT118" s="990"/>
      <c r="DU118" s="991"/>
      <c r="DV118" s="993" t="s">
        <v>107</v>
      </c>
      <c r="DW118" s="994"/>
      <c r="DX118" s="994"/>
      <c r="DY118" s="994"/>
      <c r="DZ118" s="995"/>
    </row>
    <row r="119" spans="1:130" s="197" customFormat="1" ht="26.25" customHeight="1">
      <c r="A119" s="1005" t="s">
        <v>406</v>
      </c>
      <c r="B119" s="975"/>
      <c r="C119" s="954" t="s">
        <v>407</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v>212327</v>
      </c>
      <c r="AB119" s="921"/>
      <c r="AC119" s="921"/>
      <c r="AD119" s="921"/>
      <c r="AE119" s="922"/>
      <c r="AF119" s="923">
        <v>212327</v>
      </c>
      <c r="AG119" s="921"/>
      <c r="AH119" s="921"/>
      <c r="AI119" s="921"/>
      <c r="AJ119" s="922"/>
      <c r="AK119" s="923">
        <v>212327</v>
      </c>
      <c r="AL119" s="921"/>
      <c r="AM119" s="921"/>
      <c r="AN119" s="921"/>
      <c r="AO119" s="922"/>
      <c r="AP119" s="924">
        <v>0.2</v>
      </c>
      <c r="AQ119" s="925"/>
      <c r="AR119" s="925"/>
      <c r="AS119" s="925"/>
      <c r="AT119" s="926"/>
      <c r="AU119" s="1008" t="s">
        <v>432</v>
      </c>
      <c r="AV119" s="1009"/>
      <c r="AW119" s="1009"/>
      <c r="AX119" s="1009"/>
      <c r="AY119" s="1010"/>
      <c r="AZ119" s="971" t="s">
        <v>433</v>
      </c>
      <c r="BA119" s="918"/>
      <c r="BB119" s="918"/>
      <c r="BC119" s="918"/>
      <c r="BD119" s="918"/>
      <c r="BE119" s="918"/>
      <c r="BF119" s="918"/>
      <c r="BG119" s="918"/>
      <c r="BH119" s="918"/>
      <c r="BI119" s="918"/>
      <c r="BJ119" s="918"/>
      <c r="BK119" s="918"/>
      <c r="BL119" s="918"/>
      <c r="BM119" s="918"/>
      <c r="BN119" s="918"/>
      <c r="BO119" s="918"/>
      <c r="BP119" s="919"/>
      <c r="BQ119" s="957">
        <v>15434681</v>
      </c>
      <c r="BR119" s="958"/>
      <c r="BS119" s="958"/>
      <c r="BT119" s="958"/>
      <c r="BU119" s="958"/>
      <c r="BV119" s="958">
        <v>15127822</v>
      </c>
      <c r="BW119" s="958"/>
      <c r="BX119" s="958"/>
      <c r="BY119" s="958"/>
      <c r="BZ119" s="958"/>
      <c r="CA119" s="958">
        <v>13385087</v>
      </c>
      <c r="CB119" s="958"/>
      <c r="CC119" s="958"/>
      <c r="CD119" s="958"/>
      <c r="CE119" s="958"/>
      <c r="CF119" s="972">
        <v>9.6</v>
      </c>
      <c r="CG119" s="973"/>
      <c r="CH119" s="973"/>
      <c r="CI119" s="973"/>
      <c r="CJ119" s="973"/>
      <c r="CK119" s="978"/>
      <c r="CL119" s="979"/>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v>696411</v>
      </c>
      <c r="DH119" s="1029"/>
      <c r="DI119" s="1029"/>
      <c r="DJ119" s="1029"/>
      <c r="DK119" s="1030"/>
      <c r="DL119" s="1031">
        <v>514305</v>
      </c>
      <c r="DM119" s="1029"/>
      <c r="DN119" s="1029"/>
      <c r="DO119" s="1029"/>
      <c r="DP119" s="1030"/>
      <c r="DQ119" s="1031">
        <v>332198</v>
      </c>
      <c r="DR119" s="1029"/>
      <c r="DS119" s="1029"/>
      <c r="DT119" s="1029"/>
      <c r="DU119" s="1030"/>
      <c r="DV119" s="1032">
        <v>0.2</v>
      </c>
      <c r="DW119" s="1033"/>
      <c r="DX119" s="1033"/>
      <c r="DY119" s="1033"/>
      <c r="DZ119" s="1034"/>
    </row>
    <row r="120" spans="1:130" s="197" customFormat="1" ht="26.25" customHeight="1">
      <c r="A120" s="1006"/>
      <c r="B120" s="977"/>
      <c r="C120" s="947" t="s">
        <v>410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107</v>
      </c>
      <c r="AB120" s="990"/>
      <c r="AC120" s="990"/>
      <c r="AD120" s="990"/>
      <c r="AE120" s="991"/>
      <c r="AF120" s="992" t="s">
        <v>107</v>
      </c>
      <c r="AG120" s="990"/>
      <c r="AH120" s="990"/>
      <c r="AI120" s="990"/>
      <c r="AJ120" s="991"/>
      <c r="AK120" s="992" t="s">
        <v>107</v>
      </c>
      <c r="AL120" s="990"/>
      <c r="AM120" s="990"/>
      <c r="AN120" s="990"/>
      <c r="AO120" s="991"/>
      <c r="AP120" s="993" t="s">
        <v>107</v>
      </c>
      <c r="AQ120" s="994"/>
      <c r="AR120" s="994"/>
      <c r="AS120" s="994"/>
      <c r="AT120" s="995"/>
      <c r="AU120" s="1011"/>
      <c r="AV120" s="1012"/>
      <c r="AW120" s="1012"/>
      <c r="AX120" s="1012"/>
      <c r="AY120" s="1013"/>
      <c r="AZ120" s="980" t="s">
        <v>435</v>
      </c>
      <c r="BA120" s="981"/>
      <c r="BB120" s="981"/>
      <c r="BC120" s="981"/>
      <c r="BD120" s="981"/>
      <c r="BE120" s="981"/>
      <c r="BF120" s="981"/>
      <c r="BG120" s="981"/>
      <c r="BH120" s="981"/>
      <c r="BI120" s="981"/>
      <c r="BJ120" s="981"/>
      <c r="BK120" s="981"/>
      <c r="BL120" s="981"/>
      <c r="BM120" s="981"/>
      <c r="BN120" s="981"/>
      <c r="BO120" s="981"/>
      <c r="BP120" s="982"/>
      <c r="BQ120" s="950">
        <v>27709790</v>
      </c>
      <c r="BR120" s="951"/>
      <c r="BS120" s="951"/>
      <c r="BT120" s="951"/>
      <c r="BU120" s="951"/>
      <c r="BV120" s="951">
        <v>28118833</v>
      </c>
      <c r="BW120" s="951"/>
      <c r="BX120" s="951"/>
      <c r="BY120" s="951"/>
      <c r="BZ120" s="951"/>
      <c r="CA120" s="951">
        <v>28075613</v>
      </c>
      <c r="CB120" s="951"/>
      <c r="CC120" s="951"/>
      <c r="CD120" s="951"/>
      <c r="CE120" s="951"/>
      <c r="CF120" s="945">
        <v>20.2</v>
      </c>
      <c r="CG120" s="946"/>
      <c r="CH120" s="946"/>
      <c r="CI120" s="946"/>
      <c r="CJ120" s="946"/>
      <c r="CK120" s="1044" t="s">
        <v>436</v>
      </c>
      <c r="CL120" s="1045"/>
      <c r="CM120" s="1045"/>
      <c r="CN120" s="1045"/>
      <c r="CO120" s="1046"/>
      <c r="CP120" s="1052" t="s">
        <v>381</v>
      </c>
      <c r="CQ120" s="1053"/>
      <c r="CR120" s="1053"/>
      <c r="CS120" s="1053"/>
      <c r="CT120" s="1053"/>
      <c r="CU120" s="1053"/>
      <c r="CV120" s="1053"/>
      <c r="CW120" s="1053"/>
      <c r="CX120" s="1053"/>
      <c r="CY120" s="1053"/>
      <c r="CZ120" s="1053"/>
      <c r="DA120" s="1053"/>
      <c r="DB120" s="1053"/>
      <c r="DC120" s="1053"/>
      <c r="DD120" s="1053"/>
      <c r="DE120" s="1053"/>
      <c r="DF120" s="1054"/>
      <c r="DG120" s="957">
        <v>69817772</v>
      </c>
      <c r="DH120" s="958"/>
      <c r="DI120" s="958"/>
      <c r="DJ120" s="958"/>
      <c r="DK120" s="958"/>
      <c r="DL120" s="958">
        <v>69016087</v>
      </c>
      <c r="DM120" s="958"/>
      <c r="DN120" s="958"/>
      <c r="DO120" s="958"/>
      <c r="DP120" s="958"/>
      <c r="DQ120" s="958">
        <v>69012090</v>
      </c>
      <c r="DR120" s="958"/>
      <c r="DS120" s="958"/>
      <c r="DT120" s="958"/>
      <c r="DU120" s="958"/>
      <c r="DV120" s="959">
        <v>49.6</v>
      </c>
      <c r="DW120" s="959"/>
      <c r="DX120" s="959"/>
      <c r="DY120" s="959"/>
      <c r="DZ120" s="960"/>
    </row>
    <row r="121" spans="1:130" s="197" customFormat="1" ht="26.25" customHeight="1">
      <c r="A121" s="1006"/>
      <c r="B121" s="977"/>
      <c r="C121" s="1041" t="s">
        <v>437</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107</v>
      </c>
      <c r="AB121" s="990"/>
      <c r="AC121" s="990"/>
      <c r="AD121" s="990"/>
      <c r="AE121" s="991"/>
      <c r="AF121" s="992" t="s">
        <v>107</v>
      </c>
      <c r="AG121" s="990"/>
      <c r="AH121" s="990"/>
      <c r="AI121" s="990"/>
      <c r="AJ121" s="991"/>
      <c r="AK121" s="992" t="s">
        <v>107</v>
      </c>
      <c r="AL121" s="990"/>
      <c r="AM121" s="990"/>
      <c r="AN121" s="990"/>
      <c r="AO121" s="991"/>
      <c r="AP121" s="993" t="s">
        <v>107</v>
      </c>
      <c r="AQ121" s="994"/>
      <c r="AR121" s="994"/>
      <c r="AS121" s="994"/>
      <c r="AT121" s="995"/>
      <c r="AU121" s="1011"/>
      <c r="AV121" s="1012"/>
      <c r="AW121" s="1012"/>
      <c r="AX121" s="1012"/>
      <c r="AY121" s="1013"/>
      <c r="AZ121" s="1026" t="s">
        <v>438</v>
      </c>
      <c r="BA121" s="1002"/>
      <c r="BB121" s="1002"/>
      <c r="BC121" s="1002"/>
      <c r="BD121" s="1002"/>
      <c r="BE121" s="1002"/>
      <c r="BF121" s="1002"/>
      <c r="BG121" s="1002"/>
      <c r="BH121" s="1002"/>
      <c r="BI121" s="1002"/>
      <c r="BJ121" s="1002"/>
      <c r="BK121" s="1002"/>
      <c r="BL121" s="1002"/>
      <c r="BM121" s="1002"/>
      <c r="BN121" s="1002"/>
      <c r="BO121" s="1002"/>
      <c r="BP121" s="1003"/>
      <c r="BQ121" s="1016">
        <v>249403585</v>
      </c>
      <c r="BR121" s="1017"/>
      <c r="BS121" s="1017"/>
      <c r="BT121" s="1017"/>
      <c r="BU121" s="1017"/>
      <c r="BV121" s="1017">
        <v>262083864</v>
      </c>
      <c r="BW121" s="1017"/>
      <c r="BX121" s="1017"/>
      <c r="BY121" s="1017"/>
      <c r="BZ121" s="1017"/>
      <c r="CA121" s="1017">
        <v>272313172</v>
      </c>
      <c r="CB121" s="1017"/>
      <c r="CC121" s="1017"/>
      <c r="CD121" s="1017"/>
      <c r="CE121" s="1017"/>
      <c r="CF121" s="1055">
        <v>195.6</v>
      </c>
      <c r="CG121" s="1056"/>
      <c r="CH121" s="1056"/>
      <c r="CI121" s="1056"/>
      <c r="CJ121" s="1056"/>
      <c r="CK121" s="1047"/>
      <c r="CL121" s="1048"/>
      <c r="CM121" s="1048"/>
      <c r="CN121" s="1048"/>
      <c r="CO121" s="1049"/>
      <c r="CP121" s="1038" t="s">
        <v>377</v>
      </c>
      <c r="CQ121" s="1039"/>
      <c r="CR121" s="1039"/>
      <c r="CS121" s="1039"/>
      <c r="CT121" s="1039"/>
      <c r="CU121" s="1039"/>
      <c r="CV121" s="1039"/>
      <c r="CW121" s="1039"/>
      <c r="CX121" s="1039"/>
      <c r="CY121" s="1039"/>
      <c r="CZ121" s="1039"/>
      <c r="DA121" s="1039"/>
      <c r="DB121" s="1039"/>
      <c r="DC121" s="1039"/>
      <c r="DD121" s="1039"/>
      <c r="DE121" s="1039"/>
      <c r="DF121" s="1040"/>
      <c r="DG121" s="950">
        <v>5893945</v>
      </c>
      <c r="DH121" s="951"/>
      <c r="DI121" s="951"/>
      <c r="DJ121" s="951"/>
      <c r="DK121" s="951"/>
      <c r="DL121" s="951">
        <v>5485034</v>
      </c>
      <c r="DM121" s="951"/>
      <c r="DN121" s="951"/>
      <c r="DO121" s="951"/>
      <c r="DP121" s="951"/>
      <c r="DQ121" s="951">
        <v>4982487</v>
      </c>
      <c r="DR121" s="951"/>
      <c r="DS121" s="951"/>
      <c r="DT121" s="951"/>
      <c r="DU121" s="951"/>
      <c r="DV121" s="952">
        <v>3.6</v>
      </c>
      <c r="DW121" s="952"/>
      <c r="DX121" s="952"/>
      <c r="DY121" s="952"/>
      <c r="DZ121" s="953"/>
    </row>
    <row r="122" spans="1:130" s="197" customFormat="1" ht="26.25" customHeight="1">
      <c r="A122" s="1006"/>
      <c r="B122" s="977"/>
      <c r="C122" s="947" t="s">
        <v>420</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107</v>
      </c>
      <c r="AB122" s="990"/>
      <c r="AC122" s="990"/>
      <c r="AD122" s="990"/>
      <c r="AE122" s="991"/>
      <c r="AF122" s="992" t="s">
        <v>107</v>
      </c>
      <c r="AG122" s="990"/>
      <c r="AH122" s="990"/>
      <c r="AI122" s="990"/>
      <c r="AJ122" s="991"/>
      <c r="AK122" s="992" t="s">
        <v>107</v>
      </c>
      <c r="AL122" s="990"/>
      <c r="AM122" s="990"/>
      <c r="AN122" s="990"/>
      <c r="AO122" s="991"/>
      <c r="AP122" s="993" t="s">
        <v>107</v>
      </c>
      <c r="AQ122" s="994"/>
      <c r="AR122" s="994"/>
      <c r="AS122" s="994"/>
      <c r="AT122" s="995"/>
      <c r="AU122" s="1014"/>
      <c r="AV122" s="1015"/>
      <c r="AW122" s="1015"/>
      <c r="AX122" s="1015"/>
      <c r="AY122" s="1015"/>
      <c r="AZ122" s="228" t="s">
        <v>165</v>
      </c>
      <c r="BA122" s="228"/>
      <c r="BB122" s="228"/>
      <c r="BC122" s="228"/>
      <c r="BD122" s="228"/>
      <c r="BE122" s="228"/>
      <c r="BF122" s="228"/>
      <c r="BG122" s="228"/>
      <c r="BH122" s="228"/>
      <c r="BI122" s="228"/>
      <c r="BJ122" s="228"/>
      <c r="BK122" s="228"/>
      <c r="BL122" s="228"/>
      <c r="BM122" s="228"/>
      <c r="BN122" s="228"/>
      <c r="BO122" s="1024" t="s">
        <v>439</v>
      </c>
      <c r="BP122" s="1025"/>
      <c r="BQ122" s="1065">
        <v>292548056</v>
      </c>
      <c r="BR122" s="1066"/>
      <c r="BS122" s="1066"/>
      <c r="BT122" s="1066"/>
      <c r="BU122" s="1066"/>
      <c r="BV122" s="1066">
        <v>305330519</v>
      </c>
      <c r="BW122" s="1066"/>
      <c r="BX122" s="1066"/>
      <c r="BY122" s="1066"/>
      <c r="BZ122" s="1066"/>
      <c r="CA122" s="1066">
        <v>313773872</v>
      </c>
      <c r="CB122" s="1066"/>
      <c r="CC122" s="1066"/>
      <c r="CD122" s="1066"/>
      <c r="CE122" s="1066"/>
      <c r="CF122" s="1018"/>
      <c r="CG122" s="1019"/>
      <c r="CH122" s="1019"/>
      <c r="CI122" s="1019"/>
      <c r="CJ122" s="1020"/>
      <c r="CK122" s="1047"/>
      <c r="CL122" s="1048"/>
      <c r="CM122" s="1048"/>
      <c r="CN122" s="1048"/>
      <c r="CO122" s="1049"/>
      <c r="CP122" s="1038" t="s">
        <v>382</v>
      </c>
      <c r="CQ122" s="1039"/>
      <c r="CR122" s="1039"/>
      <c r="CS122" s="1039"/>
      <c r="CT122" s="1039"/>
      <c r="CU122" s="1039"/>
      <c r="CV122" s="1039"/>
      <c r="CW122" s="1039"/>
      <c r="CX122" s="1039"/>
      <c r="CY122" s="1039"/>
      <c r="CZ122" s="1039"/>
      <c r="DA122" s="1039"/>
      <c r="DB122" s="1039"/>
      <c r="DC122" s="1039"/>
      <c r="DD122" s="1039"/>
      <c r="DE122" s="1039"/>
      <c r="DF122" s="1040"/>
      <c r="DG122" s="950">
        <v>1258938</v>
      </c>
      <c r="DH122" s="951"/>
      <c r="DI122" s="951"/>
      <c r="DJ122" s="951"/>
      <c r="DK122" s="951"/>
      <c r="DL122" s="951">
        <v>1590864</v>
      </c>
      <c r="DM122" s="951"/>
      <c r="DN122" s="951"/>
      <c r="DO122" s="951"/>
      <c r="DP122" s="951"/>
      <c r="DQ122" s="951">
        <v>1624973</v>
      </c>
      <c r="DR122" s="951"/>
      <c r="DS122" s="951"/>
      <c r="DT122" s="951"/>
      <c r="DU122" s="951"/>
      <c r="DV122" s="952">
        <v>1.2</v>
      </c>
      <c r="DW122" s="952"/>
      <c r="DX122" s="952"/>
      <c r="DY122" s="952"/>
      <c r="DZ122" s="953"/>
    </row>
    <row r="123" spans="1:130" s="197" customFormat="1" ht="26.25" customHeight="1" thickBot="1">
      <c r="A123" s="1006"/>
      <c r="B123" s="977"/>
      <c r="C123" s="947" t="s">
        <v>426</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107</v>
      </c>
      <c r="AB123" s="990"/>
      <c r="AC123" s="990"/>
      <c r="AD123" s="990"/>
      <c r="AE123" s="991"/>
      <c r="AF123" s="992" t="s">
        <v>107</v>
      </c>
      <c r="AG123" s="990"/>
      <c r="AH123" s="990"/>
      <c r="AI123" s="990"/>
      <c r="AJ123" s="991"/>
      <c r="AK123" s="992" t="s">
        <v>107</v>
      </c>
      <c r="AL123" s="990"/>
      <c r="AM123" s="990"/>
      <c r="AN123" s="990"/>
      <c r="AO123" s="991"/>
      <c r="AP123" s="993" t="s">
        <v>107</v>
      </c>
      <c r="AQ123" s="994"/>
      <c r="AR123" s="994"/>
      <c r="AS123" s="994"/>
      <c r="AT123" s="995"/>
      <c r="AU123" s="1062" t="s">
        <v>440</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122.5</v>
      </c>
      <c r="BR123" s="1058"/>
      <c r="BS123" s="1058"/>
      <c r="BT123" s="1058"/>
      <c r="BU123" s="1058"/>
      <c r="BV123" s="1058">
        <v>122.4</v>
      </c>
      <c r="BW123" s="1058"/>
      <c r="BX123" s="1058"/>
      <c r="BY123" s="1058"/>
      <c r="BZ123" s="1058"/>
      <c r="CA123" s="1058">
        <v>125.5</v>
      </c>
      <c r="CB123" s="1058"/>
      <c r="CC123" s="1058"/>
      <c r="CD123" s="1058"/>
      <c r="CE123" s="1058"/>
      <c r="CF123" s="1059"/>
      <c r="CG123" s="1060"/>
      <c r="CH123" s="1060"/>
      <c r="CI123" s="1060"/>
      <c r="CJ123" s="1061"/>
      <c r="CK123" s="1047"/>
      <c r="CL123" s="1048"/>
      <c r="CM123" s="1048"/>
      <c r="CN123" s="1048"/>
      <c r="CO123" s="1049"/>
      <c r="CP123" s="1038" t="s">
        <v>385</v>
      </c>
      <c r="CQ123" s="1039"/>
      <c r="CR123" s="1039"/>
      <c r="CS123" s="1039"/>
      <c r="CT123" s="1039"/>
      <c r="CU123" s="1039"/>
      <c r="CV123" s="1039"/>
      <c r="CW123" s="1039"/>
      <c r="CX123" s="1039"/>
      <c r="CY123" s="1039"/>
      <c r="CZ123" s="1039"/>
      <c r="DA123" s="1039"/>
      <c r="DB123" s="1039"/>
      <c r="DC123" s="1039"/>
      <c r="DD123" s="1039"/>
      <c r="DE123" s="1039"/>
      <c r="DF123" s="1040"/>
      <c r="DG123" s="989">
        <v>1142023</v>
      </c>
      <c r="DH123" s="990"/>
      <c r="DI123" s="990"/>
      <c r="DJ123" s="990"/>
      <c r="DK123" s="991"/>
      <c r="DL123" s="992">
        <v>1104093</v>
      </c>
      <c r="DM123" s="990"/>
      <c r="DN123" s="990"/>
      <c r="DO123" s="990"/>
      <c r="DP123" s="991"/>
      <c r="DQ123" s="992">
        <v>1051178</v>
      </c>
      <c r="DR123" s="990"/>
      <c r="DS123" s="990"/>
      <c r="DT123" s="990"/>
      <c r="DU123" s="991"/>
      <c r="DV123" s="993">
        <v>0.8</v>
      </c>
      <c r="DW123" s="994"/>
      <c r="DX123" s="994"/>
      <c r="DY123" s="994"/>
      <c r="DZ123" s="995"/>
    </row>
    <row r="124" spans="1:130" s="197" customFormat="1" ht="26.25" customHeight="1">
      <c r="A124" s="1006"/>
      <c r="B124" s="977"/>
      <c r="C124" s="947" t="s">
        <v>429</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107</v>
      </c>
      <c r="AB124" s="990"/>
      <c r="AC124" s="990"/>
      <c r="AD124" s="990"/>
      <c r="AE124" s="991"/>
      <c r="AF124" s="992" t="s">
        <v>107</v>
      </c>
      <c r="AG124" s="990"/>
      <c r="AH124" s="990"/>
      <c r="AI124" s="990"/>
      <c r="AJ124" s="991"/>
      <c r="AK124" s="992" t="s">
        <v>107</v>
      </c>
      <c r="AL124" s="990"/>
      <c r="AM124" s="990"/>
      <c r="AN124" s="990"/>
      <c r="AO124" s="991"/>
      <c r="AP124" s="993" t="s">
        <v>107</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441</v>
      </c>
      <c r="CQ124" s="1039"/>
      <c r="CR124" s="1039"/>
      <c r="CS124" s="1039"/>
      <c r="CT124" s="1039"/>
      <c r="CU124" s="1039"/>
      <c r="CV124" s="1039"/>
      <c r="CW124" s="1039"/>
      <c r="CX124" s="1039"/>
      <c r="CY124" s="1039"/>
      <c r="CZ124" s="1039"/>
      <c r="DA124" s="1039"/>
      <c r="DB124" s="1039"/>
      <c r="DC124" s="1039"/>
      <c r="DD124" s="1039"/>
      <c r="DE124" s="1039"/>
      <c r="DF124" s="1040"/>
      <c r="DG124" s="1028">
        <v>1851653</v>
      </c>
      <c r="DH124" s="1029"/>
      <c r="DI124" s="1029"/>
      <c r="DJ124" s="1029"/>
      <c r="DK124" s="1030"/>
      <c r="DL124" s="1031">
        <v>1793845</v>
      </c>
      <c r="DM124" s="1029"/>
      <c r="DN124" s="1029"/>
      <c r="DO124" s="1029"/>
      <c r="DP124" s="1030"/>
      <c r="DQ124" s="1031">
        <v>1714875</v>
      </c>
      <c r="DR124" s="1029"/>
      <c r="DS124" s="1029"/>
      <c r="DT124" s="1029"/>
      <c r="DU124" s="1030"/>
      <c r="DV124" s="1032">
        <v>1.2</v>
      </c>
      <c r="DW124" s="1033"/>
      <c r="DX124" s="1033"/>
      <c r="DY124" s="1033"/>
      <c r="DZ124" s="1034"/>
    </row>
    <row r="125" spans="1:130" s="197" customFormat="1" ht="26.25" customHeight="1" thickBot="1">
      <c r="A125" s="1006"/>
      <c r="B125" s="977"/>
      <c r="C125" s="947" t="s">
        <v>431</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107</v>
      </c>
      <c r="AB125" s="990"/>
      <c r="AC125" s="990"/>
      <c r="AD125" s="990"/>
      <c r="AE125" s="991"/>
      <c r="AF125" s="992" t="s">
        <v>107</v>
      </c>
      <c r="AG125" s="990"/>
      <c r="AH125" s="990"/>
      <c r="AI125" s="990"/>
      <c r="AJ125" s="991"/>
      <c r="AK125" s="992" t="s">
        <v>107</v>
      </c>
      <c r="AL125" s="990"/>
      <c r="AM125" s="990"/>
      <c r="AN125" s="990"/>
      <c r="AO125" s="991"/>
      <c r="AP125" s="993" t="s">
        <v>107</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442</v>
      </c>
      <c r="CL125" s="1045"/>
      <c r="CM125" s="1045"/>
      <c r="CN125" s="1045"/>
      <c r="CO125" s="1046"/>
      <c r="CP125" s="971" t="s">
        <v>443</v>
      </c>
      <c r="CQ125" s="918"/>
      <c r="CR125" s="918"/>
      <c r="CS125" s="918"/>
      <c r="CT125" s="918"/>
      <c r="CU125" s="918"/>
      <c r="CV125" s="918"/>
      <c r="CW125" s="918"/>
      <c r="CX125" s="918"/>
      <c r="CY125" s="918"/>
      <c r="CZ125" s="918"/>
      <c r="DA125" s="918"/>
      <c r="DB125" s="918"/>
      <c r="DC125" s="918"/>
      <c r="DD125" s="918"/>
      <c r="DE125" s="918"/>
      <c r="DF125" s="919"/>
      <c r="DG125" s="957" t="s">
        <v>107</v>
      </c>
      <c r="DH125" s="958"/>
      <c r="DI125" s="958"/>
      <c r="DJ125" s="958"/>
      <c r="DK125" s="958"/>
      <c r="DL125" s="958" t="s">
        <v>107</v>
      </c>
      <c r="DM125" s="958"/>
      <c r="DN125" s="958"/>
      <c r="DO125" s="958"/>
      <c r="DP125" s="958"/>
      <c r="DQ125" s="958" t="s">
        <v>107</v>
      </c>
      <c r="DR125" s="958"/>
      <c r="DS125" s="958"/>
      <c r="DT125" s="958"/>
      <c r="DU125" s="958"/>
      <c r="DV125" s="959" t="s">
        <v>107</v>
      </c>
      <c r="DW125" s="959"/>
      <c r="DX125" s="959"/>
      <c r="DY125" s="959"/>
      <c r="DZ125" s="960"/>
    </row>
    <row r="126" spans="1:130" s="197" customFormat="1" ht="26.25" customHeight="1">
      <c r="A126" s="1006"/>
      <c r="B126" s="977"/>
      <c r="C126" s="947" t="s">
        <v>434</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178334</v>
      </c>
      <c r="AB126" s="990"/>
      <c r="AC126" s="990"/>
      <c r="AD126" s="990"/>
      <c r="AE126" s="991"/>
      <c r="AF126" s="992">
        <v>147867</v>
      </c>
      <c r="AG126" s="990"/>
      <c r="AH126" s="990"/>
      <c r="AI126" s="990"/>
      <c r="AJ126" s="991"/>
      <c r="AK126" s="992">
        <v>143081</v>
      </c>
      <c r="AL126" s="990"/>
      <c r="AM126" s="990"/>
      <c r="AN126" s="990"/>
      <c r="AO126" s="991"/>
      <c r="AP126" s="993">
        <v>0.1</v>
      </c>
      <c r="AQ126" s="994"/>
      <c r="AR126" s="994"/>
      <c r="AS126" s="994"/>
      <c r="AT126" s="995"/>
      <c r="AU126" s="233"/>
      <c r="AV126" s="233"/>
      <c r="AW126" s="233"/>
      <c r="AX126" s="1067" t="s">
        <v>444</v>
      </c>
      <c r="AY126" s="1068"/>
      <c r="AZ126" s="1068"/>
      <c r="BA126" s="1068"/>
      <c r="BB126" s="1068"/>
      <c r="BC126" s="1068"/>
      <c r="BD126" s="1068"/>
      <c r="BE126" s="1069"/>
      <c r="BF126" s="1083" t="s">
        <v>445</v>
      </c>
      <c r="BG126" s="1068"/>
      <c r="BH126" s="1068"/>
      <c r="BI126" s="1068"/>
      <c r="BJ126" s="1068"/>
      <c r="BK126" s="1068"/>
      <c r="BL126" s="1069"/>
      <c r="BM126" s="1083" t="s">
        <v>446</v>
      </c>
      <c r="BN126" s="1068"/>
      <c r="BO126" s="1068"/>
      <c r="BP126" s="1068"/>
      <c r="BQ126" s="1068"/>
      <c r="BR126" s="1068"/>
      <c r="BS126" s="1069"/>
      <c r="BT126" s="1083" t="s">
        <v>447</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448</v>
      </c>
      <c r="CQ126" s="981"/>
      <c r="CR126" s="981"/>
      <c r="CS126" s="981"/>
      <c r="CT126" s="981"/>
      <c r="CU126" s="981"/>
      <c r="CV126" s="981"/>
      <c r="CW126" s="981"/>
      <c r="CX126" s="981"/>
      <c r="CY126" s="981"/>
      <c r="CZ126" s="981"/>
      <c r="DA126" s="981"/>
      <c r="DB126" s="981"/>
      <c r="DC126" s="981"/>
      <c r="DD126" s="981"/>
      <c r="DE126" s="981"/>
      <c r="DF126" s="982"/>
      <c r="DG126" s="950" t="s">
        <v>107</v>
      </c>
      <c r="DH126" s="951"/>
      <c r="DI126" s="951"/>
      <c r="DJ126" s="951"/>
      <c r="DK126" s="951"/>
      <c r="DL126" s="951" t="s">
        <v>107</v>
      </c>
      <c r="DM126" s="951"/>
      <c r="DN126" s="951"/>
      <c r="DO126" s="951"/>
      <c r="DP126" s="951"/>
      <c r="DQ126" s="951" t="s">
        <v>107</v>
      </c>
      <c r="DR126" s="951"/>
      <c r="DS126" s="951"/>
      <c r="DT126" s="951"/>
      <c r="DU126" s="951"/>
      <c r="DV126" s="952" t="s">
        <v>107</v>
      </c>
      <c r="DW126" s="952"/>
      <c r="DX126" s="952"/>
      <c r="DY126" s="952"/>
      <c r="DZ126" s="953"/>
    </row>
    <row r="127" spans="1:130" s="197" customFormat="1" ht="26.25" customHeight="1" thickBot="1">
      <c r="A127" s="1007"/>
      <c r="B127" s="979"/>
      <c r="C127" s="1035" t="s">
        <v>449</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v>1803</v>
      </c>
      <c r="AB127" s="990"/>
      <c r="AC127" s="990"/>
      <c r="AD127" s="990"/>
      <c r="AE127" s="991"/>
      <c r="AF127" s="992">
        <v>1986</v>
      </c>
      <c r="AG127" s="990"/>
      <c r="AH127" s="990"/>
      <c r="AI127" s="990"/>
      <c r="AJ127" s="991"/>
      <c r="AK127" s="992">
        <v>1218</v>
      </c>
      <c r="AL127" s="990"/>
      <c r="AM127" s="990"/>
      <c r="AN127" s="990"/>
      <c r="AO127" s="991"/>
      <c r="AP127" s="993">
        <v>0</v>
      </c>
      <c r="AQ127" s="994"/>
      <c r="AR127" s="994"/>
      <c r="AS127" s="994"/>
      <c r="AT127" s="995"/>
      <c r="AU127" s="233"/>
      <c r="AV127" s="233"/>
      <c r="AW127" s="233"/>
      <c r="AX127" s="917" t="s">
        <v>450</v>
      </c>
      <c r="AY127" s="918"/>
      <c r="AZ127" s="918"/>
      <c r="BA127" s="918"/>
      <c r="BB127" s="918"/>
      <c r="BC127" s="918"/>
      <c r="BD127" s="918"/>
      <c r="BE127" s="919"/>
      <c r="BF127" s="1072" t="s">
        <v>107</v>
      </c>
      <c r="BG127" s="1073"/>
      <c r="BH127" s="1073"/>
      <c r="BI127" s="1073"/>
      <c r="BJ127" s="1073"/>
      <c r="BK127" s="1073"/>
      <c r="BL127" s="1082"/>
      <c r="BM127" s="1072">
        <v>11.25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451</v>
      </c>
      <c r="CQ127" s="1076"/>
      <c r="CR127" s="1076"/>
      <c r="CS127" s="1076"/>
      <c r="CT127" s="1076"/>
      <c r="CU127" s="1076"/>
      <c r="CV127" s="1076"/>
      <c r="CW127" s="1076"/>
      <c r="CX127" s="1076"/>
      <c r="CY127" s="1076"/>
      <c r="CZ127" s="1076"/>
      <c r="DA127" s="1076"/>
      <c r="DB127" s="1076"/>
      <c r="DC127" s="1076"/>
      <c r="DD127" s="1076"/>
      <c r="DE127" s="1076"/>
      <c r="DF127" s="1077"/>
      <c r="DG127" s="1078" t="s">
        <v>452</v>
      </c>
      <c r="DH127" s="1079"/>
      <c r="DI127" s="1079"/>
      <c r="DJ127" s="1079"/>
      <c r="DK127" s="1079"/>
      <c r="DL127" s="1079" t="s">
        <v>107</v>
      </c>
      <c r="DM127" s="1079"/>
      <c r="DN127" s="1079"/>
      <c r="DO127" s="1079"/>
      <c r="DP127" s="1079"/>
      <c r="DQ127" s="1079" t="s">
        <v>107</v>
      </c>
      <c r="DR127" s="1079"/>
      <c r="DS127" s="1079"/>
      <c r="DT127" s="1079"/>
      <c r="DU127" s="1079"/>
      <c r="DV127" s="1080" t="s">
        <v>107</v>
      </c>
      <c r="DW127" s="1080"/>
      <c r="DX127" s="1080"/>
      <c r="DY127" s="1080"/>
      <c r="DZ127" s="1081"/>
    </row>
    <row r="128" spans="1:130" s="197" customFormat="1" ht="26.25" customHeight="1">
      <c r="A128" s="1102" t="s">
        <v>453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454</v>
      </c>
      <c r="X128" s="1104"/>
      <c r="Y128" s="1104"/>
      <c r="Z128" s="1105"/>
      <c r="AA128" s="1120">
        <v>6426077</v>
      </c>
      <c r="AB128" s="1121"/>
      <c r="AC128" s="1121"/>
      <c r="AD128" s="1121"/>
      <c r="AE128" s="1122"/>
      <c r="AF128" s="1123">
        <v>6446106</v>
      </c>
      <c r="AG128" s="1121"/>
      <c r="AH128" s="1121"/>
      <c r="AI128" s="1121"/>
      <c r="AJ128" s="1122"/>
      <c r="AK128" s="1123">
        <v>6477041</v>
      </c>
      <c r="AL128" s="1121"/>
      <c r="AM128" s="1121"/>
      <c r="AN128" s="1121"/>
      <c r="AO128" s="1122"/>
      <c r="AP128" s="1124"/>
      <c r="AQ128" s="1125"/>
      <c r="AR128" s="1125"/>
      <c r="AS128" s="1125"/>
      <c r="AT128" s="1126"/>
      <c r="AU128" s="235"/>
      <c r="AV128" s="235"/>
      <c r="AW128" s="235"/>
      <c r="AX128" s="1085" t="s">
        <v>455</v>
      </c>
      <c r="AY128" s="981"/>
      <c r="AZ128" s="981"/>
      <c r="BA128" s="981"/>
      <c r="BB128" s="981"/>
      <c r="BC128" s="981"/>
      <c r="BD128" s="981"/>
      <c r="BE128" s="982"/>
      <c r="BF128" s="1097" t="s">
        <v>107</v>
      </c>
      <c r="BG128" s="1098"/>
      <c r="BH128" s="1098"/>
      <c r="BI128" s="1098"/>
      <c r="BJ128" s="1098"/>
      <c r="BK128" s="1098"/>
      <c r="BL128" s="1099"/>
      <c r="BM128" s="1097">
        <v>16.25</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89</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456</v>
      </c>
      <c r="X129" s="1092"/>
      <c r="Y129" s="1092"/>
      <c r="Z129" s="1093"/>
      <c r="AA129" s="989">
        <v>159765089</v>
      </c>
      <c r="AB129" s="990"/>
      <c r="AC129" s="990"/>
      <c r="AD129" s="990"/>
      <c r="AE129" s="991"/>
      <c r="AF129" s="992">
        <v>160524751</v>
      </c>
      <c r="AG129" s="990"/>
      <c r="AH129" s="990"/>
      <c r="AI129" s="990"/>
      <c r="AJ129" s="991"/>
      <c r="AK129" s="992">
        <v>159090833</v>
      </c>
      <c r="AL129" s="990"/>
      <c r="AM129" s="990"/>
      <c r="AN129" s="990"/>
      <c r="AO129" s="991"/>
      <c r="AP129" s="1094"/>
      <c r="AQ129" s="1095"/>
      <c r="AR129" s="1095"/>
      <c r="AS129" s="1095"/>
      <c r="AT129" s="1096"/>
      <c r="AU129" s="235"/>
      <c r="AV129" s="235"/>
      <c r="AW129" s="235"/>
      <c r="AX129" s="1085" t="s">
        <v>457</v>
      </c>
      <c r="AY129" s="981"/>
      <c r="AZ129" s="981"/>
      <c r="BA129" s="981"/>
      <c r="BB129" s="981"/>
      <c r="BC129" s="981"/>
      <c r="BD129" s="981"/>
      <c r="BE129" s="982"/>
      <c r="BF129" s="1086">
        <v>9.6</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458</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459</v>
      </c>
      <c r="X130" s="1092"/>
      <c r="Y130" s="1092"/>
      <c r="Z130" s="1093"/>
      <c r="AA130" s="989">
        <v>19861000</v>
      </c>
      <c r="AB130" s="990"/>
      <c r="AC130" s="990"/>
      <c r="AD130" s="990"/>
      <c r="AE130" s="991"/>
      <c r="AF130" s="992">
        <v>20632308</v>
      </c>
      <c r="AG130" s="990"/>
      <c r="AH130" s="990"/>
      <c r="AI130" s="990"/>
      <c r="AJ130" s="991"/>
      <c r="AK130" s="992">
        <v>19879884</v>
      </c>
      <c r="AL130" s="990"/>
      <c r="AM130" s="990"/>
      <c r="AN130" s="990"/>
      <c r="AO130" s="991"/>
      <c r="AP130" s="1094"/>
      <c r="AQ130" s="1095"/>
      <c r="AR130" s="1095"/>
      <c r="AS130" s="1095"/>
      <c r="AT130" s="1096"/>
      <c r="AU130" s="235"/>
      <c r="AV130" s="235"/>
      <c r="AW130" s="235"/>
      <c r="AX130" s="1144" t="s">
        <v>460</v>
      </c>
      <c r="AY130" s="1076"/>
      <c r="AZ130" s="1076"/>
      <c r="BA130" s="1076"/>
      <c r="BB130" s="1076"/>
      <c r="BC130" s="1076"/>
      <c r="BD130" s="1076"/>
      <c r="BE130" s="1077"/>
      <c r="BF130" s="1106">
        <v>125.5</v>
      </c>
      <c r="BG130" s="1107"/>
      <c r="BH130" s="1107"/>
      <c r="BI130" s="1107"/>
      <c r="BJ130" s="1107"/>
      <c r="BK130" s="1107"/>
      <c r="BL130" s="1108"/>
      <c r="BM130" s="1106">
        <v>400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461</v>
      </c>
      <c r="X131" s="1115"/>
      <c r="Y131" s="1115"/>
      <c r="Z131" s="1116"/>
      <c r="AA131" s="1028">
        <v>139904089</v>
      </c>
      <c r="AB131" s="1029"/>
      <c r="AC131" s="1029"/>
      <c r="AD131" s="1029"/>
      <c r="AE131" s="1030"/>
      <c r="AF131" s="1031">
        <v>139892443</v>
      </c>
      <c r="AG131" s="1029"/>
      <c r="AH131" s="1029"/>
      <c r="AI131" s="1029"/>
      <c r="AJ131" s="1030"/>
      <c r="AK131" s="1031">
        <v>139210949</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462</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463</v>
      </c>
      <c r="W132" s="1132"/>
      <c r="X132" s="1132"/>
      <c r="Y132" s="1132"/>
      <c r="Z132" s="1133"/>
      <c r="AA132" s="1134">
        <v>10.00007226</v>
      </c>
      <c r="AB132" s="1135"/>
      <c r="AC132" s="1135"/>
      <c r="AD132" s="1135"/>
      <c r="AE132" s="1136"/>
      <c r="AF132" s="1137">
        <v>9.3788890370000004</v>
      </c>
      <c r="AG132" s="1135"/>
      <c r="AH132" s="1135"/>
      <c r="AI132" s="1135"/>
      <c r="AJ132" s="1136"/>
      <c r="AK132" s="1137">
        <v>9.5923324250000004</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464</v>
      </c>
      <c r="W133" s="1139"/>
      <c r="X133" s="1139"/>
      <c r="Y133" s="1139"/>
      <c r="Z133" s="1140"/>
      <c r="AA133" s="1141">
        <v>10.6</v>
      </c>
      <c r="AB133" s="1142"/>
      <c r="AC133" s="1142"/>
      <c r="AD133" s="1142"/>
      <c r="AE133" s="1143"/>
      <c r="AF133" s="1141">
        <v>9.9</v>
      </c>
      <c r="AG133" s="1142"/>
      <c r="AH133" s="1142"/>
      <c r="AI133" s="1142"/>
      <c r="AJ133" s="1143"/>
      <c r="AK133" s="1141">
        <v>9.6</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xWc0c/s7ew4a53JEZs8XpWaJ+NKT9eXFElsexgCRT20CP9Rpc/44KG/Qokm5pw3MXEDKzsKwQgdCZ4OiEOLhsg==" saltValue="NEXKgHiflEBrGx6/nr1N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465</v>
      </c>
      <c r="B5" s="246"/>
      <c r="C5" s="246"/>
      <c r="D5" s="246"/>
      <c r="E5" s="246"/>
      <c r="F5" s="246"/>
      <c r="G5" s="246"/>
      <c r="H5" s="246"/>
      <c r="I5" s="246"/>
      <c r="J5" s="246"/>
      <c r="K5" s="246"/>
      <c r="L5" s="246"/>
      <c r="M5" s="246"/>
      <c r="N5" s="246"/>
      <c r="O5" s="247"/>
    </row>
    <row r="6" spans="1:16" ht="13.2">
      <c r="A6" s="248"/>
      <c r="B6" s="244"/>
      <c r="C6" s="244"/>
      <c r="D6" s="244"/>
      <c r="E6" s="244"/>
      <c r="F6" s="244"/>
      <c r="G6" s="249" t="s">
        <v>466</v>
      </c>
      <c r="H6" s="249"/>
      <c r="I6" s="249"/>
      <c r="J6" s="249"/>
      <c r="K6" s="244"/>
      <c r="L6" s="244"/>
      <c r="M6" s="244"/>
      <c r="N6" s="244"/>
    </row>
    <row r="7" spans="1:16" ht="13.2">
      <c r="A7" s="248"/>
      <c r="B7" s="244"/>
      <c r="C7" s="244"/>
      <c r="D7" s="244"/>
      <c r="E7" s="244"/>
      <c r="F7" s="244"/>
      <c r="G7" s="251"/>
      <c r="H7" s="252"/>
      <c r="I7" s="252"/>
      <c r="J7" s="253"/>
      <c r="K7" s="1148" t="s">
        <v>467</v>
      </c>
      <c r="L7" s="254"/>
      <c r="M7" s="255" t="s">
        <v>468</v>
      </c>
      <c r="N7" s="256"/>
    </row>
    <row r="8" spans="1:16" ht="13.2">
      <c r="A8" s="248"/>
      <c r="B8" s="244"/>
      <c r="C8" s="244"/>
      <c r="D8" s="244"/>
      <c r="E8" s="244"/>
      <c r="F8" s="244"/>
      <c r="G8" s="257"/>
      <c r="H8" s="258"/>
      <c r="I8" s="258"/>
      <c r="J8" s="259"/>
      <c r="K8" s="1149"/>
      <c r="L8" s="260" t="s">
        <v>469</v>
      </c>
      <c r="M8" s="261" t="s">
        <v>470</v>
      </c>
      <c r="N8" s="262" t="s">
        <v>471</v>
      </c>
    </row>
    <row r="9" spans="1:16" ht="13.2">
      <c r="A9" s="248"/>
      <c r="B9" s="244"/>
      <c r="C9" s="244"/>
      <c r="D9" s="244"/>
      <c r="E9" s="244"/>
      <c r="F9" s="244"/>
      <c r="G9" s="1150" t="s">
        <v>472</v>
      </c>
      <c r="H9" s="1151"/>
      <c r="I9" s="1151"/>
      <c r="J9" s="1152"/>
      <c r="K9" s="263">
        <v>49686099</v>
      </c>
      <c r="L9" s="264">
        <v>67579</v>
      </c>
      <c r="M9" s="265">
        <v>63252</v>
      </c>
      <c r="N9" s="266">
        <v>6.8</v>
      </c>
    </row>
    <row r="10" spans="1:16" ht="13.2">
      <c r="A10" s="248"/>
      <c r="B10" s="244"/>
      <c r="C10" s="244"/>
      <c r="D10" s="244"/>
      <c r="E10" s="244"/>
      <c r="F10" s="244"/>
      <c r="G10" s="1150" t="s">
        <v>473</v>
      </c>
      <c r="H10" s="1151"/>
      <c r="I10" s="1151"/>
      <c r="J10" s="1152"/>
      <c r="K10" s="267">
        <v>1347463</v>
      </c>
      <c r="L10" s="268">
        <v>1833</v>
      </c>
      <c r="M10" s="269">
        <v>1436</v>
      </c>
      <c r="N10" s="270">
        <v>27.6</v>
      </c>
    </row>
    <row r="11" spans="1:16" ht="13.5" customHeight="1">
      <c r="A11" s="248"/>
      <c r="B11" s="244"/>
      <c r="C11" s="244"/>
      <c r="D11" s="244"/>
      <c r="E11" s="244"/>
      <c r="F11" s="244"/>
      <c r="G11" s="1150" t="s">
        <v>474</v>
      </c>
      <c r="H11" s="1151"/>
      <c r="I11" s="1151"/>
      <c r="J11" s="1152"/>
      <c r="K11" s="267">
        <v>32342</v>
      </c>
      <c r="L11" s="268">
        <v>44</v>
      </c>
      <c r="M11" s="269">
        <v>146</v>
      </c>
      <c r="N11" s="270">
        <v>-69.900000000000006</v>
      </c>
    </row>
    <row r="12" spans="1:16" ht="13.5" customHeight="1">
      <c r="A12" s="248"/>
      <c r="B12" s="244"/>
      <c r="C12" s="244"/>
      <c r="D12" s="244"/>
      <c r="E12" s="244"/>
      <c r="F12" s="244"/>
      <c r="G12" s="1150" t="s">
        <v>475</v>
      </c>
      <c r="H12" s="1151"/>
      <c r="I12" s="1151"/>
      <c r="J12" s="1152"/>
      <c r="K12" s="267">
        <v>659625</v>
      </c>
      <c r="L12" s="268">
        <v>897</v>
      </c>
      <c r="M12" s="269">
        <v>1351</v>
      </c>
      <c r="N12" s="270">
        <v>-33.6</v>
      </c>
    </row>
    <row r="13" spans="1:16" ht="13.5" customHeight="1">
      <c r="A13" s="248"/>
      <c r="B13" s="244"/>
      <c r="C13" s="244"/>
      <c r="D13" s="244"/>
      <c r="E13" s="244"/>
      <c r="F13" s="244"/>
      <c r="G13" s="1150" t="s">
        <v>476</v>
      </c>
      <c r="H13" s="1151"/>
      <c r="I13" s="1151"/>
      <c r="J13" s="1152"/>
      <c r="K13" s="267" t="s">
        <v>477</v>
      </c>
      <c r="L13" s="268" t="s">
        <v>477</v>
      </c>
      <c r="M13" s="269">
        <v>5</v>
      </c>
      <c r="N13" s="270" t="s">
        <v>477</v>
      </c>
    </row>
    <row r="14" spans="1:16" ht="13.5" customHeight="1">
      <c r="A14" s="248"/>
      <c r="B14" s="244"/>
      <c r="C14" s="244"/>
      <c r="D14" s="244"/>
      <c r="E14" s="244"/>
      <c r="F14" s="244"/>
      <c r="G14" s="1150" t="s">
        <v>478</v>
      </c>
      <c r="H14" s="1151"/>
      <c r="I14" s="1151"/>
      <c r="J14" s="1152"/>
      <c r="K14" s="267">
        <v>1735539</v>
      </c>
      <c r="L14" s="268">
        <v>2361</v>
      </c>
      <c r="M14" s="269">
        <v>1904</v>
      </c>
      <c r="N14" s="270">
        <v>24</v>
      </c>
    </row>
    <row r="15" spans="1:16" ht="13.5" customHeight="1">
      <c r="A15" s="248"/>
      <c r="B15" s="244"/>
      <c r="C15" s="244"/>
      <c r="D15" s="244"/>
      <c r="E15" s="244"/>
      <c r="F15" s="244"/>
      <c r="G15" s="1150" t="s">
        <v>479</v>
      </c>
      <c r="H15" s="1151"/>
      <c r="I15" s="1151"/>
      <c r="J15" s="1152"/>
      <c r="K15" s="267">
        <v>218713</v>
      </c>
      <c r="L15" s="268">
        <v>297</v>
      </c>
      <c r="M15" s="269">
        <v>1197</v>
      </c>
      <c r="N15" s="270">
        <v>-75.2</v>
      </c>
    </row>
    <row r="16" spans="1:16" ht="13.2">
      <c r="A16" s="248"/>
      <c r="B16" s="244"/>
      <c r="C16" s="244"/>
      <c r="D16" s="244"/>
      <c r="E16" s="244"/>
      <c r="F16" s="244"/>
      <c r="G16" s="1153" t="s">
        <v>480</v>
      </c>
      <c r="H16" s="1154"/>
      <c r="I16" s="1154"/>
      <c r="J16" s="1155"/>
      <c r="K16" s="268">
        <v>-4378067</v>
      </c>
      <c r="L16" s="268">
        <v>-5955</v>
      </c>
      <c r="M16" s="269">
        <v>-5399</v>
      </c>
      <c r="N16" s="270">
        <v>10.3</v>
      </c>
    </row>
    <row r="17" spans="1:16" ht="13.2">
      <c r="A17" s="248"/>
      <c r="B17" s="244"/>
      <c r="C17" s="244"/>
      <c r="D17" s="244"/>
      <c r="E17" s="244"/>
      <c r="F17" s="244"/>
      <c r="G17" s="1153" t="s">
        <v>165</v>
      </c>
      <c r="H17" s="1154"/>
      <c r="I17" s="1154"/>
      <c r="J17" s="1155"/>
      <c r="K17" s="268">
        <v>49301714</v>
      </c>
      <c r="L17" s="268">
        <v>67056</v>
      </c>
      <c r="M17" s="269">
        <v>63891</v>
      </c>
      <c r="N17" s="270">
        <v>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481</v>
      </c>
      <c r="H19" s="244"/>
      <c r="I19" s="244"/>
      <c r="J19" s="244"/>
      <c r="K19" s="244"/>
      <c r="L19" s="244"/>
      <c r="M19" s="244"/>
      <c r="N19" s="244"/>
    </row>
    <row r="20" spans="1:16" ht="13.2">
      <c r="A20" s="248"/>
      <c r="B20" s="244"/>
      <c r="C20" s="244"/>
      <c r="D20" s="244"/>
      <c r="E20" s="244"/>
      <c r="F20" s="244"/>
      <c r="G20" s="272"/>
      <c r="H20" s="273"/>
      <c r="I20" s="273"/>
      <c r="J20" s="274"/>
      <c r="K20" s="275" t="s">
        <v>482</v>
      </c>
      <c r="L20" s="276" t="s">
        <v>483</v>
      </c>
      <c r="M20" s="277" t="s">
        <v>484</v>
      </c>
      <c r="N20" s="278"/>
    </row>
    <row r="21" spans="1:16" s="284" customFormat="1" ht="13.2">
      <c r="A21" s="279"/>
      <c r="B21" s="249"/>
      <c r="C21" s="249"/>
      <c r="D21" s="249"/>
      <c r="E21" s="249"/>
      <c r="F21" s="249"/>
      <c r="G21" s="1145" t="s">
        <v>485</v>
      </c>
      <c r="H21" s="1146"/>
      <c r="I21" s="1146"/>
      <c r="J21" s="1147"/>
      <c r="K21" s="280">
        <v>6.74</v>
      </c>
      <c r="L21" s="281">
        <v>6.54</v>
      </c>
      <c r="M21" s="282">
        <v>0.2</v>
      </c>
      <c r="N21" s="249"/>
      <c r="O21" s="283"/>
      <c r="P21" s="279"/>
    </row>
    <row r="22" spans="1:16" s="284" customFormat="1" ht="13.2">
      <c r="A22" s="279"/>
      <c r="B22" s="249"/>
      <c r="C22" s="249"/>
      <c r="D22" s="249"/>
      <c r="E22" s="249"/>
      <c r="F22" s="249"/>
      <c r="G22" s="1145" t="s">
        <v>486</v>
      </c>
      <c r="H22" s="1146"/>
      <c r="I22" s="1146"/>
      <c r="J22" s="1147"/>
      <c r="K22" s="285">
        <v>100.9</v>
      </c>
      <c r="L22" s="286">
        <v>100.1</v>
      </c>
      <c r="M22" s="287">
        <v>0.8</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487</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488</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489</v>
      </c>
      <c r="H29" s="249"/>
      <c r="I29" s="249"/>
      <c r="J29" s="249"/>
      <c r="K29" s="244"/>
      <c r="L29" s="244"/>
      <c r="M29" s="244"/>
      <c r="N29" s="244"/>
      <c r="O29" s="293"/>
    </row>
    <row r="30" spans="1:16" ht="13.2">
      <c r="A30" s="248"/>
      <c r="B30" s="244"/>
      <c r="C30" s="244"/>
      <c r="D30" s="244"/>
      <c r="E30" s="244"/>
      <c r="F30" s="244"/>
      <c r="G30" s="251"/>
      <c r="H30" s="252"/>
      <c r="I30" s="252"/>
      <c r="J30" s="253"/>
      <c r="K30" s="1148" t="s">
        <v>467</v>
      </c>
      <c r="L30" s="254"/>
      <c r="M30" s="255" t="s">
        <v>468</v>
      </c>
      <c r="N30" s="256"/>
    </row>
    <row r="31" spans="1:16" ht="13.2">
      <c r="A31" s="248"/>
      <c r="B31" s="244"/>
      <c r="C31" s="244"/>
      <c r="D31" s="244"/>
      <c r="E31" s="244"/>
      <c r="F31" s="244"/>
      <c r="G31" s="257"/>
      <c r="H31" s="258"/>
      <c r="I31" s="258"/>
      <c r="J31" s="259"/>
      <c r="K31" s="1149"/>
      <c r="L31" s="260" t="s">
        <v>469</v>
      </c>
      <c r="M31" s="261" t="s">
        <v>470</v>
      </c>
      <c r="N31" s="262" t="s">
        <v>471</v>
      </c>
    </row>
    <row r="32" spans="1:16" ht="27" customHeight="1">
      <c r="A32" s="248"/>
      <c r="B32" s="244"/>
      <c r="C32" s="244"/>
      <c r="D32" s="244"/>
      <c r="E32" s="244"/>
      <c r="F32" s="244"/>
      <c r="G32" s="1161" t="s">
        <v>490</v>
      </c>
      <c r="H32" s="1162"/>
      <c r="I32" s="1162"/>
      <c r="J32" s="1163"/>
      <c r="K32" s="294">
        <v>31644457</v>
      </c>
      <c r="L32" s="294">
        <v>43040</v>
      </c>
      <c r="M32" s="295">
        <v>33324</v>
      </c>
      <c r="N32" s="296">
        <v>29.2</v>
      </c>
    </row>
    <row r="33" spans="1:16" ht="13.5" customHeight="1">
      <c r="A33" s="248"/>
      <c r="B33" s="244"/>
      <c r="C33" s="244"/>
      <c r="D33" s="244"/>
      <c r="E33" s="244"/>
      <c r="F33" s="244"/>
      <c r="G33" s="1161" t="s">
        <v>491</v>
      </c>
      <c r="H33" s="1162"/>
      <c r="I33" s="1162"/>
      <c r="J33" s="1163"/>
      <c r="K33" s="294" t="s">
        <v>477</v>
      </c>
      <c r="L33" s="294" t="s">
        <v>477</v>
      </c>
      <c r="M33" s="295">
        <v>3817</v>
      </c>
      <c r="N33" s="296" t="s">
        <v>477</v>
      </c>
    </row>
    <row r="34" spans="1:16" ht="27" customHeight="1">
      <c r="A34" s="248"/>
      <c r="B34" s="244"/>
      <c r="C34" s="244"/>
      <c r="D34" s="244"/>
      <c r="E34" s="244"/>
      <c r="F34" s="244"/>
      <c r="G34" s="1161" t="s">
        <v>492</v>
      </c>
      <c r="H34" s="1162"/>
      <c r="I34" s="1162"/>
      <c r="J34" s="1163"/>
      <c r="K34" s="294">
        <v>1000000</v>
      </c>
      <c r="L34" s="294">
        <v>1360</v>
      </c>
      <c r="M34" s="295">
        <v>20478</v>
      </c>
      <c r="N34" s="296">
        <v>-93.4</v>
      </c>
    </row>
    <row r="35" spans="1:16" ht="27" customHeight="1">
      <c r="A35" s="248"/>
      <c r="B35" s="244"/>
      <c r="C35" s="244"/>
      <c r="D35" s="244"/>
      <c r="E35" s="244"/>
      <c r="F35" s="244"/>
      <c r="G35" s="1161" t="s">
        <v>493</v>
      </c>
      <c r="H35" s="1162"/>
      <c r="I35" s="1162"/>
      <c r="J35" s="1163"/>
      <c r="K35" s="294">
        <v>6647461</v>
      </c>
      <c r="L35" s="294">
        <v>9041</v>
      </c>
      <c r="M35" s="295">
        <v>13245</v>
      </c>
      <c r="N35" s="296">
        <v>-31.7</v>
      </c>
    </row>
    <row r="36" spans="1:16" ht="27" customHeight="1">
      <c r="A36" s="248"/>
      <c r="B36" s="244"/>
      <c r="C36" s="244"/>
      <c r="D36" s="244"/>
      <c r="E36" s="244"/>
      <c r="F36" s="244"/>
      <c r="G36" s="1161" t="s">
        <v>494</v>
      </c>
      <c r="H36" s="1162"/>
      <c r="I36" s="1162"/>
      <c r="J36" s="1163"/>
      <c r="K36" s="294">
        <v>61021</v>
      </c>
      <c r="L36" s="294">
        <v>83</v>
      </c>
      <c r="M36" s="295">
        <v>284</v>
      </c>
      <c r="N36" s="296">
        <v>-70.8</v>
      </c>
    </row>
    <row r="37" spans="1:16" ht="13.5" customHeight="1">
      <c r="A37" s="248"/>
      <c r="B37" s="244"/>
      <c r="C37" s="244"/>
      <c r="D37" s="244"/>
      <c r="E37" s="244"/>
      <c r="F37" s="244"/>
      <c r="G37" s="1161" t="s">
        <v>495</v>
      </c>
      <c r="H37" s="1162"/>
      <c r="I37" s="1162"/>
      <c r="J37" s="1163"/>
      <c r="K37" s="294">
        <v>356626</v>
      </c>
      <c r="L37" s="294">
        <v>485</v>
      </c>
      <c r="M37" s="295">
        <v>1142</v>
      </c>
      <c r="N37" s="296">
        <v>-57.5</v>
      </c>
    </row>
    <row r="38" spans="1:16" ht="27" customHeight="1">
      <c r="A38" s="248"/>
      <c r="B38" s="244"/>
      <c r="C38" s="244"/>
      <c r="D38" s="244"/>
      <c r="E38" s="244"/>
      <c r="F38" s="244"/>
      <c r="G38" s="1164" t="s">
        <v>496</v>
      </c>
      <c r="H38" s="1165"/>
      <c r="I38" s="1165"/>
      <c r="J38" s="1166"/>
      <c r="K38" s="297">
        <v>937</v>
      </c>
      <c r="L38" s="297">
        <v>1</v>
      </c>
      <c r="M38" s="298">
        <v>6</v>
      </c>
      <c r="N38" s="299">
        <v>-83.3</v>
      </c>
      <c r="O38" s="293"/>
    </row>
    <row r="39" spans="1:16" ht="13.2">
      <c r="A39" s="248"/>
      <c r="B39" s="244"/>
      <c r="C39" s="244"/>
      <c r="D39" s="244"/>
      <c r="E39" s="244"/>
      <c r="F39" s="244"/>
      <c r="G39" s="1164" t="s">
        <v>497</v>
      </c>
      <c r="H39" s="1165"/>
      <c r="I39" s="1165"/>
      <c r="J39" s="1166"/>
      <c r="K39" s="300">
        <v>-6477041</v>
      </c>
      <c r="L39" s="300">
        <v>-8809</v>
      </c>
      <c r="M39" s="301">
        <v>-16991</v>
      </c>
      <c r="N39" s="302">
        <v>-48.2</v>
      </c>
      <c r="O39" s="293"/>
    </row>
    <row r="40" spans="1:16" ht="27" customHeight="1">
      <c r="A40" s="248"/>
      <c r="B40" s="244"/>
      <c r="C40" s="244"/>
      <c r="D40" s="244"/>
      <c r="E40" s="244"/>
      <c r="F40" s="244"/>
      <c r="G40" s="1161" t="s">
        <v>498</v>
      </c>
      <c r="H40" s="1162"/>
      <c r="I40" s="1162"/>
      <c r="J40" s="1163"/>
      <c r="K40" s="300">
        <v>-19879884</v>
      </c>
      <c r="L40" s="300">
        <v>-27039</v>
      </c>
      <c r="M40" s="301">
        <v>-34589</v>
      </c>
      <c r="N40" s="302">
        <v>-21.8</v>
      </c>
      <c r="O40" s="293"/>
    </row>
    <row r="41" spans="1:16" ht="13.2">
      <c r="A41" s="248"/>
      <c r="B41" s="244"/>
      <c r="C41" s="244"/>
      <c r="D41" s="244"/>
      <c r="E41" s="244"/>
      <c r="F41" s="244"/>
      <c r="G41" s="1167" t="s">
        <v>276</v>
      </c>
      <c r="H41" s="1168"/>
      <c r="I41" s="1168"/>
      <c r="J41" s="1169"/>
      <c r="K41" s="294">
        <v>13353577</v>
      </c>
      <c r="L41" s="300">
        <v>18162</v>
      </c>
      <c r="M41" s="301">
        <v>20717</v>
      </c>
      <c r="N41" s="302">
        <v>-12.3</v>
      </c>
      <c r="O41" s="293"/>
    </row>
    <row r="42" spans="1:16" ht="13.2">
      <c r="A42" s="248"/>
      <c r="B42" s="244"/>
      <c r="C42" s="244"/>
      <c r="D42" s="244"/>
      <c r="E42" s="244"/>
      <c r="F42" s="244"/>
      <c r="G42" s="303" t="s">
        <v>499</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ht="13.2">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6" t="s">
        <v>467</v>
      </c>
      <c r="J49" s="1158" t="s">
        <v>502</v>
      </c>
      <c r="K49" s="1159"/>
      <c r="L49" s="1159"/>
      <c r="M49" s="1159"/>
      <c r="N49" s="1160"/>
    </row>
    <row r="50" spans="1:14" ht="13.2">
      <c r="A50" s="248"/>
      <c r="B50" s="244"/>
      <c r="C50" s="244"/>
      <c r="D50" s="244"/>
      <c r="E50" s="244"/>
      <c r="F50" s="244"/>
      <c r="G50" s="312"/>
      <c r="H50" s="313"/>
      <c r="I50" s="1157"/>
      <c r="J50" s="314" t="s">
        <v>503</v>
      </c>
      <c r="K50" s="315" t="s">
        <v>504</v>
      </c>
      <c r="L50" s="316" t="s">
        <v>505</v>
      </c>
      <c r="M50" s="317" t="s">
        <v>506</v>
      </c>
      <c r="N50" s="318" t="s">
        <v>507</v>
      </c>
    </row>
    <row r="51" spans="1:14" ht="13.2">
      <c r="A51" s="248"/>
      <c r="B51" s="244"/>
      <c r="C51" s="244"/>
      <c r="D51" s="244"/>
      <c r="E51" s="244"/>
      <c r="F51" s="244"/>
      <c r="G51" s="310" t="s">
        <v>508</v>
      </c>
      <c r="H51" s="311"/>
      <c r="I51" s="319">
        <v>33817635</v>
      </c>
      <c r="J51" s="320">
        <v>46645</v>
      </c>
      <c r="K51" s="321">
        <v>-6.3</v>
      </c>
      <c r="L51" s="322">
        <v>43858</v>
      </c>
      <c r="M51" s="323">
        <v>-7</v>
      </c>
      <c r="N51" s="324">
        <v>0.7</v>
      </c>
    </row>
    <row r="52" spans="1:14" ht="13.2">
      <c r="A52" s="248"/>
      <c r="B52" s="244"/>
      <c r="C52" s="244"/>
      <c r="D52" s="244"/>
      <c r="E52" s="244"/>
      <c r="F52" s="244"/>
      <c r="G52" s="325"/>
      <c r="H52" s="326" t="s">
        <v>509</v>
      </c>
      <c r="I52" s="327">
        <v>17713000</v>
      </c>
      <c r="J52" s="328">
        <v>24432</v>
      </c>
      <c r="K52" s="329">
        <v>-8.1</v>
      </c>
      <c r="L52" s="330">
        <v>23714</v>
      </c>
      <c r="M52" s="331">
        <v>-11.5</v>
      </c>
      <c r="N52" s="332">
        <v>3.4</v>
      </c>
    </row>
    <row r="53" spans="1:14" ht="13.2">
      <c r="A53" s="248"/>
      <c r="B53" s="244"/>
      <c r="C53" s="244"/>
      <c r="D53" s="244"/>
      <c r="E53" s="244"/>
      <c r="F53" s="244"/>
      <c r="G53" s="310" t="s">
        <v>510</v>
      </c>
      <c r="H53" s="311"/>
      <c r="I53" s="319">
        <v>35029319</v>
      </c>
      <c r="J53" s="320">
        <v>47866</v>
      </c>
      <c r="K53" s="321">
        <v>2.6</v>
      </c>
      <c r="L53" s="322">
        <v>47129</v>
      </c>
      <c r="M53" s="323">
        <v>7.5</v>
      </c>
      <c r="N53" s="324">
        <v>-4.9000000000000004</v>
      </c>
    </row>
    <row r="54" spans="1:14" ht="13.2">
      <c r="A54" s="248"/>
      <c r="B54" s="244"/>
      <c r="C54" s="244"/>
      <c r="D54" s="244"/>
      <c r="E54" s="244"/>
      <c r="F54" s="244"/>
      <c r="G54" s="325"/>
      <c r="H54" s="326" t="s">
        <v>509</v>
      </c>
      <c r="I54" s="327">
        <v>16484459</v>
      </c>
      <c r="J54" s="328">
        <v>22525</v>
      </c>
      <c r="K54" s="329">
        <v>-7.8</v>
      </c>
      <c r="L54" s="330">
        <v>23069</v>
      </c>
      <c r="M54" s="331">
        <v>-2.7</v>
      </c>
      <c r="N54" s="332">
        <v>-5.0999999999999996</v>
      </c>
    </row>
    <row r="55" spans="1:14" ht="13.2">
      <c r="A55" s="248"/>
      <c r="B55" s="244"/>
      <c r="C55" s="244"/>
      <c r="D55" s="244"/>
      <c r="E55" s="244"/>
      <c r="F55" s="244"/>
      <c r="G55" s="310" t="s">
        <v>511</v>
      </c>
      <c r="H55" s="311"/>
      <c r="I55" s="319">
        <v>46155053</v>
      </c>
      <c r="J55" s="320">
        <v>62857</v>
      </c>
      <c r="K55" s="321">
        <v>31.3</v>
      </c>
      <c r="L55" s="322">
        <v>50848</v>
      </c>
      <c r="M55" s="323">
        <v>7.9</v>
      </c>
      <c r="N55" s="324">
        <v>23.4</v>
      </c>
    </row>
    <row r="56" spans="1:14" ht="13.2">
      <c r="A56" s="248"/>
      <c r="B56" s="244"/>
      <c r="C56" s="244"/>
      <c r="D56" s="244"/>
      <c r="E56" s="244"/>
      <c r="F56" s="244"/>
      <c r="G56" s="325"/>
      <c r="H56" s="326" t="s">
        <v>509</v>
      </c>
      <c r="I56" s="327">
        <v>20273505</v>
      </c>
      <c r="J56" s="328">
        <v>27610</v>
      </c>
      <c r="K56" s="329">
        <v>22.6</v>
      </c>
      <c r="L56" s="330">
        <v>22583</v>
      </c>
      <c r="M56" s="331">
        <v>-2.1</v>
      </c>
      <c r="N56" s="332">
        <v>24.7</v>
      </c>
    </row>
    <row r="57" spans="1:14" ht="13.2">
      <c r="A57" s="248"/>
      <c r="B57" s="244"/>
      <c r="C57" s="244"/>
      <c r="D57" s="244"/>
      <c r="E57" s="244"/>
      <c r="F57" s="244"/>
      <c r="G57" s="310" t="s">
        <v>512</v>
      </c>
      <c r="H57" s="311"/>
      <c r="I57" s="319">
        <v>43797085</v>
      </c>
      <c r="J57" s="320">
        <v>59595</v>
      </c>
      <c r="K57" s="321">
        <v>-5.2</v>
      </c>
      <c r="L57" s="322">
        <v>53572</v>
      </c>
      <c r="M57" s="323">
        <v>5.4</v>
      </c>
      <c r="N57" s="324">
        <v>-10.6</v>
      </c>
    </row>
    <row r="58" spans="1:14" ht="13.2">
      <c r="A58" s="248"/>
      <c r="B58" s="244"/>
      <c r="C58" s="244"/>
      <c r="D58" s="244"/>
      <c r="E58" s="244"/>
      <c r="F58" s="244"/>
      <c r="G58" s="325"/>
      <c r="H58" s="326" t="s">
        <v>509</v>
      </c>
      <c r="I58" s="327">
        <v>19270159</v>
      </c>
      <c r="J58" s="328">
        <v>26221</v>
      </c>
      <c r="K58" s="329">
        <v>-5</v>
      </c>
      <c r="L58" s="330">
        <v>25259</v>
      </c>
      <c r="M58" s="331">
        <v>11.8</v>
      </c>
      <c r="N58" s="332">
        <v>-16.8</v>
      </c>
    </row>
    <row r="59" spans="1:14" ht="13.2">
      <c r="A59" s="248"/>
      <c r="B59" s="244"/>
      <c r="C59" s="244"/>
      <c r="D59" s="244"/>
      <c r="E59" s="244"/>
      <c r="F59" s="244"/>
      <c r="G59" s="310" t="s">
        <v>513</v>
      </c>
      <c r="H59" s="311"/>
      <c r="I59" s="319">
        <v>48498664</v>
      </c>
      <c r="J59" s="320">
        <v>65964</v>
      </c>
      <c r="K59" s="321">
        <v>10.7</v>
      </c>
      <c r="L59" s="322">
        <v>51898</v>
      </c>
      <c r="M59" s="323">
        <v>-3.1</v>
      </c>
      <c r="N59" s="324">
        <v>13.8</v>
      </c>
    </row>
    <row r="60" spans="1:14" ht="13.2">
      <c r="A60" s="248"/>
      <c r="B60" s="244"/>
      <c r="C60" s="244"/>
      <c r="D60" s="244"/>
      <c r="E60" s="244"/>
      <c r="F60" s="244"/>
      <c r="G60" s="325"/>
      <c r="H60" s="326" t="s">
        <v>509</v>
      </c>
      <c r="I60" s="333">
        <v>18293782</v>
      </c>
      <c r="J60" s="328">
        <v>24882</v>
      </c>
      <c r="K60" s="329">
        <v>-5.0999999999999996</v>
      </c>
      <c r="L60" s="330">
        <v>25986</v>
      </c>
      <c r="M60" s="331">
        <v>2.9</v>
      </c>
      <c r="N60" s="332">
        <v>-8</v>
      </c>
    </row>
    <row r="61" spans="1:14" ht="13.2">
      <c r="A61" s="248"/>
      <c r="B61" s="244"/>
      <c r="C61" s="244"/>
      <c r="D61" s="244"/>
      <c r="E61" s="244"/>
      <c r="F61" s="244"/>
      <c r="G61" s="310" t="s">
        <v>514</v>
      </c>
      <c r="H61" s="334"/>
      <c r="I61" s="335">
        <v>41459551</v>
      </c>
      <c r="J61" s="336">
        <v>56585</v>
      </c>
      <c r="K61" s="337">
        <v>6.6</v>
      </c>
      <c r="L61" s="338">
        <v>49461</v>
      </c>
      <c r="M61" s="339">
        <v>2.1</v>
      </c>
      <c r="N61" s="324">
        <v>4.5</v>
      </c>
    </row>
    <row r="62" spans="1:14" ht="13.2">
      <c r="A62" s="248"/>
      <c r="B62" s="244"/>
      <c r="C62" s="244"/>
      <c r="D62" s="244"/>
      <c r="E62" s="244"/>
      <c r="F62" s="244"/>
      <c r="G62" s="325"/>
      <c r="H62" s="326" t="s">
        <v>509</v>
      </c>
      <c r="I62" s="327">
        <v>18406981</v>
      </c>
      <c r="J62" s="328">
        <v>25134</v>
      </c>
      <c r="K62" s="329">
        <v>-0.7</v>
      </c>
      <c r="L62" s="330">
        <v>24122</v>
      </c>
      <c r="M62" s="331">
        <v>-0.3</v>
      </c>
      <c r="N62" s="332">
        <v>-0.4</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y+zXGZZhK271X8Q7PHq7dE3tiJJcKqn3DcsZmvsddnp+WSbVI+QuYF6ieG1PnBmAkC2o7/fQWeWHz8OQWyCEUw==" saltValue="iApToNO2O8T5i1f4cgTgSA=="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0" t="s">
        <v>3</v>
      </c>
      <c r="D47" s="1170"/>
      <c r="E47" s="1171"/>
      <c r="F47" s="11">
        <v>7.43</v>
      </c>
      <c r="G47" s="12">
        <v>6.86</v>
      </c>
      <c r="H47" s="12">
        <v>6.29</v>
      </c>
      <c r="I47" s="12">
        <v>6.27</v>
      </c>
      <c r="J47" s="13">
        <v>6.33</v>
      </c>
    </row>
    <row r="48" spans="2:10" ht="57.75" customHeight="1">
      <c r="B48" s="14"/>
      <c r="C48" s="1172" t="s">
        <v>4</v>
      </c>
      <c r="D48" s="1172"/>
      <c r="E48" s="1173"/>
      <c r="F48" s="15">
        <v>2.25</v>
      </c>
      <c r="G48" s="16">
        <v>1.82</v>
      </c>
      <c r="H48" s="16">
        <v>2.15</v>
      </c>
      <c r="I48" s="16">
        <v>1.87</v>
      </c>
      <c r="J48" s="17">
        <v>2.58</v>
      </c>
    </row>
    <row r="49" spans="2:10" ht="57.75" customHeight="1" thickBot="1">
      <c r="B49" s="18"/>
      <c r="C49" s="1174" t="s">
        <v>5</v>
      </c>
      <c r="D49" s="1174"/>
      <c r="E49" s="1175"/>
      <c r="F49" s="19" t="s">
        <v>521</v>
      </c>
      <c r="G49" s="20" t="s">
        <v>522</v>
      </c>
      <c r="H49" s="20" t="s">
        <v>521</v>
      </c>
      <c r="I49" s="20" t="s">
        <v>523</v>
      </c>
      <c r="J49" s="21">
        <v>0.72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2017-03-08T06:00:37Z</cp:lastPrinted>
  <dcterms:created xsi:type="dcterms:W3CDTF">2017-02-15T22:57:36Z</dcterms:created>
  <dcterms:modified xsi:type="dcterms:W3CDTF">2017-05-12T08:11:44Z</dcterms:modified>
</cp:coreProperties>
</file>