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19440" windowHeight="126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N12" i="5" s="1"/>
  <c r="MI8" i="5"/>
  <c r="LZ8" i="5"/>
  <c r="MA12" i="5" s="1"/>
  <c r="LY8" i="5"/>
  <c r="LP8" i="5"/>
  <c r="LR12" i="5" s="1"/>
  <c r="LO8" i="5"/>
  <c r="LF8" i="5"/>
  <c r="LI12" i="5" s="1"/>
  <c r="LE8" i="5"/>
  <c r="KV8" i="5"/>
  <c r="KZ12" i="5" s="1"/>
  <c r="KU8" i="5"/>
  <c r="KT8" i="5"/>
  <c r="KK8" i="5"/>
  <c r="KJ8" i="5"/>
  <c r="KA8" i="5"/>
  <c r="JZ8" i="5"/>
  <c r="JQ8" i="5"/>
  <c r="JP8" i="5"/>
  <c r="JG8" i="5"/>
  <c r="JF8" i="5"/>
  <c r="IW8" i="5"/>
  <c r="IV8" i="5"/>
  <c r="IU8" i="5"/>
  <c r="IL8" i="5"/>
  <c r="IO12" i="5" s="1"/>
  <c r="IK8" i="5"/>
  <c r="IB8" i="5"/>
  <c r="IF12" i="5" s="1"/>
  <c r="IA8" i="5"/>
  <c r="HR8" i="5"/>
  <c r="HU12" i="5" s="1"/>
  <c r="HQ8" i="5"/>
  <c r="HH8" i="5"/>
  <c r="HL12" i="5" s="1"/>
  <c r="HG8" i="5"/>
  <c r="GX8" i="5"/>
  <c r="HA12" i="5" s="1"/>
  <c r="GW8" i="5"/>
  <c r="GV8" i="5"/>
  <c r="GL8" i="5"/>
  <c r="GB8" i="5"/>
  <c r="FR8" i="5"/>
  <c r="FH8" i="5"/>
  <c r="EX8" i="5"/>
  <c r="EW8" i="5"/>
  <c r="EM8" i="5"/>
  <c r="EC8" i="5"/>
  <c r="DS8" i="5"/>
  <c r="DI8" i="5"/>
  <c r="CY8" i="5"/>
  <c r="CX8" i="5"/>
  <c r="CN8" i="5"/>
  <c r="CD8" i="5"/>
  <c r="BS8" i="5"/>
  <c r="BH8" i="5"/>
  <c r="AW8" i="5"/>
  <c r="AW6" i="5"/>
  <c r="AV6" i="5"/>
  <c r="AU6" i="5"/>
  <c r="F19" i="4" s="1"/>
  <c r="AT6" i="5"/>
  <c r="AS6" i="5"/>
  <c r="AR6" i="5"/>
  <c r="AQ6" i="5"/>
  <c r="H16" i="4" s="1"/>
  <c r="AP6" i="5"/>
  <c r="AO6" i="5"/>
  <c r="AN6" i="5"/>
  <c r="AM6" i="5"/>
  <c r="J15" i="4" s="1"/>
  <c r="AL6" i="5"/>
  <c r="AK6" i="5"/>
  <c r="AJ6" i="5"/>
  <c r="AI6" i="5"/>
  <c r="L14" i="4" s="1"/>
  <c r="AH6" i="5"/>
  <c r="AG6" i="5"/>
  <c r="AF6" i="5"/>
  <c r="AE6" i="5"/>
  <c r="N13" i="4" s="1"/>
  <c r="AD6" i="5"/>
  <c r="AC6" i="5"/>
  <c r="AB6" i="5"/>
  <c r="AA6" i="5"/>
  <c r="F13" i="4" s="1"/>
  <c r="Z6" i="5"/>
  <c r="Y6" i="5"/>
  <c r="X6" i="5"/>
  <c r="W6" i="5"/>
  <c r="H12" i="4" s="1"/>
  <c r="V6" i="5"/>
  <c r="U6" i="5"/>
  <c r="T6" i="5"/>
  <c r="S6" i="5"/>
  <c r="J7" i="4" s="1"/>
  <c r="R6" i="5"/>
  <c r="Q6" i="5"/>
  <c r="P6" i="5"/>
  <c r="O6" i="5"/>
  <c r="N6" i="5"/>
  <c r="M6" i="5"/>
  <c r="L6" i="5"/>
  <c r="GM8" i="5" s="1"/>
  <c r="K6" i="5"/>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B9" i="4"/>
  <c r="N5" i="4"/>
  <c r="J5" i="4"/>
  <c r="F5" i="4"/>
  <c r="B5" i="4"/>
  <c r="N3" i="4"/>
  <c r="J3" i="4"/>
  <c r="F3" i="4"/>
  <c r="B3" i="4"/>
  <c r="B1" i="4"/>
  <c r="MD16" i="5" l="1"/>
  <c r="LJ16" i="5"/>
  <c r="KO16" i="5"/>
  <c r="JU16" i="5"/>
  <c r="JA16" i="5"/>
  <c r="MN16" i="5"/>
  <c r="KZ16" i="5"/>
  <c r="JK16" i="5"/>
  <c r="HV16" i="5"/>
  <c r="HB16" i="5"/>
  <c r="GG16" i="5"/>
  <c r="FM16" i="5"/>
  <c r="ER16" i="5"/>
  <c r="DX16" i="5"/>
  <c r="DD16" i="5"/>
  <c r="CI16" i="5"/>
  <c r="BM16" i="5"/>
  <c r="LT16" i="5"/>
  <c r="KE16" i="5"/>
  <c r="IP16" i="5"/>
  <c r="IF16" i="5"/>
  <c r="GQ16" i="5"/>
  <c r="FC16" i="5"/>
  <c r="DN16" i="5"/>
  <c r="BX16" i="5"/>
  <c r="MN10" i="5"/>
  <c r="LT10" i="5"/>
  <c r="KZ10" i="5"/>
  <c r="KE10" i="5"/>
  <c r="JK10" i="5"/>
  <c r="IP10" i="5"/>
  <c r="HV10" i="5"/>
  <c r="HB10" i="5"/>
  <c r="GG10" i="5"/>
  <c r="FM10" i="5"/>
  <c r="ER10" i="5"/>
  <c r="DX10" i="5"/>
  <c r="DD10" i="5"/>
  <c r="CI10" i="5"/>
  <c r="BM10" i="5"/>
  <c r="HL16" i="5"/>
  <c r="FW16" i="5"/>
  <c r="EH16" i="5"/>
  <c r="CS16" i="5"/>
  <c r="BB16" i="5"/>
  <c r="MD10" i="5"/>
  <c r="LJ10" i="5"/>
  <c r="KO10" i="5"/>
  <c r="JU10" i="5"/>
  <c r="JA10" i="5"/>
  <c r="IF10" i="5"/>
  <c r="HL10" i="5"/>
  <c r="GQ10" i="5"/>
  <c r="FW10" i="5"/>
  <c r="FC10" i="5"/>
  <c r="EH10" i="5"/>
  <c r="DN10" i="5"/>
  <c r="CS10" i="5"/>
  <c r="BX10" i="5"/>
  <c r="BB10" i="5"/>
  <c r="N11" i="4"/>
  <c r="GQ18" i="5"/>
  <c r="GO18" i="5"/>
  <c r="GM18" i="5"/>
  <c r="GP18" i="5"/>
  <c r="GN18" i="5"/>
  <c r="GP12" i="5"/>
  <c r="GN12" i="5"/>
  <c r="GQ12" i="5"/>
  <c r="GO12" i="5"/>
  <c r="GM12" i="5"/>
  <c r="EY8" i="5"/>
  <c r="FI8" i="5"/>
  <c r="FS8" i="5"/>
  <c r="GC8" i="5"/>
  <c r="JA18" i="5"/>
  <c r="IY18" i="5"/>
  <c r="IW18" i="5"/>
  <c r="IZ18" i="5"/>
  <c r="IX18" i="5"/>
  <c r="JA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C10" i="5"/>
  <c r="E10" i="5"/>
  <c r="GY12" i="5"/>
  <c r="HH12" i="5"/>
  <c r="HJ12" i="5"/>
  <c r="HS12" i="5"/>
  <c r="IB12" i="5"/>
  <c r="ID12" i="5"/>
  <c r="IM12" i="5"/>
  <c r="IW12" i="5"/>
  <c r="IY12" i="5"/>
  <c r="JG12" i="5"/>
  <c r="JK12" i="5"/>
  <c r="JT12" i="5"/>
  <c r="KC12" i="5"/>
  <c r="KL12" i="5"/>
  <c r="KV12" i="5"/>
  <c r="MJ12" i="5"/>
  <c r="HA18" i="5"/>
  <c r="GY18" i="5"/>
  <c r="HB18" i="5"/>
  <c r="GZ18" i="5"/>
  <c r="GX18" i="5"/>
  <c r="HL18" i="5"/>
  <c r="HJ18" i="5"/>
  <c r="HH18" i="5"/>
  <c r="HK18" i="5"/>
  <c r="HI18" i="5"/>
  <c r="HU18" i="5"/>
  <c r="HS18" i="5"/>
  <c r="HV18" i="5"/>
  <c r="HT18" i="5"/>
  <c r="HR18" i="5"/>
  <c r="IF18" i="5"/>
  <c r="ID18" i="5"/>
  <c r="IB18" i="5"/>
  <c r="IE18" i="5"/>
  <c r="IC18" i="5"/>
  <c r="IO18" i="5"/>
  <c r="IM18" i="5"/>
  <c r="IP18" i="5"/>
  <c r="IN18" i="5"/>
  <c r="IL18" i="5"/>
  <c r="KY18" i="5"/>
  <c r="KW18" i="5"/>
  <c r="KZ18" i="5"/>
  <c r="KX18" i="5"/>
  <c r="KV18" i="5"/>
  <c r="KY12" i="5"/>
  <c r="KW12" i="5"/>
  <c r="LJ18" i="5"/>
  <c r="LH18" i="5"/>
  <c r="LF18" i="5"/>
  <c r="LI18" i="5"/>
  <c r="LG18" i="5"/>
  <c r="LJ12" i="5"/>
  <c r="LH12" i="5"/>
  <c r="LF12" i="5"/>
  <c r="LS18" i="5"/>
  <c r="LQ18" i="5"/>
  <c r="LT18" i="5"/>
  <c r="LR18" i="5"/>
  <c r="LP18" i="5"/>
  <c r="LS12" i="5"/>
  <c r="LQ12" i="5"/>
  <c r="MD18" i="5"/>
  <c r="MB18" i="5"/>
  <c r="LZ18" i="5"/>
  <c r="MC18" i="5"/>
  <c r="MA18" i="5"/>
  <c r="MD12" i="5"/>
  <c r="MB12" i="5"/>
  <c r="LZ12" i="5"/>
  <c r="MM18" i="5"/>
  <c r="MK18" i="5"/>
  <c r="MN18" i="5"/>
  <c r="ML18" i="5"/>
  <c r="MJ18" i="5"/>
  <c r="MM12" i="5"/>
  <c r="MK12" i="5"/>
  <c r="B10" i="5"/>
  <c r="D10" i="5"/>
  <c r="GX12" i="5"/>
  <c r="GZ12" i="5"/>
  <c r="HB12" i="5"/>
  <c r="HI12" i="5"/>
  <c r="HK12" i="5"/>
  <c r="HR12" i="5"/>
  <c r="HT12" i="5"/>
  <c r="HV12" i="5"/>
  <c r="IC12" i="5"/>
  <c r="IE12" i="5"/>
  <c r="IL12" i="5"/>
  <c r="IN12" i="5"/>
  <c r="IP12" i="5"/>
  <c r="IX12" i="5"/>
  <c r="IZ12" i="5"/>
  <c r="JI12" i="5"/>
  <c r="JR12" i="5"/>
  <c r="KA12" i="5"/>
  <c r="KE12" i="5"/>
  <c r="KN12" i="5"/>
  <c r="KX12" i="5"/>
  <c r="LG12" i="5"/>
  <c r="LP12" i="5"/>
  <c r="LT12" i="5"/>
  <c r="MC12" i="5"/>
  <c r="ML12" i="5"/>
  <c r="LZ16" i="5" l="1"/>
  <c r="LF16" i="5"/>
  <c r="KK16" i="5"/>
  <c r="JQ16" i="5"/>
  <c r="IW16" i="5"/>
  <c r="MJ16" i="5"/>
  <c r="KV16" i="5"/>
  <c r="JG16" i="5"/>
  <c r="IL16" i="5"/>
  <c r="HR16" i="5"/>
  <c r="GX16" i="5"/>
  <c r="GC16" i="5"/>
  <c r="FI16" i="5"/>
  <c r="EN16" i="5"/>
  <c r="DT16" i="5"/>
  <c r="CZ16" i="5"/>
  <c r="CE16" i="5"/>
  <c r="BI16" i="5"/>
  <c r="LP16" i="5"/>
  <c r="KA16" i="5"/>
  <c r="IB16" i="5"/>
  <c r="GM16" i="5"/>
  <c r="EY16" i="5"/>
  <c r="DJ16" i="5"/>
  <c r="BT16" i="5"/>
  <c r="MJ10" i="5"/>
  <c r="LP10" i="5"/>
  <c r="KV10" i="5"/>
  <c r="KA10" i="5"/>
  <c r="JG10" i="5"/>
  <c r="IL10" i="5"/>
  <c r="HR10" i="5"/>
  <c r="GX10" i="5"/>
  <c r="GC10" i="5"/>
  <c r="FI10" i="5"/>
  <c r="EN10" i="5"/>
  <c r="DT10" i="5"/>
  <c r="CZ10" i="5"/>
  <c r="CE10" i="5"/>
  <c r="BI10" i="5"/>
  <c r="HH16" i="5"/>
  <c r="FS16" i="5"/>
  <c r="ED16" i="5"/>
  <c r="CO16" i="5"/>
  <c r="AX16" i="5"/>
  <c r="LZ10" i="5"/>
  <c r="LF10" i="5"/>
  <c r="KK10" i="5"/>
  <c r="JQ10" i="5"/>
  <c r="IW10" i="5"/>
  <c r="IB10" i="5"/>
  <c r="HH10" i="5"/>
  <c r="GM10" i="5"/>
  <c r="FS10" i="5"/>
  <c r="EY10" i="5"/>
  <c r="ED10" i="5"/>
  <c r="DJ10" i="5"/>
  <c r="CO10" i="5"/>
  <c r="BT10" i="5"/>
  <c r="AX10" i="5"/>
  <c r="F11" i="4"/>
  <c r="MK16" i="5"/>
  <c r="LQ16" i="5"/>
  <c r="KW16" i="5"/>
  <c r="KB16" i="5"/>
  <c r="JH16" i="5"/>
  <c r="MA16" i="5"/>
  <c r="KL16" i="5"/>
  <c r="IX16" i="5"/>
  <c r="IC16" i="5"/>
  <c r="HI16" i="5"/>
  <c r="GN16" i="5"/>
  <c r="FT16" i="5"/>
  <c r="EZ16" i="5"/>
  <c r="EE16" i="5"/>
  <c r="DK16" i="5"/>
  <c r="CP16" i="5"/>
  <c r="BU16" i="5"/>
  <c r="AY16" i="5"/>
  <c r="LG16" i="5"/>
  <c r="HS16" i="5"/>
  <c r="GD16" i="5"/>
  <c r="EO16" i="5"/>
  <c r="DA16" i="5"/>
  <c r="BJ16" i="5"/>
  <c r="MA10" i="5"/>
  <c r="LG10" i="5"/>
  <c r="KL10" i="5"/>
  <c r="JR10" i="5"/>
  <c r="IX10" i="5"/>
  <c r="IC10" i="5"/>
  <c r="HI10" i="5"/>
  <c r="GN10" i="5"/>
  <c r="FT10" i="5"/>
  <c r="EZ10" i="5"/>
  <c r="EE10" i="5"/>
  <c r="DK10" i="5"/>
  <c r="CP10" i="5"/>
  <c r="BU10" i="5"/>
  <c r="AY10" i="5"/>
  <c r="JR16" i="5"/>
  <c r="IM16" i="5"/>
  <c r="GY16" i="5"/>
  <c r="FJ16" i="5"/>
  <c r="DU16" i="5"/>
  <c r="CF16" i="5"/>
  <c r="MK10" i="5"/>
  <c r="LQ10" i="5"/>
  <c r="KW10" i="5"/>
  <c r="KB10" i="5"/>
  <c r="JH10" i="5"/>
  <c r="IM10" i="5"/>
  <c r="HS10" i="5"/>
  <c r="GY10" i="5"/>
  <c r="GD10" i="5"/>
  <c r="FJ10" i="5"/>
  <c r="EO10" i="5"/>
  <c r="DU10" i="5"/>
  <c r="DA10" i="5"/>
  <c r="CF10" i="5"/>
  <c r="BJ10" i="5"/>
  <c r="H11" i="4"/>
  <c r="FW18" i="5"/>
  <c r="FU18" i="5"/>
  <c r="FS18" i="5"/>
  <c r="FV18" i="5"/>
  <c r="FT18" i="5"/>
  <c r="FV12" i="5"/>
  <c r="FT12" i="5"/>
  <c r="FW12" i="5"/>
  <c r="FU12" i="5"/>
  <c r="FS12" i="5"/>
  <c r="FC18" i="5"/>
  <c r="FA18" i="5"/>
  <c r="EY18" i="5"/>
  <c r="FB18" i="5"/>
  <c r="EZ18" i="5"/>
  <c r="FB12" i="5"/>
  <c r="EZ12" i="5"/>
  <c r="FC12" i="5"/>
  <c r="FA12" i="5"/>
  <c r="EY12" i="5"/>
  <c r="MB16" i="5"/>
  <c r="LH16" i="5"/>
  <c r="KM16" i="5"/>
  <c r="JS16" i="5"/>
  <c r="IY16" i="5"/>
  <c r="LR16" i="5"/>
  <c r="KC16" i="5"/>
  <c r="IN16" i="5"/>
  <c r="HT16" i="5"/>
  <c r="GZ16" i="5"/>
  <c r="GE16" i="5"/>
  <c r="FK16" i="5"/>
  <c r="EP16" i="5"/>
  <c r="DV16" i="5"/>
  <c r="DB16" i="5"/>
  <c r="CG16" i="5"/>
  <c r="BK16" i="5"/>
  <c r="ML16" i="5"/>
  <c r="KX16" i="5"/>
  <c r="JI16" i="5"/>
  <c r="HJ16" i="5"/>
  <c r="FU16" i="5"/>
  <c r="EF16" i="5"/>
  <c r="CQ16" i="5"/>
  <c r="AZ16" i="5"/>
  <c r="ML10" i="5"/>
  <c r="LR10" i="5"/>
  <c r="KX10" i="5"/>
  <c r="KC10" i="5"/>
  <c r="JI10" i="5"/>
  <c r="IN10" i="5"/>
  <c r="HT10" i="5"/>
  <c r="GZ10" i="5"/>
  <c r="GE10" i="5"/>
  <c r="FK10" i="5"/>
  <c r="EP10" i="5"/>
  <c r="DV10" i="5"/>
  <c r="DB10" i="5"/>
  <c r="CG10" i="5"/>
  <c r="BK10" i="5"/>
  <c r="ID16" i="5"/>
  <c r="GO16" i="5"/>
  <c r="FA16" i="5"/>
  <c r="DL16" i="5"/>
  <c r="BV16" i="5"/>
  <c r="MB10" i="5"/>
  <c r="LH10" i="5"/>
  <c r="KM10" i="5"/>
  <c r="JS10" i="5"/>
  <c r="IY10" i="5"/>
  <c r="ID10" i="5"/>
  <c r="HJ10" i="5"/>
  <c r="GO10" i="5"/>
  <c r="FU10" i="5"/>
  <c r="FA10" i="5"/>
  <c r="EF10" i="5"/>
  <c r="DL10" i="5"/>
  <c r="CQ10" i="5"/>
  <c r="BV10" i="5"/>
  <c r="AZ10" i="5"/>
  <c r="J11" i="4"/>
  <c r="MM16" i="5"/>
  <c r="LS16" i="5"/>
  <c r="KY16" i="5"/>
  <c r="KD16" i="5"/>
  <c r="JJ16" i="5"/>
  <c r="IO16" i="5"/>
  <c r="LI16" i="5"/>
  <c r="JT16" i="5"/>
  <c r="IE16" i="5"/>
  <c r="HK16" i="5"/>
  <c r="GP16" i="5"/>
  <c r="FV16" i="5"/>
  <c r="FB16" i="5"/>
  <c r="EG16" i="5"/>
  <c r="DM16" i="5"/>
  <c r="CR16" i="5"/>
  <c r="BW16" i="5"/>
  <c r="BA16" i="5"/>
  <c r="MC16" i="5"/>
  <c r="KN16" i="5"/>
  <c r="HA16" i="5"/>
  <c r="FL16" i="5"/>
  <c r="DW16" i="5"/>
  <c r="CH16" i="5"/>
  <c r="MC10" i="5"/>
  <c r="LI10" i="5"/>
  <c r="KN10" i="5"/>
  <c r="JT10" i="5"/>
  <c r="IZ10" i="5"/>
  <c r="IE10" i="5"/>
  <c r="HK10" i="5"/>
  <c r="GP10" i="5"/>
  <c r="FV10" i="5"/>
  <c r="FB10" i="5"/>
  <c r="EG10" i="5"/>
  <c r="DM10" i="5"/>
  <c r="CR10" i="5"/>
  <c r="BW10" i="5"/>
  <c r="BA10" i="5"/>
  <c r="L11" i="4"/>
  <c r="IZ16" i="5"/>
  <c r="HU16" i="5"/>
  <c r="GF16" i="5"/>
  <c r="EQ16" i="5"/>
  <c r="DC16" i="5"/>
  <c r="BL16" i="5"/>
  <c r="MM10" i="5"/>
  <c r="LS10" i="5"/>
  <c r="KY10" i="5"/>
  <c r="KD10" i="5"/>
  <c r="JJ10" i="5"/>
  <c r="IO10" i="5"/>
  <c r="HU10" i="5"/>
  <c r="HA10" i="5"/>
  <c r="GF10" i="5"/>
  <c r="FL10" i="5"/>
  <c r="EQ10" i="5"/>
  <c r="DW10" i="5"/>
  <c r="DC10" i="5"/>
  <c r="CH10" i="5"/>
  <c r="BL10" i="5"/>
  <c r="GF18" i="5"/>
  <c r="GD18" i="5"/>
  <c r="GG18" i="5"/>
  <c r="GE18" i="5"/>
  <c r="GC18" i="5"/>
  <c r="GG12" i="5"/>
  <c r="GE12" i="5"/>
  <c r="GC12" i="5"/>
  <c r="GF12" i="5"/>
  <c r="GD12" i="5"/>
  <c r="FL18" i="5"/>
  <c r="FJ18" i="5"/>
  <c r="FM18" i="5"/>
  <c r="FK18" i="5"/>
  <c r="FI18" i="5"/>
  <c r="FM12" i="5"/>
  <c r="FK12" i="5"/>
  <c r="FI12" i="5"/>
  <c r="FL12" i="5"/>
  <c r="FJ12" i="5"/>
</calcChain>
</file>

<file path=xl/sharedStrings.xml><?xml version="1.0" encoding="utf-8"?>
<sst xmlns="http://schemas.openxmlformats.org/spreadsheetml/2006/main" count="837" uniqueCount="175">
  <si>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</si>
  <si>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</si>
  <si>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</si>
  <si>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</si>
  <si>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</si>
  <si>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</si>
  <si>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</si>
  <si>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</si>
  <si>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</si>
  <si>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</si>
  <si>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</si>
  <si>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</si>
  <si>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</si>
  <si>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</si>
  <si>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</si>
  <si>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</si>
  <si>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</si>
  <si>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</si>
  <si>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</si>
  <si>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</si>
  <si>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</si>
  <si>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</si>
  <si>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</si>
  <si>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</si>
  <si>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</si>
  <si>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</si>
  <si>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</si>
  <si>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</si>
  <si>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</si>
  <si>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</si>
  <si>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</si>
  <si>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</si>
  <si>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</si>
  <si>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</si>
  <si>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</si>
  <si>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</si>
  <si>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</si>
  <si>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</si>
  <si>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</si>
  <si>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</si>
  <si>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</si>
  <si>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</si>
  <si>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</si>
  <si>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</si>
  <si>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</si>
  <si>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</si>
  <si>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</si>
  <si>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</si>
  <si>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</si>
  <si>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</si>
  <si>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</si>
  <si>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</si>
  <si>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</si>
  <si>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</si>
  <si>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</si>
  <si>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</si>
  <si>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</si>
  <si>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</si>
  <si>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</si>
  <si>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</si>
  <si>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</si>
  <si>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</si>
  <si>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</si>
  <si>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</si>
  <si>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</si>
  <si>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</si>
  <si>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</si>
  <si>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</si>
  <si>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</si>
  <si>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</si>
  <si>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</si>
  <si>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</si>
  <si>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</si>
  <si>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</si>
  <si>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</si>
  <si>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</si>
  <si>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</si>
  <si>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</si>
  <si>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</si>
  <si>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</si>
  <si>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</si>
  <si>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</si>
  <si>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</si>
  <si>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</si>
  <si>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</si>
  <si>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</si>
  <si>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</si>
  <si>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</si>
  <si>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</si>
  <si>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</si>
  <si>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</si>
  <si>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</si>
  <si>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</si>
  <si>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</si>
  <si>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</si>
  <si>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</si>
  <si>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</si>
  <si>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</si>
  <si>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</si>
  <si>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</si>
  <si>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</si>
  <si>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</si>
  <si>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</si>
  <si>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</si>
  <si>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</si>
  <si>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</si>
  <si>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</si>
  <si>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</si>
  <si>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</si>
  <si>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</si>
  <si>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</si>
  <si>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</si>
  <si>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</si>
  <si>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</si>
  <si>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010006</t>
  </si>
  <si>
    <t>46</t>
  </si>
  <si>
    <t>04</t>
  </si>
  <si>
    <t>0</t>
  </si>
  <si>
    <t>000</t>
  </si>
  <si>
    <t>北海道</t>
  </si>
  <si>
    <t>法適用</t>
  </si>
  <si>
    <t>電気事業</t>
  </si>
  <si>
    <t>-</t>
  </si>
  <si>
    <t>平成32年3月31日　鷹泊発電所ほか</t>
  </si>
  <si>
    <t>平成32年3月31日　シューパロ発電所ほか</t>
  </si>
  <si>
    <t>無</t>
  </si>
  <si>
    <t>北海道電力株式会社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</si>
  <si>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</si>
  <si>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</si>
  <si>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</si>
  <si>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</si>
  <si>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</si>
  <si>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</si>
  <si>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</si>
  <si>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</si>
  <si>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</si>
  <si>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</si>
  <si>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</si>
  <si>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</si>
  <si>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</si>
  <si>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</si>
  <si>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</si>
  <si>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</si>
  <si>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</si>
  <si>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</si>
  <si>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</si>
  <si>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</si>
  <si>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</si>
  <si>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</si>
  <si>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</si>
  <si>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</si>
  <si>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</si>
  <si>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</si>
  <si>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</si>
  <si>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</si>
  <si>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</si>
  <si>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</si>
  <si>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</si>
  <si>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</si>
  <si>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</si>
  <si>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</si>
  <si>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</si>
  <si>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</si>
  <si>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</si>
  <si>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</si>
  <si>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</si>
  <si>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</si>
  <si>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</si>
  <si>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</si>
  <si>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</si>
  <si>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平成２７年度利益剰余金　2,743,465千円
（使途）
減債積立金　　　　　　　2,365,782千円
自己資本金へ組入　        377,683千円</t>
    <rPh sb="0" eb="2">
      <t>ヘイセイ</t>
    </rPh>
    <rPh sb="4" eb="6">
      <t>ネンド</t>
    </rPh>
    <rPh sb="6" eb="8">
      <t>リエキ</t>
    </rPh>
    <rPh sb="8" eb="11">
      <t>ジョウヨキン</t>
    </rPh>
    <rPh sb="21" eb="23">
      <t>センエン</t>
    </rPh>
    <rPh sb="25" eb="27">
      <t>シト</t>
    </rPh>
    <phoneticPr fontId="3"/>
  </si>
  <si>
    <t>　平成２７年度は、当局最大規模となるシューパロ発電所が４月から新たに運転を開始したことに伴い、年間発電電力量や電力料金収入が大幅に増加した。
　こうしたこと等から、
①経常収支比率、②営業収支比率、⑤ＥＢＩＴＤＡ（減価償却前営業利益）については、それぞれ大幅に向上（増加）した。
③流動比率については、全国平均値に対し低く推移しているが、これは平成２５年度以降、老朽化施設の大規模改修工事等により年度を超えた支払いが増加し、流動負債である工事未払金の年度末残高が、増加したことによるもの。
④供給原価については、シューパロ発電所の運転開始により発電電力量が大きく伸びたのに対し、経常費用の増加が小幅にとどまったため、低下した。</t>
    <rPh sb="9" eb="11">
      <t>トウキョク</t>
    </rPh>
    <rPh sb="11" eb="13">
      <t>サイダイ</t>
    </rPh>
    <rPh sb="13" eb="15">
      <t>キボ</t>
    </rPh>
    <rPh sb="28" eb="29">
      <t>ガツ</t>
    </rPh>
    <rPh sb="31" eb="32">
      <t>アラ</t>
    </rPh>
    <rPh sb="47" eb="49">
      <t>ネンカン</t>
    </rPh>
    <rPh sb="49" eb="51">
      <t>ハツデン</t>
    </rPh>
    <rPh sb="53" eb="54">
      <t>リョウ</t>
    </rPh>
    <rPh sb="55" eb="57">
      <t>デンリョク</t>
    </rPh>
    <rPh sb="57" eb="59">
      <t>リョウキン</t>
    </rPh>
    <rPh sb="59" eb="61">
      <t>シュウニュウ</t>
    </rPh>
    <rPh sb="151" eb="153">
      <t>ゼンコク</t>
    </rPh>
    <rPh sb="153" eb="155">
      <t>ヘイキン</t>
    </rPh>
    <rPh sb="155" eb="156">
      <t>チ</t>
    </rPh>
    <rPh sb="157" eb="158">
      <t>タイ</t>
    </rPh>
    <rPh sb="159" eb="160">
      <t>ヒク</t>
    </rPh>
    <rPh sb="161" eb="163">
      <t>スイイ</t>
    </rPh>
    <rPh sb="212" eb="214">
      <t>リュウドウ</t>
    </rPh>
    <rPh sb="214" eb="216">
      <t>フサイ</t>
    </rPh>
    <rPh sb="219" eb="221">
      <t>コウジ</t>
    </rPh>
    <rPh sb="221" eb="223">
      <t>ミハラ</t>
    </rPh>
    <rPh sb="223" eb="224">
      <t>キン</t>
    </rPh>
    <rPh sb="225" eb="228">
      <t>ネンドマツ</t>
    </rPh>
    <rPh sb="228" eb="230">
      <t>ザンダカ</t>
    </rPh>
    <rPh sb="232" eb="234">
      <t>ゾウカ</t>
    </rPh>
    <phoneticPr fontId="3"/>
  </si>
  <si>
    <t>①設備利用率については、全国平均値を若干上回って推移しているが、これは安定した水資源の確保や施設の稼働率の確保によるものであり、効率的な設備利用が出来ていると考えられる。
②修繕費比率については、全国平均値を大きく下回っているが、これは発電施設の大規模改修を進めていることや、大規模改修を控えた施設について、最小限の修繕に留めていることによるもの。なお、平成２７年度は、鷹泊発電所でオーバーホール（水車・発電機分解点検補修工事）を行ったこと等から上昇した。
③企業債残高対料金収入比率については、全国平均値より高い比率で推移しているが、これは大規模改修費用を概ね企業債の借入で賄っていることによるもの。　　　　　　　　　　　　　　　　　　　　今後、平成３２年度から予定している一般競争入札による売電への移行などに対応するため、企業債借入のあり方について検討することとしている。
④有形固定資産減価償却率については、全国平均値を若干下回って推移しているが、これはシューパロ発電所など大きな施設が比較的新しいことから、残存帳簿価格が大きいことによるもの。　　　　　　　　　　今後、老朽化した施設の改修等を計画的に行っていく。  
⑤ＦＩＴ収入割合については、高い数値となっているが、これはＦＩＴの適用を受けたシューパロ発電所が平成２７年度から運転を開始したことによるもの。　　　　　　　　　　　　　　　　　　　　　ＦＩＴ期間が２０年であることを踏まえ、その後の買取単価を考慮した経営を行っていく必要がある。</t>
    <rPh sb="35" eb="37">
      <t>アンテイ</t>
    </rPh>
    <rPh sb="39" eb="42">
      <t>ミズシゲン</t>
    </rPh>
    <rPh sb="43" eb="45">
      <t>カクホ</t>
    </rPh>
    <rPh sb="46" eb="48">
      <t>シセツ</t>
    </rPh>
    <rPh sb="49" eb="51">
      <t>カドウ</t>
    </rPh>
    <rPh sb="51" eb="52">
      <t>リツ</t>
    </rPh>
    <rPh sb="53" eb="55">
      <t>カクホ</t>
    </rPh>
    <rPh sb="79" eb="80">
      <t>カンガ</t>
    </rPh>
    <rPh sb="98" eb="100">
      <t>ゼンコク</t>
    </rPh>
    <rPh sb="100" eb="103">
      <t>ヘイキンチ</t>
    </rPh>
    <rPh sb="104" eb="105">
      <t>オオ</t>
    </rPh>
    <rPh sb="107" eb="109">
      <t>シタマワ</t>
    </rPh>
    <rPh sb="118" eb="120">
      <t>ハツデン</t>
    </rPh>
    <rPh sb="120" eb="122">
      <t>シセツ</t>
    </rPh>
    <rPh sb="123" eb="126">
      <t>ダイキボ</t>
    </rPh>
    <rPh sb="126" eb="128">
      <t>カイシュウ</t>
    </rPh>
    <rPh sb="129" eb="130">
      <t>スス</t>
    </rPh>
    <rPh sb="138" eb="141">
      <t>ダイキボ</t>
    </rPh>
    <rPh sb="141" eb="143">
      <t>カイシュウ</t>
    </rPh>
    <rPh sb="144" eb="145">
      <t>ヒカ</t>
    </rPh>
    <rPh sb="147" eb="149">
      <t>シセツ</t>
    </rPh>
    <rPh sb="154" eb="157">
      <t>サイショウゲン</t>
    </rPh>
    <rPh sb="158" eb="160">
      <t>シュウゼン</t>
    </rPh>
    <rPh sb="161" eb="162">
      <t>トド</t>
    </rPh>
    <rPh sb="177" eb="179">
      <t>ヘイセイ</t>
    </rPh>
    <rPh sb="181" eb="183">
      <t>ネンド</t>
    </rPh>
    <rPh sb="220" eb="221">
      <t>トウ</t>
    </rPh>
    <rPh sb="248" eb="250">
      <t>ゼンコク</t>
    </rPh>
    <rPh sb="250" eb="253">
      <t>ヘイキンチ</t>
    </rPh>
    <rPh sb="255" eb="256">
      <t>タカ</t>
    </rPh>
    <rPh sb="257" eb="259">
      <t>ヒリツ</t>
    </rPh>
    <rPh sb="260" eb="262">
      <t>スイイ</t>
    </rPh>
    <rPh sb="271" eb="274">
      <t>ダイキボ</t>
    </rPh>
    <rPh sb="274" eb="276">
      <t>カイシュウ</t>
    </rPh>
    <rPh sb="276" eb="278">
      <t>ヒヨウ</t>
    </rPh>
    <rPh sb="279" eb="280">
      <t>オオム</t>
    </rPh>
    <rPh sb="281" eb="284">
      <t>キギョウサイ</t>
    </rPh>
    <rPh sb="285" eb="287">
      <t>カリイレ</t>
    </rPh>
    <rPh sb="288" eb="289">
      <t>マカナ</t>
    </rPh>
    <rPh sb="324" eb="326">
      <t>ヘイセイ</t>
    </rPh>
    <rPh sb="328" eb="330">
      <t>ネンド</t>
    </rPh>
    <rPh sb="332" eb="334">
      <t>ヨテイ</t>
    </rPh>
    <rPh sb="338" eb="340">
      <t>イッパン</t>
    </rPh>
    <rPh sb="340" eb="342">
      <t>キョウソウ</t>
    </rPh>
    <rPh sb="342" eb="344">
      <t>ニュウサツ</t>
    </rPh>
    <rPh sb="347" eb="349">
      <t>バイデン</t>
    </rPh>
    <rPh sb="351" eb="353">
      <t>イコウ</t>
    </rPh>
    <rPh sb="356" eb="358">
      <t>タイオウ</t>
    </rPh>
    <rPh sb="363" eb="366">
      <t>キギョウサイ</t>
    </rPh>
    <rPh sb="366" eb="368">
      <t>カリイレ</t>
    </rPh>
    <rPh sb="371" eb="372">
      <t>カタ</t>
    </rPh>
    <rPh sb="376" eb="378">
      <t>ケントウ</t>
    </rPh>
    <rPh sb="407" eb="409">
      <t>ゼンコク</t>
    </rPh>
    <rPh sb="409" eb="412">
      <t>ヘイキンチ</t>
    </rPh>
    <rPh sb="413" eb="415">
      <t>ジャッカン</t>
    </rPh>
    <rPh sb="415" eb="417">
      <t>シタマワ</t>
    </rPh>
    <rPh sb="419" eb="421">
      <t>スイイ</t>
    </rPh>
    <rPh sb="435" eb="438">
      <t>ハツデンショ</t>
    </rPh>
    <rPh sb="457" eb="459">
      <t>ザンゾン</t>
    </rPh>
    <rPh sb="459" eb="461">
      <t>チョウボ</t>
    </rPh>
    <rPh sb="461" eb="463">
      <t>カカク</t>
    </rPh>
    <rPh sb="464" eb="465">
      <t>オオ</t>
    </rPh>
    <rPh sb="527" eb="528">
      <t>タカ</t>
    </rPh>
    <rPh sb="529" eb="531">
      <t>スウチ</t>
    </rPh>
    <rPh sb="561" eb="563">
      <t>ヘイセイ</t>
    </rPh>
    <rPh sb="565" eb="567">
      <t>ネンド</t>
    </rPh>
    <phoneticPr fontId="3"/>
  </si>
  <si>
    <t>平成47年3月31日ほか　シューパロ発電所ほか</t>
    <phoneticPr fontId="3"/>
  </si>
  <si>
    <r>
      <t>・平成２７年度は、シューパロ発電所の運転開始により各経営指標はおおむね向上した。
　今後は、平成３２年度から予定している一般競争入札による売電への移行</t>
    </r>
    <r>
      <rPr>
        <sz val="22"/>
        <rFont val="ＭＳ ゴシック"/>
        <family val="3"/>
        <charset val="128"/>
      </rPr>
      <t>や</t>
    </r>
    <r>
      <rPr>
        <sz val="22"/>
        <color theme="1"/>
        <rFont val="ＭＳ ゴシック"/>
        <family val="3"/>
        <charset val="128"/>
      </rPr>
      <t>電力システム改革の動向などに対応するとともに、老朽化施設の改修を計画的に進めていく必要がある。                    ・経営戦略策定予定（Ｈ３１）　</t>
    </r>
    <rPh sb="1" eb="3">
      <t>ヘイセイ</t>
    </rPh>
    <rPh sb="5" eb="7">
      <t>ネンド</t>
    </rPh>
    <rPh sb="46" eb="48">
      <t>ヘイセイ</t>
    </rPh>
    <rPh sb="50" eb="52">
      <t>ネンド</t>
    </rPh>
    <rPh sb="54" eb="56">
      <t>ヨテイ</t>
    </rPh>
    <rPh sb="60" eb="62">
      <t>イッパン</t>
    </rPh>
    <rPh sb="62" eb="64">
      <t>キョウソウ</t>
    </rPh>
    <rPh sb="64" eb="66">
      <t>ニュウサツ</t>
    </rPh>
    <rPh sb="69" eb="71">
      <t>バイデン</t>
    </rPh>
    <rPh sb="73" eb="75">
      <t>イコウ</t>
    </rPh>
    <rPh sb="76" eb="78">
      <t>デンリョク</t>
    </rPh>
    <rPh sb="82" eb="84">
      <t>カイカク</t>
    </rPh>
    <rPh sb="85" eb="87">
      <t>ドウコウ</t>
    </rPh>
    <rPh sb="90" eb="92">
      <t>タイオウ</t>
    </rPh>
    <rPh sb="99" eb="101">
      <t>ロウキュウ</t>
    </rPh>
    <rPh sb="101" eb="102">
      <t>カ</t>
    </rPh>
    <rPh sb="102" eb="104">
      <t>シセツ</t>
    </rPh>
    <rPh sb="105" eb="107">
      <t>カイシュウ</t>
    </rPh>
    <rPh sb="108" eb="111">
      <t>ケイカクテキ</t>
    </rPh>
    <rPh sb="112" eb="113">
      <t>スス</t>
    </rPh>
    <rPh sb="117" eb="119">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</si>
</sst>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2"/>
      <color theme="1"/>
      <name val="ＭＳ ゴシック"/>
      <family val="3"/>
      <charset val="128"/>
    </font>
    <font>
      <sz val="22"/>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5" fillId="0" borderId="16" xfId="1" applyFont="1" applyBorder="1" applyAlignment="1" applyProtection="1">
      <alignment horizontal="left" vertical="top" wrapText="1"/>
      <protection locked="0"/>
    </xf>
    <xf numFmtId="0" fontId="35" fillId="0" borderId="0" xfId="1" applyFont="1" applyBorder="1" applyAlignment="1" applyProtection="1">
      <alignment horizontal="left" vertical="top" wrapText="1"/>
      <protection locked="0"/>
    </xf>
    <xf numFmtId="0" fontId="35" fillId="0" borderId="17" xfId="1" applyFont="1" applyBorder="1" applyAlignment="1" applyProtection="1">
      <alignment horizontal="left" vertical="top" wrapText="1"/>
      <protection locked="0"/>
    </xf>
    <xf numFmtId="0" fontId="35" fillId="0" borderId="35" xfId="1" applyFont="1" applyBorder="1" applyAlignment="1" applyProtection="1">
      <alignment horizontal="left" vertical="top" wrapText="1"/>
      <protection locked="0"/>
    </xf>
    <xf numFmtId="0" fontId="35" fillId="0" borderId="36" xfId="1" applyFont="1" applyBorder="1" applyAlignment="1" applyProtection="1">
      <alignment horizontal="left" vertical="top" wrapText="1"/>
      <protection locked="0"/>
    </xf>
    <xf numFmtId="0" fontId="35"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2"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5" fillId="0" borderId="13" xfId="1" applyNumberFormat="1" applyFont="1" applyFill="1" applyBorder="1" applyAlignment="1" applyProtection="1">
      <alignment horizontal="left" vertical="top" wrapText="1"/>
      <protection locked="0"/>
    </xf>
    <xf numFmtId="0" fontId="35" fillId="0" borderId="14" xfId="1" applyNumberFormat="1" applyFont="1" applyFill="1" applyBorder="1" applyAlignment="1" applyProtection="1">
      <alignment horizontal="left" vertical="top" wrapText="1"/>
      <protection locked="0"/>
    </xf>
    <xf numFmtId="0" fontId="35" fillId="0" borderId="15" xfId="1" applyNumberFormat="1" applyFont="1" applyFill="1" applyBorder="1" applyAlignment="1" applyProtection="1">
      <alignment horizontal="left" vertical="top" wrapText="1"/>
      <protection locked="0"/>
    </xf>
    <xf numFmtId="0" fontId="35" fillId="0" borderId="16" xfId="1" applyNumberFormat="1" applyFont="1" applyFill="1" applyBorder="1" applyAlignment="1" applyProtection="1">
      <alignment horizontal="left" vertical="top" wrapText="1"/>
      <protection locked="0"/>
    </xf>
    <xf numFmtId="0" fontId="35" fillId="0" borderId="0" xfId="1" applyNumberFormat="1" applyFont="1" applyFill="1" applyBorder="1" applyAlignment="1" applyProtection="1">
      <alignment horizontal="left" vertical="top" wrapText="1"/>
      <protection locked="0"/>
    </xf>
    <xf numFmtId="0" fontId="35" fillId="0" borderId="17" xfId="1" applyNumberFormat="1" applyFont="1" applyFill="1" applyBorder="1" applyAlignment="1" applyProtection="1">
      <alignment horizontal="left" vertical="top" wrapText="1"/>
      <protection locked="0"/>
    </xf>
    <xf numFmtId="0" fontId="35" fillId="0" borderId="35" xfId="1" applyNumberFormat="1" applyFont="1" applyFill="1" applyBorder="1" applyAlignment="1" applyProtection="1">
      <alignment horizontal="left" vertical="top" wrapText="1"/>
      <protection locked="0"/>
    </xf>
    <xf numFmtId="0" fontId="35" fillId="0" borderId="36" xfId="1" applyNumberFormat="1" applyFont="1" applyFill="1" applyBorder="1" applyAlignment="1" applyProtection="1">
      <alignment horizontal="left" vertical="top" wrapText="1"/>
      <protection locked="0"/>
    </xf>
    <xf numFmtId="0" fontId="35"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132.4</c:v>
                </c:pt>
                <c:pt idx="1">
                  <c:v>116.5</c:v>
                </c:pt>
                <c:pt idx="2">
                  <c:v>120.5</c:v>
                </c:pt>
                <c:pt idx="3">
                  <c:v>119.4</c:v>
                </c:pt>
                <c:pt idx="4">
                  <c:v>173.1</c:v>
                </c:pt>
              </c:numCache>
            </c:numRef>
          </c:val>
        </c:ser>
        <c:dLbls>
          <c:showLegendKey val="0"/>
          <c:showVal val="0"/>
          <c:showCatName val="0"/>
          <c:showSerName val="0"/>
          <c:showPercent val="0"/>
          <c:showBubbleSize val="0"/>
        </c:dLbls>
        <c:gapWidth val="180"/>
        <c:overlap val="-90"/>
        <c:axId val="357005736"/>
        <c:axId val="3518304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7005736"/>
        <c:axId val="351830432"/>
      </c:lineChart>
      <c:catAx>
        <c:axId val="357005736"/>
        <c:scaling>
          <c:orientation val="minMax"/>
        </c:scaling>
        <c:delete val="0"/>
        <c:axPos val="b"/>
        <c:numFmt formatCode="ge" sourceLinked="1"/>
        <c:majorTickMark val="none"/>
        <c:minorTickMark val="none"/>
        <c:tickLblPos val="none"/>
        <c:crossAx val="351830432"/>
        <c:crosses val="autoZero"/>
        <c:auto val="0"/>
        <c:lblAlgn val="ctr"/>
        <c:lblOffset val="100"/>
        <c:noMultiLvlLbl val="1"/>
      </c:catAx>
      <c:valAx>
        <c:axId val="35183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005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56.9</c:v>
                </c:pt>
              </c:numCache>
            </c:numRef>
          </c:val>
        </c:ser>
        <c:dLbls>
          <c:showLegendKey val="0"/>
          <c:showVal val="0"/>
          <c:showCatName val="0"/>
          <c:showSerName val="0"/>
          <c:showPercent val="0"/>
          <c:showBubbleSize val="0"/>
        </c:dLbls>
        <c:gapWidth val="180"/>
        <c:overlap val="-90"/>
        <c:axId val="376542776"/>
        <c:axId val="37654316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376542776"/>
        <c:axId val="376543168"/>
      </c:lineChart>
      <c:catAx>
        <c:axId val="376542776"/>
        <c:scaling>
          <c:orientation val="minMax"/>
        </c:scaling>
        <c:delete val="0"/>
        <c:axPos val="b"/>
        <c:numFmt formatCode="ge" sourceLinked="1"/>
        <c:majorTickMark val="none"/>
        <c:minorTickMark val="none"/>
        <c:tickLblPos val="none"/>
        <c:crossAx val="376543168"/>
        <c:crosses val="autoZero"/>
        <c:auto val="0"/>
        <c:lblAlgn val="ctr"/>
        <c:lblOffset val="100"/>
        <c:noMultiLvlLbl val="1"/>
      </c:catAx>
      <c:valAx>
        <c:axId val="37654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2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51.7</c:v>
                </c:pt>
                <c:pt idx="1">
                  <c:v>46.6</c:v>
                </c:pt>
                <c:pt idx="2">
                  <c:v>42.4</c:v>
                </c:pt>
                <c:pt idx="3">
                  <c:v>42.1</c:v>
                </c:pt>
                <c:pt idx="4">
                  <c:v>41.6</c:v>
                </c:pt>
              </c:numCache>
            </c:numRef>
          </c:val>
        </c:ser>
        <c:dLbls>
          <c:showLegendKey val="0"/>
          <c:showVal val="0"/>
          <c:showCatName val="0"/>
          <c:showSerName val="0"/>
          <c:showPercent val="0"/>
          <c:showBubbleSize val="0"/>
        </c:dLbls>
        <c:gapWidth val="180"/>
        <c:overlap val="-90"/>
        <c:axId val="376543952"/>
        <c:axId val="37654434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376543952"/>
        <c:axId val="376544344"/>
      </c:lineChart>
      <c:catAx>
        <c:axId val="376543952"/>
        <c:scaling>
          <c:orientation val="minMax"/>
        </c:scaling>
        <c:delete val="0"/>
        <c:axPos val="b"/>
        <c:numFmt formatCode="ge" sourceLinked="1"/>
        <c:majorTickMark val="none"/>
        <c:minorTickMark val="none"/>
        <c:tickLblPos val="none"/>
        <c:crossAx val="376544344"/>
        <c:crosses val="autoZero"/>
        <c:auto val="0"/>
        <c:lblAlgn val="ctr"/>
        <c:lblOffset val="100"/>
        <c:noMultiLvlLbl val="1"/>
      </c:catAx>
      <c:valAx>
        <c:axId val="37654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3.5</c:v>
                </c:pt>
                <c:pt idx="1">
                  <c:v>9.6999999999999993</c:v>
                </c:pt>
                <c:pt idx="2">
                  <c:v>8.4</c:v>
                </c:pt>
                <c:pt idx="3">
                  <c:v>3.5</c:v>
                </c:pt>
                <c:pt idx="4">
                  <c:v>14.2</c:v>
                </c:pt>
              </c:numCache>
            </c:numRef>
          </c:val>
        </c:ser>
        <c:dLbls>
          <c:showLegendKey val="0"/>
          <c:showVal val="0"/>
          <c:showCatName val="0"/>
          <c:showSerName val="0"/>
          <c:showPercent val="0"/>
          <c:showBubbleSize val="0"/>
        </c:dLbls>
        <c:gapWidth val="180"/>
        <c:overlap val="-90"/>
        <c:axId val="376545128"/>
        <c:axId val="37654552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376545128"/>
        <c:axId val="376545520"/>
      </c:lineChart>
      <c:catAx>
        <c:axId val="376545128"/>
        <c:scaling>
          <c:orientation val="minMax"/>
        </c:scaling>
        <c:delete val="0"/>
        <c:axPos val="b"/>
        <c:numFmt formatCode="ge" sourceLinked="1"/>
        <c:majorTickMark val="none"/>
        <c:minorTickMark val="none"/>
        <c:tickLblPos val="none"/>
        <c:crossAx val="376545520"/>
        <c:crosses val="autoZero"/>
        <c:auto val="0"/>
        <c:lblAlgn val="ctr"/>
        <c:lblOffset val="100"/>
        <c:noMultiLvlLbl val="1"/>
      </c:catAx>
      <c:valAx>
        <c:axId val="37654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5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313.60000000000002</c:v>
                </c:pt>
                <c:pt idx="1">
                  <c:v>358.9</c:v>
                </c:pt>
                <c:pt idx="2">
                  <c:v>324.60000000000002</c:v>
                </c:pt>
                <c:pt idx="3">
                  <c:v>445.1</c:v>
                </c:pt>
                <c:pt idx="4">
                  <c:v>226</c:v>
                </c:pt>
              </c:numCache>
            </c:numRef>
          </c:val>
        </c:ser>
        <c:dLbls>
          <c:showLegendKey val="0"/>
          <c:showVal val="0"/>
          <c:showCatName val="0"/>
          <c:showSerName val="0"/>
          <c:showPercent val="0"/>
          <c:showBubbleSize val="0"/>
        </c:dLbls>
        <c:gapWidth val="180"/>
        <c:overlap val="-90"/>
        <c:axId val="376546304"/>
        <c:axId val="37654669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76546304"/>
        <c:axId val="376546696"/>
      </c:lineChart>
      <c:catAx>
        <c:axId val="376546304"/>
        <c:scaling>
          <c:orientation val="minMax"/>
        </c:scaling>
        <c:delete val="0"/>
        <c:axPos val="b"/>
        <c:numFmt formatCode="ge" sourceLinked="1"/>
        <c:majorTickMark val="none"/>
        <c:minorTickMark val="none"/>
        <c:tickLblPos val="none"/>
        <c:crossAx val="376546696"/>
        <c:crosses val="autoZero"/>
        <c:auto val="0"/>
        <c:lblAlgn val="ctr"/>
        <c:lblOffset val="100"/>
        <c:noMultiLvlLbl val="1"/>
      </c:catAx>
      <c:valAx>
        <c:axId val="376546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765463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50.5</c:v>
                </c:pt>
                <c:pt idx="1">
                  <c:v>52.1</c:v>
                </c:pt>
                <c:pt idx="2">
                  <c:v>52.5</c:v>
                </c:pt>
                <c:pt idx="3">
                  <c:v>55.9</c:v>
                </c:pt>
                <c:pt idx="4">
                  <c:v>48</c:v>
                </c:pt>
              </c:numCache>
            </c:numRef>
          </c:val>
        </c:ser>
        <c:dLbls>
          <c:showLegendKey val="0"/>
          <c:showVal val="0"/>
          <c:showCatName val="0"/>
          <c:showSerName val="0"/>
          <c:showPercent val="0"/>
          <c:showBubbleSize val="0"/>
        </c:dLbls>
        <c:gapWidth val="180"/>
        <c:overlap val="-90"/>
        <c:axId val="376547480"/>
        <c:axId val="37654787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76547480"/>
        <c:axId val="376547872"/>
      </c:lineChart>
      <c:catAx>
        <c:axId val="376547480"/>
        <c:scaling>
          <c:orientation val="minMax"/>
        </c:scaling>
        <c:delete val="0"/>
        <c:axPos val="b"/>
        <c:numFmt formatCode="ge" sourceLinked="1"/>
        <c:majorTickMark val="none"/>
        <c:minorTickMark val="none"/>
        <c:tickLblPos val="none"/>
        <c:crossAx val="376547872"/>
        <c:crosses val="autoZero"/>
        <c:auto val="0"/>
        <c:lblAlgn val="ctr"/>
        <c:lblOffset val="100"/>
        <c:noMultiLvlLbl val="1"/>
      </c:catAx>
      <c:valAx>
        <c:axId val="37654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7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56.9</c:v>
                </c:pt>
              </c:numCache>
            </c:numRef>
          </c:val>
        </c:ser>
        <c:dLbls>
          <c:showLegendKey val="0"/>
          <c:showVal val="0"/>
          <c:showCatName val="0"/>
          <c:showSerName val="0"/>
          <c:showPercent val="0"/>
          <c:showBubbleSize val="0"/>
        </c:dLbls>
        <c:gapWidth val="180"/>
        <c:overlap val="-90"/>
        <c:axId val="376548656"/>
        <c:axId val="37654904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76548656"/>
        <c:axId val="376549048"/>
      </c:lineChart>
      <c:catAx>
        <c:axId val="376548656"/>
        <c:scaling>
          <c:orientation val="minMax"/>
        </c:scaling>
        <c:delete val="0"/>
        <c:axPos val="b"/>
        <c:numFmt formatCode="ge" sourceLinked="1"/>
        <c:majorTickMark val="none"/>
        <c:minorTickMark val="none"/>
        <c:tickLblPos val="none"/>
        <c:crossAx val="376549048"/>
        <c:crosses val="autoZero"/>
        <c:auto val="0"/>
        <c:lblAlgn val="ctr"/>
        <c:lblOffset val="100"/>
        <c:noMultiLvlLbl val="1"/>
      </c:catAx>
      <c:valAx>
        <c:axId val="376549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6549832"/>
        <c:axId val="37655022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549832"/>
        <c:axId val="376550224"/>
      </c:lineChart>
      <c:catAx>
        <c:axId val="376549832"/>
        <c:scaling>
          <c:orientation val="minMax"/>
        </c:scaling>
        <c:delete val="0"/>
        <c:axPos val="b"/>
        <c:numFmt formatCode="ge" sourceLinked="1"/>
        <c:majorTickMark val="none"/>
        <c:minorTickMark val="none"/>
        <c:tickLblPos val="none"/>
        <c:crossAx val="376550224"/>
        <c:crosses val="autoZero"/>
        <c:auto val="0"/>
        <c:lblAlgn val="ctr"/>
        <c:lblOffset val="100"/>
        <c:noMultiLvlLbl val="1"/>
      </c:catAx>
      <c:valAx>
        <c:axId val="37655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6549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84464"/>
        <c:axId val="37418485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84464"/>
        <c:axId val="374184856"/>
      </c:lineChart>
      <c:catAx>
        <c:axId val="374184464"/>
        <c:scaling>
          <c:orientation val="minMax"/>
        </c:scaling>
        <c:delete val="0"/>
        <c:axPos val="b"/>
        <c:numFmt formatCode="ge" sourceLinked="1"/>
        <c:majorTickMark val="none"/>
        <c:minorTickMark val="none"/>
        <c:tickLblPos val="none"/>
        <c:crossAx val="374184856"/>
        <c:crosses val="autoZero"/>
        <c:auto val="0"/>
        <c:lblAlgn val="ctr"/>
        <c:lblOffset val="100"/>
        <c:noMultiLvlLbl val="1"/>
      </c:catAx>
      <c:valAx>
        <c:axId val="37418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8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85640"/>
        <c:axId val="37418603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85640"/>
        <c:axId val="374186032"/>
      </c:lineChart>
      <c:catAx>
        <c:axId val="374185640"/>
        <c:scaling>
          <c:orientation val="minMax"/>
        </c:scaling>
        <c:delete val="0"/>
        <c:axPos val="b"/>
        <c:numFmt formatCode="ge" sourceLinked="1"/>
        <c:majorTickMark val="none"/>
        <c:minorTickMark val="none"/>
        <c:tickLblPos val="none"/>
        <c:crossAx val="374186032"/>
        <c:crosses val="autoZero"/>
        <c:auto val="0"/>
        <c:lblAlgn val="ctr"/>
        <c:lblOffset val="100"/>
        <c:noMultiLvlLbl val="1"/>
      </c:catAx>
      <c:valAx>
        <c:axId val="37418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85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87208"/>
        <c:axId val="37418760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87208"/>
        <c:axId val="374187600"/>
      </c:lineChart>
      <c:catAx>
        <c:axId val="374187208"/>
        <c:scaling>
          <c:orientation val="minMax"/>
        </c:scaling>
        <c:delete val="0"/>
        <c:axPos val="b"/>
        <c:numFmt formatCode="ge" sourceLinked="1"/>
        <c:majorTickMark val="none"/>
        <c:minorTickMark val="none"/>
        <c:tickLblPos val="none"/>
        <c:crossAx val="374187600"/>
        <c:crosses val="autoZero"/>
        <c:auto val="0"/>
        <c:lblAlgn val="ctr"/>
        <c:lblOffset val="100"/>
        <c:noMultiLvlLbl val="1"/>
      </c:catAx>
      <c:valAx>
        <c:axId val="37418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87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167.5</c:v>
                </c:pt>
                <c:pt idx="1">
                  <c:v>142.1</c:v>
                </c:pt>
                <c:pt idx="2">
                  <c:v>141.9</c:v>
                </c:pt>
                <c:pt idx="3">
                  <c:v>139.30000000000001</c:v>
                </c:pt>
                <c:pt idx="4">
                  <c:v>191</c:v>
                </c:pt>
              </c:numCache>
            </c:numRef>
          </c:val>
        </c:ser>
        <c:dLbls>
          <c:showLegendKey val="0"/>
          <c:showVal val="0"/>
          <c:showCatName val="0"/>
          <c:showSerName val="0"/>
          <c:showPercent val="0"/>
          <c:showBubbleSize val="0"/>
        </c:dLbls>
        <c:gapWidth val="180"/>
        <c:overlap val="-90"/>
        <c:axId val="354565192"/>
        <c:axId val="35048286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4565192"/>
        <c:axId val="350482864"/>
      </c:lineChart>
      <c:catAx>
        <c:axId val="354565192"/>
        <c:scaling>
          <c:orientation val="minMax"/>
        </c:scaling>
        <c:delete val="0"/>
        <c:axPos val="b"/>
        <c:numFmt formatCode="ge" sourceLinked="1"/>
        <c:majorTickMark val="none"/>
        <c:minorTickMark val="none"/>
        <c:tickLblPos val="none"/>
        <c:crossAx val="350482864"/>
        <c:crosses val="autoZero"/>
        <c:auto val="0"/>
        <c:lblAlgn val="ctr"/>
        <c:lblOffset val="100"/>
        <c:noMultiLvlLbl val="1"/>
      </c:catAx>
      <c:valAx>
        <c:axId val="35048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565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87992"/>
        <c:axId val="3741883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87992"/>
        <c:axId val="374188384"/>
      </c:lineChart>
      <c:catAx>
        <c:axId val="374187992"/>
        <c:scaling>
          <c:orientation val="minMax"/>
        </c:scaling>
        <c:delete val="0"/>
        <c:axPos val="b"/>
        <c:numFmt formatCode="ge" sourceLinked="1"/>
        <c:majorTickMark val="none"/>
        <c:minorTickMark val="none"/>
        <c:tickLblPos val="none"/>
        <c:crossAx val="374188384"/>
        <c:crosses val="autoZero"/>
        <c:auto val="0"/>
        <c:lblAlgn val="ctr"/>
        <c:lblOffset val="100"/>
        <c:noMultiLvlLbl val="1"/>
      </c:catAx>
      <c:valAx>
        <c:axId val="37418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87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89168"/>
        <c:axId val="37418956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89168"/>
        <c:axId val="374189560"/>
      </c:lineChart>
      <c:catAx>
        <c:axId val="374189168"/>
        <c:scaling>
          <c:orientation val="minMax"/>
        </c:scaling>
        <c:delete val="0"/>
        <c:axPos val="b"/>
        <c:numFmt formatCode="ge" sourceLinked="1"/>
        <c:majorTickMark val="none"/>
        <c:minorTickMark val="none"/>
        <c:tickLblPos val="none"/>
        <c:crossAx val="374189560"/>
        <c:crosses val="autoZero"/>
        <c:auto val="0"/>
        <c:lblAlgn val="ctr"/>
        <c:lblOffset val="100"/>
        <c:noMultiLvlLbl val="1"/>
      </c:catAx>
      <c:valAx>
        <c:axId val="374189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8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90344"/>
        <c:axId val="37419073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90344"/>
        <c:axId val="374190736"/>
      </c:lineChart>
      <c:catAx>
        <c:axId val="374190344"/>
        <c:scaling>
          <c:orientation val="minMax"/>
        </c:scaling>
        <c:delete val="0"/>
        <c:axPos val="b"/>
        <c:numFmt formatCode="ge" sourceLinked="1"/>
        <c:majorTickMark val="none"/>
        <c:minorTickMark val="none"/>
        <c:tickLblPos val="none"/>
        <c:crossAx val="374190736"/>
        <c:crosses val="autoZero"/>
        <c:auto val="0"/>
        <c:lblAlgn val="ctr"/>
        <c:lblOffset val="100"/>
        <c:noMultiLvlLbl val="1"/>
      </c:catAx>
      <c:valAx>
        <c:axId val="37419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90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74191520"/>
        <c:axId val="38065342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4191520"/>
        <c:axId val="380653424"/>
      </c:lineChart>
      <c:catAx>
        <c:axId val="374191520"/>
        <c:scaling>
          <c:orientation val="minMax"/>
        </c:scaling>
        <c:delete val="0"/>
        <c:axPos val="b"/>
        <c:numFmt formatCode="ge" sourceLinked="1"/>
        <c:majorTickMark val="none"/>
        <c:minorTickMark val="none"/>
        <c:tickLblPos val="none"/>
        <c:crossAx val="380653424"/>
        <c:crosses val="autoZero"/>
        <c:auto val="0"/>
        <c:lblAlgn val="ctr"/>
        <c:lblOffset val="100"/>
        <c:noMultiLvlLbl val="1"/>
      </c:catAx>
      <c:valAx>
        <c:axId val="38065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91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54208"/>
        <c:axId val="38065460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54208"/>
        <c:axId val="380654600"/>
      </c:lineChart>
      <c:catAx>
        <c:axId val="380654208"/>
        <c:scaling>
          <c:orientation val="minMax"/>
        </c:scaling>
        <c:delete val="0"/>
        <c:axPos val="b"/>
        <c:numFmt formatCode="ge" sourceLinked="1"/>
        <c:majorTickMark val="none"/>
        <c:minorTickMark val="none"/>
        <c:tickLblPos val="none"/>
        <c:crossAx val="380654600"/>
        <c:crosses val="autoZero"/>
        <c:auto val="0"/>
        <c:lblAlgn val="ctr"/>
        <c:lblOffset val="100"/>
        <c:noMultiLvlLbl val="1"/>
      </c:catAx>
      <c:valAx>
        <c:axId val="38065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542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55384"/>
        <c:axId val="38065577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55384"/>
        <c:axId val="380655776"/>
      </c:lineChart>
      <c:catAx>
        <c:axId val="380655384"/>
        <c:scaling>
          <c:orientation val="minMax"/>
        </c:scaling>
        <c:delete val="0"/>
        <c:axPos val="b"/>
        <c:numFmt formatCode="ge" sourceLinked="1"/>
        <c:majorTickMark val="none"/>
        <c:minorTickMark val="none"/>
        <c:tickLblPos val="none"/>
        <c:crossAx val="380655776"/>
        <c:crosses val="autoZero"/>
        <c:auto val="0"/>
        <c:lblAlgn val="ctr"/>
        <c:lblOffset val="100"/>
        <c:noMultiLvlLbl val="1"/>
      </c:catAx>
      <c:valAx>
        <c:axId val="38065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55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56560"/>
        <c:axId val="38065695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56560"/>
        <c:axId val="380656952"/>
      </c:lineChart>
      <c:catAx>
        <c:axId val="380656560"/>
        <c:scaling>
          <c:orientation val="minMax"/>
        </c:scaling>
        <c:delete val="0"/>
        <c:axPos val="b"/>
        <c:numFmt formatCode="ge" sourceLinked="1"/>
        <c:majorTickMark val="none"/>
        <c:minorTickMark val="none"/>
        <c:tickLblPos val="none"/>
        <c:crossAx val="380656952"/>
        <c:crosses val="autoZero"/>
        <c:auto val="0"/>
        <c:lblAlgn val="ctr"/>
        <c:lblOffset val="100"/>
        <c:noMultiLvlLbl val="1"/>
      </c:catAx>
      <c:valAx>
        <c:axId val="38065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5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57736"/>
        <c:axId val="3806581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57736"/>
        <c:axId val="380658128"/>
      </c:lineChart>
      <c:catAx>
        <c:axId val="380657736"/>
        <c:scaling>
          <c:orientation val="minMax"/>
        </c:scaling>
        <c:delete val="0"/>
        <c:axPos val="b"/>
        <c:numFmt formatCode="ge" sourceLinked="1"/>
        <c:majorTickMark val="none"/>
        <c:minorTickMark val="none"/>
        <c:tickLblPos val="none"/>
        <c:crossAx val="380658128"/>
        <c:crosses val="autoZero"/>
        <c:auto val="0"/>
        <c:lblAlgn val="ctr"/>
        <c:lblOffset val="100"/>
        <c:noMultiLvlLbl val="1"/>
      </c:catAx>
      <c:valAx>
        <c:axId val="38065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5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58912"/>
        <c:axId val="3806593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58912"/>
        <c:axId val="380659304"/>
      </c:lineChart>
      <c:catAx>
        <c:axId val="380658912"/>
        <c:scaling>
          <c:orientation val="minMax"/>
        </c:scaling>
        <c:delete val="0"/>
        <c:axPos val="b"/>
        <c:numFmt formatCode="ge" sourceLinked="1"/>
        <c:majorTickMark val="none"/>
        <c:minorTickMark val="none"/>
        <c:tickLblPos val="none"/>
        <c:crossAx val="380659304"/>
        <c:crosses val="autoZero"/>
        <c:auto val="0"/>
        <c:lblAlgn val="ctr"/>
        <c:lblOffset val="100"/>
        <c:noMultiLvlLbl val="1"/>
      </c:catAx>
      <c:valAx>
        <c:axId val="380659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5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0660088"/>
        <c:axId val="38066048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660088"/>
        <c:axId val="380660480"/>
      </c:lineChart>
      <c:catAx>
        <c:axId val="380660088"/>
        <c:scaling>
          <c:orientation val="minMax"/>
        </c:scaling>
        <c:delete val="0"/>
        <c:axPos val="b"/>
        <c:numFmt formatCode="ge" sourceLinked="1"/>
        <c:majorTickMark val="none"/>
        <c:minorTickMark val="none"/>
        <c:tickLblPos val="none"/>
        <c:crossAx val="380660480"/>
        <c:crosses val="autoZero"/>
        <c:auto val="0"/>
        <c:lblAlgn val="ctr"/>
        <c:lblOffset val="100"/>
        <c:noMultiLvlLbl val="1"/>
      </c:catAx>
      <c:valAx>
        <c:axId val="3806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0660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1227.3</c:v>
                </c:pt>
                <c:pt idx="1">
                  <c:v>1374.7</c:v>
                </c:pt>
                <c:pt idx="2">
                  <c:v>548.9</c:v>
                </c:pt>
                <c:pt idx="3">
                  <c:v>193.5</c:v>
                </c:pt>
                <c:pt idx="4">
                  <c:v>235.3</c:v>
                </c:pt>
              </c:numCache>
            </c:numRef>
          </c:val>
        </c:ser>
        <c:dLbls>
          <c:showLegendKey val="0"/>
          <c:showVal val="0"/>
          <c:showCatName val="0"/>
          <c:showSerName val="0"/>
          <c:showPercent val="0"/>
          <c:showBubbleSize val="0"/>
        </c:dLbls>
        <c:gapWidth val="180"/>
        <c:overlap val="-90"/>
        <c:axId val="352153848"/>
        <c:axId val="35215424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2153848"/>
        <c:axId val="352154240"/>
      </c:lineChart>
      <c:catAx>
        <c:axId val="352153848"/>
        <c:scaling>
          <c:orientation val="minMax"/>
        </c:scaling>
        <c:delete val="0"/>
        <c:axPos val="b"/>
        <c:numFmt formatCode="ge" sourceLinked="1"/>
        <c:majorTickMark val="none"/>
        <c:minorTickMark val="none"/>
        <c:tickLblPos val="none"/>
        <c:crossAx val="352154240"/>
        <c:crosses val="autoZero"/>
        <c:auto val="0"/>
        <c:lblAlgn val="ctr"/>
        <c:lblOffset val="100"/>
        <c:noMultiLvlLbl val="1"/>
      </c:catAx>
      <c:valAx>
        <c:axId val="35215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81010048"/>
        <c:axId val="38101044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010048"/>
        <c:axId val="381010440"/>
      </c:lineChart>
      <c:catAx>
        <c:axId val="381010048"/>
        <c:scaling>
          <c:orientation val="minMax"/>
        </c:scaling>
        <c:delete val="0"/>
        <c:axPos val="b"/>
        <c:numFmt formatCode="ge" sourceLinked="1"/>
        <c:majorTickMark val="none"/>
        <c:minorTickMark val="none"/>
        <c:tickLblPos val="none"/>
        <c:crossAx val="381010440"/>
        <c:crosses val="autoZero"/>
        <c:auto val="0"/>
        <c:lblAlgn val="ctr"/>
        <c:lblOffset val="100"/>
        <c:noMultiLvlLbl val="1"/>
      </c:catAx>
      <c:valAx>
        <c:axId val="381010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101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7086.6</c:v>
                </c:pt>
                <c:pt idx="1">
                  <c:v>7874.8</c:v>
                </c:pt>
                <c:pt idx="2">
                  <c:v>8761.9</c:v>
                </c:pt>
                <c:pt idx="3">
                  <c:v>9339.5</c:v>
                </c:pt>
                <c:pt idx="4">
                  <c:v>6834.9</c:v>
                </c:pt>
              </c:numCache>
            </c:numRef>
          </c:val>
        </c:ser>
        <c:dLbls>
          <c:showLegendKey val="0"/>
          <c:showVal val="0"/>
          <c:showCatName val="0"/>
          <c:showSerName val="0"/>
          <c:showPercent val="0"/>
          <c:showBubbleSize val="0"/>
        </c:dLbls>
        <c:gapWidth val="180"/>
        <c:overlap val="-90"/>
        <c:axId val="352155024"/>
        <c:axId val="35215541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352155024"/>
        <c:axId val="352155416"/>
      </c:lineChart>
      <c:catAx>
        <c:axId val="352155024"/>
        <c:scaling>
          <c:orientation val="minMax"/>
        </c:scaling>
        <c:delete val="0"/>
        <c:axPos val="b"/>
        <c:numFmt formatCode="ge" sourceLinked="1"/>
        <c:majorTickMark val="none"/>
        <c:minorTickMark val="none"/>
        <c:tickLblPos val="none"/>
        <c:crossAx val="352155416"/>
        <c:crosses val="autoZero"/>
        <c:auto val="0"/>
        <c:lblAlgn val="ctr"/>
        <c:lblOffset val="100"/>
        <c:noMultiLvlLbl val="1"/>
      </c:catAx>
      <c:valAx>
        <c:axId val="35215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1877743</c:v>
                </c:pt>
                <c:pt idx="1">
                  <c:v>1415436</c:v>
                </c:pt>
                <c:pt idx="2">
                  <c:v>1469379</c:v>
                </c:pt>
                <c:pt idx="3">
                  <c:v>1272517</c:v>
                </c:pt>
                <c:pt idx="4">
                  <c:v>3264340</c:v>
                </c:pt>
              </c:numCache>
            </c:numRef>
          </c:val>
        </c:ser>
        <c:dLbls>
          <c:showLegendKey val="0"/>
          <c:showVal val="0"/>
          <c:showCatName val="0"/>
          <c:showSerName val="0"/>
          <c:showPercent val="0"/>
          <c:showBubbleSize val="0"/>
        </c:dLbls>
        <c:gapWidth val="180"/>
        <c:overlap val="-90"/>
        <c:axId val="352156200"/>
        <c:axId val="35215659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352156200"/>
        <c:axId val="352156592"/>
      </c:lineChart>
      <c:catAx>
        <c:axId val="352156200"/>
        <c:scaling>
          <c:orientation val="minMax"/>
        </c:scaling>
        <c:delete val="0"/>
        <c:axPos val="b"/>
        <c:numFmt formatCode="ge" sourceLinked="1"/>
        <c:majorTickMark val="none"/>
        <c:minorTickMark val="none"/>
        <c:tickLblPos val="none"/>
        <c:crossAx val="352156592"/>
        <c:crosses val="autoZero"/>
        <c:auto val="0"/>
        <c:lblAlgn val="ctr"/>
        <c:lblOffset val="100"/>
        <c:noMultiLvlLbl val="1"/>
      </c:catAx>
      <c:valAx>
        <c:axId val="3521565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6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51.7</c:v>
                </c:pt>
                <c:pt idx="1">
                  <c:v>46.6</c:v>
                </c:pt>
                <c:pt idx="2">
                  <c:v>42.4</c:v>
                </c:pt>
                <c:pt idx="3">
                  <c:v>42.1</c:v>
                </c:pt>
                <c:pt idx="4">
                  <c:v>41.6</c:v>
                </c:pt>
              </c:numCache>
            </c:numRef>
          </c:val>
        </c:ser>
        <c:dLbls>
          <c:showLegendKey val="0"/>
          <c:showVal val="0"/>
          <c:showCatName val="0"/>
          <c:showSerName val="0"/>
          <c:showPercent val="0"/>
          <c:showBubbleSize val="0"/>
        </c:dLbls>
        <c:gapWidth val="180"/>
        <c:overlap val="-90"/>
        <c:axId val="352157376"/>
        <c:axId val="35215776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352157376"/>
        <c:axId val="352157768"/>
      </c:lineChart>
      <c:catAx>
        <c:axId val="352157376"/>
        <c:scaling>
          <c:orientation val="minMax"/>
        </c:scaling>
        <c:delete val="0"/>
        <c:axPos val="b"/>
        <c:numFmt formatCode="ge" sourceLinked="1"/>
        <c:majorTickMark val="none"/>
        <c:minorTickMark val="none"/>
        <c:tickLblPos val="none"/>
        <c:crossAx val="352157768"/>
        <c:crosses val="autoZero"/>
        <c:auto val="0"/>
        <c:lblAlgn val="ctr"/>
        <c:lblOffset val="100"/>
        <c:noMultiLvlLbl val="1"/>
      </c:catAx>
      <c:valAx>
        <c:axId val="35215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3.5</c:v>
                </c:pt>
                <c:pt idx="1">
                  <c:v>9.6999999999999993</c:v>
                </c:pt>
                <c:pt idx="2">
                  <c:v>8.4</c:v>
                </c:pt>
                <c:pt idx="3">
                  <c:v>3.5</c:v>
                </c:pt>
                <c:pt idx="4">
                  <c:v>14.2</c:v>
                </c:pt>
              </c:numCache>
            </c:numRef>
          </c:val>
        </c:ser>
        <c:dLbls>
          <c:showLegendKey val="0"/>
          <c:showVal val="0"/>
          <c:showCatName val="0"/>
          <c:showSerName val="0"/>
          <c:showPercent val="0"/>
          <c:showBubbleSize val="0"/>
        </c:dLbls>
        <c:gapWidth val="180"/>
        <c:overlap val="-90"/>
        <c:axId val="352158552"/>
        <c:axId val="35215894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352158552"/>
        <c:axId val="352158944"/>
      </c:lineChart>
      <c:catAx>
        <c:axId val="352158552"/>
        <c:scaling>
          <c:orientation val="minMax"/>
        </c:scaling>
        <c:delete val="0"/>
        <c:axPos val="b"/>
        <c:numFmt formatCode="ge" sourceLinked="1"/>
        <c:majorTickMark val="none"/>
        <c:minorTickMark val="none"/>
        <c:tickLblPos val="none"/>
        <c:crossAx val="352158944"/>
        <c:crosses val="autoZero"/>
        <c:auto val="0"/>
        <c:lblAlgn val="ctr"/>
        <c:lblOffset val="100"/>
        <c:noMultiLvlLbl val="1"/>
      </c:catAx>
      <c:valAx>
        <c:axId val="35215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8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313.60000000000002</c:v>
                </c:pt>
                <c:pt idx="1">
                  <c:v>358.9</c:v>
                </c:pt>
                <c:pt idx="2">
                  <c:v>324.60000000000002</c:v>
                </c:pt>
                <c:pt idx="3">
                  <c:v>445.1</c:v>
                </c:pt>
                <c:pt idx="4">
                  <c:v>226</c:v>
                </c:pt>
              </c:numCache>
            </c:numRef>
          </c:val>
        </c:ser>
        <c:dLbls>
          <c:showLegendKey val="0"/>
          <c:showVal val="0"/>
          <c:showCatName val="0"/>
          <c:showSerName val="0"/>
          <c:showPercent val="0"/>
          <c:showBubbleSize val="0"/>
        </c:dLbls>
        <c:gapWidth val="180"/>
        <c:overlap val="-90"/>
        <c:axId val="352159728"/>
        <c:axId val="35216012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352159728"/>
        <c:axId val="352160120"/>
      </c:lineChart>
      <c:catAx>
        <c:axId val="352159728"/>
        <c:scaling>
          <c:orientation val="minMax"/>
        </c:scaling>
        <c:delete val="0"/>
        <c:axPos val="b"/>
        <c:numFmt formatCode="ge" sourceLinked="1"/>
        <c:majorTickMark val="none"/>
        <c:minorTickMark val="none"/>
        <c:tickLblPos val="none"/>
        <c:crossAx val="352160120"/>
        <c:crosses val="autoZero"/>
        <c:auto val="0"/>
        <c:lblAlgn val="ctr"/>
        <c:lblOffset val="100"/>
        <c:noMultiLvlLbl val="1"/>
      </c:catAx>
      <c:valAx>
        <c:axId val="35216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15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50.5</c:v>
                </c:pt>
                <c:pt idx="1">
                  <c:v>52.1</c:v>
                </c:pt>
                <c:pt idx="2">
                  <c:v>52.5</c:v>
                </c:pt>
                <c:pt idx="3">
                  <c:v>55.9</c:v>
                </c:pt>
                <c:pt idx="4">
                  <c:v>48</c:v>
                </c:pt>
              </c:numCache>
            </c:numRef>
          </c:val>
        </c:ser>
        <c:dLbls>
          <c:showLegendKey val="0"/>
          <c:showVal val="0"/>
          <c:showCatName val="0"/>
          <c:showSerName val="0"/>
          <c:showPercent val="0"/>
          <c:showBubbleSize val="0"/>
        </c:dLbls>
        <c:gapWidth val="180"/>
        <c:overlap val="-90"/>
        <c:axId val="134650168"/>
        <c:axId val="35216090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134650168"/>
        <c:axId val="352160904"/>
      </c:lineChart>
      <c:catAx>
        <c:axId val="134650168"/>
        <c:scaling>
          <c:orientation val="minMax"/>
        </c:scaling>
        <c:delete val="0"/>
        <c:axPos val="b"/>
        <c:numFmt formatCode="ge" sourceLinked="1"/>
        <c:majorTickMark val="none"/>
        <c:minorTickMark val="none"/>
        <c:tickLblPos val="none"/>
        <c:crossAx val="352160904"/>
        <c:crosses val="autoZero"/>
        <c:auto val="0"/>
        <c:lblAlgn val="ctr"/>
        <c:lblOffset val="100"/>
        <c:noMultiLvlLbl val="1"/>
      </c:catAx>
      <c:valAx>
        <c:axId val="35216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46501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467506</xdr:colOff>
      <xdr:row>41</xdr:row>
      <xdr:rowOff>117765</xdr:rowOff>
    </xdr:from>
    <xdr:ext cx="2954655" cy="392415"/>
    <xdr:sp macro="" textlink="データ!CX9">
      <xdr:nvSpPr>
        <xdr:cNvPr id="20" name="正方形/長方形 19"/>
        <xdr:cNvSpPr/>
      </xdr:nvSpPr>
      <xdr:spPr>
        <a:xfrm>
          <a:off x="2631042"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（最大出力合計84,710kW）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467507</xdr:colOff>
      <xdr:row>41</xdr:row>
      <xdr:rowOff>117765</xdr:rowOff>
    </xdr:from>
    <xdr:ext cx="2954655" cy="392415"/>
    <xdr:sp macro="" textlink="データ!EW9">
      <xdr:nvSpPr>
        <xdr:cNvPr id="22" name="正方形/長方形 21"/>
        <xdr:cNvSpPr/>
      </xdr:nvSpPr>
      <xdr:spPr>
        <a:xfrm>
          <a:off x="9924471"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（最大出力合計84,710kW）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7517"/>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7518"/>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7519"/>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7520"/>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7521"/>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7522"/>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7523"/>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7524"/>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7525"/>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7526"/>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7527"/>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7528"/>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7529"/>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7530"/>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7531"/>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7532"/>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7533"/>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7534"/>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7535"/>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7536"/>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7537"/>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7538"/>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7539"/>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7540"/>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7541"/>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7542"/>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7543"/>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7544"/>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7545"/>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7546"/>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7547"/>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7548"/>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7549"/>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7550"/>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7551"/>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7552"/>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7553"/>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7554"/>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7555"/>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7556"/>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7557"/>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7558"/>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7559"/>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7560"/>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7561"/>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北海道</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66.900000000000006</v>
      </c>
      <c r="K3" s="170"/>
      <c r="L3" s="170"/>
      <c r="M3" s="170"/>
      <c r="N3" s="171">
        <f>データ!L6</f>
        <v>8</v>
      </c>
      <c r="O3" s="171"/>
      <c r="P3" s="171"/>
      <c r="Q3" s="172"/>
      <c r="R3" s="1"/>
      <c r="S3" s="173" t="s">
        <v>170</v>
      </c>
      <c r="T3" s="174"/>
      <c r="U3" s="174"/>
      <c r="V3" s="174"/>
      <c r="W3" s="174"/>
      <c r="X3" s="174"/>
      <c r="Y3" s="174"/>
      <c r="Z3" s="174"/>
      <c r="AA3" s="174"/>
      <c r="AB3" s="174"/>
      <c r="AC3" s="174"/>
      <c r="AD3" s="174"/>
      <c r="AE3" s="174"/>
      <c r="AF3" s="174"/>
      <c r="AG3" s="174"/>
      <c r="AH3" s="175"/>
      <c r="AI3" s="1"/>
      <c r="AJ3" s="1"/>
      <c r="AK3" s="107" t="s">
        <v>171</v>
      </c>
      <c r="AL3" s="108"/>
      <c r="AM3" s="108"/>
      <c r="AN3" s="108"/>
      <c r="AO3" s="108"/>
      <c r="AP3" s="108"/>
      <c r="AQ3" s="109"/>
    </row>
    <row r="4" spans="1:43" ht="23.1" customHeight="1">
      <c r="A4" s="1"/>
      <c r="B4" s="161" t="s">
        <v>8</v>
      </c>
      <c r="C4" s="149"/>
      <c r="D4" s="149"/>
      <c r="E4" s="149"/>
      <c r="F4" s="149" t="s">
        <v>9</v>
      </c>
      <c r="G4" s="149"/>
      <c r="H4" s="149"/>
      <c r="I4" s="149"/>
      <c r="J4" s="149" t="s">
        <v>10</v>
      </c>
      <c r="K4" s="149"/>
      <c r="L4" s="149"/>
      <c r="M4" s="149"/>
      <c r="N4" s="149" t="s">
        <v>11</v>
      </c>
      <c r="O4" s="149"/>
      <c r="P4" s="149"/>
      <c r="Q4" s="150"/>
      <c r="R4" s="1"/>
      <c r="S4" s="176"/>
      <c r="T4" s="177"/>
      <c r="U4" s="177"/>
      <c r="V4" s="177"/>
      <c r="W4" s="177"/>
      <c r="X4" s="177"/>
      <c r="Y4" s="177"/>
      <c r="Z4" s="177"/>
      <c r="AA4" s="177"/>
      <c r="AB4" s="177"/>
      <c r="AC4" s="177"/>
      <c r="AD4" s="177"/>
      <c r="AE4" s="177"/>
      <c r="AF4" s="177"/>
      <c r="AG4" s="177"/>
      <c r="AH4" s="178"/>
      <c r="AI4" s="1"/>
      <c r="AJ4" s="1"/>
      <c r="AK4" s="107"/>
      <c r="AL4" s="108"/>
      <c r="AM4" s="108"/>
      <c r="AN4" s="108"/>
      <c r="AO4" s="108"/>
      <c r="AP4" s="108"/>
      <c r="AQ4" s="109"/>
    </row>
    <row r="5" spans="1:43" ht="23.1" customHeight="1">
      <c r="A5" s="1"/>
      <c r="B5" s="182" t="str">
        <f>データ!M6</f>
        <v>-</v>
      </c>
      <c r="C5" s="183"/>
      <c r="D5" s="183"/>
      <c r="E5" s="183"/>
      <c r="F5" s="147" t="str">
        <f>データ!N6</f>
        <v>-</v>
      </c>
      <c r="G5" s="183"/>
      <c r="H5" s="183"/>
      <c r="I5" s="184"/>
      <c r="J5" s="185" t="str">
        <f>データ!O6</f>
        <v>-</v>
      </c>
      <c r="K5" s="185"/>
      <c r="L5" s="185"/>
      <c r="M5" s="185"/>
      <c r="N5" s="147" t="str">
        <f>データ!P6</f>
        <v>-</v>
      </c>
      <c r="O5" s="183"/>
      <c r="P5" s="183"/>
      <c r="Q5" s="148"/>
      <c r="R5" s="1"/>
      <c r="S5" s="176"/>
      <c r="T5" s="177"/>
      <c r="U5" s="177"/>
      <c r="V5" s="177"/>
      <c r="W5" s="177"/>
      <c r="X5" s="177"/>
      <c r="Y5" s="177"/>
      <c r="Z5" s="177"/>
      <c r="AA5" s="177"/>
      <c r="AB5" s="177"/>
      <c r="AC5" s="177"/>
      <c r="AD5" s="177"/>
      <c r="AE5" s="177"/>
      <c r="AF5" s="177"/>
      <c r="AG5" s="177"/>
      <c r="AH5" s="178"/>
      <c r="AI5" s="1"/>
      <c r="AJ5" s="1"/>
      <c r="AK5" s="107"/>
      <c r="AL5" s="108"/>
      <c r="AM5" s="108"/>
      <c r="AN5" s="108"/>
      <c r="AO5" s="108"/>
      <c r="AP5" s="108"/>
      <c r="AQ5" s="109"/>
    </row>
    <row r="6" spans="1:43" ht="23.1" customHeight="1">
      <c r="A6" s="1"/>
      <c r="B6" s="161" t="s">
        <v>12</v>
      </c>
      <c r="C6" s="149"/>
      <c r="D6" s="149"/>
      <c r="E6" s="149"/>
      <c r="F6" s="149" t="s">
        <v>13</v>
      </c>
      <c r="G6" s="149"/>
      <c r="H6" s="149"/>
      <c r="I6" s="149"/>
      <c r="J6" s="149" t="s">
        <v>14</v>
      </c>
      <c r="K6" s="149"/>
      <c r="L6" s="149"/>
      <c r="M6" s="149"/>
      <c r="N6" s="149" t="s">
        <v>15</v>
      </c>
      <c r="O6" s="149"/>
      <c r="P6" s="149"/>
      <c r="Q6" s="150"/>
      <c r="R6" s="1"/>
      <c r="S6" s="176"/>
      <c r="T6" s="177"/>
      <c r="U6" s="177"/>
      <c r="V6" s="177"/>
      <c r="W6" s="177"/>
      <c r="X6" s="177"/>
      <c r="Y6" s="177"/>
      <c r="Z6" s="177"/>
      <c r="AA6" s="177"/>
      <c r="AB6" s="177"/>
      <c r="AC6" s="177"/>
      <c r="AD6" s="177"/>
      <c r="AE6" s="177"/>
      <c r="AF6" s="177"/>
      <c r="AG6" s="177"/>
      <c r="AH6" s="178"/>
      <c r="AI6" s="1"/>
      <c r="AJ6" s="1"/>
      <c r="AK6" s="107"/>
      <c r="AL6" s="108"/>
      <c r="AM6" s="108"/>
      <c r="AN6" s="108"/>
      <c r="AO6" s="108"/>
      <c r="AP6" s="108"/>
      <c r="AQ6" s="109"/>
    </row>
    <row r="7" spans="1:43" ht="22.5" customHeight="1">
      <c r="A7" s="1"/>
      <c r="B7" s="162" t="s">
        <v>123</v>
      </c>
      <c r="C7" s="163"/>
      <c r="D7" s="163"/>
      <c r="E7" s="163"/>
      <c r="F7" s="164" t="s">
        <v>173</v>
      </c>
      <c r="G7" s="164"/>
      <c r="H7" s="164"/>
      <c r="I7" s="164"/>
      <c r="J7" s="165" t="str">
        <f>データ!S6</f>
        <v>無</v>
      </c>
      <c r="K7" s="165"/>
      <c r="L7" s="165"/>
      <c r="M7" s="165"/>
      <c r="N7" s="166" t="s">
        <v>126</v>
      </c>
      <c r="O7" s="166"/>
      <c r="P7" s="166"/>
      <c r="Q7" s="167"/>
      <c r="R7" s="1"/>
      <c r="S7" s="176"/>
      <c r="T7" s="177"/>
      <c r="U7" s="177"/>
      <c r="V7" s="177"/>
      <c r="W7" s="177"/>
      <c r="X7" s="177"/>
      <c r="Y7" s="177"/>
      <c r="Z7" s="177"/>
      <c r="AA7" s="177"/>
      <c r="AB7" s="177"/>
      <c r="AC7" s="177"/>
      <c r="AD7" s="177"/>
      <c r="AE7" s="177"/>
      <c r="AF7" s="177"/>
      <c r="AG7" s="177"/>
      <c r="AH7" s="178"/>
      <c r="AI7" s="1"/>
      <c r="AJ7" s="1"/>
      <c r="AK7" s="107"/>
      <c r="AL7" s="108"/>
      <c r="AM7" s="108"/>
      <c r="AN7" s="108"/>
      <c r="AO7" s="108"/>
      <c r="AP7" s="108"/>
      <c r="AQ7" s="109"/>
    </row>
    <row r="8" spans="1:43" ht="23.1" customHeight="1">
      <c r="A8" s="1"/>
      <c r="B8" s="142" t="s">
        <v>16</v>
      </c>
      <c r="C8" s="143"/>
      <c r="D8" s="143"/>
      <c r="E8" s="144"/>
      <c r="F8" s="149"/>
      <c r="G8" s="149"/>
      <c r="H8" s="149"/>
      <c r="I8" s="149"/>
      <c r="J8" s="149"/>
      <c r="K8" s="149"/>
      <c r="L8" s="149"/>
      <c r="M8" s="149"/>
      <c r="N8" s="149"/>
      <c r="O8" s="149"/>
      <c r="P8" s="149"/>
      <c r="Q8" s="150"/>
      <c r="R8" s="1"/>
      <c r="S8" s="176"/>
      <c r="T8" s="177"/>
      <c r="U8" s="177"/>
      <c r="V8" s="177"/>
      <c r="W8" s="177"/>
      <c r="X8" s="177"/>
      <c r="Y8" s="177"/>
      <c r="Z8" s="177"/>
      <c r="AA8" s="177"/>
      <c r="AB8" s="177"/>
      <c r="AC8" s="177"/>
      <c r="AD8" s="177"/>
      <c r="AE8" s="177"/>
      <c r="AF8" s="177"/>
      <c r="AG8" s="177"/>
      <c r="AH8" s="178"/>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6"/>
      <c r="T9" s="177"/>
      <c r="U9" s="177"/>
      <c r="V9" s="177"/>
      <c r="W9" s="177"/>
      <c r="X9" s="177"/>
      <c r="Y9" s="177"/>
      <c r="Z9" s="177"/>
      <c r="AA9" s="177"/>
      <c r="AB9" s="177"/>
      <c r="AC9" s="177"/>
      <c r="AD9" s="177"/>
      <c r="AE9" s="177"/>
      <c r="AF9" s="177"/>
      <c r="AG9" s="177"/>
      <c r="AH9" s="178"/>
      <c r="AI9" s="1"/>
      <c r="AJ9" s="1"/>
      <c r="AK9" s="107"/>
      <c r="AL9" s="108"/>
      <c r="AM9" s="108"/>
      <c r="AN9" s="108"/>
      <c r="AO9" s="108"/>
      <c r="AP9" s="108"/>
      <c r="AQ9" s="109"/>
    </row>
    <row r="10" spans="1:43" ht="27" customHeight="1" thickBot="1">
      <c r="A10" s="1"/>
      <c r="B10" s="203" t="s">
        <v>17</v>
      </c>
      <c r="C10" s="6"/>
      <c r="D10" s="6"/>
      <c r="E10" s="6"/>
      <c r="F10" s="6"/>
      <c r="G10" s="6"/>
      <c r="H10" s="6"/>
      <c r="I10" s="6"/>
      <c r="J10" s="6"/>
      <c r="K10" s="6"/>
      <c r="L10" s="6"/>
      <c r="M10" s="6"/>
      <c r="N10" s="6"/>
      <c r="O10" s="6"/>
      <c r="P10" s="6"/>
      <c r="Q10" s="6"/>
      <c r="R10" s="1"/>
      <c r="S10" s="176"/>
      <c r="T10" s="177"/>
      <c r="U10" s="177"/>
      <c r="V10" s="177"/>
      <c r="W10" s="177"/>
      <c r="X10" s="177"/>
      <c r="Y10" s="177"/>
      <c r="Z10" s="177"/>
      <c r="AA10" s="177"/>
      <c r="AB10" s="177"/>
      <c r="AC10" s="177"/>
      <c r="AD10" s="177"/>
      <c r="AE10" s="177"/>
      <c r="AF10" s="177"/>
      <c r="AG10" s="177"/>
      <c r="AH10" s="178"/>
      <c r="AI10" s="1"/>
      <c r="AJ10" s="1"/>
      <c r="AK10" s="107"/>
      <c r="AL10" s="108"/>
      <c r="AM10" s="108"/>
      <c r="AN10" s="108"/>
      <c r="AO10" s="108"/>
      <c r="AP10" s="108"/>
      <c r="AQ10" s="109"/>
    </row>
    <row r="11" spans="1:43" ht="23.1" customHeight="1">
      <c r="A11" s="1"/>
      <c r="B11" s="157" t="s">
        <v>18</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6"/>
      <c r="T11" s="177"/>
      <c r="U11" s="177"/>
      <c r="V11" s="177"/>
      <c r="W11" s="177"/>
      <c r="X11" s="177"/>
      <c r="Y11" s="177"/>
      <c r="Z11" s="177"/>
      <c r="AA11" s="177"/>
      <c r="AB11" s="177"/>
      <c r="AC11" s="177"/>
      <c r="AD11" s="177"/>
      <c r="AE11" s="177"/>
      <c r="AF11" s="177"/>
      <c r="AG11" s="177"/>
      <c r="AH11" s="178"/>
      <c r="AI11" s="1"/>
      <c r="AJ11" s="1"/>
      <c r="AK11" s="107"/>
      <c r="AL11" s="108"/>
      <c r="AM11" s="108"/>
      <c r="AN11" s="108"/>
      <c r="AO11" s="108"/>
      <c r="AP11" s="108"/>
      <c r="AQ11" s="109"/>
    </row>
    <row r="12" spans="1:43" ht="23.1" customHeight="1">
      <c r="A12" s="1"/>
      <c r="B12" s="161" t="s">
        <v>20</v>
      </c>
      <c r="C12" s="149"/>
      <c r="D12" s="149"/>
      <c r="E12" s="149"/>
      <c r="F12" s="145">
        <f>データ!V6</f>
        <v>322039</v>
      </c>
      <c r="G12" s="146"/>
      <c r="H12" s="145">
        <f>データ!W6</f>
        <v>289591</v>
      </c>
      <c r="I12" s="146"/>
      <c r="J12" s="145">
        <f>データ!X6</f>
        <v>263481</v>
      </c>
      <c r="K12" s="146"/>
      <c r="L12" s="145">
        <f>データ!Y6</f>
        <v>207305</v>
      </c>
      <c r="M12" s="146"/>
      <c r="N12" s="147">
        <f>データ!Z6</f>
        <v>309198</v>
      </c>
      <c r="O12" s="148"/>
      <c r="P12" s="7"/>
      <c r="Q12" s="7"/>
      <c r="R12" s="1"/>
      <c r="S12" s="176"/>
      <c r="T12" s="177"/>
      <c r="U12" s="177"/>
      <c r="V12" s="177"/>
      <c r="W12" s="177"/>
      <c r="X12" s="177"/>
      <c r="Y12" s="177"/>
      <c r="Z12" s="177"/>
      <c r="AA12" s="177"/>
      <c r="AB12" s="177"/>
      <c r="AC12" s="177"/>
      <c r="AD12" s="177"/>
      <c r="AE12" s="177"/>
      <c r="AF12" s="177"/>
      <c r="AG12" s="177"/>
      <c r="AH12" s="178"/>
      <c r="AI12" s="1"/>
      <c r="AJ12" s="1"/>
      <c r="AK12" s="107"/>
      <c r="AL12" s="108"/>
      <c r="AM12" s="108"/>
      <c r="AN12" s="108"/>
      <c r="AO12" s="108"/>
      <c r="AP12" s="108"/>
      <c r="AQ12" s="109"/>
    </row>
    <row r="13" spans="1:43" ht="23.1" customHeight="1">
      <c r="A13" s="1"/>
      <c r="B13" s="142" t="s">
        <v>21</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6"/>
      <c r="T13" s="177"/>
      <c r="U13" s="177"/>
      <c r="V13" s="177"/>
      <c r="W13" s="177"/>
      <c r="X13" s="177"/>
      <c r="Y13" s="177"/>
      <c r="Z13" s="177"/>
      <c r="AA13" s="177"/>
      <c r="AB13" s="177"/>
      <c r="AC13" s="177"/>
      <c r="AD13" s="177"/>
      <c r="AE13" s="177"/>
      <c r="AF13" s="177"/>
      <c r="AG13" s="177"/>
      <c r="AH13" s="178"/>
      <c r="AI13" s="1"/>
      <c r="AJ13" s="1"/>
      <c r="AK13" s="107"/>
      <c r="AL13" s="108"/>
      <c r="AM13" s="108"/>
      <c r="AN13" s="108"/>
      <c r="AO13" s="108"/>
      <c r="AP13" s="108"/>
      <c r="AQ13" s="109"/>
    </row>
    <row r="14" spans="1:43" ht="23.1" customHeight="1">
      <c r="A14" s="1"/>
      <c r="B14" s="142" t="s">
        <v>22</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6"/>
      <c r="T14" s="177"/>
      <c r="U14" s="177"/>
      <c r="V14" s="177"/>
      <c r="W14" s="177"/>
      <c r="X14" s="177"/>
      <c r="Y14" s="177"/>
      <c r="Z14" s="177"/>
      <c r="AA14" s="177"/>
      <c r="AB14" s="177"/>
      <c r="AC14" s="177"/>
      <c r="AD14" s="177"/>
      <c r="AE14" s="177"/>
      <c r="AF14" s="177"/>
      <c r="AG14" s="177"/>
      <c r="AH14" s="178"/>
      <c r="AI14" s="1"/>
      <c r="AJ14" s="1"/>
      <c r="AK14" s="107"/>
      <c r="AL14" s="108"/>
      <c r="AM14" s="108"/>
      <c r="AN14" s="108"/>
      <c r="AO14" s="108"/>
      <c r="AP14" s="108"/>
      <c r="AQ14" s="109"/>
    </row>
    <row r="15" spans="1:43" ht="23.1" customHeight="1">
      <c r="A15" s="1"/>
      <c r="B15" s="135" t="s">
        <v>23</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6"/>
      <c r="T15" s="177"/>
      <c r="U15" s="177"/>
      <c r="V15" s="177"/>
      <c r="W15" s="177"/>
      <c r="X15" s="177"/>
      <c r="Y15" s="177"/>
      <c r="Z15" s="177"/>
      <c r="AA15" s="177"/>
      <c r="AB15" s="177"/>
      <c r="AC15" s="177"/>
      <c r="AD15" s="177"/>
      <c r="AE15" s="177"/>
      <c r="AF15" s="177"/>
      <c r="AG15" s="177"/>
      <c r="AH15" s="178"/>
      <c r="AI15" s="1"/>
      <c r="AJ15" s="1"/>
      <c r="AK15" s="107"/>
      <c r="AL15" s="108"/>
      <c r="AM15" s="108"/>
      <c r="AN15" s="108"/>
      <c r="AO15" s="108"/>
      <c r="AP15" s="108"/>
      <c r="AQ15" s="109"/>
    </row>
    <row r="16" spans="1:43" ht="23.1" customHeight="1" thickBot="1">
      <c r="A16" s="1"/>
      <c r="B16" s="128" t="s">
        <v>24</v>
      </c>
      <c r="C16" s="129"/>
      <c r="D16" s="129"/>
      <c r="E16" s="130"/>
      <c r="F16" s="141">
        <f>データ!AP6</f>
        <v>322039</v>
      </c>
      <c r="G16" s="141"/>
      <c r="H16" s="141">
        <f>データ!AQ6</f>
        <v>289591</v>
      </c>
      <c r="I16" s="141"/>
      <c r="J16" s="141">
        <f>データ!AR6</f>
        <v>263481</v>
      </c>
      <c r="K16" s="141"/>
      <c r="L16" s="141">
        <f>データ!AS6</f>
        <v>207305</v>
      </c>
      <c r="M16" s="141"/>
      <c r="N16" s="133">
        <f>データ!AT6</f>
        <v>309198</v>
      </c>
      <c r="O16" s="134"/>
      <c r="P16" s="7"/>
      <c r="Q16" s="7"/>
      <c r="R16" s="1"/>
      <c r="S16" s="176"/>
      <c r="T16" s="177"/>
      <c r="U16" s="177"/>
      <c r="V16" s="177"/>
      <c r="W16" s="177"/>
      <c r="X16" s="177"/>
      <c r="Y16" s="177"/>
      <c r="Z16" s="177"/>
      <c r="AA16" s="177"/>
      <c r="AB16" s="177"/>
      <c r="AC16" s="177"/>
      <c r="AD16" s="177"/>
      <c r="AE16" s="177"/>
      <c r="AF16" s="177"/>
      <c r="AG16" s="177"/>
      <c r="AH16" s="178"/>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7"/>
      <c r="AL17" s="108"/>
      <c r="AM17" s="108"/>
      <c r="AN17" s="108"/>
      <c r="AO17" s="108"/>
      <c r="AP17" s="108"/>
      <c r="AQ17" s="109"/>
    </row>
    <row r="18" spans="1:43" ht="23.1" customHeight="1">
      <c r="A18" s="1"/>
      <c r="B18" s="124"/>
      <c r="C18" s="125"/>
      <c r="D18" s="125"/>
      <c r="E18" s="125"/>
      <c r="F18" s="126" t="s">
        <v>25</v>
      </c>
      <c r="G18" s="126"/>
      <c r="H18" s="126"/>
      <c r="I18" s="126" t="s">
        <v>26</v>
      </c>
      <c r="J18" s="126"/>
      <c r="K18" s="126"/>
      <c r="L18" s="126" t="s">
        <v>24</v>
      </c>
      <c r="M18" s="126"/>
      <c r="N18" s="126"/>
      <c r="O18" s="127"/>
      <c r="P18" s="1"/>
      <c r="Q18" s="1"/>
      <c r="R18" s="1"/>
      <c r="S18" s="176"/>
      <c r="T18" s="177"/>
      <c r="U18" s="177"/>
      <c r="V18" s="177"/>
      <c r="W18" s="177"/>
      <c r="X18" s="177"/>
      <c r="Y18" s="177"/>
      <c r="Z18" s="177"/>
      <c r="AA18" s="177"/>
      <c r="AB18" s="177"/>
      <c r="AC18" s="177"/>
      <c r="AD18" s="177"/>
      <c r="AE18" s="177"/>
      <c r="AF18" s="177"/>
      <c r="AG18" s="177"/>
      <c r="AH18" s="178"/>
      <c r="AI18" s="1"/>
      <c r="AJ18" s="1"/>
      <c r="AK18" s="107"/>
      <c r="AL18" s="108"/>
      <c r="AM18" s="108"/>
      <c r="AN18" s="108"/>
      <c r="AO18" s="108"/>
      <c r="AP18" s="108"/>
      <c r="AQ18" s="109"/>
    </row>
    <row r="19" spans="1:43" ht="23.1" customHeight="1" thickBot="1">
      <c r="A19" s="1"/>
      <c r="B19" s="128" t="s">
        <v>27</v>
      </c>
      <c r="C19" s="129"/>
      <c r="D19" s="129"/>
      <c r="E19" s="130"/>
      <c r="F19" s="131">
        <f>データ!AU6</f>
        <v>1509555</v>
      </c>
      <c r="G19" s="131"/>
      <c r="H19" s="131"/>
      <c r="I19" s="131">
        <f>データ!AV6</f>
        <v>1989739</v>
      </c>
      <c r="J19" s="131"/>
      <c r="K19" s="131"/>
      <c r="L19" s="131">
        <f>データ!AW6</f>
        <v>3499294</v>
      </c>
      <c r="M19" s="131"/>
      <c r="N19" s="131"/>
      <c r="O19" s="132"/>
      <c r="P19" s="1"/>
      <c r="Q19" s="1"/>
      <c r="R19" s="1"/>
      <c r="S19" s="179"/>
      <c r="T19" s="180"/>
      <c r="U19" s="180"/>
      <c r="V19" s="180"/>
      <c r="W19" s="180"/>
      <c r="X19" s="180"/>
      <c r="Y19" s="180"/>
      <c r="Z19" s="180"/>
      <c r="AA19" s="180"/>
      <c r="AB19" s="180"/>
      <c r="AC19" s="180"/>
      <c r="AD19" s="180"/>
      <c r="AE19" s="180"/>
      <c r="AF19" s="180"/>
      <c r="AG19" s="180"/>
      <c r="AH19" s="181"/>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31</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172</v>
      </c>
      <c r="AL40" s="108"/>
      <c r="AM40" s="108"/>
      <c r="AN40" s="108"/>
      <c r="AO40" s="108"/>
      <c r="AP40" s="108"/>
      <c r="AQ40" s="109"/>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33</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174</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52.8">
      <c r="A6" s="45" t="s">
        <v>112</v>
      </c>
      <c r="B6" s="63" t="str">
        <f>B7</f>
        <v>2015</v>
      </c>
      <c r="C6" s="63" t="str">
        <f t="shared" ref="C6:AW6" si="6">C7</f>
        <v>010006</v>
      </c>
      <c r="D6" s="63" t="str">
        <f t="shared" si="6"/>
        <v>46</v>
      </c>
      <c r="E6" s="63" t="str">
        <f t="shared" si="6"/>
        <v>04</v>
      </c>
      <c r="F6" s="63" t="str">
        <f t="shared" si="6"/>
        <v>0</v>
      </c>
      <c r="G6" s="63" t="str">
        <f t="shared" si="6"/>
        <v>000</v>
      </c>
      <c r="H6" s="63" t="str">
        <f t="shared" si="6"/>
        <v>北海道</v>
      </c>
      <c r="I6" s="63" t="str">
        <f t="shared" si="6"/>
        <v>法適用</v>
      </c>
      <c r="J6" s="63" t="str">
        <f t="shared" si="6"/>
        <v>電気事業</v>
      </c>
      <c r="K6" s="64">
        <f t="shared" si="6"/>
        <v>66.900000000000006</v>
      </c>
      <c r="L6" s="65">
        <f t="shared" si="6"/>
        <v>8</v>
      </c>
      <c r="M6" s="65" t="str">
        <f t="shared" si="6"/>
        <v>-</v>
      </c>
      <c r="N6" s="65" t="str">
        <f t="shared" si="6"/>
        <v>-</v>
      </c>
      <c r="O6" s="65" t="str">
        <f t="shared" si="6"/>
        <v>-</v>
      </c>
      <c r="P6" s="65" t="str">
        <f t="shared" si="6"/>
        <v>-</v>
      </c>
      <c r="Q6" s="66" t="str">
        <f>Q7</f>
        <v>平成32年3月31日　鷹泊発電所ほか</v>
      </c>
      <c r="R6" s="67" t="str">
        <f t="shared" si="6"/>
        <v>平成32年3月31日　シューパロ発電所ほか</v>
      </c>
      <c r="S6" s="63" t="str">
        <f t="shared" si="6"/>
        <v>無</v>
      </c>
      <c r="T6" s="67" t="str">
        <f t="shared" si="6"/>
        <v>北海道電力株式会社</v>
      </c>
      <c r="U6" s="64" t="str">
        <f t="shared" si="6"/>
        <v>-</v>
      </c>
      <c r="V6" s="65">
        <f>V7</f>
        <v>322039</v>
      </c>
      <c r="W6" s="65">
        <f t="shared" si="6"/>
        <v>289591</v>
      </c>
      <c r="X6" s="65">
        <f t="shared" si="6"/>
        <v>263481</v>
      </c>
      <c r="Y6" s="65">
        <f t="shared" si="6"/>
        <v>207305</v>
      </c>
      <c r="Z6" s="65">
        <f t="shared" si="6"/>
        <v>309198</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322039</v>
      </c>
      <c r="AQ6" s="65">
        <f t="shared" si="6"/>
        <v>289591</v>
      </c>
      <c r="AR6" s="65">
        <f t="shared" si="6"/>
        <v>263481</v>
      </c>
      <c r="AS6" s="65">
        <f t="shared" si="6"/>
        <v>207305</v>
      </c>
      <c r="AT6" s="65">
        <f t="shared" si="6"/>
        <v>309198</v>
      </c>
      <c r="AU6" s="65">
        <f t="shared" si="6"/>
        <v>1509555</v>
      </c>
      <c r="AV6" s="65">
        <f t="shared" si="6"/>
        <v>1989739</v>
      </c>
      <c r="AW6" s="65">
        <f t="shared" si="6"/>
        <v>3499294</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113</v>
      </c>
      <c r="C7" s="73" t="s">
        <v>114</v>
      </c>
      <c r="D7" s="73" t="s">
        <v>115</v>
      </c>
      <c r="E7" s="73" t="s">
        <v>116</v>
      </c>
      <c r="F7" s="73" t="s">
        <v>117</v>
      </c>
      <c r="G7" s="73" t="s">
        <v>118</v>
      </c>
      <c r="H7" s="73" t="s">
        <v>119</v>
      </c>
      <c r="I7" s="73" t="s">
        <v>120</v>
      </c>
      <c r="J7" s="73" t="s">
        <v>121</v>
      </c>
      <c r="K7" s="74">
        <v>66.900000000000006</v>
      </c>
      <c r="L7" s="75">
        <v>8</v>
      </c>
      <c r="M7" s="75" t="s">
        <v>122</v>
      </c>
      <c r="N7" s="76" t="s">
        <v>122</v>
      </c>
      <c r="O7" s="76" t="s">
        <v>122</v>
      </c>
      <c r="P7" s="76" t="s">
        <v>122</v>
      </c>
      <c r="Q7" s="77" t="s">
        <v>123</v>
      </c>
      <c r="R7" s="77" t="s">
        <v>124</v>
      </c>
      <c r="S7" s="78" t="s">
        <v>125</v>
      </c>
      <c r="T7" s="77" t="s">
        <v>126</v>
      </c>
      <c r="U7" s="74" t="s">
        <v>122</v>
      </c>
      <c r="V7" s="76">
        <v>322039</v>
      </c>
      <c r="W7" s="76">
        <v>289591</v>
      </c>
      <c r="X7" s="76">
        <v>263481</v>
      </c>
      <c r="Y7" s="76">
        <v>207305</v>
      </c>
      <c r="Z7" s="76">
        <v>309198</v>
      </c>
      <c r="AA7" s="76" t="s">
        <v>122</v>
      </c>
      <c r="AB7" s="76" t="s">
        <v>122</v>
      </c>
      <c r="AC7" s="76" t="s">
        <v>122</v>
      </c>
      <c r="AD7" s="76" t="s">
        <v>122</v>
      </c>
      <c r="AE7" s="76" t="s">
        <v>122</v>
      </c>
      <c r="AF7" s="76" t="s">
        <v>122</v>
      </c>
      <c r="AG7" s="76" t="s">
        <v>122</v>
      </c>
      <c r="AH7" s="76" t="s">
        <v>122</v>
      </c>
      <c r="AI7" s="76" t="s">
        <v>122</v>
      </c>
      <c r="AJ7" s="76" t="s">
        <v>122</v>
      </c>
      <c r="AK7" s="76" t="s">
        <v>122</v>
      </c>
      <c r="AL7" s="76" t="s">
        <v>122</v>
      </c>
      <c r="AM7" s="76" t="s">
        <v>122</v>
      </c>
      <c r="AN7" s="76" t="s">
        <v>122</v>
      </c>
      <c r="AO7" s="76" t="s">
        <v>122</v>
      </c>
      <c r="AP7" s="76">
        <v>322039</v>
      </c>
      <c r="AQ7" s="76">
        <v>289591</v>
      </c>
      <c r="AR7" s="76">
        <v>263481</v>
      </c>
      <c r="AS7" s="76">
        <v>207305</v>
      </c>
      <c r="AT7" s="76">
        <v>309198</v>
      </c>
      <c r="AU7" s="76">
        <v>1509555</v>
      </c>
      <c r="AV7" s="76">
        <v>1989739</v>
      </c>
      <c r="AW7" s="76">
        <v>3499294</v>
      </c>
      <c r="AX7" s="79">
        <v>132.4</v>
      </c>
      <c r="AY7" s="79">
        <v>116.5</v>
      </c>
      <c r="AZ7" s="79">
        <v>120.5</v>
      </c>
      <c r="BA7" s="79">
        <v>119.4</v>
      </c>
      <c r="BB7" s="79">
        <v>173.1</v>
      </c>
      <c r="BC7" s="79">
        <v>108.4</v>
      </c>
      <c r="BD7" s="79">
        <v>110.1</v>
      </c>
      <c r="BE7" s="79">
        <v>119.7</v>
      </c>
      <c r="BF7" s="79">
        <v>125.7</v>
      </c>
      <c r="BG7" s="79">
        <v>129.69999999999999</v>
      </c>
      <c r="BH7" s="79">
        <v>100</v>
      </c>
      <c r="BI7" s="79">
        <v>167.5</v>
      </c>
      <c r="BJ7" s="79">
        <v>142.1</v>
      </c>
      <c r="BK7" s="79">
        <v>141.9</v>
      </c>
      <c r="BL7" s="79">
        <v>139.30000000000001</v>
      </c>
      <c r="BM7" s="79">
        <v>191</v>
      </c>
      <c r="BN7" s="79">
        <v>112.4</v>
      </c>
      <c r="BO7" s="79">
        <v>112.7</v>
      </c>
      <c r="BP7" s="79">
        <v>121.8</v>
      </c>
      <c r="BQ7" s="79">
        <v>124.8</v>
      </c>
      <c r="BR7" s="79">
        <v>130.4</v>
      </c>
      <c r="BS7" s="79">
        <v>100</v>
      </c>
      <c r="BT7" s="79">
        <v>1227.3</v>
      </c>
      <c r="BU7" s="79">
        <v>1374.7</v>
      </c>
      <c r="BV7" s="79">
        <v>548.9</v>
      </c>
      <c r="BW7" s="79">
        <v>193.5</v>
      </c>
      <c r="BX7" s="79">
        <v>235.3</v>
      </c>
      <c r="BY7" s="79">
        <v>1465.9</v>
      </c>
      <c r="BZ7" s="79">
        <v>1317.9</v>
      </c>
      <c r="CA7" s="79">
        <v>992.4</v>
      </c>
      <c r="CB7" s="79">
        <v>632.6</v>
      </c>
      <c r="CC7" s="79">
        <v>712.7</v>
      </c>
      <c r="CD7" s="79">
        <v>100</v>
      </c>
      <c r="CE7" s="79">
        <v>7086.6</v>
      </c>
      <c r="CF7" s="79">
        <v>7874.8</v>
      </c>
      <c r="CG7" s="79">
        <v>8761.9</v>
      </c>
      <c r="CH7" s="79">
        <v>9339.5</v>
      </c>
      <c r="CI7" s="79">
        <v>6834.9</v>
      </c>
      <c r="CJ7" s="79">
        <v>7540.4</v>
      </c>
      <c r="CK7" s="79">
        <v>7970</v>
      </c>
      <c r="CL7" s="79">
        <v>7914.4</v>
      </c>
      <c r="CM7" s="79">
        <v>7493.6</v>
      </c>
      <c r="CN7" s="79">
        <v>8013.5</v>
      </c>
      <c r="CO7" s="76">
        <v>1877743</v>
      </c>
      <c r="CP7" s="76">
        <v>1415436</v>
      </c>
      <c r="CQ7" s="76">
        <v>1469379</v>
      </c>
      <c r="CR7" s="76">
        <v>1272517</v>
      </c>
      <c r="CS7" s="76">
        <v>3264340</v>
      </c>
      <c r="CT7" s="76">
        <v>1059040</v>
      </c>
      <c r="CU7" s="76">
        <v>1043769</v>
      </c>
      <c r="CV7" s="76">
        <v>1160012</v>
      </c>
      <c r="CW7" s="76">
        <v>1146099</v>
      </c>
      <c r="CX7" s="76">
        <v>1494682</v>
      </c>
      <c r="CY7" s="76">
        <v>84710</v>
      </c>
      <c r="CZ7" s="79">
        <v>51.7</v>
      </c>
      <c r="DA7" s="79">
        <v>46.6</v>
      </c>
      <c r="DB7" s="79">
        <v>42.4</v>
      </c>
      <c r="DC7" s="79">
        <v>42.1</v>
      </c>
      <c r="DD7" s="79">
        <v>41.6</v>
      </c>
      <c r="DE7" s="79">
        <v>40.200000000000003</v>
      </c>
      <c r="DF7" s="79">
        <v>37.299999999999997</v>
      </c>
      <c r="DG7" s="79">
        <v>36.299999999999997</v>
      </c>
      <c r="DH7" s="79">
        <v>38.4</v>
      </c>
      <c r="DI7" s="79">
        <v>37.700000000000003</v>
      </c>
      <c r="DJ7" s="79">
        <v>3.5</v>
      </c>
      <c r="DK7" s="79">
        <v>9.6999999999999993</v>
      </c>
      <c r="DL7" s="79">
        <v>8.4</v>
      </c>
      <c r="DM7" s="79">
        <v>3.5</v>
      </c>
      <c r="DN7" s="79">
        <v>14.2</v>
      </c>
      <c r="DO7" s="79">
        <v>22.5</v>
      </c>
      <c r="DP7" s="79">
        <v>22.3</v>
      </c>
      <c r="DQ7" s="79">
        <v>22.1</v>
      </c>
      <c r="DR7" s="79">
        <v>21.1</v>
      </c>
      <c r="DS7" s="79">
        <v>20</v>
      </c>
      <c r="DT7" s="79">
        <v>313.60000000000002</v>
      </c>
      <c r="DU7" s="79">
        <v>358.9</v>
      </c>
      <c r="DV7" s="79">
        <v>324.60000000000002</v>
      </c>
      <c r="DW7" s="79">
        <v>445.1</v>
      </c>
      <c r="DX7" s="79">
        <v>226</v>
      </c>
      <c r="DY7" s="79">
        <v>160.30000000000001</v>
      </c>
      <c r="DZ7" s="79">
        <v>146.19999999999999</v>
      </c>
      <c r="EA7" s="79">
        <v>130.5</v>
      </c>
      <c r="EB7" s="79">
        <v>129.19999999999999</v>
      </c>
      <c r="EC7" s="79">
        <v>110.2</v>
      </c>
      <c r="ED7" s="79">
        <v>50.5</v>
      </c>
      <c r="EE7" s="79">
        <v>52.1</v>
      </c>
      <c r="EF7" s="79">
        <v>52.5</v>
      </c>
      <c r="EG7" s="79">
        <v>55.9</v>
      </c>
      <c r="EH7" s="79">
        <v>48</v>
      </c>
      <c r="EI7" s="79">
        <v>56.2</v>
      </c>
      <c r="EJ7" s="79">
        <v>57</v>
      </c>
      <c r="EK7" s="79">
        <v>57.7</v>
      </c>
      <c r="EL7" s="79">
        <v>59.8</v>
      </c>
      <c r="EM7" s="79">
        <v>59.6</v>
      </c>
      <c r="EN7" s="79" t="s">
        <v>122</v>
      </c>
      <c r="EO7" s="79">
        <v>0</v>
      </c>
      <c r="EP7" s="79">
        <v>0</v>
      </c>
      <c r="EQ7" s="79">
        <v>0</v>
      </c>
      <c r="ER7" s="79">
        <v>56.9</v>
      </c>
      <c r="ES7" s="79" t="s">
        <v>122</v>
      </c>
      <c r="ET7" s="79">
        <v>2.8</v>
      </c>
      <c r="EU7" s="79">
        <v>15.4</v>
      </c>
      <c r="EV7" s="79">
        <v>16.2</v>
      </c>
      <c r="EW7" s="79">
        <v>17.8</v>
      </c>
      <c r="EX7" s="76">
        <v>84710</v>
      </c>
      <c r="EY7" s="79">
        <v>51.7</v>
      </c>
      <c r="EZ7" s="79">
        <v>46.6</v>
      </c>
      <c r="FA7" s="79">
        <v>42.4</v>
      </c>
      <c r="FB7" s="79">
        <v>42.1</v>
      </c>
      <c r="FC7" s="79">
        <v>41.6</v>
      </c>
      <c r="FD7" s="79">
        <v>40.4</v>
      </c>
      <c r="FE7" s="79">
        <v>37.5</v>
      </c>
      <c r="FF7" s="79">
        <v>37</v>
      </c>
      <c r="FG7" s="79">
        <v>39.5</v>
      </c>
      <c r="FH7" s="79">
        <v>39.1</v>
      </c>
      <c r="FI7" s="79">
        <v>3.5</v>
      </c>
      <c r="FJ7" s="79">
        <v>9.6999999999999993</v>
      </c>
      <c r="FK7" s="79">
        <v>8.4</v>
      </c>
      <c r="FL7" s="79">
        <v>3.5</v>
      </c>
      <c r="FM7" s="79">
        <v>14.2</v>
      </c>
      <c r="FN7" s="79">
        <v>23.5</v>
      </c>
      <c r="FO7" s="79">
        <v>23.1</v>
      </c>
      <c r="FP7" s="79">
        <v>22.6</v>
      </c>
      <c r="FQ7" s="79">
        <v>22</v>
      </c>
      <c r="FR7" s="79">
        <v>21.4</v>
      </c>
      <c r="FS7" s="79">
        <v>313.60000000000002</v>
      </c>
      <c r="FT7" s="79">
        <v>358.9</v>
      </c>
      <c r="FU7" s="79">
        <v>324.60000000000002</v>
      </c>
      <c r="FV7" s="79">
        <v>445.1</v>
      </c>
      <c r="FW7" s="79">
        <v>226</v>
      </c>
      <c r="FX7" s="79">
        <v>160.4</v>
      </c>
      <c r="FY7" s="79">
        <v>146</v>
      </c>
      <c r="FZ7" s="79">
        <v>121.2</v>
      </c>
      <c r="GA7" s="79">
        <v>106.1</v>
      </c>
      <c r="GB7" s="79">
        <v>89.6</v>
      </c>
      <c r="GC7" s="79">
        <v>50.5</v>
      </c>
      <c r="GD7" s="79">
        <v>52.1</v>
      </c>
      <c r="GE7" s="79">
        <v>52.5</v>
      </c>
      <c r="GF7" s="79">
        <v>55.9</v>
      </c>
      <c r="GG7" s="79">
        <v>48</v>
      </c>
      <c r="GH7" s="79">
        <v>56.7</v>
      </c>
      <c r="GI7" s="79">
        <v>57.6</v>
      </c>
      <c r="GJ7" s="79">
        <v>58.6</v>
      </c>
      <c r="GK7" s="79">
        <v>61.3</v>
      </c>
      <c r="GL7" s="79">
        <v>61.7</v>
      </c>
      <c r="GM7" s="79" t="s">
        <v>122</v>
      </c>
      <c r="GN7" s="79">
        <v>0</v>
      </c>
      <c r="GO7" s="79">
        <v>0</v>
      </c>
      <c r="GP7" s="79">
        <v>0</v>
      </c>
      <c r="GQ7" s="79">
        <v>56.9</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t="s">
        <v>122</v>
      </c>
      <c r="IW7" s="79" t="s">
        <v>122</v>
      </c>
      <c r="IX7" s="79" t="s">
        <v>122</v>
      </c>
      <c r="IY7" s="79" t="s">
        <v>122</v>
      </c>
      <c r="IZ7" s="79" t="s">
        <v>122</v>
      </c>
      <c r="JA7" s="79" t="s">
        <v>122</v>
      </c>
      <c r="JB7" s="79">
        <v>17.7</v>
      </c>
      <c r="JC7" s="79">
        <v>16.3</v>
      </c>
      <c r="JD7" s="79">
        <v>15.1</v>
      </c>
      <c r="JE7" s="79">
        <v>15.1</v>
      </c>
      <c r="JF7" s="79">
        <v>14</v>
      </c>
      <c r="JG7" s="79" t="s">
        <v>122</v>
      </c>
      <c r="JH7" s="79" t="s">
        <v>122</v>
      </c>
      <c r="JI7" s="79" t="s">
        <v>122</v>
      </c>
      <c r="JJ7" s="79" t="s">
        <v>122</v>
      </c>
      <c r="JK7" s="79" t="s">
        <v>122</v>
      </c>
      <c r="JL7" s="79">
        <v>24.3</v>
      </c>
      <c r="JM7" s="79">
        <v>29.6</v>
      </c>
      <c r="JN7" s="79">
        <v>37.700000000000003</v>
      </c>
      <c r="JO7" s="79">
        <v>25.4</v>
      </c>
      <c r="JP7" s="79">
        <v>20.100000000000001</v>
      </c>
      <c r="JQ7" s="79" t="s">
        <v>122</v>
      </c>
      <c r="JR7" s="79" t="s">
        <v>122</v>
      </c>
      <c r="JS7" s="79" t="s">
        <v>122</v>
      </c>
      <c r="JT7" s="79" t="s">
        <v>122</v>
      </c>
      <c r="JU7" s="79" t="s">
        <v>122</v>
      </c>
      <c r="JV7" s="79">
        <v>494.7</v>
      </c>
      <c r="JW7" s="79">
        <v>344.4</v>
      </c>
      <c r="JX7" s="79">
        <v>259.60000000000002</v>
      </c>
      <c r="JY7" s="79">
        <v>226.2</v>
      </c>
      <c r="JZ7" s="79">
        <v>224.7</v>
      </c>
      <c r="KA7" s="79" t="s">
        <v>122</v>
      </c>
      <c r="KB7" s="79" t="s">
        <v>122</v>
      </c>
      <c r="KC7" s="79" t="s">
        <v>122</v>
      </c>
      <c r="KD7" s="79" t="s">
        <v>122</v>
      </c>
      <c r="KE7" s="79" t="s">
        <v>122</v>
      </c>
      <c r="KF7" s="79">
        <v>18.899999999999999</v>
      </c>
      <c r="KG7" s="79">
        <v>22.3</v>
      </c>
      <c r="KH7" s="79">
        <v>25.5</v>
      </c>
      <c r="KI7" s="79">
        <v>45.2</v>
      </c>
      <c r="KJ7" s="79">
        <v>48.7</v>
      </c>
      <c r="KK7" s="79" t="s">
        <v>122</v>
      </c>
      <c r="KL7" s="79" t="s">
        <v>122</v>
      </c>
      <c r="KM7" s="79" t="s">
        <v>122</v>
      </c>
      <c r="KN7" s="79" t="s">
        <v>122</v>
      </c>
      <c r="KO7" s="79" t="s">
        <v>122</v>
      </c>
      <c r="KP7" s="79" t="s">
        <v>122</v>
      </c>
      <c r="KQ7" s="79">
        <v>60.9</v>
      </c>
      <c r="KR7" s="79">
        <v>100</v>
      </c>
      <c r="KS7" s="79">
        <v>100</v>
      </c>
      <c r="KT7" s="79">
        <v>100</v>
      </c>
      <c r="KU7" s="76" t="s">
        <v>122</v>
      </c>
      <c r="KV7" s="79" t="s">
        <v>122</v>
      </c>
      <c r="KW7" s="79" t="s">
        <v>122</v>
      </c>
      <c r="KX7" s="79" t="s">
        <v>122</v>
      </c>
      <c r="KY7" s="79" t="s">
        <v>122</v>
      </c>
      <c r="KZ7" s="79" t="s">
        <v>122</v>
      </c>
      <c r="LA7" s="79">
        <v>3.4</v>
      </c>
      <c r="LB7" s="79">
        <v>12.1</v>
      </c>
      <c r="LC7" s="79">
        <v>7.1</v>
      </c>
      <c r="LD7" s="79">
        <v>8.9</v>
      </c>
      <c r="LE7" s="79">
        <v>11.8</v>
      </c>
      <c r="LF7" s="79" t="s">
        <v>122</v>
      </c>
      <c r="LG7" s="79" t="s">
        <v>122</v>
      </c>
      <c r="LH7" s="79" t="s">
        <v>122</v>
      </c>
      <c r="LI7" s="79" t="s">
        <v>122</v>
      </c>
      <c r="LJ7" s="79" t="s">
        <v>122</v>
      </c>
      <c r="LK7" s="79">
        <v>0</v>
      </c>
      <c r="LL7" s="79">
        <v>1.4</v>
      </c>
      <c r="LM7" s="79">
        <v>8.6</v>
      </c>
      <c r="LN7" s="79">
        <v>2</v>
      </c>
      <c r="LO7" s="79">
        <v>1.4</v>
      </c>
      <c r="LP7" s="79" t="s">
        <v>122</v>
      </c>
      <c r="LQ7" s="79" t="s">
        <v>122</v>
      </c>
      <c r="LR7" s="79" t="s">
        <v>122</v>
      </c>
      <c r="LS7" s="79" t="s">
        <v>122</v>
      </c>
      <c r="LT7" s="79" t="s">
        <v>122</v>
      </c>
      <c r="LU7" s="79">
        <v>0</v>
      </c>
      <c r="LV7" s="79">
        <v>298.60000000000002</v>
      </c>
      <c r="LW7" s="79">
        <v>1092.0999999999999</v>
      </c>
      <c r="LX7" s="79">
        <v>1128.5999999999999</v>
      </c>
      <c r="LY7" s="79">
        <v>596.79999999999995</v>
      </c>
      <c r="LZ7" s="79" t="s">
        <v>122</v>
      </c>
      <c r="MA7" s="79" t="s">
        <v>122</v>
      </c>
      <c r="MB7" s="79" t="s">
        <v>122</v>
      </c>
      <c r="MC7" s="79" t="s">
        <v>122</v>
      </c>
      <c r="MD7" s="79" t="s">
        <v>122</v>
      </c>
      <c r="ME7" s="79">
        <v>0</v>
      </c>
      <c r="MF7" s="79">
        <v>1.7</v>
      </c>
      <c r="MG7" s="79">
        <v>2.9</v>
      </c>
      <c r="MH7" s="79">
        <v>3.4</v>
      </c>
      <c r="MI7" s="79">
        <v>5.6</v>
      </c>
      <c r="MJ7" s="79" t="s">
        <v>122</v>
      </c>
      <c r="MK7" s="79" t="s">
        <v>122</v>
      </c>
      <c r="ML7" s="79" t="s">
        <v>122</v>
      </c>
      <c r="MM7" s="79" t="s">
        <v>122</v>
      </c>
      <c r="MN7" s="79" t="s">
        <v>122</v>
      </c>
      <c r="MO7" s="79" t="s">
        <v>122</v>
      </c>
      <c r="MP7" s="79">
        <v>77.7</v>
      </c>
      <c r="MQ7" s="79">
        <v>100</v>
      </c>
      <c r="MR7" s="79">
        <v>100</v>
      </c>
      <c r="MS7" s="79">
        <v>100</v>
      </c>
      <c r="MT7" s="79">
        <v>8</v>
      </c>
      <c r="MU7" s="79">
        <v>8</v>
      </c>
      <c r="MV7" s="79">
        <v>8</v>
      </c>
      <c r="MW7" s="79">
        <v>7</v>
      </c>
      <c r="MX7" s="79" t="s">
        <v>122</v>
      </c>
      <c r="MY7" s="79" t="s">
        <v>122</v>
      </c>
      <c r="MZ7" s="79" t="s">
        <v>122</v>
      </c>
      <c r="NA7" s="79" t="s">
        <v>122</v>
      </c>
      <c r="NB7" s="79" t="s">
        <v>122</v>
      </c>
      <c r="NC7" s="79" t="s">
        <v>122</v>
      </c>
      <c r="ND7" s="79" t="s">
        <v>122</v>
      </c>
      <c r="NE7" s="79" t="s">
        <v>122</v>
      </c>
      <c r="NF7" s="79" t="s">
        <v>122</v>
      </c>
      <c r="NG7" s="79" t="s">
        <v>122</v>
      </c>
      <c r="NH7" s="79" t="s">
        <v>122</v>
      </c>
      <c r="NI7" s="79" t="s">
        <v>122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0</v>
      </c>
      <c r="KW8" s="83" t="s">
        <v>127</v>
      </c>
      <c r="KX8" s="81"/>
      <c r="KY8" s="81"/>
      <c r="KZ8" s="81"/>
      <c r="LA8" s="81"/>
      <c r="LB8" s="82"/>
      <c r="LC8" s="81"/>
      <c r="LD8" s="81"/>
      <c r="LE8" s="81" t="str">
        <f>LF4</f>
        <v>修繕費比率（％）</v>
      </c>
      <c r="LF8" s="81" t="b">
        <f>IF(SUM($O$7,$NF$7:$NI$7)=0,FALSE,TRUE)</f>
        <v>0</v>
      </c>
      <c r="LG8" s="83" t="s">
        <v>127</v>
      </c>
      <c r="LH8" s="81"/>
      <c r="LI8" s="81"/>
      <c r="LJ8" s="81"/>
      <c r="LK8" s="81"/>
      <c r="LL8" s="81"/>
      <c r="LM8" s="82"/>
      <c r="LN8" s="81"/>
      <c r="LO8" s="81" t="str">
        <f>LP4</f>
        <v>企業債残高対料金収入比率（％）</v>
      </c>
      <c r="LP8" s="81" t="b">
        <f>IF(SUM($O$7,$NF$7:$NI$7)=0,FALSE,TRUE)</f>
        <v>0</v>
      </c>
      <c r="LQ8" s="83" t="s">
        <v>127</v>
      </c>
      <c r="LR8" s="81"/>
      <c r="LS8" s="81"/>
      <c r="LT8" s="81"/>
      <c r="LU8" s="81"/>
      <c r="LV8" s="81"/>
      <c r="LW8" s="81"/>
      <c r="LX8" s="82"/>
      <c r="LY8" s="81" t="str">
        <f>LZ4</f>
        <v>有形固定資産減価償却率（％）</v>
      </c>
      <c r="LZ8" s="81" t="b">
        <f>IF(SUM($O$7,$NF$7:$NI$7)=0,FALSE,TRUE)</f>
        <v>0</v>
      </c>
      <c r="MA8" s="83" t="s">
        <v>127</v>
      </c>
      <c r="MB8" s="81"/>
      <c r="MC8" s="81"/>
      <c r="MD8" s="81"/>
      <c r="ME8" s="81"/>
      <c r="MF8" s="81"/>
      <c r="MG8" s="81"/>
      <c r="MH8" s="81"/>
      <c r="MI8" s="81" t="str">
        <f>MJ4</f>
        <v>FIT収入割合（％）</v>
      </c>
      <c r="MJ8" s="81" t="b">
        <f>IF(SUM($O$7,$NF$7:$NI$7)=0,FALSE,TRUE)</f>
        <v>0</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（最大出力合計84,710kW）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（最大出力合計84,710kW）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132.4</v>
      </c>
      <c r="AY11" s="91">
        <f>AY7</f>
        <v>116.5</v>
      </c>
      <c r="AZ11" s="91">
        <f>AZ7</f>
        <v>120.5</v>
      </c>
      <c r="BA11" s="91">
        <f>BA7</f>
        <v>119.4</v>
      </c>
      <c r="BB11" s="91">
        <f>BB7</f>
        <v>173.1</v>
      </c>
      <c r="BC11" s="80"/>
      <c r="BD11" s="80"/>
      <c r="BE11" s="80"/>
      <c r="BF11" s="80"/>
      <c r="BG11" s="80"/>
      <c r="BH11" s="90" t="s">
        <v>135</v>
      </c>
      <c r="BI11" s="91">
        <f>BI7</f>
        <v>167.5</v>
      </c>
      <c r="BJ11" s="91">
        <f>BJ7</f>
        <v>142.1</v>
      </c>
      <c r="BK11" s="91">
        <f>BK7</f>
        <v>141.9</v>
      </c>
      <c r="BL11" s="91">
        <f>BL7</f>
        <v>139.30000000000001</v>
      </c>
      <c r="BM11" s="91">
        <f>BM7</f>
        <v>191</v>
      </c>
      <c r="BN11" s="80"/>
      <c r="BO11" s="80"/>
      <c r="BP11" s="80"/>
      <c r="BQ11" s="80"/>
      <c r="BR11" s="80"/>
      <c r="BS11" s="90" t="s">
        <v>135</v>
      </c>
      <c r="BT11" s="91">
        <f>BT7</f>
        <v>1227.3</v>
      </c>
      <c r="BU11" s="91">
        <f>BU7</f>
        <v>1374.7</v>
      </c>
      <c r="BV11" s="91">
        <f>BV7</f>
        <v>548.9</v>
      </c>
      <c r="BW11" s="91">
        <f>BW7</f>
        <v>193.5</v>
      </c>
      <c r="BX11" s="91">
        <f>BX7</f>
        <v>235.3</v>
      </c>
      <c r="BY11" s="80"/>
      <c r="BZ11" s="80"/>
      <c r="CA11" s="80"/>
      <c r="CB11" s="80"/>
      <c r="CC11" s="80"/>
      <c r="CD11" s="90" t="s">
        <v>135</v>
      </c>
      <c r="CE11" s="91">
        <f>CE7</f>
        <v>7086.6</v>
      </c>
      <c r="CF11" s="91">
        <f>CF7</f>
        <v>7874.8</v>
      </c>
      <c r="CG11" s="91">
        <f>CG7</f>
        <v>8761.9</v>
      </c>
      <c r="CH11" s="91">
        <f>CH7</f>
        <v>9339.5</v>
      </c>
      <c r="CI11" s="91">
        <f>CI7</f>
        <v>6834.9</v>
      </c>
      <c r="CJ11" s="80"/>
      <c r="CK11" s="80"/>
      <c r="CL11" s="80"/>
      <c r="CM11" s="80"/>
      <c r="CN11" s="90" t="s">
        <v>135</v>
      </c>
      <c r="CO11" s="92">
        <f>CO7</f>
        <v>1877743</v>
      </c>
      <c r="CP11" s="92">
        <f>CP7</f>
        <v>1415436</v>
      </c>
      <c r="CQ11" s="92">
        <f>CQ7</f>
        <v>1469379</v>
      </c>
      <c r="CR11" s="92">
        <f>CR7</f>
        <v>1272517</v>
      </c>
      <c r="CS11" s="92">
        <f>CS7</f>
        <v>3264340</v>
      </c>
      <c r="CT11" s="80"/>
      <c r="CU11" s="80"/>
      <c r="CV11" s="80"/>
      <c r="CW11" s="80"/>
      <c r="CX11" s="80"/>
      <c r="CY11" s="90" t="s">
        <v>135</v>
      </c>
      <c r="CZ11" s="91">
        <f>CZ7</f>
        <v>51.7</v>
      </c>
      <c r="DA11" s="91">
        <f>DA7</f>
        <v>46.6</v>
      </c>
      <c r="DB11" s="91">
        <f>DB7</f>
        <v>42.4</v>
      </c>
      <c r="DC11" s="91">
        <f>DC7</f>
        <v>42.1</v>
      </c>
      <c r="DD11" s="91">
        <f>DD7</f>
        <v>41.6</v>
      </c>
      <c r="DE11" s="80"/>
      <c r="DF11" s="80"/>
      <c r="DG11" s="80"/>
      <c r="DH11" s="80"/>
      <c r="DI11" s="90" t="s">
        <v>135</v>
      </c>
      <c r="DJ11" s="91">
        <f>DJ7</f>
        <v>3.5</v>
      </c>
      <c r="DK11" s="91">
        <f>DK7</f>
        <v>9.6999999999999993</v>
      </c>
      <c r="DL11" s="91">
        <f>DL7</f>
        <v>8.4</v>
      </c>
      <c r="DM11" s="91">
        <f>DM7</f>
        <v>3.5</v>
      </c>
      <c r="DN11" s="91">
        <f>DN7</f>
        <v>14.2</v>
      </c>
      <c r="DO11" s="80"/>
      <c r="DP11" s="80"/>
      <c r="DQ11" s="80"/>
      <c r="DR11" s="80"/>
      <c r="DS11" s="90" t="s">
        <v>135</v>
      </c>
      <c r="DT11" s="91">
        <f>DT7</f>
        <v>313.60000000000002</v>
      </c>
      <c r="DU11" s="91">
        <f>DU7</f>
        <v>358.9</v>
      </c>
      <c r="DV11" s="91">
        <f>DV7</f>
        <v>324.60000000000002</v>
      </c>
      <c r="DW11" s="91">
        <f>DW7</f>
        <v>445.1</v>
      </c>
      <c r="DX11" s="91">
        <f>DX7</f>
        <v>226</v>
      </c>
      <c r="DY11" s="80"/>
      <c r="DZ11" s="80"/>
      <c r="EA11" s="80"/>
      <c r="EB11" s="80"/>
      <c r="EC11" s="90" t="s">
        <v>135</v>
      </c>
      <c r="ED11" s="91">
        <f>ED7</f>
        <v>50.5</v>
      </c>
      <c r="EE11" s="91">
        <f>EE7</f>
        <v>52.1</v>
      </c>
      <c r="EF11" s="91">
        <f>EF7</f>
        <v>52.5</v>
      </c>
      <c r="EG11" s="91">
        <f>EG7</f>
        <v>55.9</v>
      </c>
      <c r="EH11" s="91">
        <f>EH7</f>
        <v>48</v>
      </c>
      <c r="EI11" s="80"/>
      <c r="EJ11" s="80"/>
      <c r="EK11" s="80"/>
      <c r="EL11" s="80"/>
      <c r="EM11" s="90" t="s">
        <v>135</v>
      </c>
      <c r="EN11" s="91" t="str">
        <f>EN7</f>
        <v>-</v>
      </c>
      <c r="EO11" s="91">
        <f>EO7</f>
        <v>0</v>
      </c>
      <c r="EP11" s="91">
        <f>EP7</f>
        <v>0</v>
      </c>
      <c r="EQ11" s="91">
        <f>EQ7</f>
        <v>0</v>
      </c>
      <c r="ER11" s="91">
        <f>ER7</f>
        <v>56.9</v>
      </c>
      <c r="ES11" s="80"/>
      <c r="ET11" s="80"/>
      <c r="EU11" s="80"/>
      <c r="EV11" s="80"/>
      <c r="EW11" s="80"/>
      <c r="EX11" s="90" t="s">
        <v>136</v>
      </c>
      <c r="EY11" s="91">
        <f>EY7</f>
        <v>51.7</v>
      </c>
      <c r="EZ11" s="91">
        <f>EZ7</f>
        <v>46.6</v>
      </c>
      <c r="FA11" s="91">
        <f>FA7</f>
        <v>42.4</v>
      </c>
      <c r="FB11" s="91">
        <f>FB7</f>
        <v>42.1</v>
      </c>
      <c r="FC11" s="91">
        <f>FC7</f>
        <v>41.6</v>
      </c>
      <c r="FD11" s="80"/>
      <c r="FE11" s="80"/>
      <c r="FF11" s="80"/>
      <c r="FG11" s="80"/>
      <c r="FH11" s="90" t="s">
        <v>136</v>
      </c>
      <c r="FI11" s="91">
        <f>FI7</f>
        <v>3.5</v>
      </c>
      <c r="FJ11" s="91">
        <f>FJ7</f>
        <v>9.6999999999999993</v>
      </c>
      <c r="FK11" s="91">
        <f>FK7</f>
        <v>8.4</v>
      </c>
      <c r="FL11" s="91">
        <f>FL7</f>
        <v>3.5</v>
      </c>
      <c r="FM11" s="91">
        <f>FM7</f>
        <v>14.2</v>
      </c>
      <c r="FN11" s="80"/>
      <c r="FO11" s="80"/>
      <c r="FP11" s="80"/>
      <c r="FQ11" s="80"/>
      <c r="FR11" s="90" t="s">
        <v>137</v>
      </c>
      <c r="FS11" s="91">
        <f>FS7</f>
        <v>313.60000000000002</v>
      </c>
      <c r="FT11" s="91">
        <f>FT7</f>
        <v>358.9</v>
      </c>
      <c r="FU11" s="91">
        <f>FU7</f>
        <v>324.60000000000002</v>
      </c>
      <c r="FV11" s="91">
        <f>FV7</f>
        <v>445.1</v>
      </c>
      <c r="FW11" s="91">
        <f>FW7</f>
        <v>226</v>
      </c>
      <c r="FX11" s="80"/>
      <c r="FY11" s="80"/>
      <c r="FZ11" s="80"/>
      <c r="GA11" s="80"/>
      <c r="GB11" s="90" t="s">
        <v>135</v>
      </c>
      <c r="GC11" s="91">
        <f>GC7</f>
        <v>50.5</v>
      </c>
      <c r="GD11" s="91">
        <f>GD7</f>
        <v>52.1</v>
      </c>
      <c r="GE11" s="91">
        <f>GE7</f>
        <v>52.5</v>
      </c>
      <c r="GF11" s="91">
        <f>GF7</f>
        <v>55.9</v>
      </c>
      <c r="GG11" s="91">
        <f>GG7</f>
        <v>48</v>
      </c>
      <c r="GH11" s="80"/>
      <c r="GI11" s="80"/>
      <c r="GJ11" s="80"/>
      <c r="GK11" s="80"/>
      <c r="GL11" s="90" t="s">
        <v>136</v>
      </c>
      <c r="GM11" s="91" t="str">
        <f>GM7</f>
        <v>-</v>
      </c>
      <c r="GN11" s="91">
        <f>GN7</f>
        <v>0</v>
      </c>
      <c r="GO11" s="91">
        <f>GO7</f>
        <v>0</v>
      </c>
      <c r="GP11" s="91">
        <f>GP7</f>
        <v>0</v>
      </c>
      <c r="GQ11" s="91">
        <f>GQ7</f>
        <v>56.9</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137</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137</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138</v>
      </c>
      <c r="JQ11" s="91" t="str">
        <f>JQ7</f>
        <v>-</v>
      </c>
      <c r="JR11" s="91" t="str">
        <f>JR7</f>
        <v>-</v>
      </c>
      <c r="JS11" s="91" t="str">
        <f>JS7</f>
        <v>-</v>
      </c>
      <c r="JT11" s="91" t="str">
        <f>JT7</f>
        <v>-</v>
      </c>
      <c r="JU11" s="91" t="str">
        <f>JU7</f>
        <v>-</v>
      </c>
      <c r="JV11" s="80"/>
      <c r="JW11" s="80"/>
      <c r="JX11" s="80"/>
      <c r="JY11" s="80"/>
      <c r="JZ11" s="90" t="s">
        <v>135</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135</v>
      </c>
      <c r="KV11" s="91" t="str">
        <f>KV7</f>
        <v>-</v>
      </c>
      <c r="KW11" s="91" t="str">
        <f>KW7</f>
        <v>-</v>
      </c>
      <c r="KX11" s="91" t="str">
        <f>KX7</f>
        <v>-</v>
      </c>
      <c r="KY11" s="91" t="str">
        <f>KY7</f>
        <v>-</v>
      </c>
      <c r="KZ11" s="91" t="str">
        <f>KZ7</f>
        <v>-</v>
      </c>
      <c r="LA11" s="80"/>
      <c r="LB11" s="80"/>
      <c r="LC11" s="80"/>
      <c r="LD11" s="80"/>
      <c r="LE11" s="90" t="s">
        <v>135</v>
      </c>
      <c r="LF11" s="91" t="str">
        <f>LF7</f>
        <v>-</v>
      </c>
      <c r="LG11" s="91" t="str">
        <f>LG7</f>
        <v>-</v>
      </c>
      <c r="LH11" s="91" t="str">
        <f>LH7</f>
        <v>-</v>
      </c>
      <c r="LI11" s="91" t="str">
        <f>LI7</f>
        <v>-</v>
      </c>
      <c r="LJ11" s="91" t="str">
        <f>LJ7</f>
        <v>-</v>
      </c>
      <c r="LK11" s="80"/>
      <c r="LL11" s="80"/>
      <c r="LM11" s="80"/>
      <c r="LN11" s="80"/>
      <c r="LO11" s="90" t="s">
        <v>135</v>
      </c>
      <c r="LP11" s="91" t="str">
        <f>LP7</f>
        <v>-</v>
      </c>
      <c r="LQ11" s="91" t="str">
        <f>LQ7</f>
        <v>-</v>
      </c>
      <c r="LR11" s="91" t="str">
        <f>LR7</f>
        <v>-</v>
      </c>
      <c r="LS11" s="91" t="str">
        <f>LS7</f>
        <v>-</v>
      </c>
      <c r="LT11" s="91" t="str">
        <f>LT7</f>
        <v>-</v>
      </c>
      <c r="LU11" s="80"/>
      <c r="LV11" s="80"/>
      <c r="LW11" s="80"/>
      <c r="LX11" s="80"/>
      <c r="LY11" s="90" t="s">
        <v>135</v>
      </c>
      <c r="LZ11" s="91" t="str">
        <f>LZ7</f>
        <v>-</v>
      </c>
      <c r="MA11" s="91" t="str">
        <f>MA7</f>
        <v>-</v>
      </c>
      <c r="MB11" s="91" t="str">
        <f>MB7</f>
        <v>-</v>
      </c>
      <c r="MC11" s="91" t="str">
        <f>MC7</f>
        <v>-</v>
      </c>
      <c r="MD11" s="91" t="str">
        <f>MD7</f>
        <v>-</v>
      </c>
      <c r="ME11" s="80"/>
      <c r="MF11" s="80"/>
      <c r="MG11" s="80"/>
      <c r="MH11" s="80"/>
      <c r="MI11" s="90" t="s">
        <v>135</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139</v>
      </c>
      <c r="AX12" s="91">
        <f>BC7</f>
        <v>108.4</v>
      </c>
      <c r="AY12" s="91">
        <f>BD7</f>
        <v>110.1</v>
      </c>
      <c r="AZ12" s="91">
        <f>BE7</f>
        <v>119.7</v>
      </c>
      <c r="BA12" s="91">
        <f>BF7</f>
        <v>125.7</v>
      </c>
      <c r="BB12" s="91">
        <f>BG7</f>
        <v>129.69999999999999</v>
      </c>
      <c r="BC12" s="80"/>
      <c r="BD12" s="80"/>
      <c r="BE12" s="80"/>
      <c r="BF12" s="80"/>
      <c r="BG12" s="80"/>
      <c r="BH12" s="90" t="s">
        <v>139</v>
      </c>
      <c r="BI12" s="91">
        <f>BN7</f>
        <v>112.4</v>
      </c>
      <c r="BJ12" s="91">
        <f>BO7</f>
        <v>112.7</v>
      </c>
      <c r="BK12" s="91">
        <f>BP7</f>
        <v>121.8</v>
      </c>
      <c r="BL12" s="91">
        <f>BQ7</f>
        <v>124.8</v>
      </c>
      <c r="BM12" s="91">
        <f>BR7</f>
        <v>130.4</v>
      </c>
      <c r="BN12" s="80"/>
      <c r="BO12" s="80"/>
      <c r="BP12" s="80"/>
      <c r="BQ12" s="80"/>
      <c r="BR12" s="80"/>
      <c r="BS12" s="90" t="s">
        <v>139</v>
      </c>
      <c r="BT12" s="91">
        <f>BY7</f>
        <v>1465.9</v>
      </c>
      <c r="BU12" s="91">
        <f>BZ7</f>
        <v>1317.9</v>
      </c>
      <c r="BV12" s="91">
        <f>CA7</f>
        <v>992.4</v>
      </c>
      <c r="BW12" s="91">
        <f>CB7</f>
        <v>632.6</v>
      </c>
      <c r="BX12" s="91">
        <f>CC7</f>
        <v>712.7</v>
      </c>
      <c r="BY12" s="80"/>
      <c r="BZ12" s="80"/>
      <c r="CA12" s="80"/>
      <c r="CB12" s="80"/>
      <c r="CC12" s="80"/>
      <c r="CD12" s="90" t="s">
        <v>139</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139</v>
      </c>
      <c r="CZ12" s="91">
        <f>DE7</f>
        <v>40.200000000000003</v>
      </c>
      <c r="DA12" s="91">
        <f>DF7</f>
        <v>37.299999999999997</v>
      </c>
      <c r="DB12" s="91">
        <f>DG7</f>
        <v>36.299999999999997</v>
      </c>
      <c r="DC12" s="91">
        <f>DH7</f>
        <v>38.4</v>
      </c>
      <c r="DD12" s="91">
        <f>DI7</f>
        <v>37.700000000000003</v>
      </c>
      <c r="DE12" s="80"/>
      <c r="DF12" s="80"/>
      <c r="DG12" s="80"/>
      <c r="DH12" s="80"/>
      <c r="DI12" s="90" t="s">
        <v>139</v>
      </c>
      <c r="DJ12" s="91">
        <f>DO7</f>
        <v>22.5</v>
      </c>
      <c r="DK12" s="91">
        <f>DP7</f>
        <v>22.3</v>
      </c>
      <c r="DL12" s="91">
        <f>DQ7</f>
        <v>22.1</v>
      </c>
      <c r="DM12" s="91">
        <f>DR7</f>
        <v>21.1</v>
      </c>
      <c r="DN12" s="91">
        <f>DS7</f>
        <v>20</v>
      </c>
      <c r="DO12" s="80"/>
      <c r="DP12" s="80"/>
      <c r="DQ12" s="80"/>
      <c r="DR12" s="80"/>
      <c r="DS12" s="90" t="s">
        <v>139</v>
      </c>
      <c r="DT12" s="91">
        <f>DY7</f>
        <v>160.30000000000001</v>
      </c>
      <c r="DU12" s="91">
        <f>DZ7</f>
        <v>146.19999999999999</v>
      </c>
      <c r="DV12" s="91">
        <f>EA7</f>
        <v>130.5</v>
      </c>
      <c r="DW12" s="91">
        <f>EB7</f>
        <v>129.19999999999999</v>
      </c>
      <c r="DX12" s="91">
        <f>EC7</f>
        <v>110.2</v>
      </c>
      <c r="DY12" s="80"/>
      <c r="DZ12" s="80"/>
      <c r="EA12" s="80"/>
      <c r="EB12" s="80"/>
      <c r="EC12" s="90" t="s">
        <v>139</v>
      </c>
      <c r="ED12" s="91">
        <f>EI7</f>
        <v>56.2</v>
      </c>
      <c r="EE12" s="91">
        <f>EJ7</f>
        <v>57</v>
      </c>
      <c r="EF12" s="91">
        <f>EK7</f>
        <v>57.7</v>
      </c>
      <c r="EG12" s="91">
        <f>EL7</f>
        <v>59.8</v>
      </c>
      <c r="EH12" s="91">
        <f>EM7</f>
        <v>59.6</v>
      </c>
      <c r="EI12" s="80"/>
      <c r="EJ12" s="80"/>
      <c r="EK12" s="80"/>
      <c r="EL12" s="80"/>
      <c r="EM12" s="90" t="s">
        <v>139</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t="str">
        <f>IF($KV$8,LA7,"-")</f>
        <v>-</v>
      </c>
      <c r="KW12" s="91" t="str">
        <f>IF($KV$8,LB7,"-")</f>
        <v>-</v>
      </c>
      <c r="KX12" s="91" t="str">
        <f>IF($KV$8,LC7,"-")</f>
        <v>-</v>
      </c>
      <c r="KY12" s="91" t="str">
        <f>IF($KV$8,LD7,"-")</f>
        <v>-</v>
      </c>
      <c r="KZ12" s="91" t="str">
        <f>IF($KV$8,LE7,"-")</f>
        <v>-</v>
      </c>
      <c r="LA12" s="80"/>
      <c r="LB12" s="80"/>
      <c r="LC12" s="80"/>
      <c r="LD12" s="80"/>
      <c r="LE12" s="90" t="s">
        <v>139</v>
      </c>
      <c r="LF12" s="91" t="str">
        <f>IF($LF$8,LK7,"-")</f>
        <v>-</v>
      </c>
      <c r="LG12" s="91" t="str">
        <f>IF($LF$8,LL7,"-")</f>
        <v>-</v>
      </c>
      <c r="LH12" s="91" t="str">
        <f>IF($LF$8,LM7,"-")</f>
        <v>-</v>
      </c>
      <c r="LI12" s="91" t="str">
        <f>IF($LF$8,LN7,"-")</f>
        <v>-</v>
      </c>
      <c r="LJ12" s="91" t="str">
        <f>IF($LF$8,LO7,"-")</f>
        <v>-</v>
      </c>
      <c r="LK12" s="80"/>
      <c r="LL12" s="80"/>
      <c r="LM12" s="80"/>
      <c r="LN12" s="80"/>
      <c r="LO12" s="90" t="s">
        <v>139</v>
      </c>
      <c r="LP12" s="91" t="str">
        <f>IF($LP$8,LU7,"-")</f>
        <v>-</v>
      </c>
      <c r="LQ12" s="91" t="str">
        <f>IF($LP$8,LV7,"-")</f>
        <v>-</v>
      </c>
      <c r="LR12" s="91" t="str">
        <f>IF($LP$8,LW7,"-")</f>
        <v>-</v>
      </c>
      <c r="LS12" s="91" t="str">
        <f>IF($LP$8,LX7,"-")</f>
        <v>-</v>
      </c>
      <c r="LT12" s="91" t="str">
        <f>IF($LP$8,LY7,"-")</f>
        <v>-</v>
      </c>
      <c r="LU12" s="80"/>
      <c r="LV12" s="80"/>
      <c r="LW12" s="80"/>
      <c r="LX12" s="80"/>
      <c r="LY12" s="90" t="s">
        <v>139</v>
      </c>
      <c r="LZ12" s="91" t="str">
        <f>IF($LZ$8,ME7,"-")</f>
        <v>-</v>
      </c>
      <c r="MA12" s="91" t="str">
        <f>IF($LZ$8,MF7,"-")</f>
        <v>-</v>
      </c>
      <c r="MB12" s="91" t="str">
        <f>IF($LZ$8,MG7,"-")</f>
        <v>-</v>
      </c>
      <c r="MC12" s="91" t="str">
        <f>IF($LZ$8,MH7,"-")</f>
        <v>-</v>
      </c>
      <c r="MD12" s="91" t="str">
        <f>IF($LZ$8,MI7,"-")</f>
        <v>-</v>
      </c>
      <c r="ME12" s="80"/>
      <c r="MF12" s="80"/>
      <c r="MG12" s="80"/>
      <c r="MH12" s="80"/>
      <c r="MI12" s="90" t="s">
        <v>139</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141</v>
      </c>
      <c r="AX13" s="91">
        <f>$BH$7</f>
        <v>100</v>
      </c>
      <c r="AY13" s="91">
        <f>$BH$7</f>
        <v>100</v>
      </c>
      <c r="AZ13" s="91">
        <f>$BH$7</f>
        <v>100</v>
      </c>
      <c r="BA13" s="91">
        <f>$BH$7</f>
        <v>100</v>
      </c>
      <c r="BB13" s="91">
        <f>$BH$7</f>
        <v>100</v>
      </c>
      <c r="BC13" s="80"/>
      <c r="BD13" s="80"/>
      <c r="BE13" s="80"/>
      <c r="BF13" s="80"/>
      <c r="BG13" s="80"/>
      <c r="BH13" s="90" t="s">
        <v>141</v>
      </c>
      <c r="BI13" s="91">
        <f>$BS$7</f>
        <v>100</v>
      </c>
      <c r="BJ13" s="91">
        <f>$BS$7</f>
        <v>100</v>
      </c>
      <c r="BK13" s="91">
        <f>$BS$7</f>
        <v>100</v>
      </c>
      <c r="BL13" s="91">
        <f>$BS$7</f>
        <v>100</v>
      </c>
      <c r="BM13" s="91">
        <f>$BS$7</f>
        <v>100</v>
      </c>
      <c r="BN13" s="80"/>
      <c r="BO13" s="80"/>
      <c r="BP13" s="80"/>
      <c r="BQ13" s="80"/>
      <c r="BR13" s="80"/>
      <c r="BS13" s="90" t="s">
        <v>141</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142</v>
      </c>
      <c r="C14" s="95"/>
      <c r="D14" s="96"/>
      <c r="E14" s="95"/>
      <c r="F14" s="202" t="s">
        <v>143</v>
      </c>
      <c r="G14" s="20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2" t="s">
        <v>144</v>
      </c>
      <c r="C15" s="192"/>
      <c r="D15" s="96"/>
      <c r="E15" s="93">
        <v>1</v>
      </c>
      <c r="F15" s="192" t="s">
        <v>145</v>
      </c>
      <c r="G15" s="192"/>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146</v>
      </c>
      <c r="AX15" s="98"/>
      <c r="AY15" s="98"/>
      <c r="AZ15" s="98"/>
      <c r="BA15" s="98"/>
      <c r="BB15" s="98"/>
      <c r="BC15" s="96"/>
      <c r="BD15" s="96"/>
      <c r="BE15" s="96"/>
      <c r="BF15" s="96"/>
      <c r="BG15" s="96"/>
      <c r="BH15" s="97" t="s">
        <v>146</v>
      </c>
      <c r="BI15" s="98"/>
      <c r="BJ15" s="98"/>
      <c r="BK15" s="98"/>
      <c r="BL15" s="98"/>
      <c r="BM15" s="98"/>
      <c r="BN15" s="96"/>
      <c r="BO15" s="96"/>
      <c r="BP15" s="96"/>
      <c r="BQ15" s="96"/>
      <c r="BR15" s="96"/>
      <c r="BS15" s="97" t="s">
        <v>146</v>
      </c>
      <c r="BT15" s="98"/>
      <c r="BU15" s="98"/>
      <c r="BV15" s="98"/>
      <c r="BW15" s="98"/>
      <c r="BX15" s="98"/>
      <c r="BY15" s="96"/>
      <c r="BZ15" s="96"/>
      <c r="CA15" s="96"/>
      <c r="CB15" s="96"/>
      <c r="CC15" s="96"/>
      <c r="CD15" s="97" t="s">
        <v>146</v>
      </c>
      <c r="CE15" s="98"/>
      <c r="CF15" s="98"/>
      <c r="CG15" s="98"/>
      <c r="CH15" s="98"/>
      <c r="CI15" s="98"/>
      <c r="CJ15" s="96"/>
      <c r="CK15" s="96"/>
      <c r="CL15" s="96"/>
      <c r="CM15" s="96"/>
      <c r="CN15" s="97" t="s">
        <v>146</v>
      </c>
      <c r="CO15" s="98"/>
      <c r="CP15" s="98"/>
      <c r="CQ15" s="98"/>
      <c r="CR15" s="98"/>
      <c r="CS15" s="98"/>
      <c r="CT15" s="96"/>
      <c r="CU15" s="96"/>
      <c r="CV15" s="96"/>
      <c r="CW15" s="96"/>
      <c r="CX15" s="96"/>
      <c r="CY15" s="97" t="s">
        <v>146</v>
      </c>
      <c r="CZ15" s="98"/>
      <c r="DA15" s="98"/>
      <c r="DB15" s="98"/>
      <c r="DC15" s="98"/>
      <c r="DD15" s="98"/>
      <c r="DE15" s="96"/>
      <c r="DF15" s="96"/>
      <c r="DG15" s="96"/>
      <c r="DH15" s="96"/>
      <c r="DI15" s="97" t="s">
        <v>146</v>
      </c>
      <c r="DJ15" s="98"/>
      <c r="DK15" s="98"/>
      <c r="DL15" s="98"/>
      <c r="DM15" s="98"/>
      <c r="DN15" s="98"/>
      <c r="DO15" s="96"/>
      <c r="DP15" s="96"/>
      <c r="DQ15" s="96"/>
      <c r="DR15" s="96"/>
      <c r="DS15" s="97" t="s">
        <v>146</v>
      </c>
      <c r="DT15" s="98"/>
      <c r="DU15" s="98"/>
      <c r="DV15" s="98"/>
      <c r="DW15" s="98"/>
      <c r="DX15" s="98"/>
      <c r="DY15" s="96"/>
      <c r="DZ15" s="96"/>
      <c r="EA15" s="96"/>
      <c r="EB15" s="96"/>
      <c r="EC15" s="97" t="s">
        <v>146</v>
      </c>
      <c r="ED15" s="98"/>
      <c r="EE15" s="98"/>
      <c r="EF15" s="98"/>
      <c r="EG15" s="98"/>
      <c r="EH15" s="98"/>
      <c r="EI15" s="96"/>
      <c r="EJ15" s="96"/>
      <c r="EK15" s="96"/>
      <c r="EL15" s="96"/>
      <c r="EM15" s="97" t="s">
        <v>146</v>
      </c>
      <c r="EN15" s="98"/>
      <c r="EO15" s="98"/>
      <c r="EP15" s="98"/>
      <c r="EQ15" s="98"/>
      <c r="ER15" s="98"/>
      <c r="ES15" s="96"/>
      <c r="ET15" s="96"/>
      <c r="EU15" s="96"/>
      <c r="EV15" s="96"/>
      <c r="EW15" s="96"/>
      <c r="EX15" s="97" t="s">
        <v>146</v>
      </c>
      <c r="EY15" s="98"/>
      <c r="EZ15" s="98"/>
      <c r="FA15" s="98"/>
      <c r="FB15" s="98"/>
      <c r="FC15" s="98"/>
      <c r="FD15" s="96"/>
      <c r="FE15" s="96"/>
      <c r="FF15" s="96"/>
      <c r="FG15" s="96"/>
      <c r="FH15" s="97" t="s">
        <v>146</v>
      </c>
      <c r="FI15" s="98"/>
      <c r="FJ15" s="98"/>
      <c r="FK15" s="98"/>
      <c r="FL15" s="98"/>
      <c r="FM15" s="98"/>
      <c r="FN15" s="96"/>
      <c r="FO15" s="96"/>
      <c r="FP15" s="96"/>
      <c r="FQ15" s="96"/>
      <c r="FR15" s="97" t="s">
        <v>146</v>
      </c>
      <c r="FS15" s="98"/>
      <c r="FT15" s="98"/>
      <c r="FU15" s="98"/>
      <c r="FV15" s="98"/>
      <c r="FW15" s="98"/>
      <c r="FX15" s="96"/>
      <c r="FY15" s="96"/>
      <c r="FZ15" s="96"/>
      <c r="GA15" s="96"/>
      <c r="GB15" s="97" t="s">
        <v>146</v>
      </c>
      <c r="GC15" s="98"/>
      <c r="GD15" s="98"/>
      <c r="GE15" s="98"/>
      <c r="GF15" s="98"/>
      <c r="GG15" s="98"/>
      <c r="GH15" s="96"/>
      <c r="GI15" s="96"/>
      <c r="GJ15" s="96"/>
      <c r="GK15" s="96"/>
      <c r="GL15" s="97" t="s">
        <v>146</v>
      </c>
      <c r="GM15" s="98"/>
      <c r="GN15" s="98"/>
      <c r="GO15" s="98"/>
      <c r="GP15" s="98"/>
      <c r="GQ15" s="98"/>
      <c r="GR15" s="96"/>
      <c r="GS15" s="96"/>
      <c r="GT15" s="96"/>
      <c r="GU15" s="96"/>
      <c r="GV15" s="96"/>
      <c r="GW15" s="97" t="s">
        <v>146</v>
      </c>
      <c r="GX15" s="98"/>
      <c r="GY15" s="98"/>
      <c r="GZ15" s="98"/>
      <c r="HA15" s="98"/>
      <c r="HB15" s="98"/>
      <c r="HC15" s="96"/>
      <c r="HD15" s="96"/>
      <c r="HE15" s="96"/>
      <c r="HF15" s="96"/>
      <c r="HG15" s="97" t="s">
        <v>146</v>
      </c>
      <c r="HH15" s="98"/>
      <c r="HI15" s="98"/>
      <c r="HJ15" s="98"/>
      <c r="HK15" s="98"/>
      <c r="HL15" s="98"/>
      <c r="HM15" s="96"/>
      <c r="HN15" s="96"/>
      <c r="HO15" s="96"/>
      <c r="HP15" s="96"/>
      <c r="HQ15" s="97" t="s">
        <v>146</v>
      </c>
      <c r="HR15" s="98"/>
      <c r="HS15" s="98"/>
      <c r="HT15" s="98"/>
      <c r="HU15" s="98"/>
      <c r="HV15" s="98"/>
      <c r="HW15" s="96"/>
      <c r="HX15" s="96"/>
      <c r="HY15" s="96"/>
      <c r="HZ15" s="96"/>
      <c r="IA15" s="97" t="s">
        <v>146</v>
      </c>
      <c r="IB15" s="98"/>
      <c r="IC15" s="98"/>
      <c r="ID15" s="98"/>
      <c r="IE15" s="98"/>
      <c r="IF15" s="98"/>
      <c r="IG15" s="96"/>
      <c r="IH15" s="96"/>
      <c r="II15" s="96"/>
      <c r="IJ15" s="96"/>
      <c r="IK15" s="97" t="s">
        <v>146</v>
      </c>
      <c r="IL15" s="98"/>
      <c r="IM15" s="98"/>
      <c r="IN15" s="98"/>
      <c r="IO15" s="98"/>
      <c r="IP15" s="98"/>
      <c r="IQ15" s="96"/>
      <c r="IR15" s="96"/>
      <c r="IS15" s="96"/>
      <c r="IT15" s="96"/>
      <c r="IU15" s="96"/>
      <c r="IV15" s="97" t="s">
        <v>146</v>
      </c>
      <c r="IW15" s="98"/>
      <c r="IX15" s="98"/>
      <c r="IY15" s="98"/>
      <c r="IZ15" s="98"/>
      <c r="JA15" s="98"/>
      <c r="JB15" s="96"/>
      <c r="JC15" s="96"/>
      <c r="JD15" s="96"/>
      <c r="JE15" s="96"/>
      <c r="JF15" s="97" t="s">
        <v>146</v>
      </c>
      <c r="JG15" s="98"/>
      <c r="JH15" s="98"/>
      <c r="JI15" s="98"/>
      <c r="JJ15" s="98"/>
      <c r="JK15" s="98"/>
      <c r="JL15" s="96"/>
      <c r="JM15" s="96"/>
      <c r="JN15" s="96"/>
      <c r="JO15" s="96"/>
      <c r="JP15" s="97" t="s">
        <v>146</v>
      </c>
      <c r="JQ15" s="98"/>
      <c r="JR15" s="98"/>
      <c r="JS15" s="98"/>
      <c r="JT15" s="98"/>
      <c r="JU15" s="98"/>
      <c r="JV15" s="96"/>
      <c r="JW15" s="96"/>
      <c r="JX15" s="96"/>
      <c r="JY15" s="96"/>
      <c r="JZ15" s="97" t="s">
        <v>146</v>
      </c>
      <c r="KA15" s="98"/>
      <c r="KB15" s="98"/>
      <c r="KC15" s="98"/>
      <c r="KD15" s="98"/>
      <c r="KE15" s="98"/>
      <c r="KF15" s="96"/>
      <c r="KG15" s="96"/>
      <c r="KH15" s="96"/>
      <c r="KI15" s="96"/>
      <c r="KJ15" s="97" t="s">
        <v>146</v>
      </c>
      <c r="KK15" s="98"/>
      <c r="KL15" s="98"/>
      <c r="KM15" s="98"/>
      <c r="KN15" s="98"/>
      <c r="KO15" s="98"/>
      <c r="KP15" s="96"/>
      <c r="KQ15" s="96"/>
      <c r="KR15" s="96"/>
      <c r="KS15" s="96"/>
      <c r="KT15" s="96"/>
      <c r="KU15" s="97" t="s">
        <v>146</v>
      </c>
      <c r="KV15" s="98"/>
      <c r="KW15" s="98"/>
      <c r="KX15" s="98"/>
      <c r="KY15" s="98"/>
      <c r="KZ15" s="98"/>
      <c r="LA15" s="96"/>
      <c r="LB15" s="96"/>
      <c r="LC15" s="96"/>
      <c r="LD15" s="96"/>
      <c r="LE15" s="97" t="s">
        <v>146</v>
      </c>
      <c r="LF15" s="98"/>
      <c r="LG15" s="98"/>
      <c r="LH15" s="98"/>
      <c r="LI15" s="98"/>
      <c r="LJ15" s="98"/>
      <c r="LK15" s="96"/>
      <c r="LL15" s="96"/>
      <c r="LM15" s="96"/>
      <c r="LN15" s="96"/>
      <c r="LO15" s="97" t="s">
        <v>146</v>
      </c>
      <c r="LP15" s="98"/>
      <c r="LQ15" s="98"/>
      <c r="LR15" s="98"/>
      <c r="LS15" s="98"/>
      <c r="LT15" s="98"/>
      <c r="LU15" s="96"/>
      <c r="LV15" s="96"/>
      <c r="LW15" s="96"/>
      <c r="LX15" s="96"/>
      <c r="LY15" s="97" t="s">
        <v>146</v>
      </c>
      <c r="LZ15" s="98"/>
      <c r="MA15" s="98"/>
      <c r="MB15" s="98"/>
      <c r="MC15" s="98"/>
      <c r="MD15" s="98"/>
      <c r="ME15" s="96"/>
      <c r="MF15" s="96"/>
      <c r="MG15" s="96"/>
      <c r="MH15" s="96"/>
      <c r="MI15" s="97" t="s">
        <v>146</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2" t="s">
        <v>147</v>
      </c>
      <c r="C16" s="192"/>
      <c r="D16" s="96"/>
      <c r="E16" s="93">
        <f>E15+1</f>
        <v>2</v>
      </c>
      <c r="F16" s="192" t="s">
        <v>148</v>
      </c>
      <c r="G16" s="192"/>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2" t="s">
        <v>149</v>
      </c>
      <c r="C17" s="192"/>
      <c r="D17" s="96"/>
      <c r="E17" s="93">
        <f t="shared" ref="E17" si="8">E16+1</f>
        <v>3</v>
      </c>
      <c r="F17" s="192" t="s">
        <v>15</v>
      </c>
      <c r="G17" s="192"/>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150</v>
      </c>
      <c r="AX17" s="101">
        <f>IF(AX7="-",NA(),AX7)</f>
        <v>132.4</v>
      </c>
      <c r="AY17" s="101">
        <f t="shared" ref="AY17:BB17" si="9">IF(AY7="-",NA(),AY7)</f>
        <v>116.5</v>
      </c>
      <c r="AZ17" s="101">
        <f t="shared" si="9"/>
        <v>120.5</v>
      </c>
      <c r="BA17" s="101">
        <f t="shared" si="9"/>
        <v>119.4</v>
      </c>
      <c r="BB17" s="101">
        <f t="shared" si="9"/>
        <v>173.1</v>
      </c>
      <c r="BC17" s="96"/>
      <c r="BD17" s="96"/>
      <c r="BE17" s="96"/>
      <c r="BF17" s="96"/>
      <c r="BG17" s="96"/>
      <c r="BH17" s="100" t="s">
        <v>150</v>
      </c>
      <c r="BI17" s="101">
        <f>IF(BI7="-",NA(),BI7)</f>
        <v>167.5</v>
      </c>
      <c r="BJ17" s="101">
        <f t="shared" ref="BJ17:BM17" si="10">IF(BJ7="-",NA(),BJ7)</f>
        <v>142.1</v>
      </c>
      <c r="BK17" s="101">
        <f t="shared" si="10"/>
        <v>141.9</v>
      </c>
      <c r="BL17" s="101">
        <f t="shared" si="10"/>
        <v>139.30000000000001</v>
      </c>
      <c r="BM17" s="101">
        <f t="shared" si="10"/>
        <v>191</v>
      </c>
      <c r="BN17" s="96"/>
      <c r="BO17" s="96"/>
      <c r="BP17" s="96"/>
      <c r="BQ17" s="96"/>
      <c r="BR17" s="96"/>
      <c r="BS17" s="100" t="s">
        <v>150</v>
      </c>
      <c r="BT17" s="101">
        <f>IF(BT7="-",NA(),BT7)</f>
        <v>1227.3</v>
      </c>
      <c r="BU17" s="101">
        <f t="shared" ref="BU17:BX17" si="11">IF(BU7="-",NA(),BU7)</f>
        <v>1374.7</v>
      </c>
      <c r="BV17" s="101">
        <f t="shared" si="11"/>
        <v>548.9</v>
      </c>
      <c r="BW17" s="101">
        <f t="shared" si="11"/>
        <v>193.5</v>
      </c>
      <c r="BX17" s="101">
        <f t="shared" si="11"/>
        <v>235.3</v>
      </c>
      <c r="BY17" s="96"/>
      <c r="BZ17" s="96"/>
      <c r="CA17" s="96"/>
      <c r="CB17" s="96"/>
      <c r="CC17" s="96"/>
      <c r="CD17" s="100" t="s">
        <v>150</v>
      </c>
      <c r="CE17" s="101">
        <f>IF(CE7="-",NA(),CE7)</f>
        <v>7086.6</v>
      </c>
      <c r="CF17" s="101">
        <f t="shared" ref="CF17:CI17" si="12">IF(CF7="-",NA(),CF7)</f>
        <v>7874.8</v>
      </c>
      <c r="CG17" s="101">
        <f t="shared" si="12"/>
        <v>8761.9</v>
      </c>
      <c r="CH17" s="101">
        <f t="shared" si="12"/>
        <v>9339.5</v>
      </c>
      <c r="CI17" s="101">
        <f t="shared" si="12"/>
        <v>6834.9</v>
      </c>
      <c r="CJ17" s="96"/>
      <c r="CK17" s="96"/>
      <c r="CL17" s="96"/>
      <c r="CM17" s="96"/>
      <c r="CN17" s="100" t="s">
        <v>150</v>
      </c>
      <c r="CO17" s="102">
        <f>IF(CO7="-",NA(),CO7)</f>
        <v>1877743</v>
      </c>
      <c r="CP17" s="102">
        <f t="shared" ref="CP17:CS17" si="13">IF(CP7="-",NA(),CP7)</f>
        <v>1415436</v>
      </c>
      <c r="CQ17" s="102">
        <f t="shared" si="13"/>
        <v>1469379</v>
      </c>
      <c r="CR17" s="102">
        <f t="shared" si="13"/>
        <v>1272517</v>
      </c>
      <c r="CS17" s="102">
        <f t="shared" si="13"/>
        <v>3264340</v>
      </c>
      <c r="CT17" s="96"/>
      <c r="CU17" s="96"/>
      <c r="CV17" s="96"/>
      <c r="CW17" s="96"/>
      <c r="CX17" s="96"/>
      <c r="CY17" s="100" t="s">
        <v>150</v>
      </c>
      <c r="CZ17" s="101">
        <f>IF(CZ7="-",NA(),CZ7)</f>
        <v>51.7</v>
      </c>
      <c r="DA17" s="101">
        <f t="shared" ref="DA17:DD17" si="14">IF(DA7="-",NA(),DA7)</f>
        <v>46.6</v>
      </c>
      <c r="DB17" s="101">
        <f t="shared" si="14"/>
        <v>42.4</v>
      </c>
      <c r="DC17" s="101">
        <f t="shared" si="14"/>
        <v>42.1</v>
      </c>
      <c r="DD17" s="101">
        <f t="shared" si="14"/>
        <v>41.6</v>
      </c>
      <c r="DE17" s="96"/>
      <c r="DF17" s="96"/>
      <c r="DG17" s="96"/>
      <c r="DH17" s="96"/>
      <c r="DI17" s="100" t="s">
        <v>150</v>
      </c>
      <c r="DJ17" s="101">
        <f>IF(DJ7="-",NA(),DJ7)</f>
        <v>3.5</v>
      </c>
      <c r="DK17" s="101">
        <f t="shared" ref="DK17:DN17" si="15">IF(DK7="-",NA(),DK7)</f>
        <v>9.6999999999999993</v>
      </c>
      <c r="DL17" s="101">
        <f t="shared" si="15"/>
        <v>8.4</v>
      </c>
      <c r="DM17" s="101">
        <f t="shared" si="15"/>
        <v>3.5</v>
      </c>
      <c r="DN17" s="101">
        <f t="shared" si="15"/>
        <v>14.2</v>
      </c>
      <c r="DO17" s="96"/>
      <c r="DP17" s="96"/>
      <c r="DQ17" s="96"/>
      <c r="DR17" s="96"/>
      <c r="DS17" s="100" t="s">
        <v>150</v>
      </c>
      <c r="DT17" s="101">
        <f>IF(DT7="-",NA(),DT7)</f>
        <v>313.60000000000002</v>
      </c>
      <c r="DU17" s="101">
        <f t="shared" ref="DU17:DX17" si="16">IF(DU7="-",NA(),DU7)</f>
        <v>358.9</v>
      </c>
      <c r="DV17" s="101">
        <f t="shared" si="16"/>
        <v>324.60000000000002</v>
      </c>
      <c r="DW17" s="101">
        <f t="shared" si="16"/>
        <v>445.1</v>
      </c>
      <c r="DX17" s="101">
        <f t="shared" si="16"/>
        <v>226</v>
      </c>
      <c r="DY17" s="96"/>
      <c r="DZ17" s="96"/>
      <c r="EA17" s="96"/>
      <c r="EB17" s="96"/>
      <c r="EC17" s="100" t="s">
        <v>150</v>
      </c>
      <c r="ED17" s="101">
        <f>IF(ED7="-",NA(),ED7)</f>
        <v>50.5</v>
      </c>
      <c r="EE17" s="101">
        <f t="shared" ref="EE17:EH17" si="17">IF(EE7="-",NA(),EE7)</f>
        <v>52.1</v>
      </c>
      <c r="EF17" s="101">
        <f t="shared" si="17"/>
        <v>52.5</v>
      </c>
      <c r="EG17" s="101">
        <f t="shared" si="17"/>
        <v>55.9</v>
      </c>
      <c r="EH17" s="101">
        <f t="shared" si="17"/>
        <v>48</v>
      </c>
      <c r="EI17" s="96"/>
      <c r="EJ17" s="96"/>
      <c r="EK17" s="96"/>
      <c r="EL17" s="96"/>
      <c r="EM17" s="100" t="s">
        <v>150</v>
      </c>
      <c r="EN17" s="101" t="e">
        <f>IF(EN7="-",NA(),EN7)</f>
        <v>#N/A</v>
      </c>
      <c r="EO17" s="101">
        <f t="shared" ref="EO17:ER17" si="18">IF(EO7="-",NA(),EO7)</f>
        <v>0</v>
      </c>
      <c r="EP17" s="101">
        <f t="shared" si="18"/>
        <v>0</v>
      </c>
      <c r="EQ17" s="101">
        <f t="shared" si="18"/>
        <v>0</v>
      </c>
      <c r="ER17" s="101">
        <f t="shared" si="18"/>
        <v>56.9</v>
      </c>
      <c r="ES17" s="96"/>
      <c r="ET17" s="96"/>
      <c r="EU17" s="96"/>
      <c r="EV17" s="96"/>
      <c r="EW17" s="96"/>
      <c r="EX17" s="100" t="s">
        <v>150</v>
      </c>
      <c r="EY17" s="101">
        <f>IF(EY7="-",NA(),EY7)</f>
        <v>51.7</v>
      </c>
      <c r="EZ17" s="101">
        <f t="shared" ref="EZ17:FC17" si="19">IF(EZ7="-",NA(),EZ7)</f>
        <v>46.6</v>
      </c>
      <c r="FA17" s="101">
        <f t="shared" si="19"/>
        <v>42.4</v>
      </c>
      <c r="FB17" s="101">
        <f t="shared" si="19"/>
        <v>42.1</v>
      </c>
      <c r="FC17" s="101">
        <f t="shared" si="19"/>
        <v>41.6</v>
      </c>
      <c r="FD17" s="96"/>
      <c r="FE17" s="96"/>
      <c r="FF17" s="96"/>
      <c r="FG17" s="96"/>
      <c r="FH17" s="100" t="s">
        <v>150</v>
      </c>
      <c r="FI17" s="101">
        <f>IF(FI7="-",NA(),FI7)</f>
        <v>3.5</v>
      </c>
      <c r="FJ17" s="101">
        <f t="shared" ref="FJ17:FM17" si="20">IF(FJ7="-",NA(),FJ7)</f>
        <v>9.6999999999999993</v>
      </c>
      <c r="FK17" s="101">
        <f t="shared" si="20"/>
        <v>8.4</v>
      </c>
      <c r="FL17" s="101">
        <f t="shared" si="20"/>
        <v>3.5</v>
      </c>
      <c r="FM17" s="101">
        <f t="shared" si="20"/>
        <v>14.2</v>
      </c>
      <c r="FN17" s="96"/>
      <c r="FO17" s="96"/>
      <c r="FP17" s="96"/>
      <c r="FQ17" s="96"/>
      <c r="FR17" s="100" t="s">
        <v>150</v>
      </c>
      <c r="FS17" s="101">
        <f>IF(FS7="-",NA(),FS7)</f>
        <v>313.60000000000002</v>
      </c>
      <c r="FT17" s="101">
        <f t="shared" ref="FT17:FW17" si="21">IF(FT7="-",NA(),FT7)</f>
        <v>358.9</v>
      </c>
      <c r="FU17" s="101">
        <f t="shared" si="21"/>
        <v>324.60000000000002</v>
      </c>
      <c r="FV17" s="101">
        <f t="shared" si="21"/>
        <v>445.1</v>
      </c>
      <c r="FW17" s="101">
        <f t="shared" si="21"/>
        <v>226</v>
      </c>
      <c r="FX17" s="96"/>
      <c r="FY17" s="96"/>
      <c r="FZ17" s="96"/>
      <c r="GA17" s="96"/>
      <c r="GB17" s="100" t="s">
        <v>150</v>
      </c>
      <c r="GC17" s="101">
        <f>IF(GC7="-",NA(),GC7)</f>
        <v>50.5</v>
      </c>
      <c r="GD17" s="101">
        <f t="shared" ref="GD17:GG17" si="22">IF(GD7="-",NA(),GD7)</f>
        <v>52.1</v>
      </c>
      <c r="GE17" s="101">
        <f t="shared" si="22"/>
        <v>52.5</v>
      </c>
      <c r="GF17" s="101">
        <f t="shared" si="22"/>
        <v>55.9</v>
      </c>
      <c r="GG17" s="101">
        <f t="shared" si="22"/>
        <v>48</v>
      </c>
      <c r="GH17" s="96"/>
      <c r="GI17" s="96"/>
      <c r="GJ17" s="96"/>
      <c r="GK17" s="96"/>
      <c r="GL17" s="100" t="s">
        <v>150</v>
      </c>
      <c r="GM17" s="101" t="e">
        <f>IF(GM7="-",NA(),GM7)</f>
        <v>#N/A</v>
      </c>
      <c r="GN17" s="101">
        <f t="shared" ref="GN17:GQ17" si="23">IF(GN7="-",NA(),GN7)</f>
        <v>0</v>
      </c>
      <c r="GO17" s="101">
        <f t="shared" si="23"/>
        <v>0</v>
      </c>
      <c r="GP17" s="101">
        <f t="shared" si="23"/>
        <v>0</v>
      </c>
      <c r="GQ17" s="101">
        <f t="shared" si="23"/>
        <v>56.9</v>
      </c>
      <c r="GR17" s="96"/>
      <c r="GS17" s="96"/>
      <c r="GT17" s="96"/>
      <c r="GU17" s="96"/>
      <c r="GV17" s="96"/>
      <c r="GW17" s="100" t="s">
        <v>150</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150</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150</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150</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150</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150</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150</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150</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150</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150</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150</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150</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150</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150</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150</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2" t="s">
        <v>151</v>
      </c>
      <c r="C18" s="192"/>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152</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152</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152</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152</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152</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152</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152</v>
      </c>
      <c r="DJ18" s="101">
        <f>IF(DO7="-",NA(),DO7)</f>
        <v>22.5</v>
      </c>
      <c r="DK18" s="101">
        <f t="shared" ref="DK18:DN18" si="45">IF(DP7="-",NA(),DP7)</f>
        <v>22.3</v>
      </c>
      <c r="DL18" s="101">
        <f t="shared" si="45"/>
        <v>22.1</v>
      </c>
      <c r="DM18" s="101">
        <f t="shared" si="45"/>
        <v>21.1</v>
      </c>
      <c r="DN18" s="101">
        <f t="shared" si="45"/>
        <v>20</v>
      </c>
      <c r="DO18" s="96"/>
      <c r="DP18" s="96"/>
      <c r="DQ18" s="96"/>
      <c r="DR18" s="96"/>
      <c r="DS18" s="100" t="s">
        <v>152</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152</v>
      </c>
      <c r="ED18" s="101">
        <f>IF(EI7="-",NA(),EI7)</f>
        <v>56.2</v>
      </c>
      <c r="EE18" s="101">
        <f t="shared" ref="EE18:EH18" si="47">IF(EJ7="-",NA(),EJ7)</f>
        <v>57</v>
      </c>
      <c r="EF18" s="101">
        <f t="shared" si="47"/>
        <v>57.7</v>
      </c>
      <c r="EG18" s="101">
        <f t="shared" si="47"/>
        <v>59.8</v>
      </c>
      <c r="EH18" s="101">
        <f t="shared" si="47"/>
        <v>59.6</v>
      </c>
      <c r="EI18" s="96"/>
      <c r="EJ18" s="96"/>
      <c r="EK18" s="96"/>
      <c r="EL18" s="96"/>
      <c r="EM18" s="100" t="s">
        <v>152</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152</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152</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152</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152</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152</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152</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152</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152</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152</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152</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152</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152</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152</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152</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152</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152</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152</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152</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152</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152</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2" t="s">
        <v>153</v>
      </c>
      <c r="C19" s="192"/>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141</v>
      </c>
      <c r="AX19" s="101">
        <f>$BH$7</f>
        <v>100</v>
      </c>
      <c r="AY19" s="101">
        <f t="shared" ref="AY19:BB19" si="49">$BH$7</f>
        <v>100</v>
      </c>
      <c r="AZ19" s="101">
        <f t="shared" si="49"/>
        <v>100</v>
      </c>
      <c r="BA19" s="101">
        <f t="shared" si="49"/>
        <v>100</v>
      </c>
      <c r="BB19" s="101">
        <f t="shared" si="49"/>
        <v>100</v>
      </c>
      <c r="BC19" s="96"/>
      <c r="BD19" s="96"/>
      <c r="BE19" s="96"/>
      <c r="BF19" s="96"/>
      <c r="BG19" s="96"/>
      <c r="BH19" s="103" t="s">
        <v>141</v>
      </c>
      <c r="BI19" s="101">
        <f>$BS$7</f>
        <v>100</v>
      </c>
      <c r="BJ19" s="101">
        <f>$BS$7</f>
        <v>100</v>
      </c>
      <c r="BK19" s="101">
        <f>$BS$7</f>
        <v>100</v>
      </c>
      <c r="BL19" s="101">
        <f>$BS$7</f>
        <v>100</v>
      </c>
      <c r="BM19" s="101">
        <f>$BS$7</f>
        <v>100</v>
      </c>
      <c r="BN19" s="96"/>
      <c r="BO19" s="96"/>
      <c r="BP19" s="96"/>
      <c r="BQ19" s="96"/>
      <c r="BR19" s="96"/>
      <c r="BS19" s="103" t="s">
        <v>141</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2" t="s">
        <v>154</v>
      </c>
      <c r="C20" s="192"/>
      <c r="D20" s="96"/>
    </row>
    <row r="21" spans="1:373">
      <c r="A21" s="93">
        <f t="shared" si="7"/>
        <v>7</v>
      </c>
      <c r="B21" s="192" t="s">
        <v>155</v>
      </c>
      <c r="C21" s="192"/>
      <c r="D21" s="96"/>
    </row>
    <row r="22" spans="1:373">
      <c r="A22" s="93">
        <f t="shared" si="7"/>
        <v>8</v>
      </c>
      <c r="B22" s="192" t="s">
        <v>156</v>
      </c>
      <c r="C22" s="192"/>
      <c r="D22" s="96"/>
      <c r="E22" s="193" t="s">
        <v>157</v>
      </c>
      <c r="F22" s="194"/>
      <c r="G22" s="194"/>
      <c r="H22" s="194"/>
      <c r="I22" s="195"/>
    </row>
    <row r="23" spans="1:373">
      <c r="A23" s="93">
        <f t="shared" si="7"/>
        <v>9</v>
      </c>
      <c r="B23" s="192" t="s">
        <v>158</v>
      </c>
      <c r="C23" s="192"/>
      <c r="D23" s="96"/>
      <c r="E23" s="196"/>
      <c r="F23" s="197"/>
      <c r="G23" s="197"/>
      <c r="H23" s="197"/>
      <c r="I23" s="198"/>
    </row>
    <row r="24" spans="1:373">
      <c r="A24" s="93">
        <f t="shared" si="7"/>
        <v>10</v>
      </c>
      <c r="B24" s="192" t="s">
        <v>159</v>
      </c>
      <c r="C24" s="192"/>
      <c r="D24" s="96"/>
      <c r="E24" s="196"/>
      <c r="F24" s="197"/>
      <c r="G24" s="197"/>
      <c r="H24" s="197"/>
      <c r="I24" s="198"/>
    </row>
    <row r="25" spans="1:373">
      <c r="A25" s="93">
        <f t="shared" si="7"/>
        <v>11</v>
      </c>
      <c r="B25" s="192" t="s">
        <v>160</v>
      </c>
      <c r="C25" s="192"/>
      <c r="D25" s="96"/>
      <c r="E25" s="196"/>
      <c r="F25" s="197"/>
      <c r="G25" s="197"/>
      <c r="H25" s="197"/>
      <c r="I25" s="198"/>
    </row>
    <row r="26" spans="1:373">
      <c r="A26" s="93">
        <f t="shared" si="7"/>
        <v>12</v>
      </c>
      <c r="B26" s="192" t="s">
        <v>161</v>
      </c>
      <c r="C26" s="192"/>
      <c r="D26" s="96"/>
      <c r="E26" s="196"/>
      <c r="F26" s="197"/>
      <c r="G26" s="197"/>
      <c r="H26" s="197"/>
      <c r="I26" s="198"/>
    </row>
    <row r="27" spans="1:373">
      <c r="A27" s="93">
        <f t="shared" si="7"/>
        <v>13</v>
      </c>
      <c r="B27" s="192" t="s">
        <v>162</v>
      </c>
      <c r="C27" s="192"/>
      <c r="D27" s="96"/>
      <c r="E27" s="196"/>
      <c r="F27" s="197"/>
      <c r="G27" s="197"/>
      <c r="H27" s="197"/>
      <c r="I27" s="198"/>
    </row>
    <row r="28" spans="1:373">
      <c r="A28" s="93">
        <f t="shared" si="7"/>
        <v>14</v>
      </c>
      <c r="B28" s="192" t="s">
        <v>163</v>
      </c>
      <c r="C28" s="192"/>
      <c r="D28" s="96"/>
      <c r="E28" s="196"/>
      <c r="F28" s="197"/>
      <c r="G28" s="197"/>
      <c r="H28" s="197"/>
      <c r="I28" s="198"/>
    </row>
    <row r="29" spans="1:373">
      <c r="A29" s="93">
        <f t="shared" si="7"/>
        <v>15</v>
      </c>
      <c r="B29" s="192" t="s">
        <v>164</v>
      </c>
      <c r="C29" s="192"/>
      <c r="D29" s="96"/>
      <c r="E29" s="196"/>
      <c r="F29" s="197"/>
      <c r="G29" s="197"/>
      <c r="H29" s="197"/>
      <c r="I29" s="198"/>
    </row>
    <row r="30" spans="1:373">
      <c r="A30" s="93">
        <f t="shared" si="7"/>
        <v>16</v>
      </c>
      <c r="B30" s="192" t="s">
        <v>165</v>
      </c>
      <c r="C30" s="192"/>
      <c r="D30" s="96"/>
      <c r="E30" s="196"/>
      <c r="F30" s="197"/>
      <c r="G30" s="197"/>
      <c r="H30" s="197"/>
      <c r="I30" s="198"/>
    </row>
    <row r="31" spans="1:373">
      <c r="A31" s="93">
        <f t="shared" si="7"/>
        <v>17</v>
      </c>
      <c r="B31" s="192" t="s">
        <v>166</v>
      </c>
      <c r="C31" s="192"/>
      <c r="D31" s="96"/>
      <c r="E31" s="196"/>
      <c r="F31" s="197"/>
      <c r="G31" s="197"/>
      <c r="H31" s="197"/>
      <c r="I31" s="198"/>
    </row>
    <row r="32" spans="1:373">
      <c r="A32" s="93">
        <f t="shared" si="7"/>
        <v>18</v>
      </c>
      <c r="B32" s="192" t="s">
        <v>167</v>
      </c>
      <c r="C32" s="192"/>
      <c r="D32" s="96"/>
      <c r="E32" s="196"/>
      <c r="F32" s="197"/>
      <c r="G32" s="197"/>
      <c r="H32" s="197"/>
      <c r="I32" s="198"/>
    </row>
    <row r="33" spans="1:9">
      <c r="A33" s="93">
        <f t="shared" si="7"/>
        <v>19</v>
      </c>
      <c r="B33" s="192" t="s">
        <v>168</v>
      </c>
      <c r="C33" s="192"/>
      <c r="D33" s="96"/>
      <c r="E33" s="196"/>
      <c r="F33" s="197"/>
      <c r="G33" s="197"/>
      <c r="H33" s="197"/>
      <c r="I33" s="198"/>
    </row>
    <row r="34" spans="1:9">
      <c r="A34" s="93">
        <f t="shared" si="7"/>
        <v>20</v>
      </c>
      <c r="B34" s="192" t="s">
        <v>169</v>
      </c>
      <c r="C34" s="192"/>
      <c r="D34" s="96"/>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2017-08-21T05:13:48Z</cp:lastPrinted>
  <dcterms:created xsi:type="dcterms:W3CDTF">2017-06-20T03:22:45Z</dcterms:created>
  <dcterms:modified xsi:type="dcterms:W3CDTF">2017-08-23T11:32:53Z</dcterms:modified>
</cp:coreProperties>
</file>