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0" yWindow="0" windowWidth="20496" windowHeight="7368"/>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M12" i="5" s="1"/>
  <c r="MI8" i="5"/>
  <c r="LZ8" i="5"/>
  <c r="MD12" i="5" s="1"/>
  <c r="LY8" i="5"/>
  <c r="LP8" i="5"/>
  <c r="LQ12" i="5" s="1"/>
  <c r="LO8" i="5"/>
  <c r="LF8" i="5"/>
  <c r="LH12" i="5" s="1"/>
  <c r="LE8" i="5"/>
  <c r="KV8" i="5"/>
  <c r="KY12" i="5" s="1"/>
  <c r="KU8" i="5"/>
  <c r="KT8" i="5"/>
  <c r="KK8" i="5"/>
  <c r="KJ8" i="5"/>
  <c r="KA8" i="5"/>
  <c r="JZ8" i="5"/>
  <c r="JQ8" i="5"/>
  <c r="JP8" i="5"/>
  <c r="JG8" i="5"/>
  <c r="JF8" i="5"/>
  <c r="IW8" i="5"/>
  <c r="IV8" i="5"/>
  <c r="IU8" i="5"/>
  <c r="IL8" i="5"/>
  <c r="IM12" i="5" s="1"/>
  <c r="IK8" i="5"/>
  <c r="IB8" i="5"/>
  <c r="ID12" i="5" s="1"/>
  <c r="IA8" i="5"/>
  <c r="HR8" i="5"/>
  <c r="HU12" i="5" s="1"/>
  <c r="HQ8" i="5"/>
  <c r="HH8" i="5"/>
  <c r="HL12" i="5" s="1"/>
  <c r="HG8" i="5"/>
  <c r="GX8" i="5"/>
  <c r="GY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F3" i="4"/>
  <c r="B1" i="4"/>
  <c r="HH12" i="5" l="1"/>
  <c r="LZ12" i="5"/>
  <c r="FI8" i="5"/>
  <c r="C10" i="5"/>
  <c r="MK16" i="5" s="1"/>
  <c r="GC8" i="5"/>
  <c r="N3" i="4"/>
  <c r="EY8" i="5"/>
  <c r="FS8" i="5"/>
  <c r="FV18" i="5" s="1"/>
  <c r="E10" i="5"/>
  <c r="LI16" i="5" s="1"/>
  <c r="MD16" i="5"/>
  <c r="LJ16" i="5"/>
  <c r="KO16" i="5"/>
  <c r="JU16" i="5"/>
  <c r="JA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KZ16" i="5"/>
  <c r="HV16" i="5"/>
  <c r="GG16" i="5"/>
  <c r="ER16" i="5"/>
  <c r="DD16" i="5"/>
  <c r="BM16" i="5"/>
  <c r="KO10" i="5"/>
  <c r="JA10" i="5"/>
  <c r="FW10" i="5"/>
  <c r="N11" i="4"/>
  <c r="MN16" i="5"/>
  <c r="JK16" i="5"/>
  <c r="HB16" i="5"/>
  <c r="FM16" i="5"/>
  <c r="DX16" i="5"/>
  <c r="CI16" i="5"/>
  <c r="LJ10" i="5"/>
  <c r="JU10" i="5"/>
  <c r="IF10" i="5"/>
  <c r="GQ10" i="5"/>
  <c r="FC10" i="5"/>
  <c r="DD10" i="5"/>
  <c r="CI10" i="5"/>
  <c r="BM10" i="5"/>
  <c r="MD10" i="5"/>
  <c r="HL10" i="5"/>
  <c r="EH10" i="5"/>
  <c r="DN10" i="5"/>
  <c r="CS10" i="5"/>
  <c r="BX10" i="5"/>
  <c r="BB10" i="5"/>
  <c r="FC18" i="5"/>
  <c r="FA18" i="5"/>
  <c r="EY18" i="5"/>
  <c r="FB18" i="5"/>
  <c r="EZ18" i="5"/>
  <c r="FB12" i="5"/>
  <c r="EZ12" i="5"/>
  <c r="FL18" i="5"/>
  <c r="FJ18" i="5"/>
  <c r="FM18" i="5"/>
  <c r="FK18" i="5"/>
  <c r="FI18" i="5"/>
  <c r="FM12" i="5"/>
  <c r="FK12" i="5"/>
  <c r="FI12" i="5"/>
  <c r="FS18" i="5"/>
  <c r="FT12" i="5"/>
  <c r="GF18" i="5"/>
  <c r="GD18" i="5"/>
  <c r="GG18" i="5"/>
  <c r="GE18" i="5"/>
  <c r="GC18" i="5"/>
  <c r="GG12" i="5"/>
  <c r="GE12" i="5"/>
  <c r="GC12" i="5"/>
  <c r="GQ18" i="5"/>
  <c r="GO18" i="5"/>
  <c r="GM18" i="5"/>
  <c r="GP18" i="5"/>
  <c r="GN18" i="5"/>
  <c r="GP12" i="5"/>
  <c r="GN12" i="5"/>
  <c r="JA18" i="5"/>
  <c r="IY18" i="5"/>
  <c r="IW18" i="5"/>
  <c r="IZ18" i="5"/>
  <c r="IX18" i="5"/>
  <c r="IZ12" i="5"/>
  <c r="IX12" i="5"/>
  <c r="JJ18" i="5"/>
  <c r="JH18" i="5"/>
  <c r="JK18" i="5"/>
  <c r="JI18" i="5"/>
  <c r="JG18" i="5"/>
  <c r="JK12" i="5"/>
  <c r="JI12" i="5"/>
  <c r="JG12" i="5"/>
  <c r="JU18" i="5"/>
  <c r="JS18" i="5"/>
  <c r="JQ18" i="5"/>
  <c r="JT18" i="5"/>
  <c r="JR18" i="5"/>
  <c r="JT12" i="5"/>
  <c r="JR12" i="5"/>
  <c r="KD18" i="5"/>
  <c r="KB18" i="5"/>
  <c r="KE18" i="5"/>
  <c r="KC18" i="5"/>
  <c r="KA18" i="5"/>
  <c r="KE12" i="5"/>
  <c r="KC12" i="5"/>
  <c r="KA12" i="5"/>
  <c r="KO18" i="5"/>
  <c r="KM18" i="5"/>
  <c r="KK18" i="5"/>
  <c r="KN18" i="5"/>
  <c r="KL18" i="5"/>
  <c r="KN12" i="5"/>
  <c r="KL12" i="5"/>
  <c r="KB16" i="5"/>
  <c r="IM16" i="5"/>
  <c r="FJ16" i="5"/>
  <c r="CF16" i="5"/>
  <c r="KL10" i="5"/>
  <c r="HI10" i="5"/>
  <c r="EE10" i="5"/>
  <c r="GF10" i="5"/>
  <c r="HU10" i="5"/>
  <c r="KB10" i="5"/>
  <c r="KY10" i="5"/>
  <c r="FA12" i="5"/>
  <c r="FJ12" i="5"/>
  <c r="GF12" i="5"/>
  <c r="IW12" i="5"/>
  <c r="JA12" i="5"/>
  <c r="JJ12" i="5"/>
  <c r="JS12" i="5"/>
  <c r="KB12" i="5"/>
  <c r="KK12" i="5"/>
  <c r="KO12" i="5"/>
  <c r="HA18" i="5"/>
  <c r="GY18" i="5"/>
  <c r="HB18" i="5"/>
  <c r="GZ18" i="5"/>
  <c r="GX18" i="5"/>
  <c r="HB12" i="5"/>
  <c r="GZ12" i="5"/>
  <c r="GX12" i="5"/>
  <c r="HL18" i="5"/>
  <c r="HJ18" i="5"/>
  <c r="HH18" i="5"/>
  <c r="HK18" i="5"/>
  <c r="HI18" i="5"/>
  <c r="HK12" i="5"/>
  <c r="HI12" i="5"/>
  <c r="HU18" i="5"/>
  <c r="HS18" i="5"/>
  <c r="HV18" i="5"/>
  <c r="HT18" i="5"/>
  <c r="HR18" i="5"/>
  <c r="HV12" i="5"/>
  <c r="HT12" i="5"/>
  <c r="HR12" i="5"/>
  <c r="IF18" i="5"/>
  <c r="ID18" i="5"/>
  <c r="IB18" i="5"/>
  <c r="IE18" i="5"/>
  <c r="IC18" i="5"/>
  <c r="IE12" i="5"/>
  <c r="IC12" i="5"/>
  <c r="IO18" i="5"/>
  <c r="IM18" i="5"/>
  <c r="IP18" i="5"/>
  <c r="IN18" i="5"/>
  <c r="IL18" i="5"/>
  <c r="IP12" i="5"/>
  <c r="IN12" i="5"/>
  <c r="IL12" i="5"/>
  <c r="KY18" i="5"/>
  <c r="KW18" i="5"/>
  <c r="KZ18" i="5"/>
  <c r="KX18" i="5"/>
  <c r="KV18" i="5"/>
  <c r="KZ12" i="5"/>
  <c r="KX12" i="5"/>
  <c r="KV12" i="5"/>
  <c r="LJ18" i="5"/>
  <c r="LH18" i="5"/>
  <c r="LF18" i="5"/>
  <c r="LI18" i="5"/>
  <c r="LG18" i="5"/>
  <c r="LI12" i="5"/>
  <c r="LG12" i="5"/>
  <c r="LS18" i="5"/>
  <c r="LQ18" i="5"/>
  <c r="LT18" i="5"/>
  <c r="LR18" i="5"/>
  <c r="LP18" i="5"/>
  <c r="LT12" i="5"/>
  <c r="LR12" i="5"/>
  <c r="LP12" i="5"/>
  <c r="MD18" i="5"/>
  <c r="MB18" i="5"/>
  <c r="LZ18" i="5"/>
  <c r="MC18" i="5"/>
  <c r="MA18" i="5"/>
  <c r="MC12" i="5"/>
  <c r="MA12" i="5"/>
  <c r="MM18" i="5"/>
  <c r="MK18" i="5"/>
  <c r="MN18" i="5"/>
  <c r="ML18" i="5"/>
  <c r="MJ18" i="5"/>
  <c r="MN12" i="5"/>
  <c r="ML12" i="5"/>
  <c r="MJ12" i="5"/>
  <c r="B10" i="5"/>
  <c r="D10" i="5"/>
  <c r="BA10" i="5"/>
  <c r="BU10" i="5"/>
  <c r="BW10" i="5"/>
  <c r="CR10" i="5"/>
  <c r="DK10" i="5"/>
  <c r="DM10" i="5"/>
  <c r="DW10" i="5"/>
  <c r="FL10" i="5"/>
  <c r="GD10" i="5"/>
  <c r="HA10" i="5"/>
  <c r="IO10" i="5"/>
  <c r="JH10" i="5"/>
  <c r="KD10" i="5"/>
  <c r="LS10" i="5"/>
  <c r="MK10" i="5"/>
  <c r="EY12" i="5"/>
  <c r="FC12" i="5"/>
  <c r="FL12" i="5"/>
  <c r="FU12" i="5"/>
  <c r="GD12" i="5"/>
  <c r="GM12" i="5"/>
  <c r="GQ12" i="5"/>
  <c r="HA12" i="5"/>
  <c r="HJ12" i="5"/>
  <c r="HS12" i="5"/>
  <c r="IB12" i="5"/>
  <c r="IF12" i="5"/>
  <c r="IO12" i="5"/>
  <c r="IY12" i="5"/>
  <c r="JH12" i="5"/>
  <c r="JQ12" i="5"/>
  <c r="JU12" i="5"/>
  <c r="KD12" i="5"/>
  <c r="KM12" i="5"/>
  <c r="KW12" i="5"/>
  <c r="LF12" i="5"/>
  <c r="LJ12" i="5"/>
  <c r="LS12" i="5"/>
  <c r="MB12" i="5"/>
  <c r="MK12" i="5"/>
  <c r="BA16" i="5"/>
  <c r="BU16" i="5"/>
  <c r="CR16" i="5"/>
  <c r="EG16" i="5"/>
  <c r="EZ16" i="5"/>
  <c r="FV16" i="5"/>
  <c r="HK16" i="5"/>
  <c r="IC16" i="5"/>
  <c r="IX16" i="5"/>
  <c r="MM16" i="5"/>
  <c r="LS16" i="5"/>
  <c r="KY16" i="5"/>
  <c r="KD16" i="5"/>
  <c r="JJ16" i="5"/>
  <c r="IO16" i="5"/>
  <c r="MC16" i="5"/>
  <c r="KN16" i="5"/>
  <c r="IZ16" i="5"/>
  <c r="HU16" i="5"/>
  <c r="HA16" i="5"/>
  <c r="GF16" i="5"/>
  <c r="FL16" i="5"/>
  <c r="EQ16" i="5"/>
  <c r="DW16" i="5"/>
  <c r="DC16" i="5"/>
  <c r="CH16" i="5"/>
  <c r="BL16" i="5"/>
  <c r="MC10" i="5"/>
  <c r="LI10" i="5"/>
  <c r="KN10" i="5"/>
  <c r="JT10" i="5"/>
  <c r="IZ10" i="5"/>
  <c r="IE10" i="5"/>
  <c r="HK10" i="5"/>
  <c r="GP10" i="5"/>
  <c r="FV10" i="5"/>
  <c r="FB10" i="5"/>
  <c r="EG10" i="5"/>
  <c r="BL10" i="5"/>
  <c r="CF10" i="5"/>
  <c r="EQ10" i="5"/>
  <c r="FJ10" i="5"/>
  <c r="MM10" i="5"/>
  <c r="FS12" i="5"/>
  <c r="GO12" i="5"/>
  <c r="BW16" i="5"/>
  <c r="CP16" i="5"/>
  <c r="DM16" i="5"/>
  <c r="FB16" i="5"/>
  <c r="FT16" i="5"/>
  <c r="GP16" i="5"/>
  <c r="IE16" i="5"/>
  <c r="JT16" i="5"/>
  <c r="KL16" i="5"/>
  <c r="KW10" i="5" l="1"/>
  <c r="HS10" i="5"/>
  <c r="EO10" i="5"/>
  <c r="L11" i="4"/>
  <c r="JJ10" i="5"/>
  <c r="DC10" i="5"/>
  <c r="EZ10" i="5"/>
  <c r="IC10" i="5"/>
  <c r="LG10" i="5"/>
  <c r="DA16" i="5"/>
  <c r="GD16" i="5"/>
  <c r="JR16" i="5"/>
  <c r="KW16" i="5"/>
  <c r="FV12" i="5"/>
  <c r="FU18" i="5"/>
  <c r="DU10" i="5"/>
  <c r="HI16" i="5"/>
  <c r="EE16" i="5"/>
  <c r="AY16" i="5"/>
  <c r="GY10" i="5"/>
  <c r="DA10" i="5"/>
  <c r="MA16" i="5"/>
  <c r="GN16" i="5"/>
  <c r="DK16" i="5"/>
  <c r="CP10" i="5"/>
  <c r="AY10" i="5"/>
  <c r="H11" i="4"/>
  <c r="LQ10" i="5"/>
  <c r="IM10" i="5"/>
  <c r="CH10" i="5"/>
  <c r="FT10" i="5"/>
  <c r="IX10" i="5"/>
  <c r="MA10" i="5"/>
  <c r="DU16" i="5"/>
  <c r="GY16" i="5"/>
  <c r="LG16" i="5"/>
  <c r="LQ16" i="5"/>
  <c r="FT18" i="5"/>
  <c r="FW18" i="5"/>
  <c r="FW12" i="5"/>
  <c r="BJ10" i="5"/>
  <c r="GN10" i="5"/>
  <c r="JR10" i="5"/>
  <c r="BJ16" i="5"/>
  <c r="EO16" i="5"/>
  <c r="HS16" i="5"/>
  <c r="JH16" i="5"/>
  <c r="LZ16" i="5"/>
  <c r="LF16" i="5"/>
  <c r="KK16" i="5"/>
  <c r="JQ16" i="5"/>
  <c r="IW16" i="5"/>
  <c r="LP16" i="5"/>
  <c r="KA16" i="5"/>
  <c r="IB16" i="5"/>
  <c r="HH16" i="5"/>
  <c r="GM16" i="5"/>
  <c r="FS16" i="5"/>
  <c r="EY16" i="5"/>
  <c r="ED16" i="5"/>
  <c r="DJ16" i="5"/>
  <c r="CO16" i="5"/>
  <c r="BT16" i="5"/>
  <c r="AX16" i="5"/>
  <c r="MJ10" i="5"/>
  <c r="LP10" i="5"/>
  <c r="KV10" i="5"/>
  <c r="KA10" i="5"/>
  <c r="JG10" i="5"/>
  <c r="IL10" i="5"/>
  <c r="HR10" i="5"/>
  <c r="GX10" i="5"/>
  <c r="GC10" i="5"/>
  <c r="FI10" i="5"/>
  <c r="EN10" i="5"/>
  <c r="MJ16" i="5"/>
  <c r="JG16" i="5"/>
  <c r="HR16" i="5"/>
  <c r="GC16" i="5"/>
  <c r="EN16" i="5"/>
  <c r="CZ16" i="5"/>
  <c r="BI16" i="5"/>
  <c r="DJ10" i="5"/>
  <c r="F11" i="4"/>
  <c r="KV16" i="5"/>
  <c r="IL16" i="5"/>
  <c r="GX16" i="5"/>
  <c r="FI16" i="5"/>
  <c r="DT16" i="5"/>
  <c r="CE16" i="5"/>
  <c r="LF10" i="5"/>
  <c r="JQ10" i="5"/>
  <c r="IB10" i="5"/>
  <c r="GM10" i="5"/>
  <c r="EY10" i="5"/>
  <c r="DT10" i="5"/>
  <c r="CZ10" i="5"/>
  <c r="CE10" i="5"/>
  <c r="BI10" i="5"/>
  <c r="LZ10" i="5"/>
  <c r="KK10" i="5"/>
  <c r="IW10" i="5"/>
  <c r="HH10" i="5"/>
  <c r="FS10" i="5"/>
  <c r="ED10" i="5"/>
  <c r="CO10" i="5"/>
  <c r="BT10" i="5"/>
  <c r="AX10" i="5"/>
  <c r="MB16" i="5"/>
  <c r="LH16" i="5"/>
  <c r="KM16" i="5"/>
  <c r="JS16" i="5"/>
  <c r="IY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LR16" i="5"/>
  <c r="IN16" i="5"/>
  <c r="GZ16" i="5"/>
  <c r="FK16" i="5"/>
  <c r="CG16" i="5"/>
  <c r="LH10" i="5"/>
  <c r="JS10" i="5"/>
  <c r="ID10" i="5"/>
  <c r="CQ10" i="5"/>
  <c r="BV10" i="5"/>
  <c r="AZ10" i="5"/>
  <c r="KC16" i="5"/>
  <c r="HT16" i="5"/>
  <c r="GE16" i="5"/>
  <c r="EP16" i="5"/>
  <c r="DB16" i="5"/>
  <c r="BK16" i="5"/>
  <c r="MB10" i="5"/>
  <c r="KM10" i="5"/>
  <c r="IY10" i="5"/>
  <c r="HJ10" i="5"/>
  <c r="FU10" i="5"/>
  <c r="EF10" i="5"/>
  <c r="DB10" i="5"/>
  <c r="CG10" i="5"/>
  <c r="BK10" i="5"/>
  <c r="DV16" i="5"/>
  <c r="GO10" i="5"/>
  <c r="FA10" i="5"/>
  <c r="DL10" i="5"/>
  <c r="J11" i="4"/>
</calcChain>
</file>

<file path=xl/sharedStrings.xml><?xml version="1.0" encoding="utf-8"?>
<sst xmlns="http://schemas.openxmlformats.org/spreadsheetml/2006/main" count="815" uniqueCount="176">
  <si>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</si>
  <si>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</si>
  <si>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</si>
  <si>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</si>
  <si>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</si>
  <si>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</si>
  <si>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</si>
  <si>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</si>
  <si>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資本金への組入　828,385千円
減債積立金　1,535,000千円
中小水力発電開発改良積立金　60,000千円
繰越利益剰余金　779,118千円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</si>
  <si>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</si>
  <si>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</si>
  <si>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</si>
  <si>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</si>
  <si>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</si>
  <si>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</si>
  <si>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</si>
  <si>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</si>
  <si>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</si>
  <si>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</si>
  <si>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</si>
  <si>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</si>
  <si>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</si>
  <si>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</si>
  <si>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</si>
  <si>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</si>
  <si>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</si>
  <si>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</si>
  <si>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</si>
  <si>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</si>
  <si>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</si>
  <si>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</si>
  <si>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</si>
  <si>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</si>
  <si>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</si>
  <si>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</si>
  <si>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</si>
  <si>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</si>
  <si>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</si>
  <si>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</si>
  <si>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</si>
  <si>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</si>
  <si>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</si>
  <si>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</si>
  <si>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</si>
  <si>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</si>
  <si>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</si>
  <si>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</si>
  <si>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</si>
  <si>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</si>
  <si>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</si>
  <si>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</si>
  <si>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</si>
  <si>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</si>
  <si>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</si>
  <si>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</si>
  <si>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</si>
  <si>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</si>
  <si>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</si>
  <si>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</si>
  <si>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</si>
  <si>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</si>
  <si>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</si>
  <si>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</si>
  <si>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</si>
  <si>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</si>
  <si>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</si>
  <si>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</si>
  <si>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</si>
  <si>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</si>
  <si>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</si>
  <si>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</si>
  <si>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</si>
  <si>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</si>
  <si>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</si>
  <si>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</si>
  <si>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</si>
  <si>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</si>
  <si>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</si>
  <si>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</si>
  <si>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</si>
  <si>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</si>
  <si>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</si>
  <si>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</si>
  <si>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</si>
  <si>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</si>
  <si>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</si>
  <si>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</si>
  <si>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</si>
  <si>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</si>
  <si>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</si>
  <si>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</si>
  <si>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</si>
  <si>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</si>
  <si>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</si>
  <si>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</si>
  <si>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</si>
  <si>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</si>
  <si>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</si>
  <si>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</si>
  <si>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</si>
  <si>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</si>
  <si>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</si>
  <si>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</si>
  <si>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</si>
  <si>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</si>
  <si>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</si>
  <si>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</si>
  <si>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</si>
  <si>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</si>
  <si>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</si>
  <si>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</si>
  <si>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</si>
  <si>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</si>
  <si>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</si>
  <si>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</si>
  <si>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140007</t>
  </si>
  <si>
    <t>46</t>
  </si>
  <si>
    <t>04</t>
  </si>
  <si>
    <t>0</t>
  </si>
  <si>
    <t>000</t>
  </si>
  <si>
    <t>神奈川県</t>
  </si>
  <si>
    <t>法適用</t>
  </si>
  <si>
    <t>電気事業</t>
  </si>
  <si>
    <t>-</t>
  </si>
  <si>
    <t>平成36年3月31日　相模発電所ほか</t>
  </si>
  <si>
    <t>平成45年4月15日　愛川太陽光発電所</t>
  </si>
  <si>
    <t>無</t>
  </si>
  <si>
    <t>東京電力ＥＰ株式会社
東京電力ＰＧ株式会社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</si>
  <si>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</si>
  <si>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</si>
  <si>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</si>
  <si>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</si>
  <si>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</si>
  <si>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</si>
  <si>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</si>
  <si>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</si>
  <si>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</si>
  <si>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</si>
  <si>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</si>
  <si>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</si>
  <si>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</si>
  <si>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</si>
  <si>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</si>
  <si>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</si>
  <si>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</si>
  <si>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</si>
  <si>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</si>
  <si>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</si>
  <si>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</si>
  <si>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</si>
  <si>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</si>
  <si>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</si>
  <si>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</si>
  <si>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</si>
  <si>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</si>
  <si>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</si>
  <si>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</si>
  <si>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</si>
  <si>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</si>
  <si>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</si>
  <si>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</si>
  <si>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</si>
  <si>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</si>
  <si>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</si>
  <si>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</si>
  <si>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</si>
  <si>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</si>
  <si>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</si>
  <si>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</si>
  <si>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</si>
  <si>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</si>
  <si>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経常収支比率」及び「営業収支比率」は、各年度とも100％を上回っており、この黒字経営によって、今後の施設の老朽化対策に向けた更新投資等に充てる財源を、毎年度確保している。また、経常収支における収益の大半を料金収入で賄っており、本業を主体とする健全な経営を維持している。
　「流動比率」は、100％を大きく上回っており、流動負債を支払う能力は十分に有している。
　「EBITDA」は、概ね安定して収益を確保している。なお、平成27年度の増加は、固定資産売却による特別利益によるものである。　
　一方、費用面で見ると「供給原価」は、平均値の２倍以上となっているが、これは、本県の城山発電所が地方公営企業唯一の揚水式発電所であり、電力需給が逼迫した緊急時等のみ発電する特殊な発電所であることから、年間発電電力量が少ないためであり、同発電所を除いて算出した平成27年度の供給原価は、１MWhあたり9,054円となり、平均値を１割程度上回る。
</t>
    <rPh sb="2" eb="4">
      <t>ケイジョウ</t>
    </rPh>
    <rPh sb="4" eb="6">
      <t>シュウシ</t>
    </rPh>
    <rPh sb="6" eb="8">
      <t>ヒリツ</t>
    </rPh>
    <rPh sb="9" eb="10">
      <t>オヨ</t>
    </rPh>
    <rPh sb="12" eb="14">
      <t>エイギョウ</t>
    </rPh>
    <rPh sb="14" eb="16">
      <t>シュウシ</t>
    </rPh>
    <rPh sb="16" eb="18">
      <t>ヒリツ</t>
    </rPh>
    <rPh sb="21" eb="24">
      <t>カクネンド</t>
    </rPh>
    <rPh sb="31" eb="33">
      <t>ウワマワ</t>
    </rPh>
    <rPh sb="40" eb="42">
      <t>クロジ</t>
    </rPh>
    <rPh sb="42" eb="44">
      <t>ケイエイ</t>
    </rPh>
    <rPh sb="49" eb="51">
      <t>コンゴ</t>
    </rPh>
    <rPh sb="52" eb="54">
      <t>シセツ</t>
    </rPh>
    <rPh sb="55" eb="58">
      <t>ロウキュウカ</t>
    </rPh>
    <rPh sb="58" eb="60">
      <t>タイサク</t>
    </rPh>
    <rPh sb="61" eb="62">
      <t>ム</t>
    </rPh>
    <rPh sb="64" eb="66">
      <t>コウシン</t>
    </rPh>
    <rPh sb="66" eb="68">
      <t>トウシ</t>
    </rPh>
    <rPh sb="68" eb="69">
      <t>トウ</t>
    </rPh>
    <rPh sb="70" eb="71">
      <t>ア</t>
    </rPh>
    <rPh sb="73" eb="75">
      <t>ザイゲン</t>
    </rPh>
    <rPh sb="77" eb="80">
      <t>マイネンド</t>
    </rPh>
    <rPh sb="80" eb="82">
      <t>カクホ</t>
    </rPh>
    <rPh sb="98" eb="100">
      <t>シュウエキ</t>
    </rPh>
    <rPh sb="101" eb="103">
      <t>タイハン</t>
    </rPh>
    <rPh sb="104" eb="106">
      <t>リョウキン</t>
    </rPh>
    <rPh sb="106" eb="108">
      <t>シュウニュウ</t>
    </rPh>
    <rPh sb="109" eb="110">
      <t>マカナ</t>
    </rPh>
    <rPh sb="115" eb="117">
      <t>ホンギョウ</t>
    </rPh>
    <rPh sb="118" eb="120">
      <t>シュタイ</t>
    </rPh>
    <rPh sb="129" eb="131">
      <t>イジ</t>
    </rPh>
    <rPh sb="161" eb="163">
      <t>リュウドウ</t>
    </rPh>
    <rPh sb="163" eb="165">
      <t>フサイ</t>
    </rPh>
    <rPh sb="166" eb="168">
      <t>シハラ</t>
    </rPh>
    <rPh sb="169" eb="171">
      <t>ノウリョク</t>
    </rPh>
    <rPh sb="172" eb="174">
      <t>ジュウブン</t>
    </rPh>
    <rPh sb="175" eb="176">
      <t>ユウ</t>
    </rPh>
    <rPh sb="193" eb="194">
      <t>オオム</t>
    </rPh>
    <rPh sb="212" eb="214">
      <t>ヘイセイ</t>
    </rPh>
    <rPh sb="216" eb="218">
      <t>ネンド</t>
    </rPh>
    <rPh sb="219" eb="221">
      <t>ゾウカ</t>
    </rPh>
    <rPh sb="223" eb="225">
      <t>コテイ</t>
    </rPh>
    <rPh sb="225" eb="227">
      <t>シサン</t>
    </rPh>
    <rPh sb="227" eb="229">
      <t>バイキャク</t>
    </rPh>
    <rPh sb="232" eb="234">
      <t>トクベツ</t>
    </rPh>
    <rPh sb="234" eb="236">
      <t>リエキ</t>
    </rPh>
    <rPh sb="248" eb="250">
      <t>イッポウ</t>
    </rPh>
    <rPh sb="251" eb="254">
      <t>ヒヨウメン</t>
    </rPh>
    <rPh sb="255" eb="256">
      <t>ミ</t>
    </rPh>
    <rPh sb="259" eb="261">
      <t>キョウキュウ</t>
    </rPh>
    <rPh sb="261" eb="263">
      <t>ゲンカ</t>
    </rPh>
    <rPh sb="266" eb="268">
      <t>ヘイキン</t>
    </rPh>
    <rPh sb="268" eb="269">
      <t>チ</t>
    </rPh>
    <rPh sb="289" eb="291">
      <t>シロヤマ</t>
    </rPh>
    <rPh sb="291" eb="293">
      <t>ハツデン</t>
    </rPh>
    <rPh sb="293" eb="294">
      <t>ジョ</t>
    </rPh>
    <rPh sb="295" eb="297">
      <t>チホウ</t>
    </rPh>
    <rPh sb="297" eb="299">
      <t>コウエイ</t>
    </rPh>
    <rPh sb="299" eb="301">
      <t>キギョウ</t>
    </rPh>
    <rPh sb="301" eb="303">
      <t>ユイイツ</t>
    </rPh>
    <rPh sb="304" eb="307">
      <t>ヨウスイシキ</t>
    </rPh>
    <rPh sb="307" eb="309">
      <t>ハツデン</t>
    </rPh>
    <rPh sb="309" eb="310">
      <t>ジョ</t>
    </rPh>
    <rPh sb="329" eb="331">
      <t>ハツデン</t>
    </rPh>
    <rPh sb="333" eb="335">
      <t>トクシュ</t>
    </rPh>
    <rPh sb="336" eb="338">
      <t>ハツデン</t>
    </rPh>
    <rPh sb="338" eb="339">
      <t>ジョ</t>
    </rPh>
    <rPh sb="364" eb="365">
      <t>ドウ</t>
    </rPh>
    <rPh sb="365" eb="367">
      <t>ハツデン</t>
    </rPh>
    <rPh sb="367" eb="368">
      <t>ジョ</t>
    </rPh>
    <rPh sb="369" eb="370">
      <t>ノゾ</t>
    </rPh>
    <rPh sb="372" eb="374">
      <t>サンシュツ</t>
    </rPh>
    <rPh sb="406" eb="409">
      <t>ヘイキンチ</t>
    </rPh>
    <rPh sb="412" eb="414">
      <t>テイド</t>
    </rPh>
    <phoneticPr fontId="3"/>
  </si>
  <si>
    <t>東京電力ＥＰ株式会社・
東京電力ＰＧ株式会社</t>
    <phoneticPr fontId="3"/>
  </si>
  <si>
    <t>平成45年4月15日　愛川太陽光発電所</t>
    <phoneticPr fontId="3"/>
  </si>
  <si>
    <t xml:space="preserve">　施設の老朽化により、修繕費が増えているが、料金収入を主体とする健全な黒字経営を継続することにより、今後の設備更新に充てる財源を十分に確保できる見通しであることなどから、全体として、概ね順調な経営を維持している。ただし、今後の電力システム改革の動向に注視しつつ、安定的な経営が継続できるよう取り組む必要がある。
　経営については、神奈川県営電気事業経営計画(平成26年～30年度)の中間年である平成28年度に中間点検を実施し、平成30年度までの財政収支の見通しや経営環境の変化による新たな課題とその対応について整理し、次期計画への反映に向けた中長期的課題を確認した。
　なお、太陽光発電所のFIT適用終了(愛川太陽光発電所(H45)、谷ヶ原太陽光発電所(H46))後の存続は、将来的な経営計画の策定の中で検討する。
</t>
    <rPh sb="1" eb="3">
      <t>シセツ</t>
    </rPh>
    <rPh sb="4" eb="7">
      <t>ロウキュウカ</t>
    </rPh>
    <rPh sb="11" eb="14">
      <t>シュウゼンヒ</t>
    </rPh>
    <rPh sb="15" eb="16">
      <t>フ</t>
    </rPh>
    <rPh sb="22" eb="24">
      <t>リョウキン</t>
    </rPh>
    <rPh sb="24" eb="26">
      <t>シュウニュウ</t>
    </rPh>
    <rPh sb="27" eb="29">
      <t>シュタイ</t>
    </rPh>
    <rPh sb="32" eb="34">
      <t>ケンゼン</t>
    </rPh>
    <rPh sb="35" eb="37">
      <t>クロジ</t>
    </rPh>
    <rPh sb="37" eb="39">
      <t>ケイエイ</t>
    </rPh>
    <rPh sb="40" eb="42">
      <t>ケイゾク</t>
    </rPh>
    <rPh sb="53" eb="55">
      <t>セツビ</t>
    </rPh>
    <rPh sb="72" eb="74">
      <t>ミトオ</t>
    </rPh>
    <rPh sb="85" eb="87">
      <t>ゼンタイ</t>
    </rPh>
    <rPh sb="91" eb="92">
      <t>オオム</t>
    </rPh>
    <rPh sb="93" eb="95">
      <t>ジュンチョウ</t>
    </rPh>
    <rPh sb="96" eb="98">
      <t>ケイエイ</t>
    </rPh>
    <rPh sb="99" eb="101">
      <t>イジ</t>
    </rPh>
    <rPh sb="145" eb="146">
      <t>ト</t>
    </rPh>
    <rPh sb="147" eb="148">
      <t>ク</t>
    </rPh>
    <rPh sb="157" eb="159">
      <t>ケイエイ</t>
    </rPh>
    <rPh sb="165" eb="168">
      <t>カナガワ</t>
    </rPh>
    <rPh sb="168" eb="170">
      <t>ケンエイ</t>
    </rPh>
    <rPh sb="170" eb="172">
      <t>デンキ</t>
    </rPh>
    <rPh sb="172" eb="174">
      <t>ジギョウ</t>
    </rPh>
    <rPh sb="174" eb="176">
      <t>ケイエイ</t>
    </rPh>
    <rPh sb="176" eb="178">
      <t>ケイカク</t>
    </rPh>
    <rPh sb="179" eb="181">
      <t>ヘイセイ</t>
    </rPh>
    <rPh sb="183" eb="184">
      <t>ネン</t>
    </rPh>
    <rPh sb="187" eb="189">
      <t>ネンド</t>
    </rPh>
    <rPh sb="191" eb="193">
      <t>チュウカン</t>
    </rPh>
    <rPh sb="193" eb="194">
      <t>ネン</t>
    </rPh>
    <rPh sb="197" eb="199">
      <t>ヘイセイ</t>
    </rPh>
    <rPh sb="201" eb="203">
      <t>ネンド</t>
    </rPh>
    <rPh sb="204" eb="206">
      <t>チュウカン</t>
    </rPh>
    <rPh sb="206" eb="208">
      <t>テンケン</t>
    </rPh>
    <rPh sb="209" eb="211">
      <t>ジッシ</t>
    </rPh>
    <rPh sb="213" eb="215">
      <t>ヘイセイ</t>
    </rPh>
    <rPh sb="217" eb="219">
      <t>ネンド</t>
    </rPh>
    <rPh sb="222" eb="224">
      <t>ザイセイ</t>
    </rPh>
    <rPh sb="224" eb="226">
      <t>シュウシ</t>
    </rPh>
    <rPh sb="227" eb="229">
      <t>ミトオ</t>
    </rPh>
    <rPh sb="231" eb="233">
      <t>ケイエイ</t>
    </rPh>
    <rPh sb="233" eb="235">
      <t>カンキョウ</t>
    </rPh>
    <rPh sb="236" eb="238">
      <t>ヘンカ</t>
    </rPh>
    <rPh sb="241" eb="242">
      <t>アラ</t>
    </rPh>
    <rPh sb="244" eb="246">
      <t>カダイ</t>
    </rPh>
    <rPh sb="249" eb="251">
      <t>タイオウ</t>
    </rPh>
    <rPh sb="255" eb="257">
      <t>セイリ</t>
    </rPh>
    <rPh sb="259" eb="261">
      <t>ジキ</t>
    </rPh>
    <rPh sb="261" eb="263">
      <t>ケイカク</t>
    </rPh>
    <rPh sb="265" eb="267">
      <t>ハンエイ</t>
    </rPh>
    <rPh sb="268" eb="269">
      <t>ム</t>
    </rPh>
    <rPh sb="271" eb="275">
      <t>チュウチョウキテキ</t>
    </rPh>
    <rPh sb="275" eb="277">
      <t>カダイ</t>
    </rPh>
    <rPh sb="278" eb="280">
      <t>カクニン</t>
    </rPh>
    <rPh sb="288" eb="290">
      <t>タイヨウ</t>
    </rPh>
    <rPh sb="290" eb="291">
      <t>ヒカリ</t>
    </rPh>
    <rPh sb="291" eb="293">
      <t>ハツデン</t>
    </rPh>
    <rPh sb="293" eb="294">
      <t>ショ</t>
    </rPh>
    <rPh sb="298" eb="300">
      <t>テキヨウ</t>
    </rPh>
    <rPh sb="300" eb="302">
      <t>シュウリョウ</t>
    </rPh>
    <rPh sb="334" eb="336">
      <t>ソンゾク</t>
    </rPh>
    <rPh sb="338" eb="341">
      <t>ショウライテキ</t>
    </rPh>
    <rPh sb="342" eb="344">
      <t>ケイエイ</t>
    </rPh>
    <rPh sb="344" eb="346">
      <t>ケイカク</t>
    </rPh>
    <rPh sb="347" eb="349">
      <t>サクテイ</t>
    </rPh>
    <rPh sb="350" eb="351">
      <t>ナカ</t>
    </rPh>
    <rPh sb="352" eb="354">
      <t>ケントウ</t>
    </rPh>
    <phoneticPr fontId="3"/>
  </si>
  <si>
    <t xml:space="preserve">○水力発電について　
　「設備利用率」は、平均値より低い値となっているが、これは、本県の城山発電所が地方公営企業唯一の揚水式発電所であり、電力需給が逼迫した緊急時等にのみ発電する特殊な発電所であることから、年間発電電力量が少なくなるためであり、同発電所を除いて算出した平成27年度の設備利用率は、37.4％となり、平均値と概ね同水準である。
　「有形固定資産減価償却率」は、計画的な修繕や一部改良等により、施設の大規模な更新を行わずに維持してきたことで減価償却が進んだ施設が多く、平均値を上回っている。
　特に本県の電気事業（昭和13年発足）は事業開始時期が早く、このことが有形固定資産減価償却率を上げる大きな要因となっている。
　「修繕費比率」は、事業開始当初の施設を維持管理していること及びダムの維持管理に必要なしゅんせつを行う費用が大きいことから、平均値を上回っているが、計画的な修繕を行っており減価償却が進んだ施設の適切な維持管理に取り組んでいる。なお、しゅんせつにかかる費用は、アロケーションに基づいて水道事業者も負担している。
　「企業債残高対料金収入比率」は、健全経営に向け企業債残高逓減に取り組んできた結果、平均値と概ね同水準に減少している。
○太陽光発電について
　「設備利用率」は、平均値と概ね同水準である。
　「修繕費比率」は、平成27年度に増加しているが、これは、部品の故障による修理などを実施したためである。
　「FIT収入割合」は全て再生可能エネルギー固定価格買取制度の適用を受けているため、100％を維持しており、FIT適用終了(愛川太陽光発電所(H45)、谷ヶ原太陽光発電所(H46))後は、収入が変動するリスクがある。
</t>
    <rPh sb="1" eb="3">
      <t>スイリョク</t>
    </rPh>
    <rPh sb="3" eb="5">
      <t>ハツデン</t>
    </rPh>
    <rPh sb="26" eb="27">
      <t>ヒク</t>
    </rPh>
    <rPh sb="28" eb="29">
      <t>アタイ</t>
    </rPh>
    <rPh sb="41" eb="43">
      <t>ホンケン</t>
    </rPh>
    <rPh sb="122" eb="123">
      <t>ドウ</t>
    </rPh>
    <rPh sb="134" eb="136">
      <t>ヘイセイ</t>
    </rPh>
    <rPh sb="138" eb="140">
      <t>ネンド</t>
    </rPh>
    <rPh sb="187" eb="190">
      <t>ケイカクテキ</t>
    </rPh>
    <rPh sb="191" eb="193">
      <t>シュウゼン</t>
    </rPh>
    <rPh sb="194" eb="196">
      <t>イチブ</t>
    </rPh>
    <rPh sb="196" eb="199">
      <t>カイリョウトウ</t>
    </rPh>
    <rPh sb="203" eb="205">
      <t>シセツ</t>
    </rPh>
    <rPh sb="206" eb="209">
      <t>ダイキボ</t>
    </rPh>
    <rPh sb="210" eb="212">
      <t>コウシン</t>
    </rPh>
    <rPh sb="213" eb="214">
      <t>オコナ</t>
    </rPh>
    <rPh sb="217" eb="219">
      <t>イジ</t>
    </rPh>
    <rPh sb="226" eb="228">
      <t>ゲンカ</t>
    </rPh>
    <rPh sb="228" eb="230">
      <t>ショウキャク</t>
    </rPh>
    <rPh sb="231" eb="232">
      <t>スス</t>
    </rPh>
    <rPh sb="234" eb="236">
      <t>シセツ</t>
    </rPh>
    <rPh sb="237" eb="238">
      <t>オオ</t>
    </rPh>
    <rPh sb="240" eb="243">
      <t>ヘイキンチ</t>
    </rPh>
    <rPh sb="244" eb="246">
      <t>ウワマワ</t>
    </rPh>
    <rPh sb="253" eb="254">
      <t>トク</t>
    </rPh>
    <rPh sb="255" eb="257">
      <t>ホンケン</t>
    </rPh>
    <rPh sb="258" eb="260">
      <t>デンキ</t>
    </rPh>
    <rPh sb="260" eb="262">
      <t>ジギョウ</t>
    </rPh>
    <rPh sb="272" eb="274">
      <t>ジギョウ</t>
    </rPh>
    <rPh sb="274" eb="275">
      <t>ヒラ</t>
    </rPh>
    <rPh sb="275" eb="276">
      <t>ハジ</t>
    </rPh>
    <rPh sb="276" eb="278">
      <t>ジキ</t>
    </rPh>
    <rPh sb="279" eb="280">
      <t>ハヤ</t>
    </rPh>
    <rPh sb="325" eb="327">
      <t>ジギョウ</t>
    </rPh>
    <rPh sb="327" eb="329">
      <t>カイシ</t>
    </rPh>
    <rPh sb="329" eb="331">
      <t>トウショ</t>
    </rPh>
    <rPh sb="332" eb="334">
      <t>シセツ</t>
    </rPh>
    <rPh sb="335" eb="337">
      <t>イジ</t>
    </rPh>
    <rPh sb="337" eb="339">
      <t>カンリ</t>
    </rPh>
    <rPh sb="345" eb="346">
      <t>オヨ</t>
    </rPh>
    <rPh sb="369" eb="370">
      <t>オオ</t>
    </rPh>
    <rPh sb="377" eb="380">
      <t>ヘイキンチ</t>
    </rPh>
    <rPh sb="381" eb="383">
      <t>ウワマワ</t>
    </rPh>
    <rPh sb="412" eb="414">
      <t>テキセツ</t>
    </rPh>
    <rPh sb="415" eb="417">
      <t>イジ</t>
    </rPh>
    <rPh sb="417" eb="419">
      <t>カンリ</t>
    </rPh>
    <rPh sb="420" eb="421">
      <t>ト</t>
    </rPh>
    <rPh sb="422" eb="423">
      <t>ク</t>
    </rPh>
    <rPh sb="440" eb="442">
      <t>ヒヨウ</t>
    </rPh>
    <rPh sb="452" eb="453">
      <t>モト</t>
    </rPh>
    <rPh sb="456" eb="458">
      <t>スイドウ</t>
    </rPh>
    <rPh sb="458" eb="460">
      <t>ジギョウ</t>
    </rPh>
    <rPh sb="460" eb="461">
      <t>シャ</t>
    </rPh>
    <rPh sb="522" eb="524">
      <t>ゲンショウ</t>
    </rPh>
    <rPh sb="533" eb="536">
      <t>タイヨウコウ</t>
    </rPh>
    <rPh sb="536" eb="538">
      <t>ハツデン</t>
    </rPh>
    <rPh sb="577" eb="579">
      <t>ヘイセイ</t>
    </rPh>
    <rPh sb="581" eb="582">
      <t>ネン</t>
    </rPh>
    <rPh sb="582" eb="583">
      <t>ド</t>
    </rPh>
    <rPh sb="584" eb="586">
      <t>ゾウカ</t>
    </rPh>
    <rPh sb="596" eb="598">
      <t>ブヒン</t>
    </rPh>
    <rPh sb="599" eb="601">
      <t>コショウ</t>
    </rPh>
    <rPh sb="604" eb="606">
      <t>シュウリ</t>
    </rPh>
    <rPh sb="609" eb="611">
      <t>ジッシ</t>
    </rPh>
    <rPh sb="631" eb="632">
      <t>スベ</t>
    </rPh>
    <rPh sb="633" eb="635">
      <t>サイセイ</t>
    </rPh>
    <rPh sb="635" eb="637">
      <t>カノウ</t>
    </rPh>
    <rPh sb="642" eb="644">
      <t>コテイ</t>
    </rPh>
    <rPh sb="644" eb="646">
      <t>カカク</t>
    </rPh>
    <rPh sb="646" eb="648">
      <t>カイトリ</t>
    </rPh>
    <rPh sb="648" eb="650">
      <t>セイド</t>
    </rPh>
    <rPh sb="651" eb="653">
      <t>テキヨウ</t>
    </rPh>
    <rPh sb="654" eb="655">
      <t>ウ</t>
    </rPh>
    <rPh sb="667" eb="669">
      <t>イジ</t>
    </rPh>
    <rPh sb="677" eb="679">
      <t>テキヨウ</t>
    </rPh>
    <rPh sb="679" eb="681">
      <t>シュウリョウ</t>
    </rPh>
    <rPh sb="682" eb="684">
      <t>アイカワ</t>
    </rPh>
    <rPh sb="684" eb="686">
      <t>タイヨウ</t>
    </rPh>
    <rPh sb="686" eb="687">
      <t>ヒカリ</t>
    </rPh>
    <rPh sb="687" eb="689">
      <t>ハツデン</t>
    </rPh>
    <rPh sb="689" eb="690">
      <t>ショ</t>
    </rPh>
    <rPh sb="696" eb="697">
      <t>タニ</t>
    </rPh>
    <rPh sb="698" eb="699">
      <t>ハラ</t>
    </rPh>
    <rPh sb="699" eb="701">
      <t>タイヨウ</t>
    </rPh>
    <rPh sb="701" eb="702">
      <t>ヒカリ</t>
    </rPh>
    <rPh sb="702" eb="704">
      <t>ハツデン</t>
    </rPh>
    <rPh sb="704" eb="705">
      <t>ショ</t>
    </rPh>
    <rPh sb="711" eb="712">
      <t>ゴ</t>
    </rPh>
    <rPh sb="714" eb="716">
      <t>シュウニュウ</t>
    </rPh>
    <rPh sb="717" eb="719">
      <t>ヘンドウ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</si>
</sst>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8"/>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10">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7" borderId="11" xfId="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8" fillId="0" borderId="11" xfId="1" applyFont="1" applyFill="1" applyBorder="1" applyAlignment="1" applyProtection="1">
      <alignment horizontal="center" vertical="center" shrinkToFit="1"/>
      <protection locked="0"/>
    </xf>
    <xf numFmtId="0" fontId="8" fillId="0" borderId="12" xfId="1" applyFont="1" applyFill="1" applyBorder="1" applyAlignment="1" applyProtection="1">
      <alignment horizontal="center" vertical="center" shrinkToFit="1"/>
      <protection locked="0"/>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5"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108.3</c:v>
                </c:pt>
                <c:pt idx="1">
                  <c:v>108.2</c:v>
                </c:pt>
                <c:pt idx="2">
                  <c:v>109.2</c:v>
                </c:pt>
                <c:pt idx="3">
                  <c:v>115.9</c:v>
                </c:pt>
                <c:pt idx="4">
                  <c:v>111.3</c:v>
                </c:pt>
              </c:numCache>
            </c:numRef>
          </c:val>
        </c:ser>
        <c:dLbls>
          <c:showLegendKey val="0"/>
          <c:showVal val="0"/>
          <c:showCatName val="0"/>
          <c:showSerName val="0"/>
          <c:showPercent val="0"/>
          <c:showBubbleSize val="0"/>
        </c:dLbls>
        <c:gapWidth val="180"/>
        <c:overlap val="-90"/>
        <c:axId val="215754272"/>
        <c:axId val="21575466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754272"/>
        <c:axId val="215754664"/>
      </c:lineChart>
      <c:catAx>
        <c:axId val="215754272"/>
        <c:scaling>
          <c:orientation val="minMax"/>
        </c:scaling>
        <c:delete val="0"/>
        <c:axPos val="b"/>
        <c:numFmt formatCode="ge" sourceLinked="1"/>
        <c:majorTickMark val="none"/>
        <c:minorTickMark val="none"/>
        <c:tickLblPos val="none"/>
        <c:crossAx val="215754664"/>
        <c:crosses val="autoZero"/>
        <c:auto val="0"/>
        <c:lblAlgn val="ctr"/>
        <c:lblOffset val="100"/>
        <c:noMultiLvlLbl val="1"/>
      </c:catAx>
      <c:valAx>
        <c:axId val="215754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754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1.3</c:v>
                </c:pt>
                <c:pt idx="3">
                  <c:v>1.8</c:v>
                </c:pt>
                <c:pt idx="4">
                  <c:v>2.1</c:v>
                </c:pt>
              </c:numCache>
            </c:numRef>
          </c:val>
        </c:ser>
        <c:dLbls>
          <c:showLegendKey val="0"/>
          <c:showVal val="0"/>
          <c:showCatName val="0"/>
          <c:showSerName val="0"/>
          <c:showPercent val="0"/>
          <c:showBubbleSize val="0"/>
        </c:dLbls>
        <c:gapWidth val="180"/>
        <c:overlap val="-90"/>
        <c:axId val="217133288"/>
        <c:axId val="21713368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7133288"/>
        <c:axId val="217133680"/>
      </c:lineChart>
      <c:catAx>
        <c:axId val="217133288"/>
        <c:scaling>
          <c:orientation val="minMax"/>
        </c:scaling>
        <c:delete val="0"/>
        <c:axPos val="b"/>
        <c:numFmt formatCode="ge" sourceLinked="1"/>
        <c:majorTickMark val="none"/>
        <c:minorTickMark val="none"/>
        <c:tickLblPos val="none"/>
        <c:crossAx val="217133680"/>
        <c:crosses val="autoZero"/>
        <c:auto val="0"/>
        <c:lblAlgn val="ctr"/>
        <c:lblOffset val="100"/>
        <c:noMultiLvlLbl val="1"/>
      </c:catAx>
      <c:valAx>
        <c:axId val="21713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33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12.8</c:v>
                </c:pt>
                <c:pt idx="1">
                  <c:v>11.3</c:v>
                </c:pt>
                <c:pt idx="2">
                  <c:v>10.6</c:v>
                </c:pt>
                <c:pt idx="3">
                  <c:v>11.3</c:v>
                </c:pt>
                <c:pt idx="4">
                  <c:v>11.5</c:v>
                </c:pt>
              </c:numCache>
            </c:numRef>
          </c:val>
        </c:ser>
        <c:dLbls>
          <c:showLegendKey val="0"/>
          <c:showVal val="0"/>
          <c:showCatName val="0"/>
          <c:showSerName val="0"/>
          <c:showPercent val="0"/>
          <c:showBubbleSize val="0"/>
        </c:dLbls>
        <c:gapWidth val="180"/>
        <c:overlap val="-90"/>
        <c:axId val="217134464"/>
        <c:axId val="21713485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7134464"/>
        <c:axId val="217134856"/>
      </c:lineChart>
      <c:catAx>
        <c:axId val="217134464"/>
        <c:scaling>
          <c:orientation val="minMax"/>
        </c:scaling>
        <c:delete val="0"/>
        <c:axPos val="b"/>
        <c:numFmt formatCode="ge" sourceLinked="1"/>
        <c:majorTickMark val="none"/>
        <c:minorTickMark val="none"/>
        <c:tickLblPos val="none"/>
        <c:crossAx val="217134856"/>
        <c:crosses val="autoZero"/>
        <c:auto val="0"/>
        <c:lblAlgn val="ctr"/>
        <c:lblOffset val="100"/>
        <c:noMultiLvlLbl val="1"/>
      </c:catAx>
      <c:valAx>
        <c:axId val="21713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3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24.6</c:v>
                </c:pt>
                <c:pt idx="1">
                  <c:v>28.2</c:v>
                </c:pt>
                <c:pt idx="2">
                  <c:v>26.5</c:v>
                </c:pt>
                <c:pt idx="3">
                  <c:v>29.3</c:v>
                </c:pt>
                <c:pt idx="4">
                  <c:v>32.6</c:v>
                </c:pt>
              </c:numCache>
            </c:numRef>
          </c:val>
        </c:ser>
        <c:dLbls>
          <c:showLegendKey val="0"/>
          <c:showVal val="0"/>
          <c:showCatName val="0"/>
          <c:showSerName val="0"/>
          <c:showPercent val="0"/>
          <c:showBubbleSize val="0"/>
        </c:dLbls>
        <c:gapWidth val="180"/>
        <c:overlap val="-90"/>
        <c:axId val="217135640"/>
        <c:axId val="21713603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7135640"/>
        <c:axId val="217136032"/>
      </c:lineChart>
      <c:catAx>
        <c:axId val="217135640"/>
        <c:scaling>
          <c:orientation val="minMax"/>
        </c:scaling>
        <c:delete val="0"/>
        <c:axPos val="b"/>
        <c:numFmt formatCode="ge" sourceLinked="1"/>
        <c:majorTickMark val="none"/>
        <c:minorTickMark val="none"/>
        <c:tickLblPos val="none"/>
        <c:crossAx val="217136032"/>
        <c:crosses val="autoZero"/>
        <c:auto val="0"/>
        <c:lblAlgn val="ctr"/>
        <c:lblOffset val="100"/>
        <c:noMultiLvlLbl val="1"/>
      </c:catAx>
      <c:valAx>
        <c:axId val="21713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3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152.5</c:v>
                </c:pt>
                <c:pt idx="1">
                  <c:v>139.5</c:v>
                </c:pt>
                <c:pt idx="2">
                  <c:v>127.9</c:v>
                </c:pt>
                <c:pt idx="3">
                  <c:v>114.4</c:v>
                </c:pt>
                <c:pt idx="4">
                  <c:v>101.4</c:v>
                </c:pt>
              </c:numCache>
            </c:numRef>
          </c:val>
        </c:ser>
        <c:dLbls>
          <c:showLegendKey val="0"/>
          <c:showVal val="0"/>
          <c:showCatName val="0"/>
          <c:showSerName val="0"/>
          <c:showPercent val="0"/>
          <c:showBubbleSize val="0"/>
        </c:dLbls>
        <c:gapWidth val="180"/>
        <c:overlap val="-90"/>
        <c:axId val="349470816"/>
        <c:axId val="34947120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49470816"/>
        <c:axId val="349471208"/>
      </c:lineChart>
      <c:catAx>
        <c:axId val="349470816"/>
        <c:scaling>
          <c:orientation val="minMax"/>
        </c:scaling>
        <c:delete val="0"/>
        <c:axPos val="b"/>
        <c:numFmt formatCode="ge" sourceLinked="1"/>
        <c:majorTickMark val="none"/>
        <c:minorTickMark val="none"/>
        <c:tickLblPos val="none"/>
        <c:crossAx val="349471208"/>
        <c:crosses val="autoZero"/>
        <c:auto val="0"/>
        <c:lblAlgn val="ctr"/>
        <c:lblOffset val="100"/>
        <c:noMultiLvlLbl val="1"/>
      </c:catAx>
      <c:valAx>
        <c:axId val="349471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4708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59.3</c:v>
                </c:pt>
                <c:pt idx="1">
                  <c:v>61.1</c:v>
                </c:pt>
                <c:pt idx="2">
                  <c:v>62.5</c:v>
                </c:pt>
                <c:pt idx="3">
                  <c:v>64.2</c:v>
                </c:pt>
                <c:pt idx="4">
                  <c:v>65.400000000000006</c:v>
                </c:pt>
              </c:numCache>
            </c:numRef>
          </c:val>
        </c:ser>
        <c:dLbls>
          <c:showLegendKey val="0"/>
          <c:showVal val="0"/>
          <c:showCatName val="0"/>
          <c:showSerName val="0"/>
          <c:showPercent val="0"/>
          <c:showBubbleSize val="0"/>
        </c:dLbls>
        <c:gapWidth val="180"/>
        <c:overlap val="-90"/>
        <c:axId val="349471992"/>
        <c:axId val="34947238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49471992"/>
        <c:axId val="349472384"/>
      </c:lineChart>
      <c:catAx>
        <c:axId val="349471992"/>
        <c:scaling>
          <c:orientation val="minMax"/>
        </c:scaling>
        <c:delete val="0"/>
        <c:axPos val="b"/>
        <c:numFmt formatCode="ge" sourceLinked="1"/>
        <c:majorTickMark val="none"/>
        <c:minorTickMark val="none"/>
        <c:tickLblPos val="none"/>
        <c:crossAx val="349472384"/>
        <c:crosses val="autoZero"/>
        <c:auto val="0"/>
        <c:lblAlgn val="ctr"/>
        <c:lblOffset val="100"/>
        <c:noMultiLvlLbl val="1"/>
      </c:catAx>
      <c:valAx>
        <c:axId val="34947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71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49473168"/>
        <c:axId val="34947356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49473168"/>
        <c:axId val="349473560"/>
      </c:lineChart>
      <c:catAx>
        <c:axId val="349473168"/>
        <c:scaling>
          <c:orientation val="minMax"/>
        </c:scaling>
        <c:delete val="0"/>
        <c:axPos val="b"/>
        <c:numFmt formatCode="ge" sourceLinked="1"/>
        <c:majorTickMark val="none"/>
        <c:minorTickMark val="none"/>
        <c:tickLblPos val="none"/>
        <c:crossAx val="349473560"/>
        <c:crosses val="autoZero"/>
        <c:auto val="0"/>
        <c:lblAlgn val="ctr"/>
        <c:lblOffset val="100"/>
        <c:noMultiLvlLbl val="1"/>
      </c:catAx>
      <c:valAx>
        <c:axId val="349473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7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474344"/>
        <c:axId val="34968280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474344"/>
        <c:axId val="349682800"/>
      </c:lineChart>
      <c:catAx>
        <c:axId val="349474344"/>
        <c:scaling>
          <c:orientation val="minMax"/>
        </c:scaling>
        <c:delete val="0"/>
        <c:axPos val="b"/>
        <c:numFmt formatCode="ge" sourceLinked="1"/>
        <c:majorTickMark val="none"/>
        <c:minorTickMark val="none"/>
        <c:tickLblPos val="none"/>
        <c:crossAx val="349682800"/>
        <c:crosses val="autoZero"/>
        <c:auto val="0"/>
        <c:lblAlgn val="ctr"/>
        <c:lblOffset val="100"/>
        <c:noMultiLvlLbl val="1"/>
      </c:catAx>
      <c:valAx>
        <c:axId val="34968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74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3584"/>
        <c:axId val="34968397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3584"/>
        <c:axId val="349683976"/>
      </c:lineChart>
      <c:catAx>
        <c:axId val="349683584"/>
        <c:scaling>
          <c:orientation val="minMax"/>
        </c:scaling>
        <c:delete val="0"/>
        <c:axPos val="b"/>
        <c:numFmt formatCode="ge" sourceLinked="1"/>
        <c:majorTickMark val="none"/>
        <c:minorTickMark val="none"/>
        <c:tickLblPos val="none"/>
        <c:crossAx val="349683976"/>
        <c:crosses val="autoZero"/>
        <c:auto val="0"/>
        <c:lblAlgn val="ctr"/>
        <c:lblOffset val="100"/>
        <c:noMultiLvlLbl val="1"/>
      </c:catAx>
      <c:valAx>
        <c:axId val="34968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4760"/>
        <c:axId val="34968515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4760"/>
        <c:axId val="349685152"/>
      </c:lineChart>
      <c:catAx>
        <c:axId val="349684760"/>
        <c:scaling>
          <c:orientation val="minMax"/>
        </c:scaling>
        <c:delete val="0"/>
        <c:axPos val="b"/>
        <c:numFmt formatCode="ge" sourceLinked="1"/>
        <c:majorTickMark val="none"/>
        <c:minorTickMark val="none"/>
        <c:tickLblPos val="none"/>
        <c:crossAx val="349685152"/>
        <c:crosses val="autoZero"/>
        <c:auto val="0"/>
        <c:lblAlgn val="ctr"/>
        <c:lblOffset val="100"/>
        <c:noMultiLvlLbl val="1"/>
      </c:catAx>
      <c:valAx>
        <c:axId val="34968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4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6328"/>
        <c:axId val="35005590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6328"/>
        <c:axId val="350055904"/>
      </c:lineChart>
      <c:catAx>
        <c:axId val="349686328"/>
        <c:scaling>
          <c:orientation val="minMax"/>
        </c:scaling>
        <c:delete val="0"/>
        <c:axPos val="b"/>
        <c:numFmt formatCode="ge" sourceLinked="1"/>
        <c:majorTickMark val="none"/>
        <c:minorTickMark val="none"/>
        <c:tickLblPos val="none"/>
        <c:crossAx val="350055904"/>
        <c:crosses val="autoZero"/>
        <c:auto val="0"/>
        <c:lblAlgn val="ctr"/>
        <c:lblOffset val="100"/>
        <c:noMultiLvlLbl val="1"/>
      </c:catAx>
      <c:valAx>
        <c:axId val="35005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6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113.2</c:v>
                </c:pt>
                <c:pt idx="1">
                  <c:v>112.7</c:v>
                </c:pt>
                <c:pt idx="2">
                  <c:v>112.3</c:v>
                </c:pt>
                <c:pt idx="3">
                  <c:v>119.7</c:v>
                </c:pt>
                <c:pt idx="4">
                  <c:v>114.8</c:v>
                </c:pt>
              </c:numCache>
            </c:numRef>
          </c:val>
        </c:ser>
        <c:dLbls>
          <c:showLegendKey val="0"/>
          <c:showVal val="0"/>
          <c:showCatName val="0"/>
          <c:showSerName val="0"/>
          <c:showPercent val="0"/>
          <c:showBubbleSize val="0"/>
        </c:dLbls>
        <c:gapWidth val="180"/>
        <c:overlap val="-90"/>
        <c:axId val="215755448"/>
        <c:axId val="21575584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755448"/>
        <c:axId val="215755840"/>
      </c:lineChart>
      <c:catAx>
        <c:axId val="215755448"/>
        <c:scaling>
          <c:orientation val="minMax"/>
        </c:scaling>
        <c:delete val="0"/>
        <c:axPos val="b"/>
        <c:numFmt formatCode="ge" sourceLinked="1"/>
        <c:majorTickMark val="none"/>
        <c:minorTickMark val="none"/>
        <c:tickLblPos val="none"/>
        <c:crossAx val="215755840"/>
        <c:crosses val="autoZero"/>
        <c:auto val="0"/>
        <c:lblAlgn val="ctr"/>
        <c:lblOffset val="100"/>
        <c:noMultiLvlLbl val="1"/>
      </c:catAx>
      <c:valAx>
        <c:axId val="21575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755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6296"/>
        <c:axId val="35005668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6296"/>
        <c:axId val="350056688"/>
      </c:lineChart>
      <c:catAx>
        <c:axId val="350056296"/>
        <c:scaling>
          <c:orientation val="minMax"/>
        </c:scaling>
        <c:delete val="0"/>
        <c:axPos val="b"/>
        <c:numFmt formatCode="ge" sourceLinked="1"/>
        <c:majorTickMark val="none"/>
        <c:minorTickMark val="none"/>
        <c:tickLblPos val="none"/>
        <c:crossAx val="350056688"/>
        <c:crosses val="autoZero"/>
        <c:auto val="0"/>
        <c:lblAlgn val="ctr"/>
        <c:lblOffset val="100"/>
        <c:noMultiLvlLbl val="1"/>
      </c:catAx>
      <c:valAx>
        <c:axId val="35005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6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7472"/>
        <c:axId val="35005786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7472"/>
        <c:axId val="350057864"/>
      </c:lineChart>
      <c:catAx>
        <c:axId val="350057472"/>
        <c:scaling>
          <c:orientation val="minMax"/>
        </c:scaling>
        <c:delete val="0"/>
        <c:axPos val="b"/>
        <c:numFmt formatCode="ge" sourceLinked="1"/>
        <c:majorTickMark val="none"/>
        <c:minorTickMark val="none"/>
        <c:tickLblPos val="none"/>
        <c:crossAx val="350057864"/>
        <c:crosses val="autoZero"/>
        <c:auto val="0"/>
        <c:lblAlgn val="ctr"/>
        <c:lblOffset val="100"/>
        <c:noMultiLvlLbl val="1"/>
      </c:catAx>
      <c:valAx>
        <c:axId val="35005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8648"/>
        <c:axId val="35005904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8648"/>
        <c:axId val="350059040"/>
      </c:lineChart>
      <c:catAx>
        <c:axId val="350058648"/>
        <c:scaling>
          <c:orientation val="minMax"/>
        </c:scaling>
        <c:delete val="0"/>
        <c:axPos val="b"/>
        <c:numFmt formatCode="ge" sourceLinked="1"/>
        <c:majorTickMark val="none"/>
        <c:minorTickMark val="none"/>
        <c:tickLblPos val="none"/>
        <c:crossAx val="350059040"/>
        <c:crosses val="autoZero"/>
        <c:auto val="0"/>
        <c:lblAlgn val="ctr"/>
        <c:lblOffset val="100"/>
        <c:noMultiLvlLbl val="1"/>
      </c:catAx>
      <c:valAx>
        <c:axId val="35005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3848"/>
        <c:axId val="34985424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3848"/>
        <c:axId val="349854240"/>
      </c:lineChart>
      <c:catAx>
        <c:axId val="349853848"/>
        <c:scaling>
          <c:orientation val="minMax"/>
        </c:scaling>
        <c:delete val="0"/>
        <c:axPos val="b"/>
        <c:numFmt formatCode="ge" sourceLinked="1"/>
        <c:majorTickMark val="none"/>
        <c:minorTickMark val="none"/>
        <c:tickLblPos val="none"/>
        <c:crossAx val="349854240"/>
        <c:crosses val="autoZero"/>
        <c:auto val="0"/>
        <c:lblAlgn val="ctr"/>
        <c:lblOffset val="100"/>
        <c:noMultiLvlLbl val="1"/>
      </c:catAx>
      <c:valAx>
        <c:axId val="34985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5024"/>
        <c:axId val="34985541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5024"/>
        <c:axId val="349855416"/>
      </c:lineChart>
      <c:catAx>
        <c:axId val="349855024"/>
        <c:scaling>
          <c:orientation val="minMax"/>
        </c:scaling>
        <c:delete val="0"/>
        <c:axPos val="b"/>
        <c:numFmt formatCode="ge" sourceLinked="1"/>
        <c:majorTickMark val="none"/>
        <c:minorTickMark val="none"/>
        <c:tickLblPos val="none"/>
        <c:crossAx val="349855416"/>
        <c:crosses val="autoZero"/>
        <c:auto val="0"/>
        <c:lblAlgn val="ctr"/>
        <c:lblOffset val="100"/>
        <c:noMultiLvlLbl val="1"/>
      </c:catAx>
      <c:valAx>
        <c:axId val="34985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50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6200"/>
        <c:axId val="34985659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6200"/>
        <c:axId val="349856592"/>
      </c:lineChart>
      <c:catAx>
        <c:axId val="349856200"/>
        <c:scaling>
          <c:orientation val="minMax"/>
        </c:scaling>
        <c:delete val="0"/>
        <c:axPos val="b"/>
        <c:numFmt formatCode="ge" sourceLinked="1"/>
        <c:majorTickMark val="none"/>
        <c:minorTickMark val="none"/>
        <c:tickLblPos val="none"/>
        <c:crossAx val="349856592"/>
        <c:crosses val="autoZero"/>
        <c:auto val="0"/>
        <c:lblAlgn val="ctr"/>
        <c:lblOffset val="100"/>
        <c:noMultiLvlLbl val="1"/>
      </c:catAx>
      <c:valAx>
        <c:axId val="34985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6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11.5</c:v>
                </c:pt>
                <c:pt idx="3">
                  <c:v>10.199999999999999</c:v>
                </c:pt>
                <c:pt idx="4">
                  <c:v>12.8</c:v>
                </c:pt>
              </c:numCache>
            </c:numRef>
          </c:val>
        </c:ser>
        <c:dLbls>
          <c:showLegendKey val="0"/>
          <c:showVal val="0"/>
          <c:showCatName val="0"/>
          <c:showSerName val="0"/>
          <c:showPercent val="0"/>
          <c:showBubbleSize val="0"/>
        </c:dLbls>
        <c:gapWidth val="180"/>
        <c:overlap val="-90"/>
        <c:axId val="349857376"/>
        <c:axId val="35025210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49857376"/>
        <c:axId val="350252104"/>
      </c:lineChart>
      <c:catAx>
        <c:axId val="349857376"/>
        <c:scaling>
          <c:orientation val="minMax"/>
        </c:scaling>
        <c:delete val="0"/>
        <c:axPos val="b"/>
        <c:numFmt formatCode="ge" sourceLinked="1"/>
        <c:majorTickMark val="none"/>
        <c:minorTickMark val="none"/>
        <c:tickLblPos val="none"/>
        <c:crossAx val="350252104"/>
        <c:crosses val="autoZero"/>
        <c:auto val="0"/>
        <c:lblAlgn val="ctr"/>
        <c:lblOffset val="100"/>
        <c:noMultiLvlLbl val="1"/>
      </c:catAx>
      <c:valAx>
        <c:axId val="350252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7.1</c:v>
                </c:pt>
                <c:pt idx="3">
                  <c:v>4.4000000000000004</c:v>
                </c:pt>
                <c:pt idx="4">
                  <c:v>6.4</c:v>
                </c:pt>
              </c:numCache>
            </c:numRef>
          </c:val>
        </c:ser>
        <c:dLbls>
          <c:showLegendKey val="0"/>
          <c:showVal val="0"/>
          <c:showCatName val="0"/>
          <c:showSerName val="0"/>
          <c:showPercent val="0"/>
          <c:showBubbleSize val="0"/>
        </c:dLbls>
        <c:gapWidth val="180"/>
        <c:overlap val="-90"/>
        <c:axId val="350252888"/>
        <c:axId val="35025328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50252888"/>
        <c:axId val="350253280"/>
      </c:lineChart>
      <c:catAx>
        <c:axId val="350252888"/>
        <c:scaling>
          <c:orientation val="minMax"/>
        </c:scaling>
        <c:delete val="0"/>
        <c:axPos val="b"/>
        <c:numFmt formatCode="ge" sourceLinked="1"/>
        <c:majorTickMark val="none"/>
        <c:minorTickMark val="none"/>
        <c:tickLblPos val="none"/>
        <c:crossAx val="350253280"/>
        <c:crosses val="autoZero"/>
        <c:auto val="0"/>
        <c:lblAlgn val="ctr"/>
        <c:lblOffset val="100"/>
        <c:noMultiLvlLbl val="1"/>
      </c:catAx>
      <c:valAx>
        <c:axId val="3502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50254064"/>
        <c:axId val="35025445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50254064"/>
        <c:axId val="350254456"/>
      </c:lineChart>
      <c:catAx>
        <c:axId val="350254064"/>
        <c:scaling>
          <c:orientation val="minMax"/>
        </c:scaling>
        <c:delete val="0"/>
        <c:axPos val="b"/>
        <c:numFmt formatCode="ge" sourceLinked="1"/>
        <c:majorTickMark val="none"/>
        <c:minorTickMark val="none"/>
        <c:tickLblPos val="none"/>
        <c:crossAx val="350254456"/>
        <c:crosses val="autoZero"/>
        <c:auto val="0"/>
        <c:lblAlgn val="ctr"/>
        <c:lblOffset val="100"/>
        <c:noMultiLvlLbl val="1"/>
      </c:catAx>
      <c:valAx>
        <c:axId val="350254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4.7</c:v>
                </c:pt>
                <c:pt idx="3">
                  <c:v>7.7</c:v>
                </c:pt>
                <c:pt idx="4">
                  <c:v>13</c:v>
                </c:pt>
              </c:numCache>
            </c:numRef>
          </c:val>
        </c:ser>
        <c:dLbls>
          <c:showLegendKey val="0"/>
          <c:showVal val="0"/>
          <c:showCatName val="0"/>
          <c:showSerName val="0"/>
          <c:showPercent val="0"/>
          <c:showBubbleSize val="0"/>
        </c:dLbls>
        <c:gapWidth val="180"/>
        <c:overlap val="-90"/>
        <c:axId val="350255240"/>
        <c:axId val="3502556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50255240"/>
        <c:axId val="350255632"/>
      </c:lineChart>
      <c:catAx>
        <c:axId val="350255240"/>
        <c:scaling>
          <c:orientation val="minMax"/>
        </c:scaling>
        <c:delete val="0"/>
        <c:axPos val="b"/>
        <c:numFmt formatCode="ge" sourceLinked="1"/>
        <c:majorTickMark val="none"/>
        <c:minorTickMark val="none"/>
        <c:tickLblPos val="none"/>
        <c:crossAx val="350255632"/>
        <c:crosses val="autoZero"/>
        <c:auto val="0"/>
        <c:lblAlgn val="ctr"/>
        <c:lblOffset val="100"/>
        <c:noMultiLvlLbl val="1"/>
      </c:catAx>
      <c:valAx>
        <c:axId val="35025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5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1387.7</c:v>
                </c:pt>
                <c:pt idx="1">
                  <c:v>1112</c:v>
                </c:pt>
                <c:pt idx="2">
                  <c:v>1361.3</c:v>
                </c:pt>
                <c:pt idx="3">
                  <c:v>835.7</c:v>
                </c:pt>
                <c:pt idx="4">
                  <c:v>1024.8</c:v>
                </c:pt>
              </c:numCache>
            </c:numRef>
          </c:val>
        </c:ser>
        <c:dLbls>
          <c:showLegendKey val="0"/>
          <c:showVal val="0"/>
          <c:showCatName val="0"/>
          <c:showSerName val="0"/>
          <c:showPercent val="0"/>
          <c:showBubbleSize val="0"/>
        </c:dLbls>
        <c:gapWidth val="180"/>
        <c:overlap val="-90"/>
        <c:axId val="216457408"/>
        <c:axId val="21645780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457408"/>
        <c:axId val="216457800"/>
      </c:lineChart>
      <c:catAx>
        <c:axId val="216457408"/>
        <c:scaling>
          <c:orientation val="minMax"/>
        </c:scaling>
        <c:delete val="0"/>
        <c:axPos val="b"/>
        <c:numFmt formatCode="ge" sourceLinked="1"/>
        <c:majorTickMark val="none"/>
        <c:minorTickMark val="none"/>
        <c:tickLblPos val="none"/>
        <c:crossAx val="216457800"/>
        <c:crosses val="autoZero"/>
        <c:auto val="0"/>
        <c:lblAlgn val="ctr"/>
        <c:lblOffset val="100"/>
        <c:noMultiLvlLbl val="1"/>
      </c:catAx>
      <c:valAx>
        <c:axId val="216457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5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50481296"/>
        <c:axId val="3504816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50481296"/>
        <c:axId val="350481688"/>
      </c:lineChart>
      <c:catAx>
        <c:axId val="350481296"/>
        <c:scaling>
          <c:orientation val="minMax"/>
        </c:scaling>
        <c:delete val="0"/>
        <c:axPos val="b"/>
        <c:numFmt formatCode="ge" sourceLinked="1"/>
        <c:majorTickMark val="none"/>
        <c:minorTickMark val="none"/>
        <c:tickLblPos val="none"/>
        <c:crossAx val="350481688"/>
        <c:crosses val="autoZero"/>
        <c:auto val="0"/>
        <c:lblAlgn val="ctr"/>
        <c:lblOffset val="100"/>
        <c:noMultiLvlLbl val="1"/>
      </c:catAx>
      <c:valAx>
        <c:axId val="350481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8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17914.7</c:v>
                </c:pt>
                <c:pt idx="1">
                  <c:v>19945.099999999999</c:v>
                </c:pt>
                <c:pt idx="2">
                  <c:v>20941</c:v>
                </c:pt>
                <c:pt idx="3">
                  <c:v>18778.900000000001</c:v>
                </c:pt>
                <c:pt idx="4">
                  <c:v>19127.2</c:v>
                </c:pt>
              </c:numCache>
            </c:numRef>
          </c:val>
        </c:ser>
        <c:dLbls>
          <c:showLegendKey val="0"/>
          <c:showVal val="0"/>
          <c:showCatName val="0"/>
          <c:showSerName val="0"/>
          <c:showPercent val="0"/>
          <c:showBubbleSize val="0"/>
        </c:dLbls>
        <c:gapWidth val="180"/>
        <c:overlap val="-90"/>
        <c:axId val="216458584"/>
        <c:axId val="21645897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6458584"/>
        <c:axId val="216458976"/>
      </c:lineChart>
      <c:catAx>
        <c:axId val="216458584"/>
        <c:scaling>
          <c:orientation val="minMax"/>
        </c:scaling>
        <c:delete val="0"/>
        <c:axPos val="b"/>
        <c:numFmt formatCode="ge" sourceLinked="1"/>
        <c:majorTickMark val="none"/>
        <c:minorTickMark val="none"/>
        <c:tickLblPos val="none"/>
        <c:crossAx val="216458976"/>
        <c:crosses val="autoZero"/>
        <c:auto val="0"/>
        <c:lblAlgn val="ctr"/>
        <c:lblOffset val="100"/>
        <c:noMultiLvlLbl val="1"/>
      </c:catAx>
      <c:valAx>
        <c:axId val="21645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58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2683405</c:v>
                </c:pt>
                <c:pt idx="1">
                  <c:v>2578319</c:v>
                </c:pt>
                <c:pt idx="2">
                  <c:v>2628081</c:v>
                </c:pt>
                <c:pt idx="3">
                  <c:v>2625558</c:v>
                </c:pt>
                <c:pt idx="4">
                  <c:v>3549580</c:v>
                </c:pt>
              </c:numCache>
            </c:numRef>
          </c:val>
        </c:ser>
        <c:dLbls>
          <c:showLegendKey val="0"/>
          <c:showVal val="0"/>
          <c:showCatName val="0"/>
          <c:showSerName val="0"/>
          <c:showPercent val="0"/>
          <c:showBubbleSize val="0"/>
        </c:dLbls>
        <c:gapWidth val="180"/>
        <c:overlap val="-90"/>
        <c:axId val="216459368"/>
        <c:axId val="21646015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6459368"/>
        <c:axId val="216460152"/>
      </c:lineChart>
      <c:catAx>
        <c:axId val="216459368"/>
        <c:scaling>
          <c:orientation val="minMax"/>
        </c:scaling>
        <c:delete val="0"/>
        <c:axPos val="b"/>
        <c:numFmt formatCode="ge" sourceLinked="1"/>
        <c:majorTickMark val="none"/>
        <c:minorTickMark val="none"/>
        <c:tickLblPos val="none"/>
        <c:crossAx val="216460152"/>
        <c:crosses val="autoZero"/>
        <c:auto val="0"/>
        <c:lblAlgn val="ctr"/>
        <c:lblOffset val="100"/>
        <c:noMultiLvlLbl val="1"/>
      </c:catAx>
      <c:valAx>
        <c:axId val="2164601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59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12.8</c:v>
                </c:pt>
                <c:pt idx="1">
                  <c:v>11.3</c:v>
                </c:pt>
                <c:pt idx="2">
                  <c:v>10.7</c:v>
                </c:pt>
                <c:pt idx="3">
                  <c:v>11.3</c:v>
                </c:pt>
                <c:pt idx="4">
                  <c:v>11.5</c:v>
                </c:pt>
              </c:numCache>
            </c:numRef>
          </c:val>
        </c:ser>
        <c:dLbls>
          <c:showLegendKey val="0"/>
          <c:showVal val="0"/>
          <c:showCatName val="0"/>
          <c:showSerName val="0"/>
          <c:showPercent val="0"/>
          <c:showBubbleSize val="0"/>
        </c:dLbls>
        <c:gapWidth val="180"/>
        <c:overlap val="-90"/>
        <c:axId val="216606624"/>
        <c:axId val="21660701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6606624"/>
        <c:axId val="216607016"/>
      </c:lineChart>
      <c:catAx>
        <c:axId val="216606624"/>
        <c:scaling>
          <c:orientation val="minMax"/>
        </c:scaling>
        <c:delete val="0"/>
        <c:axPos val="b"/>
        <c:numFmt formatCode="ge" sourceLinked="1"/>
        <c:majorTickMark val="none"/>
        <c:minorTickMark val="none"/>
        <c:tickLblPos val="none"/>
        <c:crossAx val="216607016"/>
        <c:crosses val="autoZero"/>
        <c:auto val="0"/>
        <c:lblAlgn val="ctr"/>
        <c:lblOffset val="100"/>
        <c:noMultiLvlLbl val="1"/>
      </c:catAx>
      <c:valAx>
        <c:axId val="216607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0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24.6</c:v>
                </c:pt>
                <c:pt idx="1">
                  <c:v>28.2</c:v>
                </c:pt>
                <c:pt idx="2">
                  <c:v>26.3</c:v>
                </c:pt>
                <c:pt idx="3">
                  <c:v>29</c:v>
                </c:pt>
                <c:pt idx="4">
                  <c:v>32.200000000000003</c:v>
                </c:pt>
              </c:numCache>
            </c:numRef>
          </c:val>
        </c:ser>
        <c:dLbls>
          <c:showLegendKey val="0"/>
          <c:showVal val="0"/>
          <c:showCatName val="0"/>
          <c:showSerName val="0"/>
          <c:showPercent val="0"/>
          <c:showBubbleSize val="0"/>
        </c:dLbls>
        <c:gapWidth val="180"/>
        <c:overlap val="-90"/>
        <c:axId val="216607800"/>
        <c:axId val="21660819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6607800"/>
        <c:axId val="216608192"/>
      </c:lineChart>
      <c:catAx>
        <c:axId val="216607800"/>
        <c:scaling>
          <c:orientation val="minMax"/>
        </c:scaling>
        <c:delete val="0"/>
        <c:axPos val="b"/>
        <c:numFmt formatCode="ge" sourceLinked="1"/>
        <c:majorTickMark val="none"/>
        <c:minorTickMark val="none"/>
        <c:tickLblPos val="none"/>
        <c:crossAx val="216608192"/>
        <c:crosses val="autoZero"/>
        <c:auto val="0"/>
        <c:lblAlgn val="ctr"/>
        <c:lblOffset val="100"/>
        <c:noMultiLvlLbl val="1"/>
      </c:catAx>
      <c:valAx>
        <c:axId val="21660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07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152.5</c:v>
                </c:pt>
                <c:pt idx="1">
                  <c:v>139.5</c:v>
                </c:pt>
                <c:pt idx="2">
                  <c:v>126.3</c:v>
                </c:pt>
                <c:pt idx="3">
                  <c:v>112.2</c:v>
                </c:pt>
                <c:pt idx="4">
                  <c:v>99.2</c:v>
                </c:pt>
              </c:numCache>
            </c:numRef>
          </c:val>
        </c:ser>
        <c:dLbls>
          <c:showLegendKey val="0"/>
          <c:showVal val="0"/>
          <c:showCatName val="0"/>
          <c:showSerName val="0"/>
          <c:showPercent val="0"/>
          <c:showBubbleSize val="0"/>
        </c:dLbls>
        <c:gapWidth val="180"/>
        <c:overlap val="-90"/>
        <c:axId val="216606232"/>
        <c:axId val="21660584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6606232"/>
        <c:axId val="216605840"/>
      </c:lineChart>
      <c:catAx>
        <c:axId val="216606232"/>
        <c:scaling>
          <c:orientation val="minMax"/>
        </c:scaling>
        <c:delete val="0"/>
        <c:axPos val="b"/>
        <c:numFmt formatCode="ge" sourceLinked="1"/>
        <c:majorTickMark val="none"/>
        <c:minorTickMark val="none"/>
        <c:tickLblPos val="none"/>
        <c:crossAx val="216605840"/>
        <c:crosses val="autoZero"/>
        <c:auto val="0"/>
        <c:lblAlgn val="ctr"/>
        <c:lblOffset val="100"/>
        <c:noMultiLvlLbl val="1"/>
      </c:catAx>
      <c:valAx>
        <c:axId val="21660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06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59.3</c:v>
                </c:pt>
                <c:pt idx="1">
                  <c:v>61.1</c:v>
                </c:pt>
                <c:pt idx="2">
                  <c:v>62</c:v>
                </c:pt>
                <c:pt idx="3">
                  <c:v>63.5</c:v>
                </c:pt>
                <c:pt idx="4">
                  <c:v>64.8</c:v>
                </c:pt>
              </c:numCache>
            </c:numRef>
          </c:val>
        </c:ser>
        <c:dLbls>
          <c:showLegendKey val="0"/>
          <c:showVal val="0"/>
          <c:showCatName val="0"/>
          <c:showSerName val="0"/>
          <c:showPercent val="0"/>
          <c:showBubbleSize val="0"/>
        </c:dLbls>
        <c:gapWidth val="180"/>
        <c:overlap val="-90"/>
        <c:axId val="216608976"/>
        <c:axId val="2164609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6608976"/>
        <c:axId val="216460936"/>
      </c:lineChart>
      <c:catAx>
        <c:axId val="216608976"/>
        <c:scaling>
          <c:orientation val="minMax"/>
        </c:scaling>
        <c:delete val="0"/>
        <c:axPos val="b"/>
        <c:numFmt formatCode="ge" sourceLinked="1"/>
        <c:majorTickMark val="none"/>
        <c:minorTickMark val="none"/>
        <c:tickLblPos val="none"/>
        <c:crossAx val="216460936"/>
        <c:crosses val="autoZero"/>
        <c:auto val="0"/>
        <c:lblAlgn val="ctr"/>
        <c:lblOffset val="100"/>
        <c:noMultiLvlLbl val="1"/>
      </c:catAx>
      <c:valAx>
        <c:axId val="216460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608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（最大出力合計357,585kW）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（最大出力合計354,689kW）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（最大出力合計2,896kW）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19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19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19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19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19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191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191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191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191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191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191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191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191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191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191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192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192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192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192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192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192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192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192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192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192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193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193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193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193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193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1935"/>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1936"/>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1937"/>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1938"/>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1939"/>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1940"/>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1941"/>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1942"/>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1943"/>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1944"/>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神奈川県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82.6</v>
      </c>
      <c r="K3" s="124"/>
      <c r="L3" s="124"/>
      <c r="M3" s="124"/>
      <c r="N3" s="125">
        <f>データ!L6</f>
        <v>13</v>
      </c>
      <c r="O3" s="125"/>
      <c r="P3" s="125"/>
      <c r="Q3" s="126"/>
      <c r="R3" s="1"/>
      <c r="S3" s="127" t="s">
        <v>8</v>
      </c>
      <c r="T3" s="128"/>
      <c r="U3" s="128"/>
      <c r="V3" s="128"/>
      <c r="W3" s="128"/>
      <c r="X3" s="128"/>
      <c r="Y3" s="128"/>
      <c r="Z3" s="128"/>
      <c r="AA3" s="128"/>
      <c r="AB3" s="128"/>
      <c r="AC3" s="128"/>
      <c r="AD3" s="128"/>
      <c r="AE3" s="128"/>
      <c r="AF3" s="128"/>
      <c r="AG3" s="128"/>
      <c r="AH3" s="129"/>
      <c r="AI3" s="1"/>
      <c r="AJ3" s="1"/>
      <c r="AK3" s="113" t="s">
        <v>171</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f>データ!O6</f>
        <v>2</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124</v>
      </c>
      <c r="C7" s="143"/>
      <c r="D7" s="143"/>
      <c r="E7" s="143"/>
      <c r="F7" s="144" t="s">
        <v>173</v>
      </c>
      <c r="G7" s="144"/>
      <c r="H7" s="144"/>
      <c r="I7" s="144"/>
      <c r="J7" s="145" t="str">
        <f>データ!S6</f>
        <v>無</v>
      </c>
      <c r="K7" s="145"/>
      <c r="L7" s="145"/>
      <c r="M7" s="145"/>
      <c r="N7" s="195" t="s">
        <v>172</v>
      </c>
      <c r="O7" s="195"/>
      <c r="P7" s="195"/>
      <c r="Q7" s="19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6" t="s">
        <v>17</v>
      </c>
      <c r="C8" s="147"/>
      <c r="D8" s="147"/>
      <c r="E8" s="148"/>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49" t="str">
        <f>データ!U6</f>
        <v>-</v>
      </c>
      <c r="C9" s="150"/>
      <c r="D9" s="150"/>
      <c r="E9" s="151"/>
      <c r="F9" s="152"/>
      <c r="G9" s="152"/>
      <c r="H9" s="152"/>
      <c r="I9" s="152"/>
      <c r="J9" s="153"/>
      <c r="K9" s="153"/>
      <c r="L9" s="153"/>
      <c r="M9" s="153"/>
      <c r="N9" s="152"/>
      <c r="O9" s="152"/>
      <c r="P9" s="152"/>
      <c r="Q9" s="154"/>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9"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5">
        <f>データ!B10</f>
        <v>40544</v>
      </c>
      <c r="G11" s="156"/>
      <c r="H11" s="155">
        <f>データ!C10</f>
        <v>40909</v>
      </c>
      <c r="I11" s="156"/>
      <c r="J11" s="155">
        <f>データ!D10</f>
        <v>41275</v>
      </c>
      <c r="K11" s="156"/>
      <c r="L11" s="155">
        <f>データ!E10</f>
        <v>41640</v>
      </c>
      <c r="M11" s="156"/>
      <c r="N11" s="155">
        <f>データ!F10</f>
        <v>42005</v>
      </c>
      <c r="O11" s="157"/>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8">
        <f>データ!V6</f>
        <v>397701</v>
      </c>
      <c r="G12" s="159"/>
      <c r="H12" s="158">
        <f>データ!W6</f>
        <v>351460</v>
      </c>
      <c r="I12" s="159"/>
      <c r="J12" s="158">
        <f>データ!X6</f>
        <v>330804</v>
      </c>
      <c r="K12" s="159"/>
      <c r="L12" s="158">
        <f>データ!Y6</f>
        <v>352521</v>
      </c>
      <c r="M12" s="159"/>
      <c r="N12" s="138">
        <f>データ!Z6</f>
        <v>358639</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6" t="s">
        <v>22</v>
      </c>
      <c r="C13" s="147"/>
      <c r="D13" s="147"/>
      <c r="E13" s="148"/>
      <c r="F13" s="158" t="str">
        <f>データ!AA6</f>
        <v>-</v>
      </c>
      <c r="G13" s="159"/>
      <c r="H13" s="158" t="str">
        <f>データ!AB6</f>
        <v>-</v>
      </c>
      <c r="I13" s="159"/>
      <c r="J13" s="158" t="str">
        <f>データ!AC6</f>
        <v>-</v>
      </c>
      <c r="K13" s="159"/>
      <c r="L13" s="158" t="str">
        <f>データ!AD6</f>
        <v>-</v>
      </c>
      <c r="M13" s="159"/>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6" t="s">
        <v>23</v>
      </c>
      <c r="C14" s="147"/>
      <c r="D14" s="147"/>
      <c r="E14" s="148"/>
      <c r="F14" s="158" t="str">
        <f>データ!AF6</f>
        <v>-</v>
      </c>
      <c r="G14" s="159"/>
      <c r="H14" s="158" t="str">
        <f>データ!AG6</f>
        <v>-</v>
      </c>
      <c r="I14" s="159"/>
      <c r="J14" s="158" t="str">
        <f>データ!AH6</f>
        <v>-</v>
      </c>
      <c r="K14" s="159"/>
      <c r="L14" s="158" t="str">
        <f>データ!AI6</f>
        <v>-</v>
      </c>
      <c r="M14" s="159"/>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2" t="s">
        <v>24</v>
      </c>
      <c r="C15" s="163"/>
      <c r="D15" s="163"/>
      <c r="E15" s="164"/>
      <c r="F15" s="165" t="str">
        <f>データ!AK6</f>
        <v>-</v>
      </c>
      <c r="G15" s="165"/>
      <c r="H15" s="165" t="str">
        <f>データ!AL6</f>
        <v>-</v>
      </c>
      <c r="I15" s="165"/>
      <c r="J15" s="165">
        <f>データ!AM6</f>
        <v>1912</v>
      </c>
      <c r="K15" s="165"/>
      <c r="L15" s="165">
        <f>データ!AN6</f>
        <v>2583</v>
      </c>
      <c r="M15" s="165"/>
      <c r="N15" s="166">
        <f>データ!AO6</f>
        <v>3261</v>
      </c>
      <c r="O15" s="167"/>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8" t="s">
        <v>25</v>
      </c>
      <c r="C16" s="169"/>
      <c r="D16" s="169"/>
      <c r="E16" s="170"/>
      <c r="F16" s="171">
        <f>データ!AP6</f>
        <v>397701</v>
      </c>
      <c r="G16" s="171"/>
      <c r="H16" s="171">
        <f>データ!AQ6</f>
        <v>351460</v>
      </c>
      <c r="I16" s="171"/>
      <c r="J16" s="171">
        <f>データ!AR6</f>
        <v>332716</v>
      </c>
      <c r="K16" s="171"/>
      <c r="L16" s="171">
        <f>データ!AS6</f>
        <v>355104</v>
      </c>
      <c r="M16" s="171"/>
      <c r="N16" s="160">
        <f>データ!AT6</f>
        <v>361900</v>
      </c>
      <c r="O16" s="161"/>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2"/>
      <c r="C18" s="173"/>
      <c r="D18" s="173"/>
      <c r="E18" s="173"/>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8" t="s">
        <v>28</v>
      </c>
      <c r="C19" s="169"/>
      <c r="D19" s="169"/>
      <c r="E19" s="170"/>
      <c r="F19" s="174">
        <f>データ!AU6</f>
        <v>5906754</v>
      </c>
      <c r="G19" s="174"/>
      <c r="H19" s="174"/>
      <c r="I19" s="174">
        <f>データ!AV6</f>
        <v>128392</v>
      </c>
      <c r="J19" s="174"/>
      <c r="K19" s="174"/>
      <c r="L19" s="174">
        <f>データ!AW6</f>
        <v>6035146</v>
      </c>
      <c r="M19" s="174"/>
      <c r="N19" s="174"/>
      <c r="O19" s="175"/>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6" t="s">
        <v>32</v>
      </c>
      <c r="AL39" s="177"/>
      <c r="AM39" s="177"/>
      <c r="AN39" s="177"/>
      <c r="AO39" s="177"/>
      <c r="AP39" s="177"/>
      <c r="AQ39" s="178"/>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203" t="s">
        <v>175</v>
      </c>
      <c r="AL40" s="204"/>
      <c r="AM40" s="204"/>
      <c r="AN40" s="204"/>
      <c r="AO40" s="204"/>
      <c r="AP40" s="204"/>
      <c r="AQ40" s="20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203"/>
      <c r="AL41" s="204"/>
      <c r="AM41" s="204"/>
      <c r="AN41" s="204"/>
      <c r="AO41" s="204"/>
      <c r="AP41" s="204"/>
      <c r="AQ41" s="205"/>
    </row>
    <row r="42" spans="1:43" ht="43.35" customHeight="1">
      <c r="A42" s="1"/>
      <c r="B42" s="179"/>
      <c r="C42" s="180"/>
      <c r="D42" s="180"/>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203"/>
      <c r="AL42" s="204"/>
      <c r="AM42" s="204"/>
      <c r="AN42" s="204"/>
      <c r="AO42" s="204"/>
      <c r="AP42" s="204"/>
      <c r="AQ42" s="20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203"/>
      <c r="AL43" s="204"/>
      <c r="AM43" s="204"/>
      <c r="AN43" s="204"/>
      <c r="AO43" s="204"/>
      <c r="AP43" s="204"/>
      <c r="AQ43" s="20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203"/>
      <c r="AL44" s="204"/>
      <c r="AM44" s="204"/>
      <c r="AN44" s="204"/>
      <c r="AO44" s="204"/>
      <c r="AP44" s="204"/>
      <c r="AQ44" s="20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203"/>
      <c r="AL45" s="204"/>
      <c r="AM45" s="204"/>
      <c r="AN45" s="204"/>
      <c r="AO45" s="204"/>
      <c r="AP45" s="204"/>
      <c r="AQ45" s="20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203"/>
      <c r="AL46" s="204"/>
      <c r="AM46" s="204"/>
      <c r="AN46" s="204"/>
      <c r="AO46" s="204"/>
      <c r="AP46" s="204"/>
      <c r="AQ46" s="20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203"/>
      <c r="AL47" s="204"/>
      <c r="AM47" s="204"/>
      <c r="AN47" s="204"/>
      <c r="AO47" s="204"/>
      <c r="AP47" s="204"/>
      <c r="AQ47" s="20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203"/>
      <c r="AL48" s="204"/>
      <c r="AM48" s="204"/>
      <c r="AN48" s="204"/>
      <c r="AO48" s="204"/>
      <c r="AP48" s="204"/>
      <c r="AQ48" s="20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203"/>
      <c r="AL49" s="204"/>
      <c r="AM49" s="204"/>
      <c r="AN49" s="204"/>
      <c r="AO49" s="204"/>
      <c r="AP49" s="204"/>
      <c r="AQ49" s="20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203"/>
      <c r="AL50" s="204"/>
      <c r="AM50" s="204"/>
      <c r="AN50" s="204"/>
      <c r="AO50" s="204"/>
      <c r="AP50" s="204"/>
      <c r="AQ50" s="20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203"/>
      <c r="AL51" s="204"/>
      <c r="AM51" s="204"/>
      <c r="AN51" s="204"/>
      <c r="AO51" s="204"/>
      <c r="AP51" s="204"/>
      <c r="AQ51" s="20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203"/>
      <c r="AL52" s="204"/>
      <c r="AM52" s="204"/>
      <c r="AN52" s="204"/>
      <c r="AO52" s="204"/>
      <c r="AP52" s="204"/>
      <c r="AQ52" s="20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203"/>
      <c r="AL53" s="204"/>
      <c r="AM53" s="204"/>
      <c r="AN53" s="204"/>
      <c r="AO53" s="204"/>
      <c r="AP53" s="204"/>
      <c r="AQ53" s="20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203"/>
      <c r="AL54" s="204"/>
      <c r="AM54" s="204"/>
      <c r="AN54" s="204"/>
      <c r="AO54" s="204"/>
      <c r="AP54" s="204"/>
      <c r="AQ54" s="20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203"/>
      <c r="AL55" s="204"/>
      <c r="AM55" s="204"/>
      <c r="AN55" s="204"/>
      <c r="AO55" s="204"/>
      <c r="AP55" s="204"/>
      <c r="AQ55" s="20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203"/>
      <c r="AL56" s="204"/>
      <c r="AM56" s="204"/>
      <c r="AN56" s="204"/>
      <c r="AO56" s="204"/>
      <c r="AP56" s="204"/>
      <c r="AQ56" s="20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203"/>
      <c r="AL57" s="204"/>
      <c r="AM57" s="204"/>
      <c r="AN57" s="204"/>
      <c r="AO57" s="204"/>
      <c r="AP57" s="204"/>
      <c r="AQ57" s="20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203"/>
      <c r="AL58" s="204"/>
      <c r="AM58" s="204"/>
      <c r="AN58" s="204"/>
      <c r="AO58" s="204"/>
      <c r="AP58" s="204"/>
      <c r="AQ58" s="20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203"/>
      <c r="AL59" s="204"/>
      <c r="AM59" s="204"/>
      <c r="AN59" s="204"/>
      <c r="AO59" s="204"/>
      <c r="AP59" s="204"/>
      <c r="AQ59" s="20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203"/>
      <c r="AL60" s="204"/>
      <c r="AM60" s="204"/>
      <c r="AN60" s="204"/>
      <c r="AO60" s="204"/>
      <c r="AP60" s="204"/>
      <c r="AQ60" s="20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203"/>
      <c r="AL61" s="204"/>
      <c r="AM61" s="204"/>
      <c r="AN61" s="204"/>
      <c r="AO61" s="204"/>
      <c r="AP61" s="204"/>
      <c r="AQ61" s="20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203"/>
      <c r="AL62" s="204"/>
      <c r="AM62" s="204"/>
      <c r="AN62" s="204"/>
      <c r="AO62" s="204"/>
      <c r="AP62" s="204"/>
      <c r="AQ62" s="20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203"/>
      <c r="AL63" s="204"/>
      <c r="AM63" s="204"/>
      <c r="AN63" s="204"/>
      <c r="AO63" s="204"/>
      <c r="AP63" s="204"/>
      <c r="AQ63" s="20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203"/>
      <c r="AL64" s="204"/>
      <c r="AM64" s="204"/>
      <c r="AN64" s="204"/>
      <c r="AO64" s="204"/>
      <c r="AP64" s="204"/>
      <c r="AQ64" s="20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203"/>
      <c r="AL65" s="204"/>
      <c r="AM65" s="204"/>
      <c r="AN65" s="204"/>
      <c r="AO65" s="204"/>
      <c r="AP65" s="204"/>
      <c r="AQ65" s="20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203"/>
      <c r="AL66" s="204"/>
      <c r="AM66" s="204"/>
      <c r="AN66" s="204"/>
      <c r="AO66" s="204"/>
      <c r="AP66" s="204"/>
      <c r="AQ66" s="20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203"/>
      <c r="AL67" s="204"/>
      <c r="AM67" s="204"/>
      <c r="AN67" s="204"/>
      <c r="AO67" s="204"/>
      <c r="AP67" s="204"/>
      <c r="AQ67" s="20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203"/>
      <c r="AL68" s="204"/>
      <c r="AM68" s="204"/>
      <c r="AN68" s="204"/>
      <c r="AO68" s="204"/>
      <c r="AP68" s="204"/>
      <c r="AQ68" s="20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203"/>
      <c r="AL69" s="204"/>
      <c r="AM69" s="204"/>
      <c r="AN69" s="204"/>
      <c r="AO69" s="204"/>
      <c r="AP69" s="204"/>
      <c r="AQ69" s="20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203"/>
      <c r="AL70" s="204"/>
      <c r="AM70" s="204"/>
      <c r="AN70" s="204"/>
      <c r="AO70" s="204"/>
      <c r="AP70" s="204"/>
      <c r="AQ70" s="20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203"/>
      <c r="AL71" s="204"/>
      <c r="AM71" s="204"/>
      <c r="AN71" s="204"/>
      <c r="AO71" s="204"/>
      <c r="AP71" s="204"/>
      <c r="AQ71" s="20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203"/>
      <c r="AL72" s="204"/>
      <c r="AM72" s="204"/>
      <c r="AN72" s="204"/>
      <c r="AO72" s="204"/>
      <c r="AP72" s="204"/>
      <c r="AQ72" s="20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203"/>
      <c r="AL73" s="204"/>
      <c r="AM73" s="204"/>
      <c r="AN73" s="204"/>
      <c r="AO73" s="204"/>
      <c r="AP73" s="204"/>
      <c r="AQ73" s="20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203"/>
      <c r="AL74" s="204"/>
      <c r="AM74" s="204"/>
      <c r="AN74" s="204"/>
      <c r="AO74" s="204"/>
      <c r="AP74" s="204"/>
      <c r="AQ74" s="20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203"/>
      <c r="AL75" s="204"/>
      <c r="AM75" s="204"/>
      <c r="AN75" s="204"/>
      <c r="AO75" s="204"/>
      <c r="AP75" s="204"/>
      <c r="AQ75" s="20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203"/>
      <c r="AL76" s="204"/>
      <c r="AM76" s="204"/>
      <c r="AN76" s="204"/>
      <c r="AO76" s="204"/>
      <c r="AP76" s="204"/>
      <c r="AQ76" s="20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203"/>
      <c r="AL77" s="204"/>
      <c r="AM77" s="204"/>
      <c r="AN77" s="204"/>
      <c r="AO77" s="204"/>
      <c r="AP77" s="204"/>
      <c r="AQ77" s="20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203"/>
      <c r="AL78" s="204"/>
      <c r="AM78" s="204"/>
      <c r="AN78" s="204"/>
      <c r="AO78" s="204"/>
      <c r="AP78" s="204"/>
      <c r="AQ78" s="20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203"/>
      <c r="AL79" s="204"/>
      <c r="AM79" s="204"/>
      <c r="AN79" s="204"/>
      <c r="AO79" s="204"/>
      <c r="AP79" s="204"/>
      <c r="AQ79" s="20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203"/>
      <c r="AL80" s="204"/>
      <c r="AM80" s="204"/>
      <c r="AN80" s="204"/>
      <c r="AO80" s="204"/>
      <c r="AP80" s="204"/>
      <c r="AQ80" s="20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203"/>
      <c r="AL81" s="204"/>
      <c r="AM81" s="204"/>
      <c r="AN81" s="204"/>
      <c r="AO81" s="204"/>
      <c r="AP81" s="204"/>
      <c r="AQ81" s="20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203"/>
      <c r="AL82" s="204"/>
      <c r="AM82" s="204"/>
      <c r="AN82" s="204"/>
      <c r="AO82" s="204"/>
      <c r="AP82" s="204"/>
      <c r="AQ82" s="20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203"/>
      <c r="AL83" s="204"/>
      <c r="AM83" s="204"/>
      <c r="AN83" s="204"/>
      <c r="AO83" s="204"/>
      <c r="AP83" s="204"/>
      <c r="AQ83" s="20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203"/>
      <c r="AL84" s="204"/>
      <c r="AM84" s="204"/>
      <c r="AN84" s="204"/>
      <c r="AO84" s="204"/>
      <c r="AP84" s="204"/>
      <c r="AQ84" s="20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203"/>
      <c r="AL85" s="204"/>
      <c r="AM85" s="204"/>
      <c r="AN85" s="204"/>
      <c r="AO85" s="204"/>
      <c r="AP85" s="204"/>
      <c r="AQ85" s="20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203"/>
      <c r="AL86" s="204"/>
      <c r="AM86" s="204"/>
      <c r="AN86" s="204"/>
      <c r="AO86" s="204"/>
      <c r="AP86" s="204"/>
      <c r="AQ86" s="20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203"/>
      <c r="AL87" s="204"/>
      <c r="AM87" s="204"/>
      <c r="AN87" s="204"/>
      <c r="AO87" s="204"/>
      <c r="AP87" s="204"/>
      <c r="AQ87" s="20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203"/>
      <c r="AL88" s="204"/>
      <c r="AM88" s="204"/>
      <c r="AN88" s="204"/>
      <c r="AO88" s="204"/>
      <c r="AP88" s="204"/>
      <c r="AQ88" s="20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203"/>
      <c r="AL89" s="204"/>
      <c r="AM89" s="204"/>
      <c r="AN89" s="204"/>
      <c r="AO89" s="204"/>
      <c r="AP89" s="204"/>
      <c r="AQ89" s="20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203"/>
      <c r="AL90" s="204"/>
      <c r="AM90" s="204"/>
      <c r="AN90" s="204"/>
      <c r="AO90" s="204"/>
      <c r="AP90" s="204"/>
      <c r="AQ90" s="20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203"/>
      <c r="AL91" s="204"/>
      <c r="AM91" s="204"/>
      <c r="AN91" s="204"/>
      <c r="AO91" s="204"/>
      <c r="AP91" s="204"/>
      <c r="AQ91" s="20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203"/>
      <c r="AL92" s="204"/>
      <c r="AM92" s="204"/>
      <c r="AN92" s="204"/>
      <c r="AO92" s="204"/>
      <c r="AP92" s="204"/>
      <c r="AQ92" s="20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203"/>
      <c r="AL93" s="204"/>
      <c r="AM93" s="204"/>
      <c r="AN93" s="204"/>
      <c r="AO93" s="204"/>
      <c r="AP93" s="204"/>
      <c r="AQ93" s="20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203"/>
      <c r="AL94" s="204"/>
      <c r="AM94" s="204"/>
      <c r="AN94" s="204"/>
      <c r="AO94" s="204"/>
      <c r="AP94" s="204"/>
      <c r="AQ94" s="20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203"/>
      <c r="AL95" s="204"/>
      <c r="AM95" s="204"/>
      <c r="AN95" s="204"/>
      <c r="AO95" s="204"/>
      <c r="AP95" s="204"/>
      <c r="AQ95" s="20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206"/>
      <c r="AL96" s="207"/>
      <c r="AM96" s="207"/>
      <c r="AN96" s="207"/>
      <c r="AO96" s="207"/>
      <c r="AP96" s="207"/>
      <c r="AQ96" s="20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6" t="s">
        <v>34</v>
      </c>
      <c r="AL97" s="177"/>
      <c r="AM97" s="177"/>
      <c r="AN97" s="177"/>
      <c r="AO97" s="177"/>
      <c r="AP97" s="177"/>
      <c r="AQ97" s="178"/>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1"/>
      <c r="AL98" s="182"/>
      <c r="AM98" s="182"/>
      <c r="AN98" s="182"/>
      <c r="AO98" s="182"/>
      <c r="AP98" s="182"/>
      <c r="AQ98" s="183"/>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7" t="s">
        <v>174</v>
      </c>
      <c r="AL99" s="198"/>
      <c r="AM99" s="198"/>
      <c r="AN99" s="198"/>
      <c r="AO99" s="198"/>
      <c r="AP99" s="198"/>
      <c r="AQ99" s="199"/>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7"/>
      <c r="AL100" s="198"/>
      <c r="AM100" s="198"/>
      <c r="AN100" s="198"/>
      <c r="AO100" s="198"/>
      <c r="AP100" s="198"/>
      <c r="AQ100" s="199"/>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7"/>
      <c r="AL101" s="198"/>
      <c r="AM101" s="198"/>
      <c r="AN101" s="198"/>
      <c r="AO101" s="198"/>
      <c r="AP101" s="198"/>
      <c r="AQ101" s="199"/>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7"/>
      <c r="AL102" s="198"/>
      <c r="AM102" s="198"/>
      <c r="AN102" s="198"/>
      <c r="AO102" s="198"/>
      <c r="AP102" s="198"/>
      <c r="AQ102" s="199"/>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7"/>
      <c r="AL103" s="198"/>
      <c r="AM103" s="198"/>
      <c r="AN103" s="198"/>
      <c r="AO103" s="198"/>
      <c r="AP103" s="198"/>
      <c r="AQ103" s="199"/>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7"/>
      <c r="AL104" s="198"/>
      <c r="AM104" s="198"/>
      <c r="AN104" s="198"/>
      <c r="AO104" s="198"/>
      <c r="AP104" s="198"/>
      <c r="AQ104" s="199"/>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7"/>
      <c r="AL105" s="198"/>
      <c r="AM105" s="198"/>
      <c r="AN105" s="198"/>
      <c r="AO105" s="198"/>
      <c r="AP105" s="198"/>
      <c r="AQ105" s="199"/>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7"/>
      <c r="AL106" s="198"/>
      <c r="AM106" s="198"/>
      <c r="AN106" s="198"/>
      <c r="AO106" s="198"/>
      <c r="AP106" s="198"/>
      <c r="AQ106" s="199"/>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7"/>
      <c r="AL107" s="198"/>
      <c r="AM107" s="198"/>
      <c r="AN107" s="198"/>
      <c r="AO107" s="198"/>
      <c r="AP107" s="198"/>
      <c r="AQ107" s="199"/>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7"/>
      <c r="AL108" s="198"/>
      <c r="AM108" s="198"/>
      <c r="AN108" s="198"/>
      <c r="AO108" s="198"/>
      <c r="AP108" s="198"/>
      <c r="AQ108" s="199"/>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7"/>
      <c r="AL109" s="198"/>
      <c r="AM109" s="198"/>
      <c r="AN109" s="198"/>
      <c r="AO109" s="198"/>
      <c r="AP109" s="198"/>
      <c r="AQ109" s="199"/>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7"/>
      <c r="AL110" s="198"/>
      <c r="AM110" s="198"/>
      <c r="AN110" s="198"/>
      <c r="AO110" s="198"/>
      <c r="AP110" s="198"/>
      <c r="AQ110" s="199"/>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7"/>
      <c r="AL111" s="198"/>
      <c r="AM111" s="198"/>
      <c r="AN111" s="198"/>
      <c r="AO111" s="198"/>
      <c r="AP111" s="198"/>
      <c r="AQ111" s="199"/>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7"/>
      <c r="AL112" s="198"/>
      <c r="AM112" s="198"/>
      <c r="AN112" s="198"/>
      <c r="AO112" s="198"/>
      <c r="AP112" s="198"/>
      <c r="AQ112" s="199"/>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7"/>
      <c r="AL113" s="198"/>
      <c r="AM113" s="198"/>
      <c r="AN113" s="198"/>
      <c r="AO113" s="198"/>
      <c r="AP113" s="198"/>
      <c r="AQ113" s="199"/>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7"/>
      <c r="AL114" s="198"/>
      <c r="AM114" s="198"/>
      <c r="AN114" s="198"/>
      <c r="AO114" s="198"/>
      <c r="AP114" s="198"/>
      <c r="AQ114" s="199"/>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7"/>
      <c r="AL115" s="198"/>
      <c r="AM115" s="198"/>
      <c r="AN115" s="198"/>
      <c r="AO115" s="198"/>
      <c r="AP115" s="198"/>
      <c r="AQ115" s="199"/>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7"/>
      <c r="AL116" s="198"/>
      <c r="AM116" s="198"/>
      <c r="AN116" s="198"/>
      <c r="AO116" s="198"/>
      <c r="AP116" s="198"/>
      <c r="AQ116" s="199"/>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200"/>
      <c r="AL117" s="201"/>
      <c r="AM117" s="201"/>
      <c r="AN117" s="201"/>
      <c r="AO117" s="201"/>
      <c r="AP117" s="201"/>
      <c r="AQ117" s="202"/>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52.8">
      <c r="A6" s="45" t="s">
        <v>113</v>
      </c>
      <c r="B6" s="63" t="str">
        <f>B7</f>
        <v>2015</v>
      </c>
      <c r="C6" s="63" t="str">
        <f t="shared" ref="C6:AW6" si="6">C7</f>
        <v>140007</v>
      </c>
      <c r="D6" s="63" t="str">
        <f t="shared" si="6"/>
        <v>46</v>
      </c>
      <c r="E6" s="63" t="str">
        <f t="shared" si="6"/>
        <v>04</v>
      </c>
      <c r="F6" s="63" t="str">
        <f t="shared" si="6"/>
        <v>0</v>
      </c>
      <c r="G6" s="63" t="str">
        <f t="shared" si="6"/>
        <v>000</v>
      </c>
      <c r="H6" s="63" t="str">
        <f t="shared" si="6"/>
        <v>神奈川県</v>
      </c>
      <c r="I6" s="63" t="str">
        <f t="shared" si="6"/>
        <v>法適用</v>
      </c>
      <c r="J6" s="63" t="str">
        <f t="shared" si="6"/>
        <v>電気事業</v>
      </c>
      <c r="K6" s="64">
        <f t="shared" si="6"/>
        <v>82.6</v>
      </c>
      <c r="L6" s="65">
        <f t="shared" si="6"/>
        <v>13</v>
      </c>
      <c r="M6" s="65" t="str">
        <f t="shared" si="6"/>
        <v>-</v>
      </c>
      <c r="N6" s="65" t="str">
        <f t="shared" si="6"/>
        <v>-</v>
      </c>
      <c r="O6" s="65">
        <f t="shared" si="6"/>
        <v>2</v>
      </c>
      <c r="P6" s="65" t="str">
        <f t="shared" si="6"/>
        <v>-</v>
      </c>
      <c r="Q6" s="66" t="str">
        <f>Q7</f>
        <v>平成36年3月31日　相模発電所ほか</v>
      </c>
      <c r="R6" s="67" t="str">
        <f t="shared" si="6"/>
        <v>平成45年4月15日　愛川太陽光発電所</v>
      </c>
      <c r="S6" s="63" t="str">
        <f t="shared" si="6"/>
        <v>無</v>
      </c>
      <c r="T6" s="67" t="str">
        <f t="shared" si="6"/>
        <v>東京電力ＥＰ株式会社
東京電力ＰＧ株式会社</v>
      </c>
      <c r="U6" s="64" t="str">
        <f t="shared" si="6"/>
        <v>-</v>
      </c>
      <c r="V6" s="65">
        <f>V7</f>
        <v>397701</v>
      </c>
      <c r="W6" s="65">
        <f t="shared" si="6"/>
        <v>351460</v>
      </c>
      <c r="X6" s="65">
        <f t="shared" si="6"/>
        <v>330804</v>
      </c>
      <c r="Y6" s="65">
        <f t="shared" si="6"/>
        <v>352521</v>
      </c>
      <c r="Z6" s="65">
        <f t="shared" si="6"/>
        <v>358639</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f t="shared" si="6"/>
        <v>1912</v>
      </c>
      <c r="AN6" s="65">
        <f t="shared" si="6"/>
        <v>2583</v>
      </c>
      <c r="AO6" s="65">
        <f t="shared" si="6"/>
        <v>3261</v>
      </c>
      <c r="AP6" s="65">
        <f t="shared" si="6"/>
        <v>397701</v>
      </c>
      <c r="AQ6" s="65">
        <f t="shared" si="6"/>
        <v>351460</v>
      </c>
      <c r="AR6" s="65">
        <f t="shared" si="6"/>
        <v>332716</v>
      </c>
      <c r="AS6" s="65">
        <f t="shared" si="6"/>
        <v>355104</v>
      </c>
      <c r="AT6" s="65">
        <f t="shared" si="6"/>
        <v>361900</v>
      </c>
      <c r="AU6" s="65">
        <f t="shared" si="6"/>
        <v>5906754</v>
      </c>
      <c r="AV6" s="65">
        <f t="shared" si="6"/>
        <v>128392</v>
      </c>
      <c r="AW6" s="65">
        <f t="shared" si="6"/>
        <v>6035146</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114</v>
      </c>
      <c r="C7" s="73" t="s">
        <v>115</v>
      </c>
      <c r="D7" s="73" t="s">
        <v>116</v>
      </c>
      <c r="E7" s="73" t="s">
        <v>117</v>
      </c>
      <c r="F7" s="73" t="s">
        <v>118</v>
      </c>
      <c r="G7" s="73" t="s">
        <v>119</v>
      </c>
      <c r="H7" s="73" t="s">
        <v>120</v>
      </c>
      <c r="I7" s="73" t="s">
        <v>121</v>
      </c>
      <c r="J7" s="73" t="s">
        <v>122</v>
      </c>
      <c r="K7" s="74">
        <v>82.6</v>
      </c>
      <c r="L7" s="75">
        <v>13</v>
      </c>
      <c r="M7" s="75" t="s">
        <v>123</v>
      </c>
      <c r="N7" s="76" t="s">
        <v>123</v>
      </c>
      <c r="O7" s="76">
        <v>2</v>
      </c>
      <c r="P7" s="76" t="s">
        <v>123</v>
      </c>
      <c r="Q7" s="77" t="s">
        <v>124</v>
      </c>
      <c r="R7" s="77" t="s">
        <v>125</v>
      </c>
      <c r="S7" s="78" t="s">
        <v>126</v>
      </c>
      <c r="T7" s="77" t="s">
        <v>127</v>
      </c>
      <c r="U7" s="74" t="s">
        <v>123</v>
      </c>
      <c r="V7" s="76">
        <v>397701</v>
      </c>
      <c r="W7" s="76">
        <v>351460</v>
      </c>
      <c r="X7" s="76">
        <v>330804</v>
      </c>
      <c r="Y7" s="76">
        <v>352521</v>
      </c>
      <c r="Z7" s="76">
        <v>358639</v>
      </c>
      <c r="AA7" s="76" t="s">
        <v>123</v>
      </c>
      <c r="AB7" s="76" t="s">
        <v>123</v>
      </c>
      <c r="AC7" s="76" t="s">
        <v>123</v>
      </c>
      <c r="AD7" s="76" t="s">
        <v>123</v>
      </c>
      <c r="AE7" s="76" t="s">
        <v>123</v>
      </c>
      <c r="AF7" s="76" t="s">
        <v>123</v>
      </c>
      <c r="AG7" s="76" t="s">
        <v>123</v>
      </c>
      <c r="AH7" s="76" t="s">
        <v>123</v>
      </c>
      <c r="AI7" s="76" t="s">
        <v>123</v>
      </c>
      <c r="AJ7" s="76" t="s">
        <v>123</v>
      </c>
      <c r="AK7" s="76" t="s">
        <v>123</v>
      </c>
      <c r="AL7" s="76" t="s">
        <v>123</v>
      </c>
      <c r="AM7" s="76">
        <v>1912</v>
      </c>
      <c r="AN7" s="76">
        <v>2583</v>
      </c>
      <c r="AO7" s="76">
        <v>3261</v>
      </c>
      <c r="AP7" s="76">
        <v>397701</v>
      </c>
      <c r="AQ7" s="76">
        <v>351460</v>
      </c>
      <c r="AR7" s="76">
        <v>332716</v>
      </c>
      <c r="AS7" s="76">
        <v>355104</v>
      </c>
      <c r="AT7" s="76">
        <v>361900</v>
      </c>
      <c r="AU7" s="76">
        <v>5906754</v>
      </c>
      <c r="AV7" s="76">
        <v>128392</v>
      </c>
      <c r="AW7" s="76">
        <v>6035146</v>
      </c>
      <c r="AX7" s="79">
        <v>108.3</v>
      </c>
      <c r="AY7" s="79">
        <v>108.2</v>
      </c>
      <c r="AZ7" s="79">
        <v>109.2</v>
      </c>
      <c r="BA7" s="79">
        <v>115.9</v>
      </c>
      <c r="BB7" s="79">
        <v>111.3</v>
      </c>
      <c r="BC7" s="79">
        <v>108.4</v>
      </c>
      <c r="BD7" s="79">
        <v>110.1</v>
      </c>
      <c r="BE7" s="79">
        <v>119.7</v>
      </c>
      <c r="BF7" s="79">
        <v>125.7</v>
      </c>
      <c r="BG7" s="79">
        <v>129.69999999999999</v>
      </c>
      <c r="BH7" s="79">
        <v>100</v>
      </c>
      <c r="BI7" s="79">
        <v>113.2</v>
      </c>
      <c r="BJ7" s="79">
        <v>112.7</v>
      </c>
      <c r="BK7" s="79">
        <v>112.3</v>
      </c>
      <c r="BL7" s="79">
        <v>119.7</v>
      </c>
      <c r="BM7" s="79">
        <v>114.8</v>
      </c>
      <c r="BN7" s="79">
        <v>112.4</v>
      </c>
      <c r="BO7" s="79">
        <v>112.7</v>
      </c>
      <c r="BP7" s="79">
        <v>121.8</v>
      </c>
      <c r="BQ7" s="79">
        <v>124.8</v>
      </c>
      <c r="BR7" s="79">
        <v>130.4</v>
      </c>
      <c r="BS7" s="79">
        <v>100</v>
      </c>
      <c r="BT7" s="79">
        <v>1387.7</v>
      </c>
      <c r="BU7" s="79">
        <v>1112</v>
      </c>
      <c r="BV7" s="79">
        <v>1361.3</v>
      </c>
      <c r="BW7" s="79">
        <v>835.7</v>
      </c>
      <c r="BX7" s="79">
        <v>1024.8</v>
      </c>
      <c r="BY7" s="79">
        <v>1465.9</v>
      </c>
      <c r="BZ7" s="79">
        <v>1317.9</v>
      </c>
      <c r="CA7" s="79">
        <v>992.4</v>
      </c>
      <c r="CB7" s="79">
        <v>632.6</v>
      </c>
      <c r="CC7" s="79">
        <v>712.7</v>
      </c>
      <c r="CD7" s="79">
        <v>100</v>
      </c>
      <c r="CE7" s="79">
        <v>17914.7</v>
      </c>
      <c r="CF7" s="79">
        <v>19945.099999999999</v>
      </c>
      <c r="CG7" s="79">
        <v>20941</v>
      </c>
      <c r="CH7" s="79">
        <v>18778.900000000001</v>
      </c>
      <c r="CI7" s="79">
        <v>19127.2</v>
      </c>
      <c r="CJ7" s="79">
        <v>7540.4</v>
      </c>
      <c r="CK7" s="79">
        <v>7970</v>
      </c>
      <c r="CL7" s="79">
        <v>7914.4</v>
      </c>
      <c r="CM7" s="79">
        <v>7493.6</v>
      </c>
      <c r="CN7" s="79">
        <v>8013.5</v>
      </c>
      <c r="CO7" s="76">
        <v>2683405</v>
      </c>
      <c r="CP7" s="76">
        <v>2578319</v>
      </c>
      <c r="CQ7" s="76">
        <v>2628081</v>
      </c>
      <c r="CR7" s="76">
        <v>2625558</v>
      </c>
      <c r="CS7" s="76">
        <v>3549580</v>
      </c>
      <c r="CT7" s="76">
        <v>1059040</v>
      </c>
      <c r="CU7" s="76">
        <v>1043769</v>
      </c>
      <c r="CV7" s="76">
        <v>1160012</v>
      </c>
      <c r="CW7" s="76">
        <v>1146099</v>
      </c>
      <c r="CX7" s="76">
        <v>1494682</v>
      </c>
      <c r="CY7" s="76">
        <v>357585</v>
      </c>
      <c r="CZ7" s="79">
        <v>12.8</v>
      </c>
      <c r="DA7" s="79">
        <v>11.3</v>
      </c>
      <c r="DB7" s="79">
        <v>10.7</v>
      </c>
      <c r="DC7" s="79">
        <v>11.3</v>
      </c>
      <c r="DD7" s="79">
        <v>11.5</v>
      </c>
      <c r="DE7" s="79">
        <v>40.200000000000003</v>
      </c>
      <c r="DF7" s="79">
        <v>37.299999999999997</v>
      </c>
      <c r="DG7" s="79">
        <v>36.299999999999997</v>
      </c>
      <c r="DH7" s="79">
        <v>38.4</v>
      </c>
      <c r="DI7" s="79">
        <v>37.700000000000003</v>
      </c>
      <c r="DJ7" s="79">
        <v>24.6</v>
      </c>
      <c r="DK7" s="79">
        <v>28.2</v>
      </c>
      <c r="DL7" s="79">
        <v>26.3</v>
      </c>
      <c r="DM7" s="79">
        <v>29</v>
      </c>
      <c r="DN7" s="79">
        <v>32.200000000000003</v>
      </c>
      <c r="DO7" s="79">
        <v>22.5</v>
      </c>
      <c r="DP7" s="79">
        <v>22.3</v>
      </c>
      <c r="DQ7" s="79">
        <v>22.1</v>
      </c>
      <c r="DR7" s="79">
        <v>21.1</v>
      </c>
      <c r="DS7" s="79">
        <v>20</v>
      </c>
      <c r="DT7" s="79">
        <v>152.5</v>
      </c>
      <c r="DU7" s="79">
        <v>139.5</v>
      </c>
      <c r="DV7" s="79">
        <v>126.3</v>
      </c>
      <c r="DW7" s="79">
        <v>112.2</v>
      </c>
      <c r="DX7" s="79">
        <v>99.2</v>
      </c>
      <c r="DY7" s="79">
        <v>160.30000000000001</v>
      </c>
      <c r="DZ7" s="79">
        <v>146.19999999999999</v>
      </c>
      <c r="EA7" s="79">
        <v>130.5</v>
      </c>
      <c r="EB7" s="79">
        <v>129.19999999999999</v>
      </c>
      <c r="EC7" s="79">
        <v>110.2</v>
      </c>
      <c r="ED7" s="79">
        <v>59.3</v>
      </c>
      <c r="EE7" s="79">
        <v>61.1</v>
      </c>
      <c r="EF7" s="79">
        <v>62</v>
      </c>
      <c r="EG7" s="79">
        <v>63.5</v>
      </c>
      <c r="EH7" s="79">
        <v>64.8</v>
      </c>
      <c r="EI7" s="79">
        <v>56.2</v>
      </c>
      <c r="EJ7" s="79">
        <v>57</v>
      </c>
      <c r="EK7" s="79">
        <v>57.7</v>
      </c>
      <c r="EL7" s="79">
        <v>59.8</v>
      </c>
      <c r="EM7" s="79">
        <v>59.6</v>
      </c>
      <c r="EN7" s="79" t="s">
        <v>123</v>
      </c>
      <c r="EO7" s="79">
        <v>0</v>
      </c>
      <c r="EP7" s="79">
        <v>1.3</v>
      </c>
      <c r="EQ7" s="79">
        <v>1.8</v>
      </c>
      <c r="ER7" s="79">
        <v>2.1</v>
      </c>
      <c r="ES7" s="79" t="s">
        <v>123</v>
      </c>
      <c r="ET7" s="79">
        <v>2.8</v>
      </c>
      <c r="EU7" s="79">
        <v>15.4</v>
      </c>
      <c r="EV7" s="79">
        <v>16.2</v>
      </c>
      <c r="EW7" s="79">
        <v>17.8</v>
      </c>
      <c r="EX7" s="76">
        <v>354689</v>
      </c>
      <c r="EY7" s="79">
        <v>12.8</v>
      </c>
      <c r="EZ7" s="79">
        <v>11.3</v>
      </c>
      <c r="FA7" s="79">
        <v>10.6</v>
      </c>
      <c r="FB7" s="79">
        <v>11.3</v>
      </c>
      <c r="FC7" s="79">
        <v>11.5</v>
      </c>
      <c r="FD7" s="79">
        <v>40.4</v>
      </c>
      <c r="FE7" s="79">
        <v>37.5</v>
      </c>
      <c r="FF7" s="79">
        <v>37</v>
      </c>
      <c r="FG7" s="79">
        <v>39.5</v>
      </c>
      <c r="FH7" s="79">
        <v>39.1</v>
      </c>
      <c r="FI7" s="79">
        <v>24.6</v>
      </c>
      <c r="FJ7" s="79">
        <v>28.2</v>
      </c>
      <c r="FK7" s="79">
        <v>26.5</v>
      </c>
      <c r="FL7" s="79">
        <v>29.3</v>
      </c>
      <c r="FM7" s="79">
        <v>32.6</v>
      </c>
      <c r="FN7" s="79">
        <v>23.5</v>
      </c>
      <c r="FO7" s="79">
        <v>23.1</v>
      </c>
      <c r="FP7" s="79">
        <v>22.6</v>
      </c>
      <c r="FQ7" s="79">
        <v>22</v>
      </c>
      <c r="FR7" s="79">
        <v>21.4</v>
      </c>
      <c r="FS7" s="79">
        <v>152.5</v>
      </c>
      <c r="FT7" s="79">
        <v>139.5</v>
      </c>
      <c r="FU7" s="79">
        <v>127.9</v>
      </c>
      <c r="FV7" s="79">
        <v>114.4</v>
      </c>
      <c r="FW7" s="79">
        <v>101.4</v>
      </c>
      <c r="FX7" s="79">
        <v>160.4</v>
      </c>
      <c r="FY7" s="79">
        <v>146</v>
      </c>
      <c r="FZ7" s="79">
        <v>121.2</v>
      </c>
      <c r="GA7" s="79">
        <v>106.1</v>
      </c>
      <c r="GB7" s="79">
        <v>89.6</v>
      </c>
      <c r="GC7" s="79">
        <v>59.3</v>
      </c>
      <c r="GD7" s="79">
        <v>61.1</v>
      </c>
      <c r="GE7" s="79">
        <v>62.5</v>
      </c>
      <c r="GF7" s="79">
        <v>64.2</v>
      </c>
      <c r="GG7" s="79">
        <v>65.400000000000006</v>
      </c>
      <c r="GH7" s="79">
        <v>56.7</v>
      </c>
      <c r="GI7" s="79">
        <v>57.6</v>
      </c>
      <c r="GJ7" s="79">
        <v>58.6</v>
      </c>
      <c r="GK7" s="79">
        <v>61.3</v>
      </c>
      <c r="GL7" s="79">
        <v>61.7</v>
      </c>
      <c r="GM7" s="79" t="s">
        <v>123</v>
      </c>
      <c r="GN7" s="79">
        <v>0</v>
      </c>
      <c r="GO7" s="79">
        <v>0</v>
      </c>
      <c r="GP7" s="79">
        <v>0</v>
      </c>
      <c r="GQ7" s="79">
        <v>0</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v>2896</v>
      </c>
      <c r="KV7" s="79" t="s">
        <v>123</v>
      </c>
      <c r="KW7" s="79" t="s">
        <v>123</v>
      </c>
      <c r="KX7" s="79">
        <v>11.5</v>
      </c>
      <c r="KY7" s="79">
        <v>10.199999999999999</v>
      </c>
      <c r="KZ7" s="79">
        <v>12.8</v>
      </c>
      <c r="LA7" s="79">
        <v>3.4</v>
      </c>
      <c r="LB7" s="79">
        <v>12.1</v>
      </c>
      <c r="LC7" s="79">
        <v>7.1</v>
      </c>
      <c r="LD7" s="79">
        <v>8.9</v>
      </c>
      <c r="LE7" s="79">
        <v>11.8</v>
      </c>
      <c r="LF7" s="79" t="s">
        <v>123</v>
      </c>
      <c r="LG7" s="79" t="s">
        <v>123</v>
      </c>
      <c r="LH7" s="79">
        <v>7.1</v>
      </c>
      <c r="LI7" s="79">
        <v>4.4000000000000004</v>
      </c>
      <c r="LJ7" s="79">
        <v>6.4</v>
      </c>
      <c r="LK7" s="79">
        <v>0</v>
      </c>
      <c r="LL7" s="79">
        <v>1.4</v>
      </c>
      <c r="LM7" s="79">
        <v>8.6</v>
      </c>
      <c r="LN7" s="79">
        <v>2</v>
      </c>
      <c r="LO7" s="79">
        <v>1.4</v>
      </c>
      <c r="LP7" s="79" t="s">
        <v>123</v>
      </c>
      <c r="LQ7" s="79" t="s">
        <v>123</v>
      </c>
      <c r="LR7" s="79">
        <v>0</v>
      </c>
      <c r="LS7" s="79">
        <v>0</v>
      </c>
      <c r="LT7" s="79">
        <v>0</v>
      </c>
      <c r="LU7" s="79">
        <v>0</v>
      </c>
      <c r="LV7" s="79">
        <v>298.60000000000002</v>
      </c>
      <c r="LW7" s="79">
        <v>1092.0999999999999</v>
      </c>
      <c r="LX7" s="79">
        <v>1128.5999999999999</v>
      </c>
      <c r="LY7" s="79">
        <v>596.79999999999995</v>
      </c>
      <c r="LZ7" s="79" t="s">
        <v>123</v>
      </c>
      <c r="MA7" s="79" t="s">
        <v>123</v>
      </c>
      <c r="MB7" s="79">
        <v>4.7</v>
      </c>
      <c r="MC7" s="79">
        <v>7.7</v>
      </c>
      <c r="MD7" s="79">
        <v>13</v>
      </c>
      <c r="ME7" s="79">
        <v>0</v>
      </c>
      <c r="MF7" s="79">
        <v>1.7</v>
      </c>
      <c r="MG7" s="79">
        <v>2.9</v>
      </c>
      <c r="MH7" s="79">
        <v>3.4</v>
      </c>
      <c r="MI7" s="79">
        <v>5.6</v>
      </c>
      <c r="MJ7" s="79" t="s">
        <v>123</v>
      </c>
      <c r="MK7" s="79" t="s">
        <v>123</v>
      </c>
      <c r="ML7" s="79">
        <v>100</v>
      </c>
      <c r="MM7" s="79">
        <v>100</v>
      </c>
      <c r="MN7" s="79">
        <v>100</v>
      </c>
      <c r="MO7" s="79" t="s">
        <v>123</v>
      </c>
      <c r="MP7" s="79">
        <v>77.7</v>
      </c>
      <c r="MQ7" s="79">
        <v>100</v>
      </c>
      <c r="MR7" s="79">
        <v>100</v>
      </c>
      <c r="MS7" s="79">
        <v>100</v>
      </c>
      <c r="MT7" s="79">
        <v>13</v>
      </c>
      <c r="MU7" s="79">
        <v>13</v>
      </c>
      <c r="MV7" s="79">
        <v>13</v>
      </c>
      <c r="MW7" s="79">
        <v>13</v>
      </c>
      <c r="MX7" s="79" t="s">
        <v>123</v>
      </c>
      <c r="MY7" s="79" t="s">
        <v>123</v>
      </c>
      <c r="MZ7" s="79" t="s">
        <v>123</v>
      </c>
      <c r="NA7" s="79" t="s">
        <v>123</v>
      </c>
      <c r="NB7" s="79" t="s">
        <v>123</v>
      </c>
      <c r="NC7" s="79" t="s">
        <v>123</v>
      </c>
      <c r="ND7" s="79" t="s">
        <v>123</v>
      </c>
      <c r="NE7" s="79" t="s">
        <v>123</v>
      </c>
      <c r="NF7" s="79" t="s">
        <v>123</v>
      </c>
      <c r="NG7" s="79" t="s">
        <v>123</v>
      </c>
      <c r="NH7" s="79">
        <v>1</v>
      </c>
      <c r="NI7" s="79">
        <v>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1</v>
      </c>
      <c r="KW8" s="83" t="s">
        <v>128</v>
      </c>
      <c r="KX8" s="81"/>
      <c r="KY8" s="81"/>
      <c r="KZ8" s="81"/>
      <c r="LA8" s="81"/>
      <c r="LB8" s="82"/>
      <c r="LC8" s="81"/>
      <c r="LD8" s="81"/>
      <c r="LE8" s="81" t="str">
        <f>LF4</f>
        <v>修繕費比率（％）</v>
      </c>
      <c r="LF8" s="81" t="b">
        <f>IF(SUM($O$7,$NF$7:$NI$7)=0,FALSE,TRUE)</f>
        <v>1</v>
      </c>
      <c r="LG8" s="83" t="s">
        <v>128</v>
      </c>
      <c r="LH8" s="81"/>
      <c r="LI8" s="81"/>
      <c r="LJ8" s="81"/>
      <c r="LK8" s="81"/>
      <c r="LL8" s="81"/>
      <c r="LM8" s="82"/>
      <c r="LN8" s="81"/>
      <c r="LO8" s="81" t="str">
        <f>LP4</f>
        <v>企業債残高対料金収入比率（％）</v>
      </c>
      <c r="LP8" s="81" t="b">
        <f>IF(SUM($O$7,$NF$7:$NI$7)=0,FALSE,TRUE)</f>
        <v>1</v>
      </c>
      <c r="LQ8" s="83" t="s">
        <v>128</v>
      </c>
      <c r="LR8" s="81"/>
      <c r="LS8" s="81"/>
      <c r="LT8" s="81"/>
      <c r="LU8" s="81"/>
      <c r="LV8" s="81"/>
      <c r="LW8" s="81"/>
      <c r="LX8" s="82"/>
      <c r="LY8" s="81" t="str">
        <f>LZ4</f>
        <v>有形固定資産減価償却率（％）</v>
      </c>
      <c r="LZ8" s="81" t="b">
        <f>IF(SUM($O$7,$NF$7:$NI$7)=0,FALSE,TRUE)</f>
        <v>1</v>
      </c>
      <c r="MA8" s="83" t="s">
        <v>128</v>
      </c>
      <c r="MB8" s="81"/>
      <c r="MC8" s="81"/>
      <c r="MD8" s="81"/>
      <c r="ME8" s="81"/>
      <c r="MF8" s="81"/>
      <c r="MG8" s="81"/>
      <c r="MH8" s="81"/>
      <c r="MI8" s="81" t="str">
        <f>MJ4</f>
        <v>FIT収入割合（％）</v>
      </c>
      <c r="MJ8" s="81" t="b">
        <f>IF(SUM($O$7,$NF$7:$NI$7)=0,FALSE,TRUE)</f>
        <v>1</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（最大出力合計357,585kW）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（最大出力合計354,689kW）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（最大出力合計2,896kW）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108.3</v>
      </c>
      <c r="AY11" s="91">
        <f>AY7</f>
        <v>108.2</v>
      </c>
      <c r="AZ11" s="91">
        <f>AZ7</f>
        <v>109.2</v>
      </c>
      <c r="BA11" s="91">
        <f>BA7</f>
        <v>115.9</v>
      </c>
      <c r="BB11" s="91">
        <f>BB7</f>
        <v>111.3</v>
      </c>
      <c r="BC11" s="80"/>
      <c r="BD11" s="80"/>
      <c r="BE11" s="80"/>
      <c r="BF11" s="80"/>
      <c r="BG11" s="80"/>
      <c r="BH11" s="90" t="s">
        <v>136</v>
      </c>
      <c r="BI11" s="91">
        <f>BI7</f>
        <v>113.2</v>
      </c>
      <c r="BJ11" s="91">
        <f>BJ7</f>
        <v>112.7</v>
      </c>
      <c r="BK11" s="91">
        <f>BK7</f>
        <v>112.3</v>
      </c>
      <c r="BL11" s="91">
        <f>BL7</f>
        <v>119.7</v>
      </c>
      <c r="BM11" s="91">
        <f>BM7</f>
        <v>114.8</v>
      </c>
      <c r="BN11" s="80"/>
      <c r="BO11" s="80"/>
      <c r="BP11" s="80"/>
      <c r="BQ11" s="80"/>
      <c r="BR11" s="80"/>
      <c r="BS11" s="90" t="s">
        <v>136</v>
      </c>
      <c r="BT11" s="91">
        <f>BT7</f>
        <v>1387.7</v>
      </c>
      <c r="BU11" s="91">
        <f>BU7</f>
        <v>1112</v>
      </c>
      <c r="BV11" s="91">
        <f>BV7</f>
        <v>1361.3</v>
      </c>
      <c r="BW11" s="91">
        <f>BW7</f>
        <v>835.7</v>
      </c>
      <c r="BX11" s="91">
        <f>BX7</f>
        <v>1024.8</v>
      </c>
      <c r="BY11" s="80"/>
      <c r="BZ11" s="80"/>
      <c r="CA11" s="80"/>
      <c r="CB11" s="80"/>
      <c r="CC11" s="80"/>
      <c r="CD11" s="90" t="s">
        <v>136</v>
      </c>
      <c r="CE11" s="91">
        <f>CE7</f>
        <v>17914.7</v>
      </c>
      <c r="CF11" s="91">
        <f>CF7</f>
        <v>19945.099999999999</v>
      </c>
      <c r="CG11" s="91">
        <f>CG7</f>
        <v>20941</v>
      </c>
      <c r="CH11" s="91">
        <f>CH7</f>
        <v>18778.900000000001</v>
      </c>
      <c r="CI11" s="91">
        <f>CI7</f>
        <v>19127.2</v>
      </c>
      <c r="CJ11" s="80"/>
      <c r="CK11" s="80"/>
      <c r="CL11" s="80"/>
      <c r="CM11" s="80"/>
      <c r="CN11" s="90" t="s">
        <v>137</v>
      </c>
      <c r="CO11" s="92">
        <f>CO7</f>
        <v>2683405</v>
      </c>
      <c r="CP11" s="92">
        <f>CP7</f>
        <v>2578319</v>
      </c>
      <c r="CQ11" s="92">
        <f>CQ7</f>
        <v>2628081</v>
      </c>
      <c r="CR11" s="92">
        <f>CR7</f>
        <v>2625558</v>
      </c>
      <c r="CS11" s="92">
        <f>CS7</f>
        <v>3549580</v>
      </c>
      <c r="CT11" s="80"/>
      <c r="CU11" s="80"/>
      <c r="CV11" s="80"/>
      <c r="CW11" s="80"/>
      <c r="CX11" s="80"/>
      <c r="CY11" s="90" t="s">
        <v>136</v>
      </c>
      <c r="CZ11" s="91">
        <f>CZ7</f>
        <v>12.8</v>
      </c>
      <c r="DA11" s="91">
        <f>DA7</f>
        <v>11.3</v>
      </c>
      <c r="DB11" s="91">
        <f>DB7</f>
        <v>10.7</v>
      </c>
      <c r="DC11" s="91">
        <f>DC7</f>
        <v>11.3</v>
      </c>
      <c r="DD11" s="91">
        <f>DD7</f>
        <v>11.5</v>
      </c>
      <c r="DE11" s="80"/>
      <c r="DF11" s="80"/>
      <c r="DG11" s="80"/>
      <c r="DH11" s="80"/>
      <c r="DI11" s="90" t="s">
        <v>136</v>
      </c>
      <c r="DJ11" s="91">
        <f>DJ7</f>
        <v>24.6</v>
      </c>
      <c r="DK11" s="91">
        <f>DK7</f>
        <v>28.2</v>
      </c>
      <c r="DL11" s="91">
        <f>DL7</f>
        <v>26.3</v>
      </c>
      <c r="DM11" s="91">
        <f>DM7</f>
        <v>29</v>
      </c>
      <c r="DN11" s="91">
        <f>DN7</f>
        <v>32.200000000000003</v>
      </c>
      <c r="DO11" s="80"/>
      <c r="DP11" s="80"/>
      <c r="DQ11" s="80"/>
      <c r="DR11" s="80"/>
      <c r="DS11" s="90" t="s">
        <v>136</v>
      </c>
      <c r="DT11" s="91">
        <f>DT7</f>
        <v>152.5</v>
      </c>
      <c r="DU11" s="91">
        <f>DU7</f>
        <v>139.5</v>
      </c>
      <c r="DV11" s="91">
        <f>DV7</f>
        <v>126.3</v>
      </c>
      <c r="DW11" s="91">
        <f>DW7</f>
        <v>112.2</v>
      </c>
      <c r="DX11" s="91">
        <f>DX7</f>
        <v>99.2</v>
      </c>
      <c r="DY11" s="80"/>
      <c r="DZ11" s="80"/>
      <c r="EA11" s="80"/>
      <c r="EB11" s="80"/>
      <c r="EC11" s="90" t="s">
        <v>136</v>
      </c>
      <c r="ED11" s="91">
        <f>ED7</f>
        <v>59.3</v>
      </c>
      <c r="EE11" s="91">
        <f>EE7</f>
        <v>61.1</v>
      </c>
      <c r="EF11" s="91">
        <f>EF7</f>
        <v>62</v>
      </c>
      <c r="EG11" s="91">
        <f>EG7</f>
        <v>63.5</v>
      </c>
      <c r="EH11" s="91">
        <f>EH7</f>
        <v>64.8</v>
      </c>
      <c r="EI11" s="80"/>
      <c r="EJ11" s="80"/>
      <c r="EK11" s="80"/>
      <c r="EL11" s="80"/>
      <c r="EM11" s="90" t="s">
        <v>136</v>
      </c>
      <c r="EN11" s="91" t="str">
        <f>EN7</f>
        <v>-</v>
      </c>
      <c r="EO11" s="91">
        <f>EO7</f>
        <v>0</v>
      </c>
      <c r="EP11" s="91">
        <f>EP7</f>
        <v>1.3</v>
      </c>
      <c r="EQ11" s="91">
        <f>EQ7</f>
        <v>1.8</v>
      </c>
      <c r="ER11" s="91">
        <f>ER7</f>
        <v>2.1</v>
      </c>
      <c r="ES11" s="80"/>
      <c r="ET11" s="80"/>
      <c r="EU11" s="80"/>
      <c r="EV11" s="80"/>
      <c r="EW11" s="80"/>
      <c r="EX11" s="90" t="s">
        <v>136</v>
      </c>
      <c r="EY11" s="91">
        <f>EY7</f>
        <v>12.8</v>
      </c>
      <c r="EZ11" s="91">
        <f>EZ7</f>
        <v>11.3</v>
      </c>
      <c r="FA11" s="91">
        <f>FA7</f>
        <v>10.6</v>
      </c>
      <c r="FB11" s="91">
        <f>FB7</f>
        <v>11.3</v>
      </c>
      <c r="FC11" s="91">
        <f>FC7</f>
        <v>11.5</v>
      </c>
      <c r="FD11" s="80"/>
      <c r="FE11" s="80"/>
      <c r="FF11" s="80"/>
      <c r="FG11" s="80"/>
      <c r="FH11" s="90" t="s">
        <v>136</v>
      </c>
      <c r="FI11" s="91">
        <f>FI7</f>
        <v>24.6</v>
      </c>
      <c r="FJ11" s="91">
        <f>FJ7</f>
        <v>28.2</v>
      </c>
      <c r="FK11" s="91">
        <f>FK7</f>
        <v>26.5</v>
      </c>
      <c r="FL11" s="91">
        <f>FL7</f>
        <v>29.3</v>
      </c>
      <c r="FM11" s="91">
        <f>FM7</f>
        <v>32.6</v>
      </c>
      <c r="FN11" s="80"/>
      <c r="FO11" s="80"/>
      <c r="FP11" s="80"/>
      <c r="FQ11" s="80"/>
      <c r="FR11" s="90" t="s">
        <v>136</v>
      </c>
      <c r="FS11" s="91">
        <f>FS7</f>
        <v>152.5</v>
      </c>
      <c r="FT11" s="91">
        <f>FT7</f>
        <v>139.5</v>
      </c>
      <c r="FU11" s="91">
        <f>FU7</f>
        <v>127.9</v>
      </c>
      <c r="FV11" s="91">
        <f>FV7</f>
        <v>114.4</v>
      </c>
      <c r="FW11" s="91">
        <f>FW7</f>
        <v>101.4</v>
      </c>
      <c r="FX11" s="80"/>
      <c r="FY11" s="80"/>
      <c r="FZ11" s="80"/>
      <c r="GA11" s="80"/>
      <c r="GB11" s="90" t="s">
        <v>136</v>
      </c>
      <c r="GC11" s="91">
        <f>GC7</f>
        <v>59.3</v>
      </c>
      <c r="GD11" s="91">
        <f>GD7</f>
        <v>61.1</v>
      </c>
      <c r="GE11" s="91">
        <f>GE7</f>
        <v>62.5</v>
      </c>
      <c r="GF11" s="91">
        <f>GF7</f>
        <v>64.2</v>
      </c>
      <c r="GG11" s="91">
        <f>GG7</f>
        <v>65.400000000000006</v>
      </c>
      <c r="GH11" s="80"/>
      <c r="GI11" s="80"/>
      <c r="GJ11" s="80"/>
      <c r="GK11" s="80"/>
      <c r="GL11" s="90" t="s">
        <v>136</v>
      </c>
      <c r="GM11" s="91" t="str">
        <f>GM7</f>
        <v>-</v>
      </c>
      <c r="GN11" s="91">
        <f>GN7</f>
        <v>0</v>
      </c>
      <c r="GO11" s="91">
        <f>GO7</f>
        <v>0</v>
      </c>
      <c r="GP11" s="91">
        <f>GP7</f>
        <v>0</v>
      </c>
      <c r="GQ11" s="91">
        <f>GQ7</f>
        <v>0</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138</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f>KX7</f>
        <v>11.5</v>
      </c>
      <c r="KY11" s="91">
        <f>KY7</f>
        <v>10.199999999999999</v>
      </c>
      <c r="KZ11" s="91">
        <f>KZ7</f>
        <v>12.8</v>
      </c>
      <c r="LA11" s="80"/>
      <c r="LB11" s="80"/>
      <c r="LC11" s="80"/>
      <c r="LD11" s="80"/>
      <c r="LE11" s="90" t="s">
        <v>139</v>
      </c>
      <c r="LF11" s="91" t="str">
        <f>LF7</f>
        <v>-</v>
      </c>
      <c r="LG11" s="91" t="str">
        <f>LG7</f>
        <v>-</v>
      </c>
      <c r="LH11" s="91">
        <f>LH7</f>
        <v>7.1</v>
      </c>
      <c r="LI11" s="91">
        <f>LI7</f>
        <v>4.4000000000000004</v>
      </c>
      <c r="LJ11" s="91">
        <f>LJ7</f>
        <v>6.4</v>
      </c>
      <c r="LK11" s="80"/>
      <c r="LL11" s="80"/>
      <c r="LM11" s="80"/>
      <c r="LN11" s="80"/>
      <c r="LO11" s="90" t="s">
        <v>136</v>
      </c>
      <c r="LP11" s="91" t="str">
        <f>LP7</f>
        <v>-</v>
      </c>
      <c r="LQ11" s="91" t="str">
        <f>LQ7</f>
        <v>-</v>
      </c>
      <c r="LR11" s="91">
        <f>LR7</f>
        <v>0</v>
      </c>
      <c r="LS11" s="91">
        <f>LS7</f>
        <v>0</v>
      </c>
      <c r="LT11" s="91">
        <f>LT7</f>
        <v>0</v>
      </c>
      <c r="LU11" s="80"/>
      <c r="LV11" s="80"/>
      <c r="LW11" s="80"/>
      <c r="LX11" s="80"/>
      <c r="LY11" s="90" t="s">
        <v>136</v>
      </c>
      <c r="LZ11" s="91" t="str">
        <f>LZ7</f>
        <v>-</v>
      </c>
      <c r="MA11" s="91" t="str">
        <f>MA7</f>
        <v>-</v>
      </c>
      <c r="MB11" s="91">
        <f>MB7</f>
        <v>4.7</v>
      </c>
      <c r="MC11" s="91">
        <f>MC7</f>
        <v>7.7</v>
      </c>
      <c r="MD11" s="91">
        <f>MD7</f>
        <v>13</v>
      </c>
      <c r="ME11" s="80"/>
      <c r="MF11" s="80"/>
      <c r="MG11" s="80"/>
      <c r="MH11" s="80"/>
      <c r="MI11" s="90" t="s">
        <v>136</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140</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140</v>
      </c>
      <c r="CZ12" s="91">
        <f>DE7</f>
        <v>40.200000000000003</v>
      </c>
      <c r="DA12" s="91">
        <f>DF7</f>
        <v>37.299999999999997</v>
      </c>
      <c r="DB12" s="91">
        <f>DG7</f>
        <v>36.299999999999997</v>
      </c>
      <c r="DC12" s="91">
        <f>DH7</f>
        <v>38.4</v>
      </c>
      <c r="DD12" s="91">
        <f>DI7</f>
        <v>37.700000000000003</v>
      </c>
      <c r="DE12" s="80"/>
      <c r="DF12" s="80"/>
      <c r="DG12" s="80"/>
      <c r="DH12" s="80"/>
      <c r="DI12" s="90" t="s">
        <v>140</v>
      </c>
      <c r="DJ12" s="91">
        <f>DO7</f>
        <v>22.5</v>
      </c>
      <c r="DK12" s="91">
        <f>DP7</f>
        <v>22.3</v>
      </c>
      <c r="DL12" s="91">
        <f>DQ7</f>
        <v>22.1</v>
      </c>
      <c r="DM12" s="91">
        <f>DR7</f>
        <v>21.1</v>
      </c>
      <c r="DN12" s="91">
        <f>DS7</f>
        <v>20</v>
      </c>
      <c r="DO12" s="80"/>
      <c r="DP12" s="80"/>
      <c r="DQ12" s="80"/>
      <c r="DR12" s="80"/>
      <c r="DS12" s="90" t="s">
        <v>140</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140</v>
      </c>
      <c r="EN12" s="91" t="str">
        <f>ES7</f>
        <v>-</v>
      </c>
      <c r="EO12" s="91">
        <f>ET7</f>
        <v>2.8</v>
      </c>
      <c r="EP12" s="91">
        <f>EU7</f>
        <v>15.4</v>
      </c>
      <c r="EQ12" s="91">
        <f>EV7</f>
        <v>16.2</v>
      </c>
      <c r="ER12" s="91">
        <f>EW7</f>
        <v>17.8</v>
      </c>
      <c r="ES12" s="80"/>
      <c r="ET12" s="80"/>
      <c r="EU12" s="80"/>
      <c r="EV12" s="80"/>
      <c r="EW12" s="80"/>
      <c r="EX12" s="90" t="s">
        <v>140</v>
      </c>
      <c r="EY12" s="91">
        <f>IF($EY$8,FD7,"-")</f>
        <v>40.4</v>
      </c>
      <c r="EZ12" s="91">
        <f>IF($EY$8,FE7,"-")</f>
        <v>37.5</v>
      </c>
      <c r="FA12" s="91">
        <f>IF($EY$8,FF7,"-")</f>
        <v>37</v>
      </c>
      <c r="FB12" s="91">
        <f>IF($EY$8,FG7,"-")</f>
        <v>39.5</v>
      </c>
      <c r="FC12" s="91">
        <f>IF($EY$8,FH7,"-")</f>
        <v>39.1</v>
      </c>
      <c r="FD12" s="80"/>
      <c r="FE12" s="80"/>
      <c r="FF12" s="80"/>
      <c r="FG12" s="80"/>
      <c r="FH12" s="90" t="s">
        <v>140</v>
      </c>
      <c r="FI12" s="91">
        <f>IF($FI$8,FN7,"-")</f>
        <v>23.5</v>
      </c>
      <c r="FJ12" s="91">
        <f>IF($FI$8,FO7,"-")</f>
        <v>23.1</v>
      </c>
      <c r="FK12" s="91">
        <f>IF($FI$8,FP7,"-")</f>
        <v>22.6</v>
      </c>
      <c r="FL12" s="91">
        <f>IF($FI$8,FQ7,"-")</f>
        <v>22</v>
      </c>
      <c r="FM12" s="91">
        <f>IF($FI$8,FR7,"-")</f>
        <v>21.4</v>
      </c>
      <c r="FN12" s="80"/>
      <c r="FO12" s="80"/>
      <c r="FP12" s="80"/>
      <c r="FQ12" s="80"/>
      <c r="FR12" s="90" t="s">
        <v>140</v>
      </c>
      <c r="FS12" s="91">
        <f>IF($FS$8,FX7,"-")</f>
        <v>160.4</v>
      </c>
      <c r="FT12" s="91">
        <f>IF($FS$8,FY7,"-")</f>
        <v>146</v>
      </c>
      <c r="FU12" s="91">
        <f>IF($FS$8,FZ7,"-")</f>
        <v>121.2</v>
      </c>
      <c r="FV12" s="91">
        <f>IF($FS$8,GA7,"-")</f>
        <v>106.1</v>
      </c>
      <c r="FW12" s="91">
        <f>IF($FS$8,GB7,"-")</f>
        <v>89.6</v>
      </c>
      <c r="FX12" s="80"/>
      <c r="FY12" s="80"/>
      <c r="FZ12" s="80"/>
      <c r="GA12" s="80"/>
      <c r="GB12" s="90" t="s">
        <v>140</v>
      </c>
      <c r="GC12" s="91">
        <f>IF($GC$8,GH7,"-")</f>
        <v>56.7</v>
      </c>
      <c r="GD12" s="91">
        <f>IF($GC$8,GI7,"-")</f>
        <v>57.6</v>
      </c>
      <c r="GE12" s="91">
        <f>IF($GC$8,GJ7,"-")</f>
        <v>58.6</v>
      </c>
      <c r="GF12" s="91">
        <f>IF($GC$8,GK7,"-")</f>
        <v>61.3</v>
      </c>
      <c r="GG12" s="91">
        <f>IF($GC$8,GL7,"-")</f>
        <v>61.7</v>
      </c>
      <c r="GH12" s="80"/>
      <c r="GI12" s="80"/>
      <c r="GJ12" s="80"/>
      <c r="GK12" s="80"/>
      <c r="GL12" s="90" t="s">
        <v>140</v>
      </c>
      <c r="GM12" s="91" t="str">
        <f>IF($GM$8,GR7,"-")</f>
        <v>-</v>
      </c>
      <c r="GN12" s="91">
        <f>IF($GM$8,GS7,"-")</f>
        <v>1.8</v>
      </c>
      <c r="GO12" s="91">
        <f>IF($GM$8,GT7,"-")</f>
        <v>12.3</v>
      </c>
      <c r="GP12" s="91">
        <f>IF($GM$8,GU7,"-")</f>
        <v>11.9</v>
      </c>
      <c r="GQ12" s="91">
        <f>IF($GM$8,GV7,"-")</f>
        <v>13.3</v>
      </c>
      <c r="GR12" s="80"/>
      <c r="GS12" s="80"/>
      <c r="GT12" s="80"/>
      <c r="GU12" s="80"/>
      <c r="GV12" s="80"/>
      <c r="GW12" s="90" t="s">
        <v>140</v>
      </c>
      <c r="GX12" s="91" t="str">
        <f>IF($GX$8,HC7,"-")</f>
        <v>-</v>
      </c>
      <c r="GY12" s="91" t="str">
        <f>IF($GX$8,HD7,"-")</f>
        <v>-</v>
      </c>
      <c r="GZ12" s="91" t="str">
        <f>IF($GX$8,HE7,"-")</f>
        <v>-</v>
      </c>
      <c r="HA12" s="91" t="str">
        <f>IF($GX$8,HF7,"-")</f>
        <v>-</v>
      </c>
      <c r="HB12" s="91" t="str">
        <f>IF($GX$8,HG7,"-")</f>
        <v>-</v>
      </c>
      <c r="HC12" s="80"/>
      <c r="HD12" s="80"/>
      <c r="HE12" s="80"/>
      <c r="HF12" s="80"/>
      <c r="HG12" s="90" t="s">
        <v>140</v>
      </c>
      <c r="HH12" s="91" t="str">
        <f>IF($HH$8,HM7,"-")</f>
        <v>-</v>
      </c>
      <c r="HI12" s="91" t="str">
        <f>IF($HH$8,HN7,"-")</f>
        <v>-</v>
      </c>
      <c r="HJ12" s="91" t="str">
        <f>IF($HH$8,HO7,"-")</f>
        <v>-</v>
      </c>
      <c r="HK12" s="91" t="str">
        <f>IF($HH$8,HP7,"-")</f>
        <v>-</v>
      </c>
      <c r="HL12" s="91" t="str">
        <f>IF($HH$8,HQ7,"-")</f>
        <v>-</v>
      </c>
      <c r="HM12" s="80"/>
      <c r="HN12" s="80"/>
      <c r="HO12" s="80"/>
      <c r="HP12" s="80"/>
      <c r="HQ12" s="90" t="s">
        <v>140</v>
      </c>
      <c r="HR12" s="91" t="str">
        <f>IF($HR$8,HW7,"-")</f>
        <v>-</v>
      </c>
      <c r="HS12" s="91" t="str">
        <f>IF($HR$8,HX7,"-")</f>
        <v>-</v>
      </c>
      <c r="HT12" s="91" t="str">
        <f>IF($HR$8,HY7,"-")</f>
        <v>-</v>
      </c>
      <c r="HU12" s="91" t="str">
        <f>IF($HR$8,HZ7,"-")</f>
        <v>-</v>
      </c>
      <c r="HV12" s="91" t="str">
        <f>IF($HR$8,IA7,"-")</f>
        <v>-</v>
      </c>
      <c r="HW12" s="80"/>
      <c r="HX12" s="80"/>
      <c r="HY12" s="80"/>
      <c r="HZ12" s="80"/>
      <c r="IA12" s="90" t="s">
        <v>140</v>
      </c>
      <c r="IB12" s="91" t="str">
        <f>IF($IB$8,IG7,"-")</f>
        <v>-</v>
      </c>
      <c r="IC12" s="91" t="str">
        <f>IF($IB$8,IH7,"-")</f>
        <v>-</v>
      </c>
      <c r="ID12" s="91" t="str">
        <f>IF($IB$8,II7,"-")</f>
        <v>-</v>
      </c>
      <c r="IE12" s="91" t="str">
        <f>IF($IB$8,IJ7,"-")</f>
        <v>-</v>
      </c>
      <c r="IF12" s="91" t="str">
        <f>IF($IB$8,IK7,"-")</f>
        <v>-</v>
      </c>
      <c r="IG12" s="80"/>
      <c r="IH12" s="80"/>
      <c r="II12" s="80"/>
      <c r="IJ12" s="80"/>
      <c r="IK12" s="90" t="s">
        <v>140</v>
      </c>
      <c r="IL12" s="91" t="str">
        <f>IF($IL$8,IQ7,"-")</f>
        <v>-</v>
      </c>
      <c r="IM12" s="91" t="str">
        <f>IF($IL$8,IR7,"-")</f>
        <v>-</v>
      </c>
      <c r="IN12" s="91" t="str">
        <f>IF($IL$8,IS7,"-")</f>
        <v>-</v>
      </c>
      <c r="IO12" s="91" t="str">
        <f>IF($IL$8,IT7,"-")</f>
        <v>-</v>
      </c>
      <c r="IP12" s="91" t="str">
        <f>IF($IL$8,IU7,"-")</f>
        <v>-</v>
      </c>
      <c r="IQ12" s="80"/>
      <c r="IR12" s="80"/>
      <c r="IS12" s="80"/>
      <c r="IT12" s="80"/>
      <c r="IU12" s="80"/>
      <c r="IV12" s="90" t="s">
        <v>140</v>
      </c>
      <c r="IW12" s="91" t="str">
        <f>IF($IW$8,JB7,"-")</f>
        <v>-</v>
      </c>
      <c r="IX12" s="91" t="str">
        <f>IF($IW$8,JC7,"-")</f>
        <v>-</v>
      </c>
      <c r="IY12" s="91" t="str">
        <f>IF($IW$8,JD7,"-")</f>
        <v>-</v>
      </c>
      <c r="IZ12" s="91" t="str">
        <f>IF($IW$8,JE7,"-")</f>
        <v>-</v>
      </c>
      <c r="JA12" s="91" t="str">
        <f>IF($IW$8,JF7,"-")</f>
        <v>-</v>
      </c>
      <c r="JB12" s="80"/>
      <c r="JC12" s="80"/>
      <c r="JD12" s="80"/>
      <c r="JE12" s="80"/>
      <c r="JF12" s="90" t="s">
        <v>140</v>
      </c>
      <c r="JG12" s="91" t="str">
        <f>IF($JG$8,JL7,"-")</f>
        <v>-</v>
      </c>
      <c r="JH12" s="91" t="str">
        <f>IF($JG$8,JM7,"-")</f>
        <v>-</v>
      </c>
      <c r="JI12" s="91" t="str">
        <f>IF($JG$8,JN7,"-")</f>
        <v>-</v>
      </c>
      <c r="JJ12" s="91" t="str">
        <f>IF($JG$8,JO7,"-")</f>
        <v>-</v>
      </c>
      <c r="JK12" s="91" t="str">
        <f>IF($JG$8,JP7,"-")</f>
        <v>-</v>
      </c>
      <c r="JL12" s="80"/>
      <c r="JM12" s="80"/>
      <c r="JN12" s="80"/>
      <c r="JO12" s="80"/>
      <c r="JP12" s="90" t="s">
        <v>140</v>
      </c>
      <c r="JQ12" s="91" t="str">
        <f>IF($JQ$8,JV7,"-")</f>
        <v>-</v>
      </c>
      <c r="JR12" s="91" t="str">
        <f>IF($JQ$8,JW7,"-")</f>
        <v>-</v>
      </c>
      <c r="JS12" s="91" t="str">
        <f>IF($JQ$8,JX7,"-")</f>
        <v>-</v>
      </c>
      <c r="JT12" s="91" t="str">
        <f>IF($JQ$8,JY7,"-")</f>
        <v>-</v>
      </c>
      <c r="JU12" s="91" t="str">
        <f>IF($JQ$8,JZ7,"-")</f>
        <v>-</v>
      </c>
      <c r="JV12" s="80"/>
      <c r="JW12" s="80"/>
      <c r="JX12" s="80"/>
      <c r="JY12" s="80"/>
      <c r="JZ12" s="90" t="s">
        <v>140</v>
      </c>
      <c r="KA12" s="91" t="str">
        <f>IF($KA$8,KF7,"-")</f>
        <v>-</v>
      </c>
      <c r="KB12" s="91" t="str">
        <f>IF($KA$8,KG7,"-")</f>
        <v>-</v>
      </c>
      <c r="KC12" s="91" t="str">
        <f>IF($KA$8,KH7,"-")</f>
        <v>-</v>
      </c>
      <c r="KD12" s="91" t="str">
        <f>IF($KA$8,KI7,"-")</f>
        <v>-</v>
      </c>
      <c r="KE12" s="91" t="str">
        <f>IF($KA$8,KJ7,"-")</f>
        <v>-</v>
      </c>
      <c r="KF12" s="80"/>
      <c r="KG12" s="80"/>
      <c r="KH12" s="80"/>
      <c r="KI12" s="80"/>
      <c r="KJ12" s="90" t="s">
        <v>140</v>
      </c>
      <c r="KK12" s="91" t="str">
        <f>IF($KK$8,KP7,"-")</f>
        <v>-</v>
      </c>
      <c r="KL12" s="91" t="str">
        <f>IF($KK$8,KQ7,"-")</f>
        <v>-</v>
      </c>
      <c r="KM12" s="91" t="str">
        <f>IF($KK$8,KR7,"-")</f>
        <v>-</v>
      </c>
      <c r="KN12" s="91" t="str">
        <f>IF($KK$8,KS7,"-")</f>
        <v>-</v>
      </c>
      <c r="KO12" s="91" t="str">
        <f>IF($KK$8,KT7,"-")</f>
        <v>-</v>
      </c>
      <c r="KP12" s="80"/>
      <c r="KQ12" s="80"/>
      <c r="KR12" s="80"/>
      <c r="KS12" s="80"/>
      <c r="KT12" s="80"/>
      <c r="KU12" s="90" t="s">
        <v>140</v>
      </c>
      <c r="KV12" s="91">
        <f>IF($KV$8,LA7,"-")</f>
        <v>3.4</v>
      </c>
      <c r="KW12" s="91">
        <f>IF($KV$8,LB7,"-")</f>
        <v>12.1</v>
      </c>
      <c r="KX12" s="91">
        <f>IF($KV$8,LC7,"-")</f>
        <v>7.1</v>
      </c>
      <c r="KY12" s="91">
        <f>IF($KV$8,LD7,"-")</f>
        <v>8.9</v>
      </c>
      <c r="KZ12" s="91">
        <f>IF($KV$8,LE7,"-")</f>
        <v>11.8</v>
      </c>
      <c r="LA12" s="80"/>
      <c r="LB12" s="80"/>
      <c r="LC12" s="80"/>
      <c r="LD12" s="80"/>
      <c r="LE12" s="90" t="s">
        <v>140</v>
      </c>
      <c r="LF12" s="91">
        <f>IF($LF$8,LK7,"-")</f>
        <v>0</v>
      </c>
      <c r="LG12" s="91">
        <f>IF($LF$8,LL7,"-")</f>
        <v>1.4</v>
      </c>
      <c r="LH12" s="91">
        <f>IF($LF$8,LM7,"-")</f>
        <v>8.6</v>
      </c>
      <c r="LI12" s="91">
        <f>IF($LF$8,LN7,"-")</f>
        <v>2</v>
      </c>
      <c r="LJ12" s="91">
        <f>IF($LF$8,LO7,"-")</f>
        <v>1.4</v>
      </c>
      <c r="LK12" s="80"/>
      <c r="LL12" s="80"/>
      <c r="LM12" s="80"/>
      <c r="LN12" s="80"/>
      <c r="LO12" s="90" t="s">
        <v>140</v>
      </c>
      <c r="LP12" s="91">
        <f>IF($LP$8,LU7,"-")</f>
        <v>0</v>
      </c>
      <c r="LQ12" s="91">
        <f>IF($LP$8,LV7,"-")</f>
        <v>298.60000000000002</v>
      </c>
      <c r="LR12" s="91">
        <f>IF($LP$8,LW7,"-")</f>
        <v>1092.0999999999999</v>
      </c>
      <c r="LS12" s="91">
        <f>IF($LP$8,LX7,"-")</f>
        <v>1128.5999999999999</v>
      </c>
      <c r="LT12" s="91">
        <f>IF($LP$8,LY7,"-")</f>
        <v>596.79999999999995</v>
      </c>
      <c r="LU12" s="80"/>
      <c r="LV12" s="80"/>
      <c r="LW12" s="80"/>
      <c r="LX12" s="80"/>
      <c r="LY12" s="90" t="s">
        <v>140</v>
      </c>
      <c r="LZ12" s="91">
        <f>IF($LZ$8,ME7,"-")</f>
        <v>0</v>
      </c>
      <c r="MA12" s="91">
        <f>IF($LZ$8,MF7,"-")</f>
        <v>1.7</v>
      </c>
      <c r="MB12" s="91">
        <f>IF($LZ$8,MG7,"-")</f>
        <v>2.9</v>
      </c>
      <c r="MC12" s="91">
        <f>IF($LZ$8,MH7,"-")</f>
        <v>3.4</v>
      </c>
      <c r="MD12" s="91">
        <f>IF($LZ$8,MI7,"-")</f>
        <v>5.6</v>
      </c>
      <c r="ME12" s="80"/>
      <c r="MF12" s="80"/>
      <c r="MG12" s="80"/>
      <c r="MH12" s="80"/>
      <c r="MI12" s="90" t="s">
        <v>140</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141</v>
      </c>
      <c r="AX13" s="91">
        <f>$BH$7</f>
        <v>100</v>
      </c>
      <c r="AY13" s="91">
        <f>$BH$7</f>
        <v>100</v>
      </c>
      <c r="AZ13" s="91">
        <f>$BH$7</f>
        <v>100</v>
      </c>
      <c r="BA13" s="91">
        <f>$BH$7</f>
        <v>100</v>
      </c>
      <c r="BB13" s="91">
        <f>$BH$7</f>
        <v>100</v>
      </c>
      <c r="BC13" s="80"/>
      <c r="BD13" s="80"/>
      <c r="BE13" s="80"/>
      <c r="BF13" s="80"/>
      <c r="BG13" s="80"/>
      <c r="BH13" s="90" t="s">
        <v>141</v>
      </c>
      <c r="BI13" s="91">
        <f>$BS$7</f>
        <v>100</v>
      </c>
      <c r="BJ13" s="91">
        <f>$BS$7</f>
        <v>100</v>
      </c>
      <c r="BK13" s="91">
        <f>$BS$7</f>
        <v>100</v>
      </c>
      <c r="BL13" s="91">
        <f>$BS$7</f>
        <v>100</v>
      </c>
      <c r="BM13" s="91">
        <f>$BS$7</f>
        <v>100</v>
      </c>
      <c r="BN13" s="80"/>
      <c r="BO13" s="80"/>
      <c r="BP13" s="80"/>
      <c r="BQ13" s="80"/>
      <c r="BR13" s="80"/>
      <c r="BS13" s="90" t="s">
        <v>141</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142</v>
      </c>
      <c r="C14" s="95"/>
      <c r="D14" s="96"/>
      <c r="E14" s="95"/>
      <c r="F14" s="185" t="s">
        <v>143</v>
      </c>
      <c r="G14" s="185"/>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84" t="s">
        <v>144</v>
      </c>
      <c r="C15" s="184"/>
      <c r="D15" s="96"/>
      <c r="E15" s="93">
        <v>1</v>
      </c>
      <c r="F15" s="184" t="s">
        <v>145</v>
      </c>
      <c r="G15" s="184"/>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146</v>
      </c>
      <c r="AX15" s="98"/>
      <c r="AY15" s="98"/>
      <c r="AZ15" s="98"/>
      <c r="BA15" s="98"/>
      <c r="BB15" s="98"/>
      <c r="BC15" s="96"/>
      <c r="BD15" s="96"/>
      <c r="BE15" s="96"/>
      <c r="BF15" s="96"/>
      <c r="BG15" s="96"/>
      <c r="BH15" s="97" t="s">
        <v>146</v>
      </c>
      <c r="BI15" s="98"/>
      <c r="BJ15" s="98"/>
      <c r="BK15" s="98"/>
      <c r="BL15" s="98"/>
      <c r="BM15" s="98"/>
      <c r="BN15" s="96"/>
      <c r="BO15" s="96"/>
      <c r="BP15" s="96"/>
      <c r="BQ15" s="96"/>
      <c r="BR15" s="96"/>
      <c r="BS15" s="97" t="s">
        <v>146</v>
      </c>
      <c r="BT15" s="98"/>
      <c r="BU15" s="98"/>
      <c r="BV15" s="98"/>
      <c r="BW15" s="98"/>
      <c r="BX15" s="98"/>
      <c r="BY15" s="96"/>
      <c r="BZ15" s="96"/>
      <c r="CA15" s="96"/>
      <c r="CB15" s="96"/>
      <c r="CC15" s="96"/>
      <c r="CD15" s="97" t="s">
        <v>146</v>
      </c>
      <c r="CE15" s="98"/>
      <c r="CF15" s="98"/>
      <c r="CG15" s="98"/>
      <c r="CH15" s="98"/>
      <c r="CI15" s="98"/>
      <c r="CJ15" s="96"/>
      <c r="CK15" s="96"/>
      <c r="CL15" s="96"/>
      <c r="CM15" s="96"/>
      <c r="CN15" s="97" t="s">
        <v>146</v>
      </c>
      <c r="CO15" s="98"/>
      <c r="CP15" s="98"/>
      <c r="CQ15" s="98"/>
      <c r="CR15" s="98"/>
      <c r="CS15" s="98"/>
      <c r="CT15" s="96"/>
      <c r="CU15" s="96"/>
      <c r="CV15" s="96"/>
      <c r="CW15" s="96"/>
      <c r="CX15" s="96"/>
      <c r="CY15" s="97" t="s">
        <v>146</v>
      </c>
      <c r="CZ15" s="98"/>
      <c r="DA15" s="98"/>
      <c r="DB15" s="98"/>
      <c r="DC15" s="98"/>
      <c r="DD15" s="98"/>
      <c r="DE15" s="96"/>
      <c r="DF15" s="96"/>
      <c r="DG15" s="96"/>
      <c r="DH15" s="96"/>
      <c r="DI15" s="97" t="s">
        <v>146</v>
      </c>
      <c r="DJ15" s="98"/>
      <c r="DK15" s="98"/>
      <c r="DL15" s="98"/>
      <c r="DM15" s="98"/>
      <c r="DN15" s="98"/>
      <c r="DO15" s="96"/>
      <c r="DP15" s="96"/>
      <c r="DQ15" s="96"/>
      <c r="DR15" s="96"/>
      <c r="DS15" s="97" t="s">
        <v>146</v>
      </c>
      <c r="DT15" s="98"/>
      <c r="DU15" s="98"/>
      <c r="DV15" s="98"/>
      <c r="DW15" s="98"/>
      <c r="DX15" s="98"/>
      <c r="DY15" s="96"/>
      <c r="DZ15" s="96"/>
      <c r="EA15" s="96"/>
      <c r="EB15" s="96"/>
      <c r="EC15" s="97" t="s">
        <v>146</v>
      </c>
      <c r="ED15" s="98"/>
      <c r="EE15" s="98"/>
      <c r="EF15" s="98"/>
      <c r="EG15" s="98"/>
      <c r="EH15" s="98"/>
      <c r="EI15" s="96"/>
      <c r="EJ15" s="96"/>
      <c r="EK15" s="96"/>
      <c r="EL15" s="96"/>
      <c r="EM15" s="97" t="s">
        <v>146</v>
      </c>
      <c r="EN15" s="98"/>
      <c r="EO15" s="98"/>
      <c r="EP15" s="98"/>
      <c r="EQ15" s="98"/>
      <c r="ER15" s="98"/>
      <c r="ES15" s="96"/>
      <c r="ET15" s="96"/>
      <c r="EU15" s="96"/>
      <c r="EV15" s="96"/>
      <c r="EW15" s="96"/>
      <c r="EX15" s="97" t="s">
        <v>146</v>
      </c>
      <c r="EY15" s="98"/>
      <c r="EZ15" s="98"/>
      <c r="FA15" s="98"/>
      <c r="FB15" s="98"/>
      <c r="FC15" s="98"/>
      <c r="FD15" s="96"/>
      <c r="FE15" s="96"/>
      <c r="FF15" s="96"/>
      <c r="FG15" s="96"/>
      <c r="FH15" s="97" t="s">
        <v>146</v>
      </c>
      <c r="FI15" s="98"/>
      <c r="FJ15" s="98"/>
      <c r="FK15" s="98"/>
      <c r="FL15" s="98"/>
      <c r="FM15" s="98"/>
      <c r="FN15" s="96"/>
      <c r="FO15" s="96"/>
      <c r="FP15" s="96"/>
      <c r="FQ15" s="96"/>
      <c r="FR15" s="97" t="s">
        <v>146</v>
      </c>
      <c r="FS15" s="98"/>
      <c r="FT15" s="98"/>
      <c r="FU15" s="98"/>
      <c r="FV15" s="98"/>
      <c r="FW15" s="98"/>
      <c r="FX15" s="96"/>
      <c r="FY15" s="96"/>
      <c r="FZ15" s="96"/>
      <c r="GA15" s="96"/>
      <c r="GB15" s="97" t="s">
        <v>146</v>
      </c>
      <c r="GC15" s="98"/>
      <c r="GD15" s="98"/>
      <c r="GE15" s="98"/>
      <c r="GF15" s="98"/>
      <c r="GG15" s="98"/>
      <c r="GH15" s="96"/>
      <c r="GI15" s="96"/>
      <c r="GJ15" s="96"/>
      <c r="GK15" s="96"/>
      <c r="GL15" s="97" t="s">
        <v>146</v>
      </c>
      <c r="GM15" s="98"/>
      <c r="GN15" s="98"/>
      <c r="GO15" s="98"/>
      <c r="GP15" s="98"/>
      <c r="GQ15" s="98"/>
      <c r="GR15" s="96"/>
      <c r="GS15" s="96"/>
      <c r="GT15" s="96"/>
      <c r="GU15" s="96"/>
      <c r="GV15" s="96"/>
      <c r="GW15" s="97" t="s">
        <v>146</v>
      </c>
      <c r="GX15" s="98"/>
      <c r="GY15" s="98"/>
      <c r="GZ15" s="98"/>
      <c r="HA15" s="98"/>
      <c r="HB15" s="98"/>
      <c r="HC15" s="96"/>
      <c r="HD15" s="96"/>
      <c r="HE15" s="96"/>
      <c r="HF15" s="96"/>
      <c r="HG15" s="97" t="s">
        <v>146</v>
      </c>
      <c r="HH15" s="98"/>
      <c r="HI15" s="98"/>
      <c r="HJ15" s="98"/>
      <c r="HK15" s="98"/>
      <c r="HL15" s="98"/>
      <c r="HM15" s="96"/>
      <c r="HN15" s="96"/>
      <c r="HO15" s="96"/>
      <c r="HP15" s="96"/>
      <c r="HQ15" s="97" t="s">
        <v>146</v>
      </c>
      <c r="HR15" s="98"/>
      <c r="HS15" s="98"/>
      <c r="HT15" s="98"/>
      <c r="HU15" s="98"/>
      <c r="HV15" s="98"/>
      <c r="HW15" s="96"/>
      <c r="HX15" s="96"/>
      <c r="HY15" s="96"/>
      <c r="HZ15" s="96"/>
      <c r="IA15" s="97" t="s">
        <v>146</v>
      </c>
      <c r="IB15" s="98"/>
      <c r="IC15" s="98"/>
      <c r="ID15" s="98"/>
      <c r="IE15" s="98"/>
      <c r="IF15" s="98"/>
      <c r="IG15" s="96"/>
      <c r="IH15" s="96"/>
      <c r="II15" s="96"/>
      <c r="IJ15" s="96"/>
      <c r="IK15" s="97" t="s">
        <v>146</v>
      </c>
      <c r="IL15" s="98"/>
      <c r="IM15" s="98"/>
      <c r="IN15" s="98"/>
      <c r="IO15" s="98"/>
      <c r="IP15" s="98"/>
      <c r="IQ15" s="96"/>
      <c r="IR15" s="96"/>
      <c r="IS15" s="96"/>
      <c r="IT15" s="96"/>
      <c r="IU15" s="96"/>
      <c r="IV15" s="97" t="s">
        <v>146</v>
      </c>
      <c r="IW15" s="98"/>
      <c r="IX15" s="98"/>
      <c r="IY15" s="98"/>
      <c r="IZ15" s="98"/>
      <c r="JA15" s="98"/>
      <c r="JB15" s="96"/>
      <c r="JC15" s="96"/>
      <c r="JD15" s="96"/>
      <c r="JE15" s="96"/>
      <c r="JF15" s="97" t="s">
        <v>146</v>
      </c>
      <c r="JG15" s="98"/>
      <c r="JH15" s="98"/>
      <c r="JI15" s="98"/>
      <c r="JJ15" s="98"/>
      <c r="JK15" s="98"/>
      <c r="JL15" s="96"/>
      <c r="JM15" s="96"/>
      <c r="JN15" s="96"/>
      <c r="JO15" s="96"/>
      <c r="JP15" s="97" t="s">
        <v>146</v>
      </c>
      <c r="JQ15" s="98"/>
      <c r="JR15" s="98"/>
      <c r="JS15" s="98"/>
      <c r="JT15" s="98"/>
      <c r="JU15" s="98"/>
      <c r="JV15" s="96"/>
      <c r="JW15" s="96"/>
      <c r="JX15" s="96"/>
      <c r="JY15" s="96"/>
      <c r="JZ15" s="97" t="s">
        <v>146</v>
      </c>
      <c r="KA15" s="98"/>
      <c r="KB15" s="98"/>
      <c r="KC15" s="98"/>
      <c r="KD15" s="98"/>
      <c r="KE15" s="98"/>
      <c r="KF15" s="96"/>
      <c r="KG15" s="96"/>
      <c r="KH15" s="96"/>
      <c r="KI15" s="96"/>
      <c r="KJ15" s="97" t="s">
        <v>146</v>
      </c>
      <c r="KK15" s="98"/>
      <c r="KL15" s="98"/>
      <c r="KM15" s="98"/>
      <c r="KN15" s="98"/>
      <c r="KO15" s="98"/>
      <c r="KP15" s="96"/>
      <c r="KQ15" s="96"/>
      <c r="KR15" s="96"/>
      <c r="KS15" s="96"/>
      <c r="KT15" s="96"/>
      <c r="KU15" s="97" t="s">
        <v>146</v>
      </c>
      <c r="KV15" s="98"/>
      <c r="KW15" s="98"/>
      <c r="KX15" s="98"/>
      <c r="KY15" s="98"/>
      <c r="KZ15" s="98"/>
      <c r="LA15" s="96"/>
      <c r="LB15" s="96"/>
      <c r="LC15" s="96"/>
      <c r="LD15" s="96"/>
      <c r="LE15" s="97" t="s">
        <v>146</v>
      </c>
      <c r="LF15" s="98"/>
      <c r="LG15" s="98"/>
      <c r="LH15" s="98"/>
      <c r="LI15" s="98"/>
      <c r="LJ15" s="98"/>
      <c r="LK15" s="96"/>
      <c r="LL15" s="96"/>
      <c r="LM15" s="96"/>
      <c r="LN15" s="96"/>
      <c r="LO15" s="97" t="s">
        <v>146</v>
      </c>
      <c r="LP15" s="98"/>
      <c r="LQ15" s="98"/>
      <c r="LR15" s="98"/>
      <c r="LS15" s="98"/>
      <c r="LT15" s="98"/>
      <c r="LU15" s="96"/>
      <c r="LV15" s="96"/>
      <c r="LW15" s="96"/>
      <c r="LX15" s="96"/>
      <c r="LY15" s="97" t="s">
        <v>146</v>
      </c>
      <c r="LZ15" s="98"/>
      <c r="MA15" s="98"/>
      <c r="MB15" s="98"/>
      <c r="MC15" s="98"/>
      <c r="MD15" s="98"/>
      <c r="ME15" s="96"/>
      <c r="MF15" s="96"/>
      <c r="MG15" s="96"/>
      <c r="MH15" s="96"/>
      <c r="MI15" s="97" t="s">
        <v>146</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84" t="s">
        <v>147</v>
      </c>
      <c r="C16" s="184"/>
      <c r="D16" s="96"/>
      <c r="E16" s="93">
        <f>E15+1</f>
        <v>2</v>
      </c>
      <c r="F16" s="184" t="s">
        <v>148</v>
      </c>
      <c r="G16" s="184"/>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84" t="s">
        <v>149</v>
      </c>
      <c r="C17" s="184"/>
      <c r="D17" s="96"/>
      <c r="E17" s="93">
        <f t="shared" ref="E17" si="8">E16+1</f>
        <v>3</v>
      </c>
      <c r="F17" s="184" t="s">
        <v>150</v>
      </c>
      <c r="G17" s="184"/>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151</v>
      </c>
      <c r="AX17" s="101">
        <f>IF(AX7="-",NA(),AX7)</f>
        <v>108.3</v>
      </c>
      <c r="AY17" s="101">
        <f t="shared" ref="AY17:BB17" si="9">IF(AY7="-",NA(),AY7)</f>
        <v>108.2</v>
      </c>
      <c r="AZ17" s="101">
        <f t="shared" si="9"/>
        <v>109.2</v>
      </c>
      <c r="BA17" s="101">
        <f t="shared" si="9"/>
        <v>115.9</v>
      </c>
      <c r="BB17" s="101">
        <f t="shared" si="9"/>
        <v>111.3</v>
      </c>
      <c r="BC17" s="96"/>
      <c r="BD17" s="96"/>
      <c r="BE17" s="96"/>
      <c r="BF17" s="96"/>
      <c r="BG17" s="96"/>
      <c r="BH17" s="100" t="s">
        <v>151</v>
      </c>
      <c r="BI17" s="101">
        <f>IF(BI7="-",NA(),BI7)</f>
        <v>113.2</v>
      </c>
      <c r="BJ17" s="101">
        <f t="shared" ref="BJ17:BM17" si="10">IF(BJ7="-",NA(),BJ7)</f>
        <v>112.7</v>
      </c>
      <c r="BK17" s="101">
        <f t="shared" si="10"/>
        <v>112.3</v>
      </c>
      <c r="BL17" s="101">
        <f t="shared" si="10"/>
        <v>119.7</v>
      </c>
      <c r="BM17" s="101">
        <f t="shared" si="10"/>
        <v>114.8</v>
      </c>
      <c r="BN17" s="96"/>
      <c r="BO17" s="96"/>
      <c r="BP17" s="96"/>
      <c r="BQ17" s="96"/>
      <c r="BR17" s="96"/>
      <c r="BS17" s="100" t="s">
        <v>151</v>
      </c>
      <c r="BT17" s="101">
        <f>IF(BT7="-",NA(),BT7)</f>
        <v>1387.7</v>
      </c>
      <c r="BU17" s="101">
        <f t="shared" ref="BU17:BX17" si="11">IF(BU7="-",NA(),BU7)</f>
        <v>1112</v>
      </c>
      <c r="BV17" s="101">
        <f t="shared" si="11"/>
        <v>1361.3</v>
      </c>
      <c r="BW17" s="101">
        <f t="shared" si="11"/>
        <v>835.7</v>
      </c>
      <c r="BX17" s="101">
        <f t="shared" si="11"/>
        <v>1024.8</v>
      </c>
      <c r="BY17" s="96"/>
      <c r="BZ17" s="96"/>
      <c r="CA17" s="96"/>
      <c r="CB17" s="96"/>
      <c r="CC17" s="96"/>
      <c r="CD17" s="100" t="s">
        <v>151</v>
      </c>
      <c r="CE17" s="101">
        <f>IF(CE7="-",NA(),CE7)</f>
        <v>17914.7</v>
      </c>
      <c r="CF17" s="101">
        <f t="shared" ref="CF17:CI17" si="12">IF(CF7="-",NA(),CF7)</f>
        <v>19945.099999999999</v>
      </c>
      <c r="CG17" s="101">
        <f t="shared" si="12"/>
        <v>20941</v>
      </c>
      <c r="CH17" s="101">
        <f t="shared" si="12"/>
        <v>18778.900000000001</v>
      </c>
      <c r="CI17" s="101">
        <f t="shared" si="12"/>
        <v>19127.2</v>
      </c>
      <c r="CJ17" s="96"/>
      <c r="CK17" s="96"/>
      <c r="CL17" s="96"/>
      <c r="CM17" s="96"/>
      <c r="CN17" s="100" t="s">
        <v>151</v>
      </c>
      <c r="CO17" s="102">
        <f>IF(CO7="-",NA(),CO7)</f>
        <v>2683405</v>
      </c>
      <c r="CP17" s="102">
        <f t="shared" ref="CP17:CS17" si="13">IF(CP7="-",NA(),CP7)</f>
        <v>2578319</v>
      </c>
      <c r="CQ17" s="102">
        <f t="shared" si="13"/>
        <v>2628081</v>
      </c>
      <c r="CR17" s="102">
        <f t="shared" si="13"/>
        <v>2625558</v>
      </c>
      <c r="CS17" s="102">
        <f t="shared" si="13"/>
        <v>3549580</v>
      </c>
      <c r="CT17" s="96"/>
      <c r="CU17" s="96"/>
      <c r="CV17" s="96"/>
      <c r="CW17" s="96"/>
      <c r="CX17" s="96"/>
      <c r="CY17" s="100" t="s">
        <v>151</v>
      </c>
      <c r="CZ17" s="101">
        <f>IF(CZ7="-",NA(),CZ7)</f>
        <v>12.8</v>
      </c>
      <c r="DA17" s="101">
        <f t="shared" ref="DA17:DD17" si="14">IF(DA7="-",NA(),DA7)</f>
        <v>11.3</v>
      </c>
      <c r="DB17" s="101">
        <f t="shared" si="14"/>
        <v>10.7</v>
      </c>
      <c r="DC17" s="101">
        <f t="shared" si="14"/>
        <v>11.3</v>
      </c>
      <c r="DD17" s="101">
        <f t="shared" si="14"/>
        <v>11.5</v>
      </c>
      <c r="DE17" s="96"/>
      <c r="DF17" s="96"/>
      <c r="DG17" s="96"/>
      <c r="DH17" s="96"/>
      <c r="DI17" s="100" t="s">
        <v>151</v>
      </c>
      <c r="DJ17" s="101">
        <f>IF(DJ7="-",NA(),DJ7)</f>
        <v>24.6</v>
      </c>
      <c r="DK17" s="101">
        <f t="shared" ref="DK17:DN17" si="15">IF(DK7="-",NA(),DK7)</f>
        <v>28.2</v>
      </c>
      <c r="DL17" s="101">
        <f t="shared" si="15"/>
        <v>26.3</v>
      </c>
      <c r="DM17" s="101">
        <f t="shared" si="15"/>
        <v>29</v>
      </c>
      <c r="DN17" s="101">
        <f t="shared" si="15"/>
        <v>32.200000000000003</v>
      </c>
      <c r="DO17" s="96"/>
      <c r="DP17" s="96"/>
      <c r="DQ17" s="96"/>
      <c r="DR17" s="96"/>
      <c r="DS17" s="100" t="s">
        <v>151</v>
      </c>
      <c r="DT17" s="101">
        <f>IF(DT7="-",NA(),DT7)</f>
        <v>152.5</v>
      </c>
      <c r="DU17" s="101">
        <f t="shared" ref="DU17:DX17" si="16">IF(DU7="-",NA(),DU7)</f>
        <v>139.5</v>
      </c>
      <c r="DV17" s="101">
        <f t="shared" si="16"/>
        <v>126.3</v>
      </c>
      <c r="DW17" s="101">
        <f t="shared" si="16"/>
        <v>112.2</v>
      </c>
      <c r="DX17" s="101">
        <f t="shared" si="16"/>
        <v>99.2</v>
      </c>
      <c r="DY17" s="96"/>
      <c r="DZ17" s="96"/>
      <c r="EA17" s="96"/>
      <c r="EB17" s="96"/>
      <c r="EC17" s="100" t="s">
        <v>151</v>
      </c>
      <c r="ED17" s="101">
        <f>IF(ED7="-",NA(),ED7)</f>
        <v>59.3</v>
      </c>
      <c r="EE17" s="101">
        <f t="shared" ref="EE17:EH17" si="17">IF(EE7="-",NA(),EE7)</f>
        <v>61.1</v>
      </c>
      <c r="EF17" s="101">
        <f t="shared" si="17"/>
        <v>62</v>
      </c>
      <c r="EG17" s="101">
        <f t="shared" si="17"/>
        <v>63.5</v>
      </c>
      <c r="EH17" s="101">
        <f t="shared" si="17"/>
        <v>64.8</v>
      </c>
      <c r="EI17" s="96"/>
      <c r="EJ17" s="96"/>
      <c r="EK17" s="96"/>
      <c r="EL17" s="96"/>
      <c r="EM17" s="100" t="s">
        <v>151</v>
      </c>
      <c r="EN17" s="101" t="e">
        <f>IF(EN7="-",NA(),EN7)</f>
        <v>#N/A</v>
      </c>
      <c r="EO17" s="101">
        <f t="shared" ref="EO17:ER17" si="18">IF(EO7="-",NA(),EO7)</f>
        <v>0</v>
      </c>
      <c r="EP17" s="101">
        <f t="shared" si="18"/>
        <v>1.3</v>
      </c>
      <c r="EQ17" s="101">
        <f t="shared" si="18"/>
        <v>1.8</v>
      </c>
      <c r="ER17" s="101">
        <f t="shared" si="18"/>
        <v>2.1</v>
      </c>
      <c r="ES17" s="96"/>
      <c r="ET17" s="96"/>
      <c r="EU17" s="96"/>
      <c r="EV17" s="96"/>
      <c r="EW17" s="96"/>
      <c r="EX17" s="100" t="s">
        <v>151</v>
      </c>
      <c r="EY17" s="101">
        <f>IF(EY7="-",NA(),EY7)</f>
        <v>12.8</v>
      </c>
      <c r="EZ17" s="101">
        <f t="shared" ref="EZ17:FC17" si="19">IF(EZ7="-",NA(),EZ7)</f>
        <v>11.3</v>
      </c>
      <c r="FA17" s="101">
        <f t="shared" si="19"/>
        <v>10.6</v>
      </c>
      <c r="FB17" s="101">
        <f t="shared" si="19"/>
        <v>11.3</v>
      </c>
      <c r="FC17" s="101">
        <f t="shared" si="19"/>
        <v>11.5</v>
      </c>
      <c r="FD17" s="96"/>
      <c r="FE17" s="96"/>
      <c r="FF17" s="96"/>
      <c r="FG17" s="96"/>
      <c r="FH17" s="100" t="s">
        <v>151</v>
      </c>
      <c r="FI17" s="101">
        <f>IF(FI7="-",NA(),FI7)</f>
        <v>24.6</v>
      </c>
      <c r="FJ17" s="101">
        <f t="shared" ref="FJ17:FM17" si="20">IF(FJ7="-",NA(),FJ7)</f>
        <v>28.2</v>
      </c>
      <c r="FK17" s="101">
        <f t="shared" si="20"/>
        <v>26.5</v>
      </c>
      <c r="FL17" s="101">
        <f t="shared" si="20"/>
        <v>29.3</v>
      </c>
      <c r="FM17" s="101">
        <f t="shared" si="20"/>
        <v>32.6</v>
      </c>
      <c r="FN17" s="96"/>
      <c r="FO17" s="96"/>
      <c r="FP17" s="96"/>
      <c r="FQ17" s="96"/>
      <c r="FR17" s="100" t="s">
        <v>151</v>
      </c>
      <c r="FS17" s="101">
        <f>IF(FS7="-",NA(),FS7)</f>
        <v>152.5</v>
      </c>
      <c r="FT17" s="101">
        <f t="shared" ref="FT17:FW17" si="21">IF(FT7="-",NA(),FT7)</f>
        <v>139.5</v>
      </c>
      <c r="FU17" s="101">
        <f t="shared" si="21"/>
        <v>127.9</v>
      </c>
      <c r="FV17" s="101">
        <f t="shared" si="21"/>
        <v>114.4</v>
      </c>
      <c r="FW17" s="101">
        <f t="shared" si="21"/>
        <v>101.4</v>
      </c>
      <c r="FX17" s="96"/>
      <c r="FY17" s="96"/>
      <c r="FZ17" s="96"/>
      <c r="GA17" s="96"/>
      <c r="GB17" s="100" t="s">
        <v>151</v>
      </c>
      <c r="GC17" s="101">
        <f>IF(GC7="-",NA(),GC7)</f>
        <v>59.3</v>
      </c>
      <c r="GD17" s="101">
        <f t="shared" ref="GD17:GG17" si="22">IF(GD7="-",NA(),GD7)</f>
        <v>61.1</v>
      </c>
      <c r="GE17" s="101">
        <f t="shared" si="22"/>
        <v>62.5</v>
      </c>
      <c r="GF17" s="101">
        <f t="shared" si="22"/>
        <v>64.2</v>
      </c>
      <c r="GG17" s="101">
        <f t="shared" si="22"/>
        <v>65.400000000000006</v>
      </c>
      <c r="GH17" s="96"/>
      <c r="GI17" s="96"/>
      <c r="GJ17" s="96"/>
      <c r="GK17" s="96"/>
      <c r="GL17" s="100" t="s">
        <v>151</v>
      </c>
      <c r="GM17" s="101" t="e">
        <f>IF(GM7="-",NA(),GM7)</f>
        <v>#N/A</v>
      </c>
      <c r="GN17" s="101">
        <f t="shared" ref="GN17:GQ17" si="23">IF(GN7="-",NA(),GN7)</f>
        <v>0</v>
      </c>
      <c r="GO17" s="101">
        <f t="shared" si="23"/>
        <v>0</v>
      </c>
      <c r="GP17" s="101">
        <f t="shared" si="23"/>
        <v>0</v>
      </c>
      <c r="GQ17" s="101">
        <f t="shared" si="23"/>
        <v>0</v>
      </c>
      <c r="GR17" s="96"/>
      <c r="GS17" s="96"/>
      <c r="GT17" s="96"/>
      <c r="GU17" s="96"/>
      <c r="GV17" s="96"/>
      <c r="GW17" s="100" t="s">
        <v>151</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151</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151</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151</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151</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151</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151</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151</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151</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151</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151</v>
      </c>
      <c r="KV17" s="101" t="e">
        <f>IF(KV7="-",NA(),KV7)</f>
        <v>#N/A</v>
      </c>
      <c r="KW17" s="101" t="e">
        <f t="shared" ref="KW17:KZ17" si="34">IF(KW7="-",NA(),KW7)</f>
        <v>#N/A</v>
      </c>
      <c r="KX17" s="101">
        <f t="shared" si="34"/>
        <v>11.5</v>
      </c>
      <c r="KY17" s="101">
        <f t="shared" si="34"/>
        <v>10.199999999999999</v>
      </c>
      <c r="KZ17" s="101">
        <f t="shared" si="34"/>
        <v>12.8</v>
      </c>
      <c r="LA17" s="96"/>
      <c r="LB17" s="96"/>
      <c r="LC17" s="96"/>
      <c r="LD17" s="96"/>
      <c r="LE17" s="100" t="s">
        <v>151</v>
      </c>
      <c r="LF17" s="101" t="e">
        <f>IF(LF7="-",NA(),LF7)</f>
        <v>#N/A</v>
      </c>
      <c r="LG17" s="101" t="e">
        <f t="shared" ref="LG17:LJ17" si="35">IF(LG7="-",NA(),LG7)</f>
        <v>#N/A</v>
      </c>
      <c r="LH17" s="101">
        <f t="shared" si="35"/>
        <v>7.1</v>
      </c>
      <c r="LI17" s="101">
        <f t="shared" si="35"/>
        <v>4.4000000000000004</v>
      </c>
      <c r="LJ17" s="101">
        <f t="shared" si="35"/>
        <v>6.4</v>
      </c>
      <c r="LK17" s="96"/>
      <c r="LL17" s="96"/>
      <c r="LM17" s="96"/>
      <c r="LN17" s="96"/>
      <c r="LO17" s="100" t="s">
        <v>151</v>
      </c>
      <c r="LP17" s="101" t="e">
        <f>IF(LP7="-",NA(),LP7)</f>
        <v>#N/A</v>
      </c>
      <c r="LQ17" s="101" t="e">
        <f t="shared" ref="LQ17:LT17" si="36">IF(LQ7="-",NA(),LQ7)</f>
        <v>#N/A</v>
      </c>
      <c r="LR17" s="101">
        <f t="shared" si="36"/>
        <v>0</v>
      </c>
      <c r="LS17" s="101">
        <f t="shared" si="36"/>
        <v>0</v>
      </c>
      <c r="LT17" s="101">
        <f t="shared" si="36"/>
        <v>0</v>
      </c>
      <c r="LU17" s="96"/>
      <c r="LV17" s="96"/>
      <c r="LW17" s="96"/>
      <c r="LX17" s="96"/>
      <c r="LY17" s="100" t="s">
        <v>151</v>
      </c>
      <c r="LZ17" s="101" t="e">
        <f>IF(LZ7="-",NA(),LZ7)</f>
        <v>#N/A</v>
      </c>
      <c r="MA17" s="101" t="e">
        <f t="shared" ref="MA17:MD17" si="37">IF(MA7="-",NA(),MA7)</f>
        <v>#N/A</v>
      </c>
      <c r="MB17" s="101">
        <f t="shared" si="37"/>
        <v>4.7</v>
      </c>
      <c r="MC17" s="101">
        <f t="shared" si="37"/>
        <v>7.7</v>
      </c>
      <c r="MD17" s="101">
        <f t="shared" si="37"/>
        <v>13</v>
      </c>
      <c r="ME17" s="96"/>
      <c r="MF17" s="96"/>
      <c r="MG17" s="96"/>
      <c r="MH17" s="96"/>
      <c r="MI17" s="100" t="s">
        <v>151</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84" t="s">
        <v>152</v>
      </c>
      <c r="C18" s="184"/>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153</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153</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153</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153</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153</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153</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153</v>
      </c>
      <c r="DJ18" s="101">
        <f>IF(DO7="-",NA(),DO7)</f>
        <v>22.5</v>
      </c>
      <c r="DK18" s="101">
        <f t="shared" ref="DK18:DN18" si="45">IF(DP7="-",NA(),DP7)</f>
        <v>22.3</v>
      </c>
      <c r="DL18" s="101">
        <f t="shared" si="45"/>
        <v>22.1</v>
      </c>
      <c r="DM18" s="101">
        <f t="shared" si="45"/>
        <v>21.1</v>
      </c>
      <c r="DN18" s="101">
        <f t="shared" si="45"/>
        <v>20</v>
      </c>
      <c r="DO18" s="96"/>
      <c r="DP18" s="96"/>
      <c r="DQ18" s="96"/>
      <c r="DR18" s="96"/>
      <c r="DS18" s="100" t="s">
        <v>153</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153</v>
      </c>
      <c r="ED18" s="101">
        <f>IF(EI7="-",NA(),EI7)</f>
        <v>56.2</v>
      </c>
      <c r="EE18" s="101">
        <f t="shared" ref="EE18:EH18" si="47">IF(EJ7="-",NA(),EJ7)</f>
        <v>57</v>
      </c>
      <c r="EF18" s="101">
        <f t="shared" si="47"/>
        <v>57.7</v>
      </c>
      <c r="EG18" s="101">
        <f t="shared" si="47"/>
        <v>59.8</v>
      </c>
      <c r="EH18" s="101">
        <f t="shared" si="47"/>
        <v>59.6</v>
      </c>
      <c r="EI18" s="96"/>
      <c r="EJ18" s="96"/>
      <c r="EK18" s="96"/>
      <c r="EL18" s="96"/>
      <c r="EM18" s="100" t="s">
        <v>153</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153</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153</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153</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153</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153</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153</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153</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153</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153</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153</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153</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153</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153</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153</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153</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153</v>
      </c>
      <c r="KV18" s="101">
        <f>IF(OR(NOT($KV$8),LA7="-"),NA(),LA7)</f>
        <v>3.4</v>
      </c>
      <c r="KW18" s="101">
        <f>IF(OR(NOT($KV$8),LB7="-"),NA(),LB7)</f>
        <v>12.1</v>
      </c>
      <c r="KX18" s="101">
        <f>IF(OR(NOT($KV$8),LC7="-"),NA(),LC7)</f>
        <v>7.1</v>
      </c>
      <c r="KY18" s="101">
        <f>IF(OR(NOT($KV$8),LD7="-"),NA(),LD7)</f>
        <v>8.9</v>
      </c>
      <c r="KZ18" s="101">
        <f>IF(OR(NOT($KV$8),LE7="-"),NA(),LE7)</f>
        <v>11.8</v>
      </c>
      <c r="LA18" s="96"/>
      <c r="LB18" s="96"/>
      <c r="LC18" s="96"/>
      <c r="LD18" s="96"/>
      <c r="LE18" s="100" t="s">
        <v>153</v>
      </c>
      <c r="LF18" s="101">
        <f>IF(OR(NOT($LF$8),LK7="-"),NA(),LK7)</f>
        <v>0</v>
      </c>
      <c r="LG18" s="101">
        <f>IF(OR(NOT($LF$8),LL7="-"),NA(),LL7)</f>
        <v>1.4</v>
      </c>
      <c r="LH18" s="101">
        <f>IF(OR(NOT($LF$8),LM7="-"),NA(),LM7)</f>
        <v>8.6</v>
      </c>
      <c r="LI18" s="101">
        <f>IF(OR(NOT($LF$8),LN7="-"),NA(),LN7)</f>
        <v>2</v>
      </c>
      <c r="LJ18" s="101">
        <f>IF(OR(NOT($LF$8),LO7="-"),NA(),LO7)</f>
        <v>1.4</v>
      </c>
      <c r="LK18" s="96"/>
      <c r="LL18" s="96"/>
      <c r="LM18" s="96"/>
      <c r="LN18" s="96"/>
      <c r="LO18" s="100" t="s">
        <v>153</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153</v>
      </c>
      <c r="LZ18" s="101">
        <f>IF(OR(NOT($LZ$8),ME7="-"),NA(),ME7)</f>
        <v>0</v>
      </c>
      <c r="MA18" s="101">
        <f>IF(OR(NOT($LZ$8),MF7="-"),NA(),MF7)</f>
        <v>1.7</v>
      </c>
      <c r="MB18" s="101">
        <f>IF(OR(NOT($LZ$8),MG7="-"),NA(),MG7)</f>
        <v>2.9</v>
      </c>
      <c r="MC18" s="101">
        <f>IF(OR(NOT($LZ$8),MH7="-"),NA(),MH7)</f>
        <v>3.4</v>
      </c>
      <c r="MD18" s="101">
        <f>IF(OR(NOT($LZ$8),MI7="-"),NA(),MI7)</f>
        <v>5.6</v>
      </c>
      <c r="ME18" s="96"/>
      <c r="MF18" s="96"/>
      <c r="MG18" s="96"/>
      <c r="MH18" s="96"/>
      <c r="MI18" s="100" t="s">
        <v>153</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84" t="s">
        <v>154</v>
      </c>
      <c r="C19" s="184"/>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141</v>
      </c>
      <c r="AX19" s="101">
        <f>$BH$7</f>
        <v>100</v>
      </c>
      <c r="AY19" s="101">
        <f t="shared" ref="AY19:BB19" si="49">$BH$7</f>
        <v>100</v>
      </c>
      <c r="AZ19" s="101">
        <f t="shared" si="49"/>
        <v>100</v>
      </c>
      <c r="BA19" s="101">
        <f t="shared" si="49"/>
        <v>100</v>
      </c>
      <c r="BB19" s="101">
        <f t="shared" si="49"/>
        <v>100</v>
      </c>
      <c r="BC19" s="96"/>
      <c r="BD19" s="96"/>
      <c r="BE19" s="96"/>
      <c r="BF19" s="96"/>
      <c r="BG19" s="96"/>
      <c r="BH19" s="103" t="s">
        <v>141</v>
      </c>
      <c r="BI19" s="101">
        <f>$BS$7</f>
        <v>100</v>
      </c>
      <c r="BJ19" s="101">
        <f>$BS$7</f>
        <v>100</v>
      </c>
      <c r="BK19" s="101">
        <f>$BS$7</f>
        <v>100</v>
      </c>
      <c r="BL19" s="101">
        <f>$BS$7</f>
        <v>100</v>
      </c>
      <c r="BM19" s="101">
        <f>$BS$7</f>
        <v>100</v>
      </c>
      <c r="BN19" s="96"/>
      <c r="BO19" s="96"/>
      <c r="BP19" s="96"/>
      <c r="BQ19" s="96"/>
      <c r="BR19" s="96"/>
      <c r="BS19" s="103" t="s">
        <v>141</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84" t="s">
        <v>155</v>
      </c>
      <c r="C20" s="184"/>
      <c r="D20" s="96"/>
    </row>
    <row r="21" spans="1:373">
      <c r="A21" s="93">
        <f t="shared" si="7"/>
        <v>7</v>
      </c>
      <c r="B21" s="184" t="s">
        <v>156</v>
      </c>
      <c r="C21" s="184"/>
      <c r="D21" s="96"/>
    </row>
    <row r="22" spans="1:373">
      <c r="A22" s="93">
        <f t="shared" si="7"/>
        <v>8</v>
      </c>
      <c r="B22" s="184" t="s">
        <v>157</v>
      </c>
      <c r="C22" s="184"/>
      <c r="D22" s="96"/>
      <c r="E22" s="186" t="s">
        <v>158</v>
      </c>
      <c r="F22" s="187"/>
      <c r="G22" s="187"/>
      <c r="H22" s="187"/>
      <c r="I22" s="188"/>
    </row>
    <row r="23" spans="1:373">
      <c r="A23" s="93">
        <f t="shared" si="7"/>
        <v>9</v>
      </c>
      <c r="B23" s="184" t="s">
        <v>159</v>
      </c>
      <c r="C23" s="184"/>
      <c r="D23" s="96"/>
      <c r="E23" s="189"/>
      <c r="F23" s="190"/>
      <c r="G23" s="190"/>
      <c r="H23" s="190"/>
      <c r="I23" s="191"/>
    </row>
    <row r="24" spans="1:373">
      <c r="A24" s="93">
        <f t="shared" si="7"/>
        <v>10</v>
      </c>
      <c r="B24" s="184" t="s">
        <v>160</v>
      </c>
      <c r="C24" s="184"/>
      <c r="D24" s="96"/>
      <c r="E24" s="189"/>
      <c r="F24" s="190"/>
      <c r="G24" s="190"/>
      <c r="H24" s="190"/>
      <c r="I24" s="191"/>
    </row>
    <row r="25" spans="1:373">
      <c r="A25" s="93">
        <f t="shared" si="7"/>
        <v>11</v>
      </c>
      <c r="B25" s="184" t="s">
        <v>161</v>
      </c>
      <c r="C25" s="184"/>
      <c r="D25" s="96"/>
      <c r="E25" s="189"/>
      <c r="F25" s="190"/>
      <c r="G25" s="190"/>
      <c r="H25" s="190"/>
      <c r="I25" s="191"/>
    </row>
    <row r="26" spans="1:373">
      <c r="A26" s="93">
        <f t="shared" si="7"/>
        <v>12</v>
      </c>
      <c r="B26" s="184" t="s">
        <v>162</v>
      </c>
      <c r="C26" s="184"/>
      <c r="D26" s="96"/>
      <c r="E26" s="189"/>
      <c r="F26" s="190"/>
      <c r="G26" s="190"/>
      <c r="H26" s="190"/>
      <c r="I26" s="191"/>
    </row>
    <row r="27" spans="1:373">
      <c r="A27" s="93">
        <f t="shared" si="7"/>
        <v>13</v>
      </c>
      <c r="B27" s="184" t="s">
        <v>163</v>
      </c>
      <c r="C27" s="184"/>
      <c r="D27" s="96"/>
      <c r="E27" s="189"/>
      <c r="F27" s="190"/>
      <c r="G27" s="190"/>
      <c r="H27" s="190"/>
      <c r="I27" s="191"/>
    </row>
    <row r="28" spans="1:373">
      <c r="A28" s="93">
        <f t="shared" si="7"/>
        <v>14</v>
      </c>
      <c r="B28" s="184" t="s">
        <v>164</v>
      </c>
      <c r="C28" s="184"/>
      <c r="D28" s="96"/>
      <c r="E28" s="189"/>
      <c r="F28" s="190"/>
      <c r="G28" s="190"/>
      <c r="H28" s="190"/>
      <c r="I28" s="191"/>
    </row>
    <row r="29" spans="1:373">
      <c r="A29" s="93">
        <f t="shared" si="7"/>
        <v>15</v>
      </c>
      <c r="B29" s="184" t="s">
        <v>165</v>
      </c>
      <c r="C29" s="184"/>
      <c r="D29" s="96"/>
      <c r="E29" s="189"/>
      <c r="F29" s="190"/>
      <c r="G29" s="190"/>
      <c r="H29" s="190"/>
      <c r="I29" s="191"/>
    </row>
    <row r="30" spans="1:373">
      <c r="A30" s="93">
        <f t="shared" si="7"/>
        <v>16</v>
      </c>
      <c r="B30" s="184" t="s">
        <v>166</v>
      </c>
      <c r="C30" s="184"/>
      <c r="D30" s="96"/>
      <c r="E30" s="189"/>
      <c r="F30" s="190"/>
      <c r="G30" s="190"/>
      <c r="H30" s="190"/>
      <c r="I30" s="191"/>
    </row>
    <row r="31" spans="1:373">
      <c r="A31" s="93">
        <f t="shared" si="7"/>
        <v>17</v>
      </c>
      <c r="B31" s="184" t="s">
        <v>167</v>
      </c>
      <c r="C31" s="184"/>
      <c r="D31" s="96"/>
      <c r="E31" s="189"/>
      <c r="F31" s="190"/>
      <c r="G31" s="190"/>
      <c r="H31" s="190"/>
      <c r="I31" s="191"/>
    </row>
    <row r="32" spans="1:373">
      <c r="A32" s="93">
        <f t="shared" si="7"/>
        <v>18</v>
      </c>
      <c r="B32" s="184" t="s">
        <v>168</v>
      </c>
      <c r="C32" s="184"/>
      <c r="D32" s="96"/>
      <c r="E32" s="189"/>
      <c r="F32" s="190"/>
      <c r="G32" s="190"/>
      <c r="H32" s="190"/>
      <c r="I32" s="191"/>
    </row>
    <row r="33" spans="1:9">
      <c r="A33" s="93">
        <f t="shared" si="7"/>
        <v>19</v>
      </c>
      <c r="B33" s="184" t="s">
        <v>169</v>
      </c>
      <c r="C33" s="184"/>
      <c r="D33" s="96"/>
      <c r="E33" s="189"/>
      <c r="F33" s="190"/>
      <c r="G33" s="190"/>
      <c r="H33" s="190"/>
      <c r="I33" s="191"/>
    </row>
    <row r="34" spans="1:9">
      <c r="A34" s="93">
        <f t="shared" si="7"/>
        <v>20</v>
      </c>
      <c r="B34" s="184" t="s">
        <v>170</v>
      </c>
      <c r="C34" s="184"/>
      <c r="D34" s="96"/>
      <c r="E34" s="189"/>
      <c r="F34" s="190"/>
      <c r="G34" s="190"/>
      <c r="H34" s="190"/>
      <c r="I34" s="191"/>
    </row>
    <row r="35" spans="1:9" ht="25.5" customHeight="1">
      <c r="E35" s="192"/>
      <c r="F35" s="193"/>
      <c r="G35" s="193"/>
      <c r="H35" s="193"/>
      <c r="I35" s="194"/>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2017-08-21T00:25:40Z</cp:lastPrinted>
  <dcterms:created xsi:type="dcterms:W3CDTF">2017-06-20T03:23:21Z</dcterms:created>
  <dcterms:modified xsi:type="dcterms:W3CDTF">2017-08-23T11:33:14Z</dcterms:modified>
  <cp:category/>
</cp:coreProperties>
</file>