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ko2-jyun\公営企業経営室\交通係\54あり方研究会（H28・H29）\H28年度（バス・電気深掘り）\99 経営比較分析表\電気\20　ホームページ公開データ\都道府県・指定都市データ\"/>
    </mc:Choice>
  </mc:AlternateContent>
  <workbookProtection workbookPassword="8649" lockStructure="1"/>
  <bookViews>
    <workbookView xWindow="480" yWindow="48" windowWidth="20616" windowHeight="11640"/>
  </bookViews>
  <sheets>
    <sheet name="法適用_電気事業" sheetId="4" r:id="rId1"/>
    <sheet name="データ" sheetId="5" state="hidden" r:id="rId2"/>
  </sheets>
  <calcPr calcId="152511"/>
</workbook>
</file>

<file path=xl/calcChain.xml><?xml version="1.0" encoding="utf-8"?>
<calcChain xmlns="http://schemas.openxmlformats.org/spreadsheetml/2006/main">
  <c r="BX19" i="5" l="1"/>
  <c r="BW19" i="5"/>
  <c r="BV19" i="5"/>
  <c r="BU19" i="5"/>
  <c r="BT19" i="5"/>
  <c r="BM19" i="5"/>
  <c r="BL19" i="5"/>
  <c r="BK19" i="5"/>
  <c r="BJ19" i="5"/>
  <c r="BI19" i="5"/>
  <c r="BB19" i="5"/>
  <c r="BA19" i="5"/>
  <c r="AZ19" i="5"/>
  <c r="AY19" i="5"/>
  <c r="AX19" i="5"/>
  <c r="ER18" i="5"/>
  <c r="EQ18" i="5"/>
  <c r="EP18" i="5"/>
  <c r="EO18" i="5"/>
  <c r="EN18" i="5"/>
  <c r="EH18" i="5"/>
  <c r="EG18" i="5"/>
  <c r="EF18" i="5"/>
  <c r="EE18" i="5"/>
  <c r="ED18" i="5"/>
  <c r="DX18" i="5"/>
  <c r="DW18" i="5"/>
  <c r="DV18" i="5"/>
  <c r="DU18" i="5"/>
  <c r="DT18" i="5"/>
  <c r="DN18" i="5"/>
  <c r="DM18" i="5"/>
  <c r="DL18" i="5"/>
  <c r="DK18" i="5"/>
  <c r="DJ18" i="5"/>
  <c r="DD18" i="5"/>
  <c r="DC18" i="5"/>
  <c r="DB18" i="5"/>
  <c r="DA18" i="5"/>
  <c r="CZ18" i="5"/>
  <c r="CS18" i="5"/>
  <c r="CR18" i="5"/>
  <c r="CQ18" i="5"/>
  <c r="CP18" i="5"/>
  <c r="CO18" i="5"/>
  <c r="CI18" i="5"/>
  <c r="CH18" i="5"/>
  <c r="CG18" i="5"/>
  <c r="CF18" i="5"/>
  <c r="CE18" i="5"/>
  <c r="BX18" i="5"/>
  <c r="BW18" i="5"/>
  <c r="BV18" i="5"/>
  <c r="BU18" i="5"/>
  <c r="BT18" i="5"/>
  <c r="BM18" i="5"/>
  <c r="BL18" i="5"/>
  <c r="BK18" i="5"/>
  <c r="BJ18" i="5"/>
  <c r="BI18" i="5"/>
  <c r="BB18" i="5"/>
  <c r="BA18" i="5"/>
  <c r="AZ18" i="5"/>
  <c r="AY18" i="5"/>
  <c r="AX18" i="5"/>
  <c r="MN17" i="5"/>
  <c r="MM17" i="5"/>
  <c r="ML17" i="5"/>
  <c r="MK17" i="5"/>
  <c r="MJ17" i="5"/>
  <c r="MD17" i="5"/>
  <c r="MC17" i="5"/>
  <c r="MB17" i="5"/>
  <c r="MA17" i="5"/>
  <c r="LZ17" i="5"/>
  <c r="LT17" i="5"/>
  <c r="LS17" i="5"/>
  <c r="LR17" i="5"/>
  <c r="LQ17" i="5"/>
  <c r="LP17" i="5"/>
  <c r="LJ17" i="5"/>
  <c r="LI17" i="5"/>
  <c r="LH17" i="5"/>
  <c r="LG17" i="5"/>
  <c r="LF17" i="5"/>
  <c r="KZ17" i="5"/>
  <c r="KY17" i="5"/>
  <c r="KX17" i="5"/>
  <c r="KW17" i="5"/>
  <c r="KV17" i="5"/>
  <c r="KO17" i="5"/>
  <c r="KN17" i="5"/>
  <c r="KM17" i="5"/>
  <c r="KL17" i="5"/>
  <c r="KK17" i="5"/>
  <c r="KE17" i="5"/>
  <c r="KD17" i="5"/>
  <c r="KC17" i="5"/>
  <c r="KB17" i="5"/>
  <c r="KA17" i="5"/>
  <c r="JU17" i="5"/>
  <c r="JT17" i="5"/>
  <c r="JS17" i="5"/>
  <c r="JR17" i="5"/>
  <c r="JQ17" i="5"/>
  <c r="JK17" i="5"/>
  <c r="JJ17" i="5"/>
  <c r="JI17" i="5"/>
  <c r="JH17" i="5"/>
  <c r="JG17" i="5"/>
  <c r="JA17" i="5"/>
  <c r="IZ17" i="5"/>
  <c r="IY17" i="5"/>
  <c r="IX17" i="5"/>
  <c r="IW17" i="5"/>
  <c r="IP17" i="5"/>
  <c r="IO17" i="5"/>
  <c r="IN17" i="5"/>
  <c r="IM17" i="5"/>
  <c r="IL17" i="5"/>
  <c r="IF17" i="5"/>
  <c r="IE17" i="5"/>
  <c r="ID17" i="5"/>
  <c r="IC17" i="5"/>
  <c r="IB17" i="5"/>
  <c r="HV17" i="5"/>
  <c r="HU17" i="5"/>
  <c r="HT17" i="5"/>
  <c r="HS17" i="5"/>
  <c r="HR17" i="5"/>
  <c r="HL17" i="5"/>
  <c r="HK17" i="5"/>
  <c r="HJ17" i="5"/>
  <c r="HI17" i="5"/>
  <c r="HH17" i="5"/>
  <c r="HB17" i="5"/>
  <c r="HA17" i="5"/>
  <c r="GZ17" i="5"/>
  <c r="GY17" i="5"/>
  <c r="GX17" i="5"/>
  <c r="GQ17" i="5"/>
  <c r="GP17" i="5"/>
  <c r="GO17" i="5"/>
  <c r="GN17" i="5"/>
  <c r="GM17" i="5"/>
  <c r="GG17" i="5"/>
  <c r="GF17" i="5"/>
  <c r="GE17" i="5"/>
  <c r="GD17" i="5"/>
  <c r="GC17" i="5"/>
  <c r="FW17" i="5"/>
  <c r="FV17" i="5"/>
  <c r="FU17" i="5"/>
  <c r="FT17" i="5"/>
  <c r="FS17" i="5"/>
  <c r="FM17" i="5"/>
  <c r="FL17" i="5"/>
  <c r="FK17" i="5"/>
  <c r="FJ17" i="5"/>
  <c r="FI17" i="5"/>
  <c r="FC17" i="5"/>
  <c r="FB17" i="5"/>
  <c r="FA17" i="5"/>
  <c r="EZ17" i="5"/>
  <c r="EY17" i="5"/>
  <c r="ER17" i="5"/>
  <c r="EQ17" i="5"/>
  <c r="EP17" i="5"/>
  <c r="EO17" i="5"/>
  <c r="EN17" i="5"/>
  <c r="EH17" i="5"/>
  <c r="EG17" i="5"/>
  <c r="EF17" i="5"/>
  <c r="EE17" i="5"/>
  <c r="ED17" i="5"/>
  <c r="DX17" i="5"/>
  <c r="DW17" i="5"/>
  <c r="DV17" i="5"/>
  <c r="DU17" i="5"/>
  <c r="DT17" i="5"/>
  <c r="DN17" i="5"/>
  <c r="DM17" i="5"/>
  <c r="DL17" i="5"/>
  <c r="DK17" i="5"/>
  <c r="DJ17" i="5"/>
  <c r="DD17" i="5"/>
  <c r="DC17" i="5"/>
  <c r="DB17" i="5"/>
  <c r="DA17" i="5"/>
  <c r="CZ17" i="5"/>
  <c r="CS17" i="5"/>
  <c r="CR17" i="5"/>
  <c r="CQ17" i="5"/>
  <c r="CP17" i="5"/>
  <c r="CO17" i="5"/>
  <c r="CI17" i="5"/>
  <c r="CH17" i="5"/>
  <c r="CG17" i="5"/>
  <c r="CF17" i="5"/>
  <c r="CE17" i="5"/>
  <c r="BX17" i="5"/>
  <c r="BW17" i="5"/>
  <c r="BV17" i="5"/>
  <c r="BU17" i="5"/>
  <c r="BT17" i="5"/>
  <c r="BM17" i="5"/>
  <c r="BL17" i="5"/>
  <c r="BK17" i="5"/>
  <c r="BJ17" i="5"/>
  <c r="BI17" i="5"/>
  <c r="BB17" i="5"/>
  <c r="BA17" i="5"/>
  <c r="AZ17" i="5"/>
  <c r="AY17" i="5"/>
  <c r="AX17" i="5"/>
  <c r="E16" i="5"/>
  <c r="E17" i="5" s="1"/>
  <c r="A16" i="5"/>
  <c r="A17" i="5" s="1"/>
  <c r="A18" i="5" s="1"/>
  <c r="A19" i="5" s="1"/>
  <c r="A20" i="5" s="1"/>
  <c r="A21" i="5" s="1"/>
  <c r="A22" i="5" s="1"/>
  <c r="A23" i="5" s="1"/>
  <c r="A24" i="5" s="1"/>
  <c r="A25" i="5" s="1"/>
  <c r="A26" i="5" s="1"/>
  <c r="A27" i="5" s="1"/>
  <c r="A28" i="5" s="1"/>
  <c r="A29" i="5" s="1"/>
  <c r="A30" i="5" s="1"/>
  <c r="A31" i="5" s="1"/>
  <c r="A32" i="5" s="1"/>
  <c r="A33" i="5" s="1"/>
  <c r="A34" i="5" s="1"/>
  <c r="BX13" i="5"/>
  <c r="BW13" i="5"/>
  <c r="BV13" i="5"/>
  <c r="BU13" i="5"/>
  <c r="BT13" i="5"/>
  <c r="BM13" i="5"/>
  <c r="BL13" i="5"/>
  <c r="BK13" i="5"/>
  <c r="BJ13" i="5"/>
  <c r="BI13" i="5"/>
  <c r="BB13" i="5"/>
  <c r="BA13" i="5"/>
  <c r="AZ13" i="5"/>
  <c r="AY13" i="5"/>
  <c r="AX13" i="5"/>
  <c r="ER12" i="5"/>
  <c r="EQ12" i="5"/>
  <c r="EP12" i="5"/>
  <c r="EO12" i="5"/>
  <c r="EN12" i="5"/>
  <c r="EH12" i="5"/>
  <c r="EG12" i="5"/>
  <c r="EF12" i="5"/>
  <c r="EE12" i="5"/>
  <c r="ED12" i="5"/>
  <c r="DX12" i="5"/>
  <c r="DW12" i="5"/>
  <c r="DV12" i="5"/>
  <c r="DU12" i="5"/>
  <c r="DT12" i="5"/>
  <c r="DN12" i="5"/>
  <c r="DM12" i="5"/>
  <c r="DL12" i="5"/>
  <c r="DK12" i="5"/>
  <c r="DJ12" i="5"/>
  <c r="DD12" i="5"/>
  <c r="DC12" i="5"/>
  <c r="DB12" i="5"/>
  <c r="DA12" i="5"/>
  <c r="CZ12" i="5"/>
  <c r="CS12" i="5"/>
  <c r="CR12" i="5"/>
  <c r="CQ12" i="5"/>
  <c r="CP12" i="5"/>
  <c r="CO12" i="5"/>
  <c r="CI12" i="5"/>
  <c r="CH12" i="5"/>
  <c r="CG12" i="5"/>
  <c r="CF12" i="5"/>
  <c r="CE12" i="5"/>
  <c r="BX12" i="5"/>
  <c r="BW12" i="5"/>
  <c r="BV12" i="5"/>
  <c r="BU12" i="5"/>
  <c r="BT12" i="5"/>
  <c r="BM12" i="5"/>
  <c r="BL12" i="5"/>
  <c r="BK12" i="5"/>
  <c r="BJ12" i="5"/>
  <c r="BI12" i="5"/>
  <c r="BB12" i="5"/>
  <c r="BA12" i="5"/>
  <c r="AZ12" i="5"/>
  <c r="AY12" i="5"/>
  <c r="AX12" i="5"/>
  <c r="MN11" i="5"/>
  <c r="MM11" i="5"/>
  <c r="ML11" i="5"/>
  <c r="MK11" i="5"/>
  <c r="MJ11" i="5"/>
  <c r="MD11" i="5"/>
  <c r="MC11" i="5"/>
  <c r="MB11" i="5"/>
  <c r="MA11" i="5"/>
  <c r="LZ11" i="5"/>
  <c r="LT11" i="5"/>
  <c r="LS11" i="5"/>
  <c r="LR11" i="5"/>
  <c r="LQ11" i="5"/>
  <c r="LP11" i="5"/>
  <c r="LJ11" i="5"/>
  <c r="LI11" i="5"/>
  <c r="LH11" i="5"/>
  <c r="LG11" i="5"/>
  <c r="LF11" i="5"/>
  <c r="KZ11" i="5"/>
  <c r="KY11" i="5"/>
  <c r="KX11" i="5"/>
  <c r="KW11" i="5"/>
  <c r="KV11" i="5"/>
  <c r="KO11" i="5"/>
  <c r="KN11" i="5"/>
  <c r="KM11" i="5"/>
  <c r="KL11" i="5"/>
  <c r="KK11" i="5"/>
  <c r="KE11" i="5"/>
  <c r="KD11" i="5"/>
  <c r="KC11" i="5"/>
  <c r="KB11" i="5"/>
  <c r="KA11" i="5"/>
  <c r="JU11" i="5"/>
  <c r="JT11" i="5"/>
  <c r="JS11" i="5"/>
  <c r="JR11" i="5"/>
  <c r="JQ11" i="5"/>
  <c r="JK11" i="5"/>
  <c r="JJ11" i="5"/>
  <c r="JI11" i="5"/>
  <c r="JH11" i="5"/>
  <c r="JG11" i="5"/>
  <c r="JA11" i="5"/>
  <c r="IZ11" i="5"/>
  <c r="IY11" i="5"/>
  <c r="IX11" i="5"/>
  <c r="IW11" i="5"/>
  <c r="IP11" i="5"/>
  <c r="IO11" i="5"/>
  <c r="IN11" i="5"/>
  <c r="IM11" i="5"/>
  <c r="IL11" i="5"/>
  <c r="IF11" i="5"/>
  <c r="IE11" i="5"/>
  <c r="ID11" i="5"/>
  <c r="IC11" i="5"/>
  <c r="IB11" i="5"/>
  <c r="HV11" i="5"/>
  <c r="HU11" i="5"/>
  <c r="HT11" i="5"/>
  <c r="HS11" i="5"/>
  <c r="HR11" i="5"/>
  <c r="HL11" i="5"/>
  <c r="HK11" i="5"/>
  <c r="HJ11" i="5"/>
  <c r="HI11" i="5"/>
  <c r="HH11" i="5"/>
  <c r="HB11" i="5"/>
  <c r="HA11" i="5"/>
  <c r="GZ11" i="5"/>
  <c r="GY11" i="5"/>
  <c r="GX11" i="5"/>
  <c r="GQ11" i="5"/>
  <c r="GP11" i="5"/>
  <c r="GO11" i="5"/>
  <c r="GN11" i="5"/>
  <c r="GM11" i="5"/>
  <c r="GG11" i="5"/>
  <c r="GF11" i="5"/>
  <c r="GE11" i="5"/>
  <c r="GD11" i="5"/>
  <c r="GC11" i="5"/>
  <c r="FW11" i="5"/>
  <c r="FV11" i="5"/>
  <c r="FU11" i="5"/>
  <c r="FT11" i="5"/>
  <c r="FS11" i="5"/>
  <c r="FM11" i="5"/>
  <c r="FL11" i="5"/>
  <c r="FK11" i="5"/>
  <c r="FJ11" i="5"/>
  <c r="FI11" i="5"/>
  <c r="FC11" i="5"/>
  <c r="FB11" i="5"/>
  <c r="FA11" i="5"/>
  <c r="EZ11" i="5"/>
  <c r="EY11" i="5"/>
  <c r="ER11" i="5"/>
  <c r="EQ11" i="5"/>
  <c r="EP11" i="5"/>
  <c r="EO11" i="5"/>
  <c r="EN11" i="5"/>
  <c r="EH11" i="5"/>
  <c r="EG11" i="5"/>
  <c r="EF11" i="5"/>
  <c r="EE11" i="5"/>
  <c r="ED11" i="5"/>
  <c r="DX11" i="5"/>
  <c r="DW11" i="5"/>
  <c r="DV11" i="5"/>
  <c r="DU11" i="5"/>
  <c r="DT11" i="5"/>
  <c r="DN11" i="5"/>
  <c r="DM11" i="5"/>
  <c r="DL11" i="5"/>
  <c r="DK11" i="5"/>
  <c r="DJ11" i="5"/>
  <c r="DD11" i="5"/>
  <c r="DC11" i="5"/>
  <c r="DB11" i="5"/>
  <c r="DA11" i="5"/>
  <c r="CZ11" i="5"/>
  <c r="CS11" i="5"/>
  <c r="CR11" i="5"/>
  <c r="CQ11" i="5"/>
  <c r="CP11" i="5"/>
  <c r="CO11" i="5"/>
  <c r="CI11" i="5"/>
  <c r="CH11" i="5"/>
  <c r="CG11" i="5"/>
  <c r="CF11" i="5"/>
  <c r="CE11" i="5"/>
  <c r="BX11" i="5"/>
  <c r="BW11" i="5"/>
  <c r="BV11" i="5"/>
  <c r="BU11" i="5"/>
  <c r="BT11" i="5"/>
  <c r="BM11" i="5"/>
  <c r="BL11" i="5"/>
  <c r="BK11" i="5"/>
  <c r="BJ11" i="5"/>
  <c r="BI11" i="5"/>
  <c r="BB11" i="5"/>
  <c r="BA11" i="5"/>
  <c r="AZ11" i="5"/>
  <c r="AY11" i="5"/>
  <c r="AX11" i="5"/>
  <c r="KT9" i="5"/>
  <c r="IU9" i="5"/>
  <c r="GV9" i="5"/>
  <c r="EW9" i="5"/>
  <c r="CX9" i="5"/>
  <c r="MJ8" i="5"/>
  <c r="MI8" i="5"/>
  <c r="LZ8" i="5"/>
  <c r="LY8" i="5"/>
  <c r="LP8" i="5"/>
  <c r="LO8" i="5"/>
  <c r="LF8" i="5"/>
  <c r="LE8" i="5"/>
  <c r="KV8" i="5"/>
  <c r="KU8" i="5"/>
  <c r="KT8" i="5"/>
  <c r="KK8" i="5"/>
  <c r="KN12" i="5" s="1"/>
  <c r="KJ8" i="5"/>
  <c r="KA8" i="5"/>
  <c r="KE12" i="5" s="1"/>
  <c r="JZ8" i="5"/>
  <c r="JQ8" i="5"/>
  <c r="JR12" i="5" s="1"/>
  <c r="JP8" i="5"/>
  <c r="JG8" i="5"/>
  <c r="JI12" i="5" s="1"/>
  <c r="JF8" i="5"/>
  <c r="IW8" i="5"/>
  <c r="IZ12" i="5" s="1"/>
  <c r="IV8" i="5"/>
  <c r="IU8" i="5"/>
  <c r="IL8" i="5"/>
  <c r="IK8" i="5"/>
  <c r="IB8" i="5"/>
  <c r="IA8" i="5"/>
  <c r="HR8" i="5"/>
  <c r="HQ8" i="5"/>
  <c r="HH8" i="5"/>
  <c r="HG8" i="5"/>
  <c r="GX8" i="5"/>
  <c r="GW8" i="5"/>
  <c r="GV8" i="5"/>
  <c r="GM8" i="5"/>
  <c r="GP12" i="5" s="1"/>
  <c r="GL8" i="5"/>
  <c r="GB8" i="5"/>
  <c r="FS8" i="5"/>
  <c r="FV12" i="5" s="1"/>
  <c r="FR8" i="5"/>
  <c r="FH8" i="5"/>
  <c r="EY8" i="5"/>
  <c r="FB12" i="5" s="1"/>
  <c r="EX8" i="5"/>
  <c r="EW8" i="5"/>
  <c r="EM8" i="5"/>
  <c r="EC8" i="5"/>
  <c r="DS8" i="5"/>
  <c r="DI8" i="5"/>
  <c r="CY8" i="5"/>
  <c r="CX8" i="5"/>
  <c r="CN8" i="5"/>
  <c r="CD8" i="5"/>
  <c r="BS8" i="5"/>
  <c r="BH8" i="5"/>
  <c r="AW8"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9" i="4" s="1"/>
  <c r="T6" i="5"/>
  <c r="S6" i="5"/>
  <c r="J7" i="4" s="1"/>
  <c r="R6" i="5"/>
  <c r="Q6" i="5"/>
  <c r="P6" i="5"/>
  <c r="O6" i="5"/>
  <c r="J5" i="4" s="1"/>
  <c r="N6" i="5"/>
  <c r="M6" i="5"/>
  <c r="B5" i="4" s="1"/>
  <c r="L6" i="5"/>
  <c r="GC8" i="5" s="1"/>
  <c r="GG12" i="5" s="1"/>
  <c r="K6" i="5"/>
  <c r="J3" i="4" s="1"/>
  <c r="J6" i="5"/>
  <c r="I6" i="5"/>
  <c r="B3" i="4" s="1"/>
  <c r="H6" i="5"/>
  <c r="G6" i="5"/>
  <c r="F6" i="5"/>
  <c r="E6" i="5"/>
  <c r="D6" i="5"/>
  <c r="C6" i="5"/>
  <c r="B6" i="5"/>
  <c r="E10" i="5" s="1"/>
  <c r="LZ3" i="5"/>
  <c r="LP3" i="5"/>
  <c r="LF3" i="5"/>
  <c r="MJ3" i="5" s="1"/>
  <c r="KA3" i="5"/>
  <c r="JQ3" i="5"/>
  <c r="JG3" i="5"/>
  <c r="KK3" i="5" s="1"/>
  <c r="IB3" i="5"/>
  <c r="HR3" i="5"/>
  <c r="HH3" i="5"/>
  <c r="IL3" i="5" s="1"/>
  <c r="GC3" i="5"/>
  <c r="FS3" i="5"/>
  <c r="FI3" i="5"/>
  <c r="GM3" i="5" s="1"/>
  <c r="ED3" i="5"/>
  <c r="DT3" i="5"/>
  <c r="DJ3" i="5"/>
  <c r="EN3" i="5" s="1"/>
  <c r="NI2" i="5"/>
  <c r="NH2" i="5"/>
  <c r="NG2" i="5"/>
  <c r="NF2" i="5"/>
  <c r="NE2" i="5"/>
  <c r="ND2" i="5"/>
  <c r="NC2" i="5"/>
  <c r="NB2" i="5"/>
  <c r="NA2" i="5"/>
  <c r="MZ2" i="5"/>
  <c r="MY2" i="5"/>
  <c r="MX2" i="5"/>
  <c r="MW2" i="5"/>
  <c r="MV2" i="5"/>
  <c r="MU2" i="5"/>
  <c r="MT2" i="5"/>
  <c r="MS2" i="5"/>
  <c r="MR2" i="5"/>
  <c r="MQ2" i="5"/>
  <c r="MP2" i="5"/>
  <c r="MO2" i="5"/>
  <c r="MN2" i="5"/>
  <c r="MM2" i="5"/>
  <c r="ML2" i="5"/>
  <c r="MK2" i="5"/>
  <c r="MJ2" i="5"/>
  <c r="MI2" i="5"/>
  <c r="MH2" i="5"/>
  <c r="MG2" i="5"/>
  <c r="MF2" i="5"/>
  <c r="ME2" i="5"/>
  <c r="MD2" i="5"/>
  <c r="MC2" i="5"/>
  <c r="MB2" i="5"/>
  <c r="MA2" i="5"/>
  <c r="LZ2" i="5"/>
  <c r="LY2" i="5"/>
  <c r="LX2" i="5"/>
  <c r="LW2" i="5"/>
  <c r="LV2" i="5"/>
  <c r="LU2" i="5"/>
  <c r="LT2" i="5"/>
  <c r="LS2" i="5"/>
  <c r="LR2" i="5"/>
  <c r="LQ2" i="5"/>
  <c r="LP2" i="5"/>
  <c r="LO2" i="5"/>
  <c r="LN2" i="5"/>
  <c r="LM2" i="5"/>
  <c r="LL2" i="5"/>
  <c r="LK2" i="5"/>
  <c r="LJ2" i="5"/>
  <c r="LI2" i="5"/>
  <c r="LH2" i="5"/>
  <c r="LG2" i="5"/>
  <c r="LF2" i="5"/>
  <c r="LE2" i="5"/>
  <c r="LD2" i="5"/>
  <c r="LC2" i="5"/>
  <c r="LB2" i="5"/>
  <c r="LA2" i="5"/>
  <c r="KZ2" i="5"/>
  <c r="KY2" i="5"/>
  <c r="KX2" i="5"/>
  <c r="KW2" i="5"/>
  <c r="KV2" i="5"/>
  <c r="KU2" i="5"/>
  <c r="KT2" i="5"/>
  <c r="KS2" i="5"/>
  <c r="KR2" i="5"/>
  <c r="KQ2" i="5"/>
  <c r="KP2" i="5"/>
  <c r="KO2" i="5"/>
  <c r="KN2" i="5"/>
  <c r="KM2" i="5"/>
  <c r="KL2" i="5"/>
  <c r="KK2" i="5"/>
  <c r="KJ2" i="5"/>
  <c r="KI2" i="5"/>
  <c r="KH2" i="5"/>
  <c r="KG2" i="5"/>
  <c r="KF2" i="5"/>
  <c r="KE2" i="5"/>
  <c r="KD2" i="5"/>
  <c r="KC2" i="5"/>
  <c r="KB2" i="5"/>
  <c r="KA2" i="5"/>
  <c r="JZ2" i="5"/>
  <c r="JY2" i="5"/>
  <c r="JX2" i="5"/>
  <c r="JW2" i="5"/>
  <c r="JV2" i="5"/>
  <c r="JU2" i="5"/>
  <c r="JT2" i="5"/>
  <c r="JS2" i="5"/>
  <c r="JR2" i="5"/>
  <c r="JQ2" i="5"/>
  <c r="JP2" i="5"/>
  <c r="JO2" i="5"/>
  <c r="JN2" i="5"/>
  <c r="JM2" i="5"/>
  <c r="JL2" i="5"/>
  <c r="JK2" i="5"/>
  <c r="JJ2" i="5"/>
  <c r="JI2" i="5"/>
  <c r="JH2" i="5"/>
  <c r="JG2" i="5"/>
  <c r="JF2" i="5"/>
  <c r="JE2" i="5"/>
  <c r="JD2" i="5"/>
  <c r="JC2" i="5"/>
  <c r="JB2" i="5"/>
  <c r="JA2" i="5"/>
  <c r="IZ2" i="5"/>
  <c r="IY2" i="5"/>
  <c r="IX2" i="5"/>
  <c r="IW2" i="5"/>
  <c r="IV2" i="5"/>
  <c r="IU2" i="5"/>
  <c r="IT2" i="5"/>
  <c r="IS2" i="5"/>
  <c r="IR2" i="5"/>
  <c r="IQ2" i="5"/>
  <c r="IP2" i="5"/>
  <c r="IO2" i="5"/>
  <c r="IN2" i="5"/>
  <c r="IM2" i="5"/>
  <c r="IL2" i="5"/>
  <c r="IK2" i="5"/>
  <c r="IJ2" i="5"/>
  <c r="II2" i="5"/>
  <c r="IH2" i="5"/>
  <c r="IG2" i="5"/>
  <c r="IF2" i="5"/>
  <c r="IE2" i="5"/>
  <c r="ID2" i="5"/>
  <c r="IC2" i="5"/>
  <c r="IB2" i="5"/>
  <c r="IA2" i="5"/>
  <c r="HZ2" i="5"/>
  <c r="HY2" i="5"/>
  <c r="HX2" i="5"/>
  <c r="HW2" i="5"/>
  <c r="HV2" i="5"/>
  <c r="HU2" i="5"/>
  <c r="HT2" i="5"/>
  <c r="HS2" i="5"/>
  <c r="HR2" i="5"/>
  <c r="HQ2" i="5"/>
  <c r="HP2" i="5"/>
  <c r="HO2" i="5"/>
  <c r="HN2" i="5"/>
  <c r="HM2" i="5"/>
  <c r="HL2" i="5"/>
  <c r="HK2" i="5"/>
  <c r="HJ2" i="5"/>
  <c r="HI2" i="5"/>
  <c r="HH2" i="5"/>
  <c r="HG2" i="5"/>
  <c r="HF2" i="5"/>
  <c r="HE2" i="5"/>
  <c r="HD2" i="5"/>
  <c r="HC2" i="5"/>
  <c r="HB2" i="5"/>
  <c r="HA2" i="5"/>
  <c r="GZ2" i="5"/>
  <c r="GY2" i="5"/>
  <c r="GX2" i="5"/>
  <c r="GW2" i="5"/>
  <c r="GV2" i="5"/>
  <c r="GU2" i="5"/>
  <c r="GT2" i="5"/>
  <c r="GS2" i="5"/>
  <c r="GR2" i="5"/>
  <c r="GQ2" i="5"/>
  <c r="GP2" i="5"/>
  <c r="GO2" i="5"/>
  <c r="GN2" i="5"/>
  <c r="GM2" i="5"/>
  <c r="GL2" i="5"/>
  <c r="GK2" i="5"/>
  <c r="GJ2" i="5"/>
  <c r="GI2" i="5"/>
  <c r="GH2" i="5"/>
  <c r="GG2" i="5"/>
  <c r="GF2" i="5"/>
  <c r="GE2" i="5"/>
  <c r="GD2" i="5"/>
  <c r="GC2" i="5"/>
  <c r="GB2" i="5"/>
  <c r="GA2" i="5"/>
  <c r="FZ2" i="5"/>
  <c r="FY2" i="5"/>
  <c r="FX2" i="5"/>
  <c r="FW2" i="5"/>
  <c r="FV2" i="5"/>
  <c r="FU2" i="5"/>
  <c r="FT2" i="5"/>
  <c r="FS2" i="5"/>
  <c r="FR2" i="5"/>
  <c r="FQ2" i="5"/>
  <c r="FP2" i="5"/>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19" i="4"/>
  <c r="I19" i="4"/>
  <c r="F19" i="4"/>
  <c r="N16" i="4"/>
  <c r="L16" i="4"/>
  <c r="J16" i="4"/>
  <c r="H16" i="4"/>
  <c r="F16" i="4"/>
  <c r="N15" i="4"/>
  <c r="L15" i="4"/>
  <c r="J15" i="4"/>
  <c r="H15" i="4"/>
  <c r="F15" i="4"/>
  <c r="N14" i="4"/>
  <c r="L14" i="4"/>
  <c r="J14" i="4"/>
  <c r="H14" i="4"/>
  <c r="F14" i="4"/>
  <c r="N13" i="4"/>
  <c r="L13" i="4"/>
  <c r="J13" i="4"/>
  <c r="H13" i="4"/>
  <c r="F13" i="4"/>
  <c r="N12" i="4"/>
  <c r="L12" i="4"/>
  <c r="J12" i="4"/>
  <c r="H12" i="4"/>
  <c r="F12" i="4"/>
  <c r="N5" i="4"/>
  <c r="F5" i="4"/>
  <c r="N3" i="4"/>
  <c r="F3" i="4"/>
  <c r="B1" i="4"/>
  <c r="FI8" i="5" l="1"/>
  <c r="FM12" i="5" s="1"/>
  <c r="MC16" i="5"/>
  <c r="LI16" i="5"/>
  <c r="KN16" i="5"/>
  <c r="JT16" i="5"/>
  <c r="IZ16" i="5"/>
  <c r="MM16" i="5"/>
  <c r="LS16" i="5"/>
  <c r="KD16" i="5"/>
  <c r="IE16" i="5"/>
  <c r="HK16" i="5"/>
  <c r="GP16" i="5"/>
  <c r="FV16" i="5"/>
  <c r="FB16" i="5"/>
  <c r="EG16" i="5"/>
  <c r="DM16" i="5"/>
  <c r="CR16" i="5"/>
  <c r="BW16" i="5"/>
  <c r="BA16" i="5"/>
  <c r="JJ16" i="5"/>
  <c r="HU16" i="5"/>
  <c r="GF16" i="5"/>
  <c r="EQ16" i="5"/>
  <c r="DC16" i="5"/>
  <c r="BL16" i="5"/>
  <c r="MM10" i="5"/>
  <c r="LS10" i="5"/>
  <c r="KY10" i="5"/>
  <c r="KD10" i="5"/>
  <c r="JJ10" i="5"/>
  <c r="IO10" i="5"/>
  <c r="HU10" i="5"/>
  <c r="HA10" i="5"/>
  <c r="GF10" i="5"/>
  <c r="FL10" i="5"/>
  <c r="EQ10" i="5"/>
  <c r="DW10" i="5"/>
  <c r="DC10" i="5"/>
  <c r="CH10" i="5"/>
  <c r="BL10" i="5"/>
  <c r="KY16" i="5"/>
  <c r="IO16" i="5"/>
  <c r="HA16" i="5"/>
  <c r="FL16" i="5"/>
  <c r="DW16" i="5"/>
  <c r="CH16" i="5"/>
  <c r="MC10" i="5"/>
  <c r="LI10" i="5"/>
  <c r="KN10" i="5"/>
  <c r="JT10" i="5"/>
  <c r="IZ10" i="5"/>
  <c r="IE10" i="5"/>
  <c r="HK10" i="5"/>
  <c r="GP10" i="5"/>
  <c r="FV10" i="5"/>
  <c r="FB10" i="5"/>
  <c r="EG10" i="5"/>
  <c r="DM10" i="5"/>
  <c r="CR10" i="5"/>
  <c r="BW10" i="5"/>
  <c r="BA10" i="5"/>
  <c r="L11" i="4"/>
  <c r="HA18" i="5"/>
  <c r="GY18" i="5"/>
  <c r="HB18" i="5"/>
  <c r="GZ18" i="5"/>
  <c r="GX18" i="5"/>
  <c r="HL18" i="5"/>
  <c r="HJ18" i="5"/>
  <c r="HH18" i="5"/>
  <c r="HK18" i="5"/>
  <c r="HI18" i="5"/>
  <c r="HU18" i="5"/>
  <c r="HS18" i="5"/>
  <c r="HV18" i="5"/>
  <c r="HT18" i="5"/>
  <c r="HR18" i="5"/>
  <c r="IF18" i="5"/>
  <c r="ID18" i="5"/>
  <c r="IB18" i="5"/>
  <c r="IE18" i="5"/>
  <c r="IC18" i="5"/>
  <c r="IO18" i="5"/>
  <c r="IM18" i="5"/>
  <c r="IP18" i="5"/>
  <c r="IN18" i="5"/>
  <c r="IL18" i="5"/>
  <c r="IO12" i="5"/>
  <c r="IM12" i="5"/>
  <c r="KY18" i="5"/>
  <c r="KW18" i="5"/>
  <c r="KZ18" i="5"/>
  <c r="KX18" i="5"/>
  <c r="KV18" i="5"/>
  <c r="KY12" i="5"/>
  <c r="KW12" i="5"/>
  <c r="LJ18" i="5"/>
  <c r="LH18" i="5"/>
  <c r="LF18" i="5"/>
  <c r="LI18" i="5"/>
  <c r="LG18" i="5"/>
  <c r="LJ12" i="5"/>
  <c r="LH12" i="5"/>
  <c r="LF12" i="5"/>
  <c r="LS18" i="5"/>
  <c r="LQ18" i="5"/>
  <c r="LT18" i="5"/>
  <c r="LR18" i="5"/>
  <c r="LP18" i="5"/>
  <c r="LS12" i="5"/>
  <c r="LQ12" i="5"/>
  <c r="MD18" i="5"/>
  <c r="MB18" i="5"/>
  <c r="LZ18" i="5"/>
  <c r="MC18" i="5"/>
  <c r="MA18" i="5"/>
  <c r="MD12" i="5"/>
  <c r="MB12" i="5"/>
  <c r="LZ12" i="5"/>
  <c r="MM18" i="5"/>
  <c r="MK18" i="5"/>
  <c r="MN18" i="5"/>
  <c r="ML18" i="5"/>
  <c r="MJ18" i="5"/>
  <c r="MM12" i="5"/>
  <c r="MK12" i="5"/>
  <c r="B10" i="5"/>
  <c r="D10" i="5"/>
  <c r="F10" i="5"/>
  <c r="EZ12" i="5"/>
  <c r="FI12" i="5"/>
  <c r="FK12" i="5"/>
  <c r="FT12" i="5"/>
  <c r="GC12" i="5"/>
  <c r="GE12" i="5"/>
  <c r="GN12" i="5"/>
  <c r="GX12" i="5"/>
  <c r="GZ12" i="5"/>
  <c r="HB12" i="5"/>
  <c r="HI12" i="5"/>
  <c r="HK12" i="5"/>
  <c r="HR12" i="5"/>
  <c r="HT12" i="5"/>
  <c r="HV12" i="5"/>
  <c r="IC12" i="5"/>
  <c r="IE12" i="5"/>
  <c r="IL12" i="5"/>
  <c r="IP12" i="5"/>
  <c r="KA12" i="5"/>
  <c r="KX12" i="5"/>
  <c r="LG12" i="5"/>
  <c r="LP12" i="5"/>
  <c r="LT12" i="5"/>
  <c r="MC12" i="5"/>
  <c r="ML12" i="5"/>
  <c r="FC18" i="5"/>
  <c r="FA18" i="5"/>
  <c r="EY18" i="5"/>
  <c r="FB18" i="5"/>
  <c r="EZ18" i="5"/>
  <c r="FL18" i="5"/>
  <c r="FJ18" i="5"/>
  <c r="FM18" i="5"/>
  <c r="FK18" i="5"/>
  <c r="FI18" i="5"/>
  <c r="FW18" i="5"/>
  <c r="FU18" i="5"/>
  <c r="FS18" i="5"/>
  <c r="FV18" i="5"/>
  <c r="FT18" i="5"/>
  <c r="GF18" i="5"/>
  <c r="GD18" i="5"/>
  <c r="GG18" i="5"/>
  <c r="GE18" i="5"/>
  <c r="GC18" i="5"/>
  <c r="GQ18" i="5"/>
  <c r="GO18" i="5"/>
  <c r="GM18" i="5"/>
  <c r="GP18" i="5"/>
  <c r="GN18" i="5"/>
  <c r="JA18" i="5"/>
  <c r="IY18" i="5"/>
  <c r="IW18" i="5"/>
  <c r="IZ18" i="5"/>
  <c r="IX18" i="5"/>
  <c r="JA12" i="5"/>
  <c r="IY12" i="5"/>
  <c r="IW12" i="5"/>
  <c r="JJ18" i="5"/>
  <c r="JH18" i="5"/>
  <c r="JK18" i="5"/>
  <c r="JI18" i="5"/>
  <c r="JG18" i="5"/>
  <c r="JJ12" i="5"/>
  <c r="JH12" i="5"/>
  <c r="JU18" i="5"/>
  <c r="JS18" i="5"/>
  <c r="JQ18" i="5"/>
  <c r="JT18" i="5"/>
  <c r="JR18" i="5"/>
  <c r="JU12" i="5"/>
  <c r="JS12" i="5"/>
  <c r="JQ12" i="5"/>
  <c r="KD18" i="5"/>
  <c r="KB18" i="5"/>
  <c r="KE18" i="5"/>
  <c r="KC18" i="5"/>
  <c r="KA18" i="5"/>
  <c r="KD12" i="5"/>
  <c r="KB12" i="5"/>
  <c r="KO18" i="5"/>
  <c r="KM18" i="5"/>
  <c r="KK18" i="5"/>
  <c r="KN18" i="5"/>
  <c r="KL18" i="5"/>
  <c r="KO12" i="5"/>
  <c r="KM12" i="5"/>
  <c r="KK12" i="5"/>
  <c r="C10" i="5"/>
  <c r="EY12" i="5"/>
  <c r="FA12" i="5"/>
  <c r="FC12" i="5"/>
  <c r="FJ12" i="5"/>
  <c r="FL12" i="5"/>
  <c r="FS12" i="5"/>
  <c r="FU12" i="5"/>
  <c r="FW12" i="5"/>
  <c r="GD12" i="5"/>
  <c r="GF12" i="5"/>
  <c r="GM12" i="5"/>
  <c r="GO12" i="5"/>
  <c r="GQ12" i="5"/>
  <c r="GY12" i="5"/>
  <c r="HA12" i="5"/>
  <c r="HH12" i="5"/>
  <c r="HJ12" i="5"/>
  <c r="HL12" i="5"/>
  <c r="HS12" i="5"/>
  <c r="HU12" i="5"/>
  <c r="IB12" i="5"/>
  <c r="ID12" i="5"/>
  <c r="IF12" i="5"/>
  <c r="IN12" i="5"/>
  <c r="IX12" i="5"/>
  <c r="JG12" i="5"/>
  <c r="JK12" i="5"/>
  <c r="JT12" i="5"/>
  <c r="KC12" i="5"/>
  <c r="KL12" i="5"/>
  <c r="KV12" i="5"/>
  <c r="KZ12" i="5"/>
  <c r="LI12" i="5"/>
  <c r="LR12" i="5"/>
  <c r="MA12" i="5"/>
  <c r="MJ12" i="5"/>
  <c r="MN12" i="5"/>
  <c r="ML16" i="5" l="1"/>
  <c r="LR16" i="5"/>
  <c r="KX16" i="5"/>
  <c r="KC16" i="5"/>
  <c r="JI16" i="5"/>
  <c r="MB16" i="5"/>
  <c r="LH16" i="5"/>
  <c r="KM16" i="5"/>
  <c r="IY16" i="5"/>
  <c r="IN16" i="5"/>
  <c r="HT16" i="5"/>
  <c r="GZ16" i="5"/>
  <c r="GE16" i="5"/>
  <c r="FK16" i="5"/>
  <c r="EP16" i="5"/>
  <c r="DV16" i="5"/>
  <c r="DB16" i="5"/>
  <c r="CG16" i="5"/>
  <c r="BK16" i="5"/>
  <c r="ID16" i="5"/>
  <c r="GO16" i="5"/>
  <c r="FA16" i="5"/>
  <c r="DL16" i="5"/>
  <c r="BV16" i="5"/>
  <c r="MB10" i="5"/>
  <c r="LH10" i="5"/>
  <c r="KM10" i="5"/>
  <c r="JS10" i="5"/>
  <c r="IY10" i="5"/>
  <c r="ID10" i="5"/>
  <c r="HJ10" i="5"/>
  <c r="GO10" i="5"/>
  <c r="FU10" i="5"/>
  <c r="FA10" i="5"/>
  <c r="EF10" i="5"/>
  <c r="DL10" i="5"/>
  <c r="CQ10" i="5"/>
  <c r="BV10" i="5"/>
  <c r="AZ10" i="5"/>
  <c r="J11" i="4"/>
  <c r="JS16" i="5"/>
  <c r="HJ16" i="5"/>
  <c r="FU16" i="5"/>
  <c r="EF16" i="5"/>
  <c r="CQ16" i="5"/>
  <c r="AZ16" i="5"/>
  <c r="ML10" i="5"/>
  <c r="LR10" i="5"/>
  <c r="KX10" i="5"/>
  <c r="KC10" i="5"/>
  <c r="JI10" i="5"/>
  <c r="IN10" i="5"/>
  <c r="HT10" i="5"/>
  <c r="GZ10" i="5"/>
  <c r="GE10" i="5"/>
  <c r="FK10" i="5"/>
  <c r="EP10" i="5"/>
  <c r="DV10" i="5"/>
  <c r="DB10" i="5"/>
  <c r="CG10" i="5"/>
  <c r="BK10" i="5"/>
  <c r="MA16" i="5"/>
  <c r="LG16" i="5"/>
  <c r="KL16" i="5"/>
  <c r="JR16" i="5"/>
  <c r="IX16" i="5"/>
  <c r="MK16" i="5"/>
  <c r="LQ16" i="5"/>
  <c r="KW16" i="5"/>
  <c r="JH16" i="5"/>
  <c r="IC16" i="5"/>
  <c r="HI16" i="5"/>
  <c r="GN16" i="5"/>
  <c r="FT16" i="5"/>
  <c r="EZ16" i="5"/>
  <c r="EE16" i="5"/>
  <c r="DK16" i="5"/>
  <c r="CP16" i="5"/>
  <c r="BU16" i="5"/>
  <c r="AY16" i="5"/>
  <c r="KB16" i="5"/>
  <c r="IM16" i="5"/>
  <c r="GY16" i="5"/>
  <c r="FJ16" i="5"/>
  <c r="DU16" i="5"/>
  <c r="CF16" i="5"/>
  <c r="MK10" i="5"/>
  <c r="LQ10" i="5"/>
  <c r="KW10" i="5"/>
  <c r="KB10" i="5"/>
  <c r="JH10" i="5"/>
  <c r="IM10" i="5"/>
  <c r="HS10" i="5"/>
  <c r="GY10" i="5"/>
  <c r="GD10" i="5"/>
  <c r="FJ10" i="5"/>
  <c r="EO10" i="5"/>
  <c r="DU10" i="5"/>
  <c r="DA10" i="5"/>
  <c r="CF10" i="5"/>
  <c r="BJ10" i="5"/>
  <c r="HS16" i="5"/>
  <c r="GD16" i="5"/>
  <c r="EO16" i="5"/>
  <c r="DA16" i="5"/>
  <c r="BJ16" i="5"/>
  <c r="MA10" i="5"/>
  <c r="LG10" i="5"/>
  <c r="KL10" i="5"/>
  <c r="JR10" i="5"/>
  <c r="IX10" i="5"/>
  <c r="IC10" i="5"/>
  <c r="HI10" i="5"/>
  <c r="GN10" i="5"/>
  <c r="FT10" i="5"/>
  <c r="EZ10" i="5"/>
  <c r="EE10" i="5"/>
  <c r="DK10" i="5"/>
  <c r="CP10" i="5"/>
  <c r="BU10" i="5"/>
  <c r="AY10" i="5"/>
  <c r="H11" i="4"/>
  <c r="MN16" i="5"/>
  <c r="LT16" i="5"/>
  <c r="KZ16" i="5"/>
  <c r="KE16" i="5"/>
  <c r="JK16" i="5"/>
  <c r="MD16" i="5"/>
  <c r="LJ16" i="5"/>
  <c r="JU16" i="5"/>
  <c r="IP16" i="5"/>
  <c r="HV16" i="5"/>
  <c r="HB16" i="5"/>
  <c r="GG16" i="5"/>
  <c r="FM16" i="5"/>
  <c r="ER16" i="5"/>
  <c r="DX16" i="5"/>
  <c r="DD16" i="5"/>
  <c r="CI16" i="5"/>
  <c r="BM16" i="5"/>
  <c r="KO16" i="5"/>
  <c r="HL16" i="5"/>
  <c r="FW16" i="5"/>
  <c r="EH16" i="5"/>
  <c r="CS16" i="5"/>
  <c r="BB16" i="5"/>
  <c r="MD10" i="5"/>
  <c r="LJ10" i="5"/>
  <c r="KO10" i="5"/>
  <c r="JU10" i="5"/>
  <c r="JA10" i="5"/>
  <c r="IF10" i="5"/>
  <c r="HL10" i="5"/>
  <c r="GQ10" i="5"/>
  <c r="FW10" i="5"/>
  <c r="FC10" i="5"/>
  <c r="EH10" i="5"/>
  <c r="DN10" i="5"/>
  <c r="CS10" i="5"/>
  <c r="BX10" i="5"/>
  <c r="BB10" i="5"/>
  <c r="JA16" i="5"/>
  <c r="IF16" i="5"/>
  <c r="GQ16" i="5"/>
  <c r="FC16" i="5"/>
  <c r="DN16" i="5"/>
  <c r="BX16" i="5"/>
  <c r="MN10" i="5"/>
  <c r="LT10" i="5"/>
  <c r="KZ10" i="5"/>
  <c r="KE10" i="5"/>
  <c r="JK10" i="5"/>
  <c r="IP10" i="5"/>
  <c r="HV10" i="5"/>
  <c r="HB10" i="5"/>
  <c r="GG10" i="5"/>
  <c r="FM10" i="5"/>
  <c r="ER10" i="5"/>
  <c r="DX10" i="5"/>
  <c r="DD10" i="5"/>
  <c r="CI10" i="5"/>
  <c r="BM10" i="5"/>
  <c r="N11" i="4"/>
  <c r="MJ16" i="5"/>
  <c r="LP16" i="5"/>
  <c r="KV16" i="5"/>
  <c r="KA16" i="5"/>
  <c r="JG16" i="5"/>
  <c r="LZ16" i="5"/>
  <c r="LF16" i="5"/>
  <c r="JQ16" i="5"/>
  <c r="IL16" i="5"/>
  <c r="HR16" i="5"/>
  <c r="GX16" i="5"/>
  <c r="GC16" i="5"/>
  <c r="FI16" i="5"/>
  <c r="EN16" i="5"/>
  <c r="DT16" i="5"/>
  <c r="CZ16" i="5"/>
  <c r="CE16" i="5"/>
  <c r="BI16" i="5"/>
  <c r="IW16" i="5"/>
  <c r="HH16" i="5"/>
  <c r="FS16" i="5"/>
  <c r="ED16" i="5"/>
  <c r="CO16" i="5"/>
  <c r="AX16" i="5"/>
  <c r="LZ10" i="5"/>
  <c r="LF10" i="5"/>
  <c r="KK10" i="5"/>
  <c r="JQ10" i="5"/>
  <c r="IW10" i="5"/>
  <c r="IB10" i="5"/>
  <c r="HH10" i="5"/>
  <c r="GM10" i="5"/>
  <c r="FS10" i="5"/>
  <c r="EY10" i="5"/>
  <c r="ED10" i="5"/>
  <c r="DJ10" i="5"/>
  <c r="CO10" i="5"/>
  <c r="BT10" i="5"/>
  <c r="AX10" i="5"/>
  <c r="KK16" i="5"/>
  <c r="IB16" i="5"/>
  <c r="GM16" i="5"/>
  <c r="EY16" i="5"/>
  <c r="DJ16" i="5"/>
  <c r="BT16" i="5"/>
  <c r="MJ10" i="5"/>
  <c r="LP10" i="5"/>
  <c r="KV10" i="5"/>
  <c r="KA10" i="5"/>
  <c r="JG10" i="5"/>
  <c r="IL10" i="5"/>
  <c r="HR10" i="5"/>
  <c r="GX10" i="5"/>
  <c r="GC10" i="5"/>
  <c r="FI10" i="5"/>
  <c r="EN10" i="5"/>
  <c r="DT10" i="5"/>
  <c r="CZ10" i="5"/>
  <c r="CE10" i="5"/>
  <c r="BI10" i="5"/>
  <c r="F11" i="4"/>
</calcChain>
</file>

<file path=xl/sharedStrings.xml><?xml version="1.0" encoding="utf-8"?>
<sst xmlns="http://schemas.openxmlformats.org/spreadsheetml/2006/main" count="829" uniqueCount="174">
  <si>
    <t>経営比較分析表</t>
    <phoneticPr fontId="6"/>
  </si>
  <si>
    <t>分析欄</t>
    <rPh sb="0" eb="2">
      <t>ブンセキ</t>
    </rPh>
    <rPh sb="2" eb="3">
      <t>ラン</t>
    </rPh>
    <phoneticPr fontId="3"/>
  </si>
  <si>
    <t>業務名</t>
    <rPh sb="0" eb="3">
      <t>ギョウムメイ</t>
    </rPh>
    <phoneticPr fontId="3"/>
  </si>
  <si>
    <t>業種・事業名</t>
    <rPh sb="0" eb="2">
      <t>ギョウシュ</t>
    </rPh>
    <phoneticPr fontId="3"/>
  </si>
  <si>
    <t>自己資本構成比率（％）</t>
  </si>
  <si>
    <t>水力発電所数</t>
  </si>
  <si>
    <t>利益剰余金の使途について（具体的な使用実績事業を記入してください）</t>
    <rPh sb="0" eb="2">
      <t>リエキ</t>
    </rPh>
    <rPh sb="2" eb="5">
      <t>ジョウヨキン</t>
    </rPh>
    <rPh sb="6" eb="8">
      <t>シト</t>
    </rPh>
    <rPh sb="13" eb="16">
      <t>グタイテキ</t>
    </rPh>
    <rPh sb="17" eb="19">
      <t>シヨウ</t>
    </rPh>
    <rPh sb="19" eb="21">
      <t>ジッセキ</t>
    </rPh>
    <rPh sb="21" eb="23">
      <t>ジギョウ</t>
    </rPh>
    <rPh sb="24" eb="26">
      <t>キニュウ</t>
    </rPh>
    <phoneticPr fontId="3"/>
  </si>
  <si>
    <t>１．経営の状況について</t>
    <rPh sb="2" eb="4">
      <t>ケイエイ</t>
    </rPh>
    <rPh sb="5" eb="7">
      <t>ジョウキョウ</t>
    </rPh>
    <phoneticPr fontId="3"/>
  </si>
  <si>
    <t>ごみ発電所数</t>
  </si>
  <si>
    <t>風力発電所数</t>
    <phoneticPr fontId="3"/>
  </si>
  <si>
    <t>太陽光発電所数</t>
    <rPh sb="0" eb="3">
      <t>タイヨウコウ</t>
    </rPh>
    <rPh sb="3" eb="5">
      <t>ハツデン</t>
    </rPh>
    <rPh sb="5" eb="6">
      <t>ジョ</t>
    </rPh>
    <rPh sb="6" eb="7">
      <t>カズ</t>
    </rPh>
    <phoneticPr fontId="3"/>
  </si>
  <si>
    <t>その他発電所数</t>
    <phoneticPr fontId="6"/>
  </si>
  <si>
    <t>料金契約終了年月日</t>
    <phoneticPr fontId="6"/>
  </si>
  <si>
    <t>ＦＩＴ適用終了年月日</t>
    <phoneticPr fontId="6"/>
  </si>
  <si>
    <t>電力小売事業実施の有無</t>
    <phoneticPr fontId="6"/>
  </si>
  <si>
    <t>売電先</t>
    <phoneticPr fontId="6"/>
  </si>
  <si>
    <r>
      <t>地産地消エネルギーへの寄与度（％）</t>
    </r>
    <r>
      <rPr>
        <sz val="14"/>
        <color rgb="FFFF0000"/>
        <rFont val="ＭＳ ゴシック"/>
        <family val="3"/>
        <charset val="128"/>
      </rPr>
      <t>※1</t>
    </r>
    <phoneticPr fontId="6"/>
  </si>
  <si>
    <t>※1 行政区域内の需要家に小売されたことが客観的に明らかであるものを計上。なお、この基本情報をもって全ての地産地消エネルギーへの取り組みを評価するものではない。</t>
    <rPh sb="3" eb="5">
      <t>ギョウセイ</t>
    </rPh>
    <rPh sb="5" eb="8">
      <t>クイキナイ</t>
    </rPh>
    <rPh sb="9" eb="12">
      <t>ジュヨウカ</t>
    </rPh>
    <rPh sb="13" eb="15">
      <t>コウ</t>
    </rPh>
    <rPh sb="21" eb="24">
      <t>キャッカンテキ</t>
    </rPh>
    <rPh sb="25" eb="26">
      <t>アキ</t>
    </rPh>
    <rPh sb="34" eb="36">
      <t>ケイジョウ</t>
    </rPh>
    <rPh sb="42" eb="44">
      <t>キホン</t>
    </rPh>
    <rPh sb="44" eb="46">
      <t>ジョウホウ</t>
    </rPh>
    <rPh sb="50" eb="51">
      <t>スベ</t>
    </rPh>
    <rPh sb="53" eb="55">
      <t>チサン</t>
    </rPh>
    <rPh sb="55" eb="57">
      <t>チショウ</t>
    </rPh>
    <rPh sb="64" eb="65">
      <t>ト</t>
    </rPh>
    <rPh sb="66" eb="67">
      <t>ク</t>
    </rPh>
    <rPh sb="69" eb="71">
      <t>ヒョウカ</t>
    </rPh>
    <phoneticPr fontId="6"/>
  </si>
  <si>
    <t>年間発電電力量（MWh）</t>
    <rPh sb="0" eb="2">
      <t>ネンカン</t>
    </rPh>
    <rPh sb="2" eb="4">
      <t>ハツデン</t>
    </rPh>
    <rPh sb="4" eb="7">
      <t>デンリョクリョウ</t>
    </rPh>
    <phoneticPr fontId="3"/>
  </si>
  <si>
    <t>水力発電</t>
    <rPh sb="0" eb="2">
      <t>スイリョク</t>
    </rPh>
    <rPh sb="2" eb="4">
      <t>ハツデン</t>
    </rPh>
    <phoneticPr fontId="6"/>
  </si>
  <si>
    <t>水力発電</t>
    <rPh sb="0" eb="2">
      <t>スイリョク</t>
    </rPh>
    <rPh sb="2" eb="4">
      <t>ハツデン</t>
    </rPh>
    <phoneticPr fontId="3"/>
  </si>
  <si>
    <t>ごみ発電</t>
    <rPh sb="2" eb="4">
      <t>ハツデン</t>
    </rPh>
    <phoneticPr fontId="3"/>
  </si>
  <si>
    <t>風力発電</t>
    <rPh sb="0" eb="2">
      <t>フウリョク</t>
    </rPh>
    <rPh sb="2" eb="4">
      <t>ハツデン</t>
    </rPh>
    <phoneticPr fontId="3"/>
  </si>
  <si>
    <t>太陽光発電</t>
    <rPh sb="0" eb="3">
      <t>タイヨウコウ</t>
    </rPh>
    <rPh sb="3" eb="5">
      <t>ハツデン</t>
    </rPh>
    <phoneticPr fontId="3"/>
  </si>
  <si>
    <t>合計</t>
    <rPh sb="0" eb="2">
      <t>ゴウケイ</t>
    </rPh>
    <phoneticPr fontId="3"/>
  </si>
  <si>
    <t>ＦＩＴ以外</t>
    <rPh sb="3" eb="5">
      <t>イガイ</t>
    </rPh>
    <phoneticPr fontId="3"/>
  </si>
  <si>
    <t>ＦＩＴ</t>
    <phoneticPr fontId="3"/>
  </si>
  <si>
    <t>年間電灯電力量収入（千円）</t>
    <rPh sb="0" eb="2">
      <t>ネンカン</t>
    </rPh>
    <rPh sb="2" eb="4">
      <t>デントウ</t>
    </rPh>
    <rPh sb="4" eb="7">
      <t>デンリョクリョウ</t>
    </rPh>
    <rPh sb="7" eb="9">
      <t>シュウニュウ</t>
    </rPh>
    <rPh sb="10" eb="12">
      <t>センエン</t>
    </rPh>
    <phoneticPr fontId="3"/>
  </si>
  <si>
    <t>●電気事業全体</t>
    <rPh sb="1" eb="3">
      <t>デンキ</t>
    </rPh>
    <rPh sb="3" eb="5">
      <t>ジギョウ</t>
    </rPh>
    <rPh sb="5" eb="7">
      <t>ゼンタイ</t>
    </rPh>
    <phoneticPr fontId="3"/>
  </si>
  <si>
    <t>１．経　営　の　状　況</t>
    <rPh sb="2" eb="3">
      <t>キョウ</t>
    </rPh>
    <rPh sb="4" eb="5">
      <t>エイ</t>
    </rPh>
    <rPh sb="8" eb="9">
      <t>ジョウ</t>
    </rPh>
    <rPh sb="10" eb="11">
      <t>キョウ</t>
    </rPh>
    <phoneticPr fontId="3"/>
  </si>
  <si>
    <t>●発電型式別</t>
    <rPh sb="1" eb="3">
      <t>ハツデン</t>
    </rPh>
    <rPh sb="3" eb="5">
      <t>カタシキ</t>
    </rPh>
    <rPh sb="5" eb="6">
      <t>ベツ</t>
    </rPh>
    <phoneticPr fontId="3"/>
  </si>
  <si>
    <t>２．経営のリスクについて</t>
    <rPh sb="2" eb="4">
      <t>ケイエイ</t>
    </rPh>
    <phoneticPr fontId="3"/>
  </si>
  <si>
    <t xml:space="preserve"> ２．経　営　の　リ　ス　ク</t>
    <phoneticPr fontId="6"/>
  </si>
  <si>
    <t>全体総括</t>
    <rPh sb="0" eb="2">
      <t>ゼンタイ</t>
    </rPh>
    <rPh sb="2" eb="4">
      <t>ソウカツ</t>
    </rPh>
    <phoneticPr fontId="3"/>
  </si>
  <si>
    <t>※ 平成23年度から平成27年度における各指標の全国平均値は、当時の団体数を基に算出していますが、設備利用率及び修繕費比率、企業債残高対料金収入比率、有形固定資産減価償却率、FIT収入割合については、平成27年度の団体数を基に平均値を算出しています。</t>
    <rPh sb="90" eb="92">
      <t>シュウニュウ</t>
    </rPh>
    <rPh sb="92" eb="94">
      <t>ワリアイ</t>
    </rPh>
    <phoneticPr fontId="6"/>
  </si>
  <si>
    <t>電気事業(法適用)</t>
    <rPh sb="0" eb="2">
      <t>デンキ</t>
    </rPh>
    <rPh sb="2" eb="4">
      <t>ジギョウ</t>
    </rPh>
    <rPh sb="5" eb="6">
      <t>ホウ</t>
    </rPh>
    <rPh sb="6" eb="8">
      <t>テキヨウ</t>
    </rPh>
    <phoneticPr fontId="6"/>
  </si>
  <si>
    <t>項番</t>
    <rPh sb="0" eb="2">
      <t>コウバン</t>
    </rPh>
    <phoneticPr fontId="6"/>
  </si>
  <si>
    <t>大項目</t>
    <rPh sb="0" eb="3">
      <t>ダイコウモク</t>
    </rPh>
    <phoneticPr fontId="6"/>
  </si>
  <si>
    <t>年度</t>
    <rPh sb="0" eb="2">
      <t>ネンド</t>
    </rPh>
    <phoneticPr fontId="22"/>
  </si>
  <si>
    <t>団体コード</t>
    <rPh sb="0" eb="2">
      <t>ダンタイ</t>
    </rPh>
    <phoneticPr fontId="22"/>
  </si>
  <si>
    <t>業務コード</t>
    <rPh sb="0" eb="2">
      <t>ギョウム</t>
    </rPh>
    <phoneticPr fontId="22"/>
  </si>
  <si>
    <t>業種コード</t>
    <rPh sb="0" eb="2">
      <t>ギョウシュ</t>
    </rPh>
    <phoneticPr fontId="22"/>
  </si>
  <si>
    <t>事業コード</t>
    <rPh sb="0" eb="2">
      <t>ジギョウ</t>
    </rPh>
    <phoneticPr fontId="22"/>
  </si>
  <si>
    <t>施設コード</t>
    <rPh sb="0" eb="2">
      <t>シセツ</t>
    </rPh>
    <phoneticPr fontId="22"/>
  </si>
  <si>
    <t>基本情報</t>
    <rPh sb="0" eb="2">
      <t>キホン</t>
    </rPh>
    <rPh sb="2" eb="4">
      <t>ジョウホウ</t>
    </rPh>
    <phoneticPr fontId="23"/>
  </si>
  <si>
    <t>年間発電力量</t>
    <rPh sb="0" eb="2">
      <t>ネンカン</t>
    </rPh>
    <rPh sb="2" eb="5">
      <t>ハツデンリョク</t>
    </rPh>
    <rPh sb="5" eb="6">
      <t>リョウ</t>
    </rPh>
    <phoneticPr fontId="6"/>
  </si>
  <si>
    <t>年間電灯電力量収入</t>
  </si>
  <si>
    <t>経営の状況</t>
  </si>
  <si>
    <t>施設全体</t>
    <rPh sb="0" eb="2">
      <t>シセツ</t>
    </rPh>
    <rPh sb="2" eb="4">
      <t>ゼンタイ</t>
    </rPh>
    <phoneticPr fontId="6"/>
  </si>
  <si>
    <t>水力発電</t>
  </si>
  <si>
    <t>ごみ発電</t>
  </si>
  <si>
    <t>風力発電</t>
  </si>
  <si>
    <t>太陽光発電</t>
  </si>
  <si>
    <t>施設数</t>
    <rPh sb="0" eb="2">
      <t>シセツ</t>
    </rPh>
    <rPh sb="2" eb="3">
      <t>スウ</t>
    </rPh>
    <phoneticPr fontId="6"/>
  </si>
  <si>
    <t>中項目</t>
    <rPh sb="0" eb="1">
      <t>チュウ</t>
    </rPh>
    <rPh sb="1" eb="3">
      <t>コウモク</t>
    </rPh>
    <phoneticPr fontId="6"/>
  </si>
  <si>
    <t>水力発電</t>
    <rPh sb="0" eb="2">
      <t>スイリョク</t>
    </rPh>
    <rPh sb="2" eb="4">
      <t>ハツデン</t>
    </rPh>
    <phoneticPr fontId="23"/>
  </si>
  <si>
    <t>ごみ発電</t>
    <rPh sb="2" eb="4">
      <t>ハツデン</t>
    </rPh>
    <phoneticPr fontId="23"/>
  </si>
  <si>
    <t>風力発電</t>
    <rPh sb="2" eb="4">
      <t>ハツデン</t>
    </rPh>
    <phoneticPr fontId="23"/>
  </si>
  <si>
    <t>太陽光発電</t>
    <rPh sb="3" eb="5">
      <t>ハツデン</t>
    </rPh>
    <phoneticPr fontId="23"/>
  </si>
  <si>
    <t>合計発電</t>
    <rPh sb="2" eb="4">
      <t>ハツデン</t>
    </rPh>
    <phoneticPr fontId="23"/>
  </si>
  <si>
    <t>経常収支比率（％）</t>
  </si>
  <si>
    <t>営業収支比率（％）</t>
  </si>
  <si>
    <t>流動比率（％）</t>
  </si>
  <si>
    <t>供給原価（円）</t>
    <rPh sb="5" eb="6">
      <t>エン</t>
    </rPh>
    <phoneticPr fontId="6"/>
  </si>
  <si>
    <t>EBITDA（千円）</t>
    <rPh sb="7" eb="9">
      <t>センエン</t>
    </rPh>
    <phoneticPr fontId="6"/>
  </si>
  <si>
    <t>設備利用率（％）</t>
  </si>
  <si>
    <t>修繕費比率（％）</t>
  </si>
  <si>
    <t>企業債残高対料金収入比率（％）</t>
  </si>
  <si>
    <t>有形固定資産減価償却率（％）</t>
  </si>
  <si>
    <t>FIT収入割合（％）</t>
  </si>
  <si>
    <t>ごみ</t>
    <phoneticPr fontId="6"/>
  </si>
  <si>
    <t>風力</t>
    <rPh sb="0" eb="2">
      <t>フウリョク</t>
    </rPh>
    <phoneticPr fontId="6"/>
  </si>
  <si>
    <t>太陽光</t>
    <rPh sb="0" eb="2">
      <t>タイヨウ</t>
    </rPh>
    <rPh sb="2" eb="3">
      <t>ヒカリ</t>
    </rPh>
    <phoneticPr fontId="6"/>
  </si>
  <si>
    <t>小項目</t>
    <rPh sb="0" eb="3">
      <t>ショウコウモク</t>
    </rPh>
    <phoneticPr fontId="6"/>
  </si>
  <si>
    <t>都道府県・団体名称</t>
    <rPh sb="0" eb="4">
      <t>トドウフケン</t>
    </rPh>
    <rPh sb="5" eb="7">
      <t>ダンタイ</t>
    </rPh>
    <rPh sb="7" eb="9">
      <t>メイショウ</t>
    </rPh>
    <phoneticPr fontId="23"/>
  </si>
  <si>
    <t>業務名</t>
    <rPh sb="0" eb="2">
      <t>ギョウム</t>
    </rPh>
    <rPh sb="2" eb="3">
      <t>メイ</t>
    </rPh>
    <phoneticPr fontId="23"/>
  </si>
  <si>
    <t>業種・事業名</t>
    <rPh sb="0" eb="2">
      <t>ギョウシュ</t>
    </rPh>
    <phoneticPr fontId="23"/>
  </si>
  <si>
    <t>自己資本構成比率</t>
  </si>
  <si>
    <t>水力発電所数</t>
    <rPh sb="0" eb="2">
      <t>スイリョク</t>
    </rPh>
    <rPh sb="2" eb="4">
      <t>ハツデン</t>
    </rPh>
    <rPh sb="4" eb="5">
      <t>ショ</t>
    </rPh>
    <rPh sb="5" eb="6">
      <t>スウ</t>
    </rPh>
    <phoneticPr fontId="23"/>
  </si>
  <si>
    <t>ごみ発電所数</t>
    <rPh sb="2" eb="4">
      <t>ハツデン</t>
    </rPh>
    <rPh sb="4" eb="5">
      <t>ショ</t>
    </rPh>
    <rPh sb="5" eb="6">
      <t>スウ</t>
    </rPh>
    <phoneticPr fontId="23"/>
  </si>
  <si>
    <t>風力発電所数</t>
    <rPh sb="0" eb="2">
      <t>フウリョク</t>
    </rPh>
    <rPh sb="2" eb="4">
      <t>ハツデン</t>
    </rPh>
    <rPh sb="4" eb="5">
      <t>ショ</t>
    </rPh>
    <rPh sb="5" eb="6">
      <t>スウ</t>
    </rPh>
    <phoneticPr fontId="23"/>
  </si>
  <si>
    <t>太陽光発電所数</t>
    <rPh sb="0" eb="3">
      <t>タイヨウコウ</t>
    </rPh>
    <rPh sb="3" eb="5">
      <t>ハツデン</t>
    </rPh>
    <rPh sb="5" eb="6">
      <t>ショ</t>
    </rPh>
    <rPh sb="6" eb="7">
      <t>スウ</t>
    </rPh>
    <phoneticPr fontId="23"/>
  </si>
  <si>
    <t>その他発電所数</t>
    <rPh sb="2" eb="3">
      <t>タ</t>
    </rPh>
    <rPh sb="3" eb="5">
      <t>ハツデン</t>
    </rPh>
    <rPh sb="5" eb="6">
      <t>ショ</t>
    </rPh>
    <rPh sb="6" eb="7">
      <t>スウ</t>
    </rPh>
    <phoneticPr fontId="23"/>
  </si>
  <si>
    <t>料金契約終了年月日</t>
  </si>
  <si>
    <t>ＦＩＴ適用終了年月日</t>
  </si>
  <si>
    <t>電力小売事業実施の有無</t>
  </si>
  <si>
    <t>売電先</t>
    <rPh sb="0" eb="2">
      <t>バイデン</t>
    </rPh>
    <rPh sb="2" eb="3">
      <t>サキ</t>
    </rPh>
    <phoneticPr fontId="24"/>
  </si>
  <si>
    <t>地産地消エネルギーへの寄与度</t>
    <rPh sb="0" eb="4">
      <t>チサンチショウ</t>
    </rPh>
    <rPh sb="11" eb="14">
      <t>キヨド</t>
    </rPh>
    <phoneticPr fontId="23"/>
  </si>
  <si>
    <t>N-4</t>
  </si>
  <si>
    <t>N-3</t>
  </si>
  <si>
    <t>N-2</t>
  </si>
  <si>
    <t>N-1</t>
  </si>
  <si>
    <t>N</t>
  </si>
  <si>
    <t>ＦＩＴ以外</t>
  </si>
  <si>
    <t>ＦＩＴ</t>
  </si>
  <si>
    <t>合計</t>
  </si>
  <si>
    <t>当該値(N-4)</t>
    <rPh sb="0" eb="2">
      <t>トウガイ</t>
    </rPh>
    <rPh sb="2" eb="3">
      <t>チ</t>
    </rPh>
    <phoneticPr fontId="25"/>
  </si>
  <si>
    <t>当該値(N-3)</t>
    <rPh sb="0" eb="2">
      <t>トウガイ</t>
    </rPh>
    <rPh sb="2" eb="3">
      <t>チ</t>
    </rPh>
    <phoneticPr fontId="25"/>
  </si>
  <si>
    <t>当該値(N-2)</t>
    <rPh sb="0" eb="2">
      <t>トウガイ</t>
    </rPh>
    <rPh sb="2" eb="3">
      <t>チ</t>
    </rPh>
    <phoneticPr fontId="25"/>
  </si>
  <si>
    <t>当該値(N-1)</t>
    <rPh sb="0" eb="2">
      <t>トウガイ</t>
    </rPh>
    <rPh sb="2" eb="3">
      <t>チ</t>
    </rPh>
    <phoneticPr fontId="25"/>
  </si>
  <si>
    <t>当該値(N)</t>
    <rPh sb="0" eb="2">
      <t>トウガイ</t>
    </rPh>
    <rPh sb="2" eb="3">
      <t>チ</t>
    </rPh>
    <phoneticPr fontId="25"/>
  </si>
  <si>
    <t>平均値(N-4)</t>
  </si>
  <si>
    <t>平均値(N-3)</t>
  </si>
  <si>
    <t>平均値(N-2)</t>
  </si>
  <si>
    <t>平均値(N-1)</t>
  </si>
  <si>
    <t>平均値(N)</t>
  </si>
  <si>
    <t>目標値</t>
    <rPh sb="0" eb="3">
      <t>モクヒョウチ</t>
    </rPh>
    <phoneticPr fontId="25"/>
  </si>
  <si>
    <t>最大出力合計</t>
    <rPh sb="0" eb="2">
      <t>サイダイ</t>
    </rPh>
    <rPh sb="2" eb="4">
      <t>シュツリョク</t>
    </rPh>
    <rPh sb="4" eb="6">
      <t>ゴウケイ</t>
    </rPh>
    <phoneticPr fontId="6"/>
  </si>
  <si>
    <t>N4年度</t>
  </si>
  <si>
    <t>N3年度</t>
  </si>
  <si>
    <t>N2年度</t>
  </si>
  <si>
    <t>N1年度</t>
  </si>
  <si>
    <t>参照用</t>
    <rPh sb="0" eb="3">
      <t>サンショウヨウ</t>
    </rPh>
    <phoneticPr fontId="6"/>
  </si>
  <si>
    <t>2015</t>
  </si>
  <si>
    <t>160008</t>
  </si>
  <si>
    <t>46</t>
  </si>
  <si>
    <t>04</t>
  </si>
  <si>
    <t>0</t>
  </si>
  <si>
    <t>000</t>
  </si>
  <si>
    <t>富山県</t>
  </si>
  <si>
    <t>法適用</t>
  </si>
  <si>
    <t>電気事業</t>
  </si>
  <si>
    <t>-</t>
  </si>
  <si>
    <t>平成37年3月31日　大長谷第二発電所ほか</t>
  </si>
  <si>
    <t>平成34年1月31日　新大長谷第一発電所</t>
  </si>
  <si>
    <t>無</t>
  </si>
  <si>
    <t>北陸電力株式会社</t>
  </si>
  <si>
    <t>←数値ありフラグ(T:有 F:無)</t>
    <rPh sb="1" eb="3">
      <t>スウチ</t>
    </rPh>
    <rPh sb="11" eb="12">
      <t>アリ</t>
    </rPh>
    <rPh sb="15" eb="16">
      <t>ナシ</t>
    </rPh>
    <phoneticPr fontId="6"/>
  </si>
  <si>
    <t>Ｎ－４年度</t>
    <rPh sb="3" eb="5">
      <t>ネンド</t>
    </rPh>
    <phoneticPr fontId="6"/>
  </si>
  <si>
    <t>Ｎ－３年度</t>
    <rPh sb="3" eb="5">
      <t>ネンド</t>
    </rPh>
    <phoneticPr fontId="6"/>
  </si>
  <si>
    <t>Ｎ－２年度</t>
    <rPh sb="3" eb="5">
      <t>ネンド</t>
    </rPh>
    <phoneticPr fontId="6"/>
  </si>
  <si>
    <t>Ｎ－１年度</t>
    <rPh sb="3" eb="5">
      <t>ネンド</t>
    </rPh>
    <phoneticPr fontId="6"/>
  </si>
  <si>
    <t>Ｎ年度</t>
    <rPh sb="1" eb="3">
      <t>ネンド</t>
    </rPh>
    <phoneticPr fontId="6"/>
  </si>
  <si>
    <t>表用</t>
    <rPh sb="0" eb="1">
      <t>ヒョウ</t>
    </rPh>
    <rPh sb="1" eb="2">
      <t>ヨウ</t>
    </rPh>
    <phoneticPr fontId="6"/>
  </si>
  <si>
    <t>年度</t>
    <rPh sb="0" eb="2">
      <t>ネンド</t>
    </rPh>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</si>
  <si>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</si>
  <si>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</si>
  <si>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</si>
  <si>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FF5050"/>
        <rFont val="ＭＳ ゴシック"/>
        <family val="3"/>
        <charset val="128"/>
      </rPr>
      <t xml:space="preserve">■ </t>
    </r>
    <r>
      <rPr>
        <sz val="11"/>
        <color theme="1"/>
        <rFont val="ＭＳ ゴシック"/>
        <family val="3"/>
        <charset val="128"/>
      </rPr>
      <t>平均値</t>
    </r>
    <phoneticPr fontId="6"/>
  </si>
  <si>
    <r>
      <rPr>
        <sz val="11"/>
        <color rgb="FFFF5050"/>
        <rFont val="ＭＳ ゴシック"/>
        <family val="3"/>
        <charset val="128"/>
      </rPr>
      <t xml:space="preserve">■ </t>
    </r>
    <r>
      <rPr>
        <sz val="11"/>
        <color theme="1"/>
        <rFont val="ＭＳ ゴシック"/>
        <family val="3"/>
        <charset val="128"/>
      </rPr>
      <t>平均値</t>
    </r>
    <phoneticPr fontId="6"/>
  </si>
  <si>
    <t>目標値</t>
    <rPh sb="0" eb="3">
      <t>モクヒョウチ</t>
    </rPh>
    <phoneticPr fontId="6"/>
  </si>
  <si>
    <t>該当数値なし用名前定義</t>
    <rPh sb="0" eb="2">
      <t>ガイトウ</t>
    </rPh>
    <rPh sb="2" eb="4">
      <t>スウチ</t>
    </rPh>
    <rPh sb="6" eb="7">
      <t>ヨウ</t>
    </rPh>
    <rPh sb="7" eb="9">
      <t>ナマエ</t>
    </rPh>
    <rPh sb="9" eb="11">
      <t>テイギ</t>
    </rPh>
    <phoneticPr fontId="6"/>
  </si>
  <si>
    <t>編集可能項目定義</t>
    <rPh sb="0" eb="2">
      <t>ヘンシュウ</t>
    </rPh>
    <rPh sb="2" eb="4">
      <t>カノウ</t>
    </rPh>
    <rPh sb="4" eb="6">
      <t>コウモク</t>
    </rPh>
    <rPh sb="6" eb="8">
      <t>テイギ</t>
    </rPh>
    <phoneticPr fontId="6"/>
  </si>
  <si>
    <t>水力_設備利用率</t>
  </si>
  <si>
    <t>料金契約終了年月日</t>
    <phoneticPr fontId="6"/>
  </si>
  <si>
    <t>グラフ用</t>
    <rPh sb="3" eb="4">
      <t>ヨウ</t>
    </rPh>
    <phoneticPr fontId="6"/>
  </si>
  <si>
    <t>水力_修繕費比率</t>
  </si>
  <si>
    <t>ＦＩＴ適用終了年月日</t>
    <phoneticPr fontId="6"/>
  </si>
  <si>
    <t>水力_企業債残高対料金収入比率</t>
  </si>
  <si>
    <t>売電先</t>
    <phoneticPr fontId="6"/>
  </si>
  <si>
    <r>
      <rPr>
        <sz val="11"/>
        <color rgb="FF3366FF"/>
        <rFont val="ＭＳ Ｐゴシック"/>
        <family val="3"/>
        <charset val="128"/>
      </rPr>
      <t xml:space="preserve">■ </t>
    </r>
    <r>
      <rPr>
        <sz val="11"/>
        <color theme="1"/>
        <rFont val="ＭＳ Ｐゴシック"/>
        <family val="2"/>
        <charset val="128"/>
        <scheme val="minor"/>
      </rPr>
      <t>当該値</t>
    </r>
    <phoneticPr fontId="6"/>
  </si>
  <si>
    <t>水力_有形固定資産減価償却率</t>
  </si>
  <si>
    <r>
      <rPr>
        <sz val="11"/>
        <color rgb="FFFF5050"/>
        <rFont val="ＭＳ Ｐゴシック"/>
        <family val="3"/>
        <charset val="128"/>
      </rPr>
      <t xml:space="preserve">■ </t>
    </r>
    <r>
      <rPr>
        <sz val="11"/>
        <color theme="1"/>
        <rFont val="ＭＳ Ｐゴシック"/>
        <family val="2"/>
        <charset val="128"/>
        <scheme val="minor"/>
      </rPr>
      <t>平均値</t>
    </r>
    <phoneticPr fontId="6"/>
  </si>
  <si>
    <t>水力_FIT収入割合</t>
  </si>
  <si>
    <t>ごみ_設備利用率</t>
  </si>
  <si>
    <t>ごみ_修繕費比率</t>
  </si>
  <si>
    <t>ごみ_企業債残高対料金収入比率</t>
  </si>
  <si>
    <t>該当数値なし</t>
    <rPh sb="0" eb="2">
      <t>ガイトウ</t>
    </rPh>
    <rPh sb="2" eb="4">
      <t>スウチ</t>
    </rPh>
    <phoneticPr fontId="6"/>
  </si>
  <si>
    <t>ごみ_有形固定資産減価償却率</t>
  </si>
  <si>
    <t>ごみ_FIT収入割合</t>
  </si>
  <si>
    <t>風力_設備利用率</t>
  </si>
  <si>
    <t>風力_修繕費比率</t>
  </si>
  <si>
    <t>風力_企業債残高対料金収入比率</t>
  </si>
  <si>
    <t>風力_有形固定資産減価償却率</t>
  </si>
  <si>
    <t>風力_FIT収入割合</t>
  </si>
  <si>
    <t>太陽光_設備利用率</t>
  </si>
  <si>
    <t>太陽光_修繕費比率</t>
  </si>
  <si>
    <t>太陽光_企業債残高対料金収入比率</t>
  </si>
  <si>
    <t>太陽光_有形固定資産減価償却率</t>
  </si>
  <si>
    <t>太陽光_FIT収入割合</t>
  </si>
  <si>
    <t>建設改良積立金　　209,000千円
翌年度繰越利益剰余金　367千円
一般会計への繰出し
   ・元気とやま未来創造基金　477,000千円
　　　目的：文化・スポーツ振興、地域活性化、環境・エネルギー関連事業等　
   ・地域振興基金　　150,000千円
　　　目的： 水源涵養のための森林整備事業等</t>
    <rPh sb="119" eb="121">
      <t>キキン</t>
    </rPh>
    <phoneticPr fontId="6"/>
  </si>
  <si>
    <t xml:space="preserve">
・経常収支比率
　オーバーホール等によりバラつきはあるが、常に100%を超えており、一般会計からの繰入金等もないことから、収益性は概ね良好である。
・営業収支比率
　過去５年間において100%以上であり、また更新投資等に充てる財源も確保しており、経営の健全性は確保されている。
・流動比率
　継続して100％を超えており、企業債償還額も減少傾向にあることから、短期的な債務の支払能力は確保されている。
・供給原価
　平均値を下回っており、今後とも維持管理費の低減に努める。
・EBITDA
　オーバーホール等により修繕費のバラつきはあるが、経年比較して上昇しており、収益性は良好である。</t>
    <rPh sb="2" eb="4">
      <t>ケイジョウ</t>
    </rPh>
    <rPh sb="4" eb="6">
      <t>シュウシ</t>
    </rPh>
    <rPh sb="6" eb="8">
      <t>ヒリツ</t>
    </rPh>
    <rPh sb="17" eb="18">
      <t>トウ</t>
    </rPh>
    <rPh sb="30" eb="31">
      <t>ツネ</t>
    </rPh>
    <rPh sb="37" eb="38">
      <t>コ</t>
    </rPh>
    <rPh sb="43" eb="45">
      <t>イッパン</t>
    </rPh>
    <rPh sb="45" eb="47">
      <t>カイケイ</t>
    </rPh>
    <rPh sb="50" eb="52">
      <t>クリイレ</t>
    </rPh>
    <rPh sb="52" eb="53">
      <t>キン</t>
    </rPh>
    <rPh sb="53" eb="54">
      <t>トウ</t>
    </rPh>
    <rPh sb="62" eb="65">
      <t>シュウエキセイ</t>
    </rPh>
    <rPh sb="66" eb="67">
      <t>オオム</t>
    </rPh>
    <rPh sb="68" eb="70">
      <t>リョウコウ</t>
    </rPh>
    <rPh sb="76" eb="78">
      <t>エイギョウ</t>
    </rPh>
    <rPh sb="78" eb="80">
      <t>シュウシ</t>
    </rPh>
    <rPh sb="80" eb="82">
      <t>ヒリツ</t>
    </rPh>
    <rPh sb="105" eb="107">
      <t>コウシン</t>
    </rPh>
    <rPh sb="107" eb="109">
      <t>トウシ</t>
    </rPh>
    <rPh sb="109" eb="110">
      <t>トウ</t>
    </rPh>
    <rPh sb="111" eb="112">
      <t>ア</t>
    </rPh>
    <rPh sb="114" eb="116">
      <t>ザイゲン</t>
    </rPh>
    <rPh sb="117" eb="119">
      <t>カクホ</t>
    </rPh>
    <rPh sb="141" eb="143">
      <t>リュウドウ</t>
    </rPh>
    <rPh sb="143" eb="145">
      <t>ヒリツ</t>
    </rPh>
    <rPh sb="147" eb="149">
      <t>ケイゾク</t>
    </rPh>
    <rPh sb="156" eb="157">
      <t>コ</t>
    </rPh>
    <rPh sb="162" eb="164">
      <t>キギョウ</t>
    </rPh>
    <rPh sb="165" eb="167">
      <t>ショウカン</t>
    </rPh>
    <rPh sb="167" eb="168">
      <t>ガク</t>
    </rPh>
    <rPh sb="181" eb="184">
      <t>タンキテキ</t>
    </rPh>
    <rPh sb="185" eb="187">
      <t>サイム</t>
    </rPh>
    <rPh sb="188" eb="190">
      <t>シハラ</t>
    </rPh>
    <rPh sb="190" eb="192">
      <t>ノウリョク</t>
    </rPh>
    <rPh sb="193" eb="195">
      <t>カクホ</t>
    </rPh>
    <rPh sb="209" eb="211">
      <t>ヘイキン</t>
    </rPh>
    <rPh sb="211" eb="212">
      <t>アタイ</t>
    </rPh>
    <rPh sb="213" eb="215">
      <t>シタマワ</t>
    </rPh>
    <rPh sb="220" eb="222">
      <t>コンゴ</t>
    </rPh>
    <rPh sb="224" eb="226">
      <t>イジ</t>
    </rPh>
    <rPh sb="258" eb="261">
      <t>シュウゼンヒ</t>
    </rPh>
    <rPh sb="271" eb="273">
      <t>ケイネン</t>
    </rPh>
    <rPh sb="273" eb="275">
      <t>ヒカク</t>
    </rPh>
    <rPh sb="277" eb="279">
      <t>ジョウショウ</t>
    </rPh>
    <rPh sb="284" eb="287">
      <t>シュウエキセイ</t>
    </rPh>
    <rPh sb="288" eb="290">
      <t>リョウコウ</t>
    </rPh>
    <phoneticPr fontId="3"/>
  </si>
  <si>
    <t>　
　経営の状況はおおむね良好であり、当面の間、利益は増加傾向にあるが、固定価格買取制度の適用終了後、買取単価が下落し、収入が減少するリスクがあるとともに、電力システム改革による卸供給規制の撤廃により、将来的な料金設定が不透明な中、財源確保のため、安定的に利益を計上していく必要がある。
また、発電所の老朽化が進み、施設・設備の更新や修繕が必要となっており、将来的に、発電所のリプレイスによる支出と、それに係る企業債償還も見込まれるとともに、平成34年度末で現在ＦＩＴ適用を受けている主要な発電所（新大長谷第一発電所）の調達期間が満了となることで、平成34年度以降の収入が減少するリスクが高いことから、着実に自己財源を確保していく必要があるため、一般会計への繰出しについても長期的な視点で検討する必要がある。
　このような状況を踏まえ、H28年度に策定した経営戦略（Ｈ29～Ｈ38）に基づき、経営基盤強化と財政マネジメントの向上を図っていく。</t>
    <rPh sb="3" eb="5">
      <t>ケイエイ</t>
    </rPh>
    <rPh sb="6" eb="8">
      <t>ジョウキョウ</t>
    </rPh>
    <rPh sb="13" eb="15">
      <t>リョウコウ</t>
    </rPh>
    <rPh sb="19" eb="21">
      <t>トウメン</t>
    </rPh>
    <rPh sb="22" eb="23">
      <t>カン</t>
    </rPh>
    <rPh sb="24" eb="26">
      <t>リエキ</t>
    </rPh>
    <rPh sb="27" eb="29">
      <t>ゾウカ</t>
    </rPh>
    <rPh sb="29" eb="31">
      <t>ケイコウ</t>
    </rPh>
    <rPh sb="36" eb="38">
      <t>コテイ</t>
    </rPh>
    <rPh sb="38" eb="40">
      <t>カカク</t>
    </rPh>
    <rPh sb="40" eb="42">
      <t>カイトリ</t>
    </rPh>
    <rPh sb="42" eb="44">
      <t>セイド</t>
    </rPh>
    <rPh sb="45" eb="47">
      <t>テキヨウ</t>
    </rPh>
    <rPh sb="47" eb="50">
      <t>シュウリョウゴ</t>
    </rPh>
    <rPh sb="51" eb="53">
      <t>カイトリ</t>
    </rPh>
    <rPh sb="53" eb="55">
      <t>タンカ</t>
    </rPh>
    <rPh sb="56" eb="58">
      <t>ゲラク</t>
    </rPh>
    <rPh sb="60" eb="62">
      <t>シュウニュウ</t>
    </rPh>
    <rPh sb="63" eb="65">
      <t>ゲンショウ</t>
    </rPh>
    <rPh sb="78" eb="80">
      <t>デンリョク</t>
    </rPh>
    <rPh sb="84" eb="86">
      <t>カイカク</t>
    </rPh>
    <rPh sb="89" eb="90">
      <t>オロシ</t>
    </rPh>
    <rPh sb="90" eb="92">
      <t>キョウキュウ</t>
    </rPh>
    <rPh sb="92" eb="94">
      <t>キセイ</t>
    </rPh>
    <rPh sb="95" eb="97">
      <t>テッパイ</t>
    </rPh>
    <rPh sb="101" eb="104">
      <t>ショウライテキ</t>
    </rPh>
    <rPh sb="105" eb="107">
      <t>リョウキン</t>
    </rPh>
    <rPh sb="107" eb="109">
      <t>セッテイ</t>
    </rPh>
    <rPh sb="110" eb="113">
      <t>フトウメイ</t>
    </rPh>
    <rPh sb="114" eb="115">
      <t>ナカ</t>
    </rPh>
    <rPh sb="116" eb="118">
      <t>ザイゲン</t>
    </rPh>
    <rPh sb="118" eb="120">
      <t>カクホ</t>
    </rPh>
    <rPh sb="124" eb="127">
      <t>アンテイテキ</t>
    </rPh>
    <rPh sb="128" eb="130">
      <t>リエキ</t>
    </rPh>
    <rPh sb="131" eb="133">
      <t>ケイジョウ</t>
    </rPh>
    <rPh sb="137" eb="139">
      <t>ヒツヨウ</t>
    </rPh>
    <rPh sb="147" eb="149">
      <t>ハツデン</t>
    </rPh>
    <rPh sb="149" eb="150">
      <t>ショ</t>
    </rPh>
    <rPh sb="151" eb="154">
      <t>ロウキュウカ</t>
    </rPh>
    <rPh sb="155" eb="156">
      <t>スス</t>
    </rPh>
    <rPh sb="158" eb="160">
      <t>シセツ</t>
    </rPh>
    <rPh sb="161" eb="163">
      <t>セツビ</t>
    </rPh>
    <rPh sb="164" eb="166">
      <t>コウシン</t>
    </rPh>
    <rPh sb="167" eb="169">
      <t>シュウゼン</t>
    </rPh>
    <rPh sb="170" eb="172">
      <t>ヒツヨウ</t>
    </rPh>
    <rPh sb="179" eb="182">
      <t>ショウライテキ</t>
    </rPh>
    <rPh sb="184" eb="186">
      <t>ハツデン</t>
    </rPh>
    <rPh sb="186" eb="187">
      <t>ショ</t>
    </rPh>
    <rPh sb="196" eb="198">
      <t>シシュツ</t>
    </rPh>
    <rPh sb="203" eb="204">
      <t>カカ</t>
    </rPh>
    <rPh sb="205" eb="207">
      <t>キギョウ</t>
    </rPh>
    <rPh sb="361" eb="363">
      <t>ジョウキョウ</t>
    </rPh>
    <rPh sb="364" eb="365">
      <t>フ</t>
    </rPh>
    <rPh sb="371" eb="373">
      <t>ネンド</t>
    </rPh>
    <rPh sb="374" eb="376">
      <t>サクテイ</t>
    </rPh>
    <rPh sb="378" eb="380">
      <t>ケイエイ</t>
    </rPh>
    <rPh sb="380" eb="382">
      <t>センリャク</t>
    </rPh>
    <rPh sb="392" eb="393">
      <t>モト</t>
    </rPh>
    <rPh sb="396" eb="398">
      <t>ケイエイ</t>
    </rPh>
    <rPh sb="398" eb="400">
      <t>キバン</t>
    </rPh>
    <rPh sb="400" eb="402">
      <t>キョウカ</t>
    </rPh>
    <rPh sb="403" eb="405">
      <t>ザイセイ</t>
    </rPh>
    <rPh sb="412" eb="414">
      <t>コウジョウ</t>
    </rPh>
    <rPh sb="415" eb="416">
      <t>ハカ</t>
    </rPh>
    <phoneticPr fontId="3"/>
  </si>
  <si>
    <t xml:space="preserve">
【水力発電】
・設備利用率
　概ね良好であるが、発電所の停止期間を極力短縮することなどにより、設備利用率の維持・向上を図るよう努めていく。
・修繕費比率
　平均値と比較して高い数値となっていることから、工事費の低減や費用対効果を考慮しながら、保守管理を低減できる機器等を導入し、維持管理費の低減に努める。
・企業債残高対料金収入比率
　企業債残高は当面は減少する傾向にあるが、将来的に発電所のリプレイスに伴い増加が見込まれる。
・有形固定資産減価償却率
　上昇傾向にあり、平成26年度時点で6割が耐用年数を超えていることから、今後も計画的な施設の更新を行っていく必要がある。
・FIT収入割合
　平均値を上回っており、また、平成34年度末で現在ＦＩＴ適用を受けている主要な発電所（新大長谷第一発電所）の調達期間が満了となることで、平成34年度以降の収入が減少するリスクが高いことから、電力システム改革の進展や、国内電力市場の動向、他の公営企業の個別対応状況等に留意しつつ、平成28年度開催の「富山県再生可能エネルギー等推進会議」での議論も踏まえて、今後の導入について継続的に検討していく。
【太陽光発電】　※太陽光発電所：平成28年３月から運転開始　
・FIT収入割合
　ＦＩＴ適用期間が平成48年2月で満了となることで、平成49年度以降の収入が減少するリスクが高いことから、電力システム改革の進展や、国内電力市場の動向、他の公営企業の個別対応状況等に留意しつつ、平成28年度開催の「富山県再生可能エネルギー等推進会議」での議論も踏まえて、今後の導入について継続的に検討していく。</t>
    <rPh sb="2" eb="4">
      <t>スイリョク</t>
    </rPh>
    <rPh sb="4" eb="6">
      <t>ハツデン</t>
    </rPh>
    <rPh sb="79" eb="82">
      <t>ヘイキンチ</t>
    </rPh>
    <rPh sb="122" eb="124">
      <t>ホシュ</t>
    </rPh>
    <rPh sb="254" eb="255">
      <t>コ</t>
    </rPh>
    <rPh sb="301" eb="302">
      <t>アタイ</t>
    </rPh>
    <rPh sb="313" eb="315">
      <t>ヘイセイ</t>
    </rPh>
    <rPh sb="317" eb="319">
      <t>ネンド</t>
    </rPh>
    <rPh sb="319" eb="320">
      <t>マツ</t>
    </rPh>
    <rPh sb="321" eb="323">
      <t>ゲンザイ</t>
    </rPh>
    <rPh sb="326" eb="328">
      <t>テキヨウ</t>
    </rPh>
    <rPh sb="329" eb="330">
      <t>ウ</t>
    </rPh>
    <rPh sb="334" eb="336">
      <t>シュヨウ</t>
    </rPh>
    <rPh sb="337" eb="339">
      <t>ハツデン</t>
    </rPh>
    <rPh sb="339" eb="340">
      <t>ショ</t>
    </rPh>
    <rPh sb="341" eb="342">
      <t>シン</t>
    </rPh>
    <rPh sb="342" eb="343">
      <t>オオ</t>
    </rPh>
    <rPh sb="343" eb="345">
      <t>ナガタニ</t>
    </rPh>
    <rPh sb="345" eb="347">
      <t>ダイイチ</t>
    </rPh>
    <rPh sb="347" eb="349">
      <t>ハツデン</t>
    </rPh>
    <rPh sb="349" eb="350">
      <t>ショ</t>
    </rPh>
    <rPh sb="352" eb="354">
      <t>チョウタツ</t>
    </rPh>
    <rPh sb="354" eb="356">
      <t>キカン</t>
    </rPh>
    <rPh sb="357" eb="359">
      <t>マンリョウ</t>
    </rPh>
    <rPh sb="366" eb="368">
      <t>ヘイセイ</t>
    </rPh>
    <rPh sb="370" eb="372">
      <t>ネンド</t>
    </rPh>
    <rPh sb="372" eb="374">
      <t>イコウ</t>
    </rPh>
    <rPh sb="375" eb="377">
      <t>シュウニュウ</t>
    </rPh>
    <rPh sb="378" eb="380">
      <t>ゲンショウ</t>
    </rPh>
    <rPh sb="386" eb="387">
      <t>タカ</t>
    </rPh>
    <rPh sb="475" eb="477">
      <t>コンゴ</t>
    </rPh>
    <rPh sb="478" eb="480">
      <t>ドウニュウ</t>
    </rPh>
    <rPh sb="498" eb="501">
      <t>タイヨウコウ</t>
    </rPh>
    <rPh sb="501" eb="503">
      <t>ハツデン</t>
    </rPh>
    <rPh sb="506" eb="509">
      <t>タイヨウコウ</t>
    </rPh>
    <rPh sb="509" eb="511">
      <t>ハツデン</t>
    </rPh>
    <rPh sb="511" eb="512">
      <t>ショ</t>
    </rPh>
    <rPh sb="513" eb="515">
      <t>ヘイセイ</t>
    </rPh>
    <rPh sb="517" eb="518">
      <t>ネン</t>
    </rPh>
    <rPh sb="519" eb="520">
      <t>ガツ</t>
    </rPh>
    <rPh sb="522" eb="524">
      <t>ウンテン</t>
    </rPh>
    <rPh sb="524" eb="526">
      <t>カイシ</t>
    </rPh>
    <rPh sb="546" eb="548">
      <t>ヘイセイ</t>
    </rPh>
    <rPh sb="550" eb="551">
      <t>ネン</t>
    </rPh>
    <rPh sb="552" eb="553">
      <t>ガツ</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</si>
</sst>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0;&quot;▲ &quot;#,##0.0"/>
    <numFmt numFmtId="177" formatCode="#,##0;&quot;▲ &quot;#,##0"/>
    <numFmt numFmtId="178" formatCode="0.0%"/>
    <numFmt numFmtId="179" formatCode="ge"/>
    <numFmt numFmtId="180" formatCode="#,##0.00;&quot;△ &quot;#,##0.00"/>
  </numFmts>
  <fonts count="37">
    <font>
      <sz val="11"/>
      <color theme="1"/>
      <name val="ＭＳ Ｐゴシック"/>
      <family val="2"/>
      <charset val="128"/>
      <scheme val="minor"/>
    </font>
    <font>
      <sz val="11"/>
      <color theme="1"/>
      <name val="ＭＳ Ｐゴシック"/>
      <family val="2"/>
      <charset val="128"/>
      <scheme val="minor"/>
    </font>
    <font>
      <sz val="11"/>
      <color theme="1"/>
      <name val="ＭＳ ゴシック"/>
      <family val="3"/>
      <charset val="128"/>
    </font>
    <font>
      <sz val="6"/>
      <name val="ＭＳ Ｐゴシック"/>
      <family val="2"/>
      <charset val="128"/>
      <scheme val="minor"/>
    </font>
    <font>
      <b/>
      <sz val="18"/>
      <color theme="1"/>
      <name val="ＭＳ ゴシック"/>
      <family val="3"/>
      <charset val="128"/>
    </font>
    <font>
      <b/>
      <sz val="36"/>
      <color theme="1"/>
      <name val="ＭＳ ゴシック"/>
      <family val="3"/>
      <charset val="128"/>
    </font>
    <font>
      <sz val="6"/>
      <name val="ＭＳ Ｐゴシック"/>
      <family val="2"/>
      <charset val="128"/>
    </font>
    <font>
      <b/>
      <sz val="16"/>
      <color theme="1"/>
      <name val="ＭＳ ゴシック"/>
      <family val="3"/>
      <charset val="128"/>
    </font>
    <font>
      <sz val="14"/>
      <color theme="1"/>
      <name val="ＭＳ ゴシック"/>
      <family val="3"/>
      <charset val="128"/>
    </font>
    <font>
      <sz val="16"/>
      <color theme="1"/>
      <name val="ＭＳ ゴシック"/>
      <family val="3"/>
      <charset val="128"/>
    </font>
    <font>
      <sz val="14"/>
      <color rgb="FFFF0000"/>
      <name val="ＭＳ ゴシック"/>
      <family val="3"/>
      <charset val="128"/>
    </font>
    <font>
      <sz val="13"/>
      <name val="ＭＳ ゴシック"/>
      <family val="3"/>
      <charset val="128"/>
    </font>
    <font>
      <sz val="24"/>
      <color theme="1"/>
      <name val="ＭＳ ゴシック"/>
      <family val="3"/>
      <charset val="128"/>
    </font>
    <font>
      <b/>
      <sz val="24"/>
      <color theme="1"/>
      <name val="ＭＳ ゴシック"/>
      <family val="3"/>
      <charset val="128"/>
    </font>
    <font>
      <sz val="11"/>
      <name val="ＭＳ ゴシック"/>
      <family val="3"/>
      <charset val="128"/>
    </font>
    <font>
      <b/>
      <sz val="22"/>
      <name val="ＭＳ ゴシック"/>
      <family val="3"/>
      <charset val="128"/>
    </font>
    <font>
      <b/>
      <sz val="24"/>
      <name val="ＭＳ ゴシック"/>
      <family val="3"/>
      <charset val="128"/>
    </font>
    <font>
      <sz val="16"/>
      <name val="ＭＳ ゴシック"/>
      <family val="3"/>
      <charset val="128"/>
    </font>
    <font>
      <b/>
      <sz val="14"/>
      <color theme="1"/>
      <name val="ＭＳ ゴシック"/>
      <family val="3"/>
      <charset val="128"/>
    </font>
    <font>
      <b/>
      <sz val="13"/>
      <color rgb="FFFF0000"/>
      <name val="ＭＳ ゴシック"/>
      <family val="3"/>
      <charset val="128"/>
    </font>
    <font>
      <sz val="11"/>
      <color theme="1"/>
      <name val="ＭＳ Ｐゴシック"/>
      <family val="2"/>
      <charset val="128"/>
    </font>
    <font>
      <sz val="11"/>
      <color theme="0"/>
      <name val="ＭＳ ゴシック"/>
      <family val="3"/>
      <charset val="128"/>
    </font>
    <font>
      <sz val="9"/>
      <color theme="1"/>
      <name val="ＭＳ ゴシック"/>
      <family val="3"/>
      <charset val="128"/>
    </font>
    <font>
      <sz val="6"/>
      <name val="ＭＳ ゴシック"/>
      <family val="2"/>
      <charset val="128"/>
    </font>
    <font>
      <sz val="9"/>
      <color theme="1"/>
      <name val="ＭＳ ゴシック"/>
      <family val="2"/>
      <charset val="128"/>
    </font>
    <font>
      <sz val="11"/>
      <color theme="0"/>
      <name val="ＭＳ Ｐゴシック"/>
      <family val="2"/>
      <charset val="128"/>
    </font>
    <font>
      <sz val="11"/>
      <color rgb="FF3366FF"/>
      <name val="ＭＳ ゴシック"/>
      <family val="3"/>
      <charset val="128"/>
    </font>
    <font>
      <sz val="11"/>
      <color rgb="FFFF5050"/>
      <name val="ＭＳ ゴシック"/>
      <family val="3"/>
      <charset val="128"/>
    </font>
    <font>
      <b/>
      <sz val="11"/>
      <color theme="1"/>
      <name val="ＭＳ Ｐゴシック"/>
      <family val="3"/>
      <charset val="128"/>
    </font>
    <font>
      <sz val="11"/>
      <color theme="1"/>
      <name val="ＭＳ Ｐゴシック"/>
      <family val="3"/>
      <charset val="128"/>
    </font>
    <font>
      <sz val="11"/>
      <color rgb="FF3366FF"/>
      <name val="ＭＳ Ｐゴシック"/>
      <family val="3"/>
      <charset val="128"/>
    </font>
    <font>
      <sz val="11"/>
      <color rgb="FFFF5050"/>
      <name val="ＭＳ Ｐゴシック"/>
      <family val="3"/>
      <charset val="128"/>
    </font>
    <font>
      <b/>
      <sz val="22"/>
      <color theme="1"/>
      <name val="ＭＳ ゴシック"/>
      <family val="3"/>
      <charset val="128"/>
    </font>
    <font>
      <sz val="11"/>
      <name val="ＭＳ Ｐゴシック"/>
      <family val="3"/>
      <charset val="128"/>
    </font>
    <font>
      <sz val="9"/>
      <name val="ＭＳ ゴシック"/>
      <family val="3"/>
      <charset val="128"/>
    </font>
    <font>
      <sz val="12"/>
      <color rgb="FFFF0000"/>
      <name val="ＭＳ ゴシック"/>
      <family val="3"/>
      <charset val="128"/>
    </font>
    <font>
      <sz val="12"/>
      <color theme="1"/>
      <name val="ＭＳ ゴシック"/>
      <family val="3"/>
      <charset val="128"/>
    </font>
  </fonts>
  <fills count="8">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
      <patternFill patternType="solid">
        <fgColor theme="0" tint="-0.24994659260841701"/>
        <bgColor indexed="64"/>
      </patternFill>
    </fill>
    <fill>
      <patternFill patternType="solid">
        <fgColor theme="8" tint="0.59999389629810485"/>
        <bgColor indexed="64"/>
      </patternFill>
    </fill>
    <fill>
      <patternFill patternType="solid">
        <fgColor theme="0"/>
        <bgColor indexed="64"/>
      </patternFill>
    </fill>
  </fills>
  <borders count="65">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style="thin">
        <color auto="1"/>
      </top>
      <bottom/>
      <diagonal/>
    </border>
    <border>
      <left/>
      <right/>
      <top style="thin">
        <color indexed="64"/>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right/>
      <top/>
      <bottom style="medium">
        <color rgb="FF0070C0"/>
      </bottom>
      <diagonal/>
    </border>
    <border>
      <left/>
      <right style="medium">
        <color rgb="FF0070C0"/>
      </right>
      <top/>
      <bottom style="medium">
        <color rgb="FF0070C0"/>
      </bottom>
      <diagonal/>
    </border>
    <border>
      <left style="medium">
        <color auto="1"/>
      </left>
      <right/>
      <top/>
      <bottom style="thin">
        <color auto="1"/>
      </bottom>
      <diagonal/>
    </border>
    <border>
      <left/>
      <right/>
      <top/>
      <bottom style="thin">
        <color indexed="64"/>
      </bottom>
      <diagonal/>
    </border>
    <border>
      <left/>
      <right style="medium">
        <color auto="1"/>
      </right>
      <top/>
      <bottom style="thin">
        <color auto="1"/>
      </bottom>
      <diagonal/>
    </border>
    <border>
      <left style="medium">
        <color rgb="FF0070C0"/>
      </left>
      <right/>
      <top style="mediumDashed">
        <color rgb="FF0070C0"/>
      </top>
      <bottom/>
      <diagonal/>
    </border>
    <border>
      <left/>
      <right/>
      <top style="mediumDashed">
        <color rgb="FF0070C0"/>
      </top>
      <bottom/>
      <diagonal/>
    </border>
    <border>
      <left/>
      <right style="medium">
        <color rgb="FF0070C0"/>
      </right>
      <top style="mediumDashed">
        <color rgb="FF0070C0"/>
      </top>
      <bottom/>
      <diagonal/>
    </border>
    <border>
      <left style="medium">
        <color rgb="FF0070C0"/>
      </left>
      <right/>
      <top/>
      <bottom style="medium">
        <color rgb="FF0070C0"/>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s>
  <cellStyleXfs count="21">
    <xf numFmtId="0" fontId="0" fillId="0" borderId="0">
      <alignment vertical="center"/>
    </xf>
    <xf numFmtId="0" fontId="1" fillId="0" borderId="0">
      <alignment vertical="center"/>
    </xf>
    <xf numFmtId="0" fontId="20" fillId="0" borderId="0">
      <alignment vertical="center"/>
    </xf>
    <xf numFmtId="38" fontId="20" fillId="0" borderId="0" applyFont="0" applyFill="0" applyBorder="0" applyAlignment="0" applyProtection="0">
      <alignment vertical="center"/>
    </xf>
    <xf numFmtId="38" fontId="33" fillId="0" borderId="0" applyFont="0" applyFill="0" applyBorder="0" applyAlignment="0" applyProtection="0">
      <alignment vertical="center"/>
    </xf>
    <xf numFmtId="38" fontId="33" fillId="0" borderId="0" applyFont="0" applyFill="0" applyBorder="0" applyAlignment="0" applyProtection="0">
      <alignment vertical="center"/>
    </xf>
    <xf numFmtId="6" fontId="33" fillId="0" borderId="0" applyFont="0" applyFill="0" applyBorder="0" applyAlignment="0" applyProtection="0"/>
    <xf numFmtId="0" fontId="33" fillId="0" borderId="0"/>
    <xf numFmtId="0" fontId="1" fillId="0" borderId="0">
      <alignment vertical="center"/>
    </xf>
    <xf numFmtId="0" fontId="20" fillId="0" borderId="0">
      <alignment vertical="center"/>
    </xf>
    <xf numFmtId="0" fontId="33" fillId="0" borderId="0"/>
    <xf numFmtId="0" fontId="14" fillId="0" borderId="0"/>
    <xf numFmtId="0" fontId="22" fillId="0" borderId="0">
      <alignment vertical="center"/>
    </xf>
    <xf numFmtId="0" fontId="33" fillId="0" borderId="0">
      <alignment vertical="center"/>
    </xf>
    <xf numFmtId="0" fontId="33" fillId="0" borderId="0"/>
    <xf numFmtId="0" fontId="1" fillId="0" borderId="0">
      <alignment vertical="center"/>
    </xf>
    <xf numFmtId="0" fontId="14" fillId="0" borderId="0"/>
    <xf numFmtId="0" fontId="24" fillId="0" borderId="0">
      <alignment vertical="center"/>
    </xf>
    <xf numFmtId="0" fontId="34" fillId="0" borderId="0"/>
    <xf numFmtId="0" fontId="1" fillId="0" borderId="0">
      <alignment vertical="center"/>
    </xf>
    <xf numFmtId="0" fontId="24" fillId="0" borderId="0">
      <alignment vertical="center"/>
    </xf>
  </cellStyleXfs>
  <cellXfs count="204">
    <xf numFmtId="0" fontId="0" fillId="0" borderId="0" xfId="0">
      <alignment vertical="center"/>
    </xf>
    <xf numFmtId="0" fontId="2" fillId="0" borderId="0" xfId="1" applyFont="1">
      <alignment vertical="center"/>
    </xf>
    <xf numFmtId="0" fontId="4" fillId="0" borderId="0" xfId="1" applyFont="1" applyAlignment="1" applyProtection="1">
      <protection hidden="1"/>
    </xf>
    <xf numFmtId="0" fontId="5" fillId="0" borderId="0" xfId="1" applyFont="1">
      <alignment vertical="center"/>
    </xf>
    <xf numFmtId="0" fontId="7" fillId="0" borderId="0" xfId="1" applyFont="1" applyAlignment="1"/>
    <xf numFmtId="0" fontId="1" fillId="0" borderId="0" xfId="1">
      <alignment vertical="center"/>
    </xf>
    <xf numFmtId="0" fontId="11" fillId="0" borderId="8" xfId="1" applyFont="1" applyFill="1" applyBorder="1" applyAlignment="1">
      <alignment vertical="center"/>
    </xf>
    <xf numFmtId="0" fontId="2" fillId="0" borderId="0" xfId="1" applyFont="1" applyBorder="1">
      <alignment vertical="center"/>
    </xf>
    <xf numFmtId="0" fontId="12" fillId="0" borderId="0" xfId="1" applyFont="1">
      <alignment vertical="center"/>
    </xf>
    <xf numFmtId="0" fontId="13" fillId="0" borderId="0" xfId="1" applyFont="1">
      <alignment vertical="center"/>
    </xf>
    <xf numFmtId="0" fontId="9" fillId="0" borderId="0" xfId="1" applyFont="1">
      <alignment vertical="center"/>
    </xf>
    <xf numFmtId="0" fontId="14" fillId="0" borderId="38" xfId="1" applyFont="1" applyBorder="1">
      <alignment vertical="center"/>
    </xf>
    <xf numFmtId="0" fontId="14" fillId="0" borderId="39" xfId="1" applyFont="1" applyBorder="1">
      <alignment vertical="center"/>
    </xf>
    <xf numFmtId="0" fontId="14" fillId="0" borderId="40" xfId="1" applyFont="1" applyBorder="1">
      <alignment vertical="center"/>
    </xf>
    <xf numFmtId="0" fontId="15" fillId="0" borderId="41" xfId="1" applyFont="1" applyBorder="1">
      <alignment vertical="center"/>
    </xf>
    <xf numFmtId="0" fontId="14" fillId="0" borderId="0" xfId="1" applyFont="1" applyBorder="1">
      <alignment vertical="center"/>
    </xf>
    <xf numFmtId="0" fontId="14" fillId="0" borderId="42" xfId="1" applyFont="1" applyBorder="1">
      <alignment vertical="center"/>
    </xf>
    <xf numFmtId="0" fontId="14" fillId="0" borderId="41" xfId="1" applyFont="1" applyBorder="1">
      <alignment vertical="center"/>
    </xf>
    <xf numFmtId="0" fontId="14" fillId="0" borderId="43" xfId="1" applyFont="1" applyBorder="1">
      <alignment vertical="center"/>
    </xf>
    <xf numFmtId="0" fontId="14" fillId="0" borderId="44" xfId="1" applyFont="1" applyBorder="1">
      <alignment vertical="center"/>
    </xf>
    <xf numFmtId="0" fontId="2" fillId="0" borderId="41" xfId="1" applyFont="1" applyBorder="1">
      <alignment vertical="center"/>
    </xf>
    <xf numFmtId="0" fontId="2" fillId="0" borderId="42" xfId="1" applyFont="1" applyBorder="1">
      <alignment vertical="center"/>
    </xf>
    <xf numFmtId="0" fontId="8" fillId="0" borderId="0" xfId="1" applyFont="1" applyBorder="1">
      <alignment vertical="center"/>
    </xf>
    <xf numFmtId="0" fontId="16" fillId="0" borderId="0" xfId="1" applyFont="1" applyFill="1">
      <alignment vertical="center"/>
    </xf>
    <xf numFmtId="0" fontId="17" fillId="0" borderId="0" xfId="1" applyFont="1" applyFill="1">
      <alignment vertical="center"/>
    </xf>
    <xf numFmtId="0" fontId="2" fillId="0" borderId="48" xfId="1" applyFont="1" applyBorder="1">
      <alignment vertical="center"/>
    </xf>
    <xf numFmtId="0" fontId="8" fillId="0" borderId="49" xfId="1" applyFont="1" applyBorder="1">
      <alignment vertical="center"/>
    </xf>
    <xf numFmtId="0" fontId="2" fillId="0" borderId="49" xfId="1" applyFont="1" applyBorder="1">
      <alignment vertical="center"/>
    </xf>
    <xf numFmtId="0" fontId="2" fillId="0" borderId="50" xfId="1" applyFont="1" applyBorder="1">
      <alignment vertical="center"/>
    </xf>
    <xf numFmtId="0" fontId="13" fillId="0" borderId="38" xfId="1" applyFont="1" applyBorder="1">
      <alignment vertical="center"/>
    </xf>
    <xf numFmtId="0" fontId="9" fillId="0" borderId="39" xfId="1" applyFont="1" applyBorder="1">
      <alignment vertical="center"/>
    </xf>
    <xf numFmtId="0" fontId="2" fillId="0" borderId="39" xfId="1" applyFont="1" applyBorder="1">
      <alignment vertical="center"/>
    </xf>
    <xf numFmtId="0" fontId="2" fillId="0" borderId="40" xfId="1" applyFont="1" applyBorder="1">
      <alignment vertical="center"/>
    </xf>
    <xf numFmtId="0" fontId="13" fillId="0" borderId="41" xfId="1" applyFont="1" applyBorder="1">
      <alignment vertical="center"/>
    </xf>
    <xf numFmtId="0" fontId="9" fillId="0" borderId="0" xfId="1" applyFont="1" applyBorder="1">
      <alignment vertical="center"/>
    </xf>
    <xf numFmtId="0" fontId="18" fillId="0" borderId="0" xfId="1" applyFont="1" applyBorder="1">
      <alignment vertical="center"/>
    </xf>
    <xf numFmtId="0" fontId="2" fillId="0" borderId="51" xfId="1" applyFont="1" applyBorder="1">
      <alignment vertical="center"/>
    </xf>
    <xf numFmtId="0" fontId="2" fillId="0" borderId="43" xfId="1" applyFont="1" applyBorder="1">
      <alignment vertical="center"/>
    </xf>
    <xf numFmtId="0" fontId="2" fillId="0" borderId="44" xfId="1" applyFont="1" applyBorder="1">
      <alignment vertical="center"/>
    </xf>
    <xf numFmtId="0" fontId="19" fillId="0" borderId="0" xfId="1" applyFont="1" applyFill="1">
      <alignment vertical="center"/>
    </xf>
    <xf numFmtId="0" fontId="2" fillId="0" borderId="0" xfId="1" applyFont="1" applyFill="1">
      <alignment vertical="center"/>
    </xf>
    <xf numFmtId="0" fontId="2" fillId="0" borderId="0" xfId="1" applyFont="1" applyFill="1" applyBorder="1">
      <alignment vertical="center"/>
    </xf>
    <xf numFmtId="0" fontId="2" fillId="0" borderId="0" xfId="2" applyFont="1">
      <alignment vertical="center"/>
    </xf>
    <xf numFmtId="0" fontId="21" fillId="0" borderId="0" xfId="2" applyFont="1">
      <alignment vertical="center"/>
    </xf>
    <xf numFmtId="0" fontId="20" fillId="0" borderId="0" xfId="2">
      <alignment vertical="center"/>
    </xf>
    <xf numFmtId="0" fontId="2" fillId="3" borderId="11" xfId="2" applyFont="1" applyFill="1" applyBorder="1">
      <alignment vertical="center"/>
    </xf>
    <xf numFmtId="0" fontId="2" fillId="3" borderId="31" xfId="2" applyFont="1" applyFill="1" applyBorder="1">
      <alignment vertical="center"/>
    </xf>
    <xf numFmtId="0" fontId="2" fillId="3" borderId="32" xfId="2" applyFont="1" applyFill="1" applyBorder="1">
      <alignment vertical="center"/>
    </xf>
    <xf numFmtId="0" fontId="2" fillId="3" borderId="14" xfId="2" applyFont="1" applyFill="1" applyBorder="1" applyAlignment="1">
      <alignment vertical="center"/>
    </xf>
    <xf numFmtId="0" fontId="2" fillId="3" borderId="20" xfId="2" applyFont="1" applyFill="1" applyBorder="1" applyAlignment="1">
      <alignment vertical="center"/>
    </xf>
    <xf numFmtId="0" fontId="2" fillId="3" borderId="19" xfId="2" applyFont="1" applyFill="1" applyBorder="1" applyAlignment="1">
      <alignment vertical="center"/>
    </xf>
    <xf numFmtId="0" fontId="2" fillId="3" borderId="19" xfId="2" applyFont="1" applyFill="1" applyBorder="1" applyAlignment="1">
      <alignment vertical="center" wrapText="1"/>
    </xf>
    <xf numFmtId="0" fontId="2" fillId="3" borderId="32" xfId="2" applyFont="1" applyFill="1" applyBorder="1" applyAlignment="1">
      <alignment vertical="center"/>
    </xf>
    <xf numFmtId="0" fontId="2" fillId="3" borderId="30" xfId="2" applyFont="1" applyFill="1" applyBorder="1" applyAlignment="1">
      <alignment vertical="center"/>
    </xf>
    <xf numFmtId="0" fontId="2" fillId="3" borderId="21" xfId="2" applyFont="1" applyFill="1" applyBorder="1" applyAlignment="1">
      <alignment vertical="center"/>
    </xf>
    <xf numFmtId="0" fontId="2" fillId="3" borderId="52" xfId="2" applyFont="1" applyFill="1" applyBorder="1">
      <alignment vertical="center"/>
    </xf>
    <xf numFmtId="0" fontId="2" fillId="3" borderId="53" xfId="2" applyFont="1" applyFill="1" applyBorder="1">
      <alignment vertical="center"/>
    </xf>
    <xf numFmtId="0" fontId="2" fillId="3" borderId="46" xfId="2" applyFont="1" applyFill="1" applyBorder="1" applyAlignment="1">
      <alignment vertical="center"/>
    </xf>
    <xf numFmtId="0" fontId="2" fillId="3" borderId="53" xfId="2" applyFont="1" applyFill="1" applyBorder="1" applyAlignment="1">
      <alignment vertical="center"/>
    </xf>
    <xf numFmtId="0" fontId="2" fillId="3" borderId="54" xfId="2" applyFont="1" applyFill="1" applyBorder="1" applyAlignment="1">
      <alignment vertical="center"/>
    </xf>
    <xf numFmtId="0" fontId="2" fillId="3" borderId="55" xfId="2" applyFont="1" applyFill="1" applyBorder="1" applyAlignment="1">
      <alignment vertical="center"/>
    </xf>
    <xf numFmtId="0" fontId="2" fillId="3" borderId="55" xfId="2" applyFont="1" applyFill="1" applyBorder="1">
      <alignment vertical="center"/>
    </xf>
    <xf numFmtId="0" fontId="2" fillId="3" borderId="11" xfId="2" applyFont="1" applyFill="1" applyBorder="1" applyAlignment="1">
      <alignment vertical="center" shrinkToFit="1"/>
    </xf>
    <xf numFmtId="0" fontId="2" fillId="4" borderId="11" xfId="2" applyNumberFormat="1" applyFont="1" applyFill="1" applyBorder="1" applyAlignment="1">
      <alignment vertical="center" shrinkToFit="1"/>
    </xf>
    <xf numFmtId="176" fontId="2" fillId="4" borderId="11" xfId="2" applyNumberFormat="1" applyFont="1" applyFill="1" applyBorder="1" applyAlignment="1">
      <alignment vertical="center" shrinkToFit="1"/>
    </xf>
    <xf numFmtId="177" fontId="2" fillId="4" borderId="11" xfId="2" applyNumberFormat="1" applyFont="1" applyFill="1" applyBorder="1" applyAlignment="1">
      <alignment vertical="center" shrinkToFit="1"/>
    </xf>
    <xf numFmtId="14" fontId="2" fillId="4" borderId="11" xfId="2" applyNumberFormat="1" applyFont="1" applyFill="1" applyBorder="1" applyAlignment="1">
      <alignment vertical="center" wrapText="1"/>
    </xf>
    <xf numFmtId="0" fontId="2" fillId="4" borderId="11" xfId="2" applyNumberFormat="1" applyFont="1" applyFill="1" applyBorder="1" applyAlignment="1">
      <alignment vertical="center" wrapText="1"/>
    </xf>
    <xf numFmtId="176" fontId="2" fillId="5" borderId="20" xfId="2" applyNumberFormat="1" applyFont="1" applyFill="1" applyBorder="1" applyAlignment="1">
      <alignment vertical="center" shrinkToFit="1"/>
    </xf>
    <xf numFmtId="176" fontId="2" fillId="5" borderId="19" xfId="2" applyNumberFormat="1" applyFont="1" applyFill="1" applyBorder="1" applyAlignment="1">
      <alignment vertical="center" shrinkToFit="1"/>
    </xf>
    <xf numFmtId="177" fontId="2" fillId="5" borderId="19" xfId="2" applyNumberFormat="1" applyFont="1" applyFill="1" applyBorder="1" applyAlignment="1">
      <alignment vertical="center" shrinkToFit="1"/>
    </xf>
    <xf numFmtId="176" fontId="2" fillId="5" borderId="21" xfId="2" applyNumberFormat="1" applyFont="1" applyFill="1" applyBorder="1" applyAlignment="1">
      <alignment vertical="center" shrinkToFit="1"/>
    </xf>
    <xf numFmtId="49" fontId="20" fillId="0" borderId="0" xfId="2" applyNumberFormat="1" applyAlignment="1">
      <alignment vertical="center" shrinkToFit="1"/>
    </xf>
    <xf numFmtId="49" fontId="2" fillId="0" borderId="11" xfId="2" applyNumberFormat="1" applyFont="1" applyBorder="1" applyAlignment="1">
      <alignment vertical="center" shrinkToFit="1"/>
    </xf>
    <xf numFmtId="176" fontId="2" fillId="0" borderId="11" xfId="2" applyNumberFormat="1" applyFont="1" applyBorder="1" applyAlignment="1">
      <alignment vertical="center" shrinkToFit="1"/>
    </xf>
    <xf numFmtId="177" fontId="2" fillId="0" borderId="11" xfId="2" applyNumberFormat="1" applyFont="1" applyBorder="1" applyAlignment="1">
      <alignment vertical="center" shrinkToFit="1"/>
    </xf>
    <xf numFmtId="177" fontId="2" fillId="0" borderId="11" xfId="3" applyNumberFormat="1" applyFont="1" applyBorder="1" applyAlignment="1">
      <alignment vertical="center" shrinkToFit="1"/>
    </xf>
    <xf numFmtId="49" fontId="2" fillId="0" borderId="11" xfId="3" applyNumberFormat="1" applyFont="1" applyBorder="1" applyAlignment="1">
      <alignment vertical="center" wrapText="1"/>
    </xf>
    <xf numFmtId="49" fontId="2" fillId="0" borderId="11" xfId="3" applyNumberFormat="1" applyFont="1" applyBorder="1" applyAlignment="1">
      <alignment vertical="center" shrinkToFit="1"/>
    </xf>
    <xf numFmtId="176" fontId="2" fillId="0" borderId="11" xfId="3" applyNumberFormat="1" applyFont="1" applyBorder="1" applyAlignment="1">
      <alignment vertical="center" shrinkToFit="1"/>
    </xf>
    <xf numFmtId="0" fontId="2" fillId="0" borderId="0" xfId="2" applyFont="1" applyAlignment="1">
      <alignment vertical="center" shrinkToFit="1"/>
    </xf>
    <xf numFmtId="40" fontId="2" fillId="0" borderId="0" xfId="2" applyNumberFormat="1" applyFont="1" applyAlignment="1">
      <alignment vertical="center" shrinkToFit="1"/>
    </xf>
    <xf numFmtId="180" fontId="2" fillId="0" borderId="0" xfId="3" applyNumberFormat="1" applyFont="1" applyBorder="1" applyAlignment="1">
      <alignment vertical="center" shrinkToFit="1"/>
    </xf>
    <xf numFmtId="40" fontId="2" fillId="0" borderId="0" xfId="2" applyNumberFormat="1" applyFont="1" applyAlignment="1">
      <alignment vertical="center"/>
    </xf>
    <xf numFmtId="0" fontId="2" fillId="2" borderId="11" xfId="2" applyFont="1" applyFill="1" applyBorder="1">
      <alignment vertical="center"/>
    </xf>
    <xf numFmtId="0" fontId="2" fillId="2" borderId="11" xfId="2" applyFont="1" applyFill="1" applyBorder="1" applyAlignment="1">
      <alignment vertical="center" shrinkToFit="1"/>
    </xf>
    <xf numFmtId="0" fontId="2" fillId="0" borderId="0" xfId="2" applyNumberFormat="1" applyFont="1" applyAlignment="1">
      <alignment vertical="center" shrinkToFit="1"/>
    </xf>
    <xf numFmtId="177" fontId="2" fillId="0" borderId="0" xfId="2" applyNumberFormat="1" applyFont="1" applyAlignment="1">
      <alignment vertical="center" shrinkToFit="1"/>
    </xf>
    <xf numFmtId="179" fontId="2" fillId="0" borderId="11" xfId="2" applyNumberFormat="1" applyFont="1" applyBorder="1" applyAlignment="1">
      <alignment vertical="center" shrinkToFit="1"/>
    </xf>
    <xf numFmtId="179" fontId="2" fillId="0" borderId="56" xfId="2" applyNumberFormat="1" applyFont="1" applyBorder="1" applyAlignment="1">
      <alignment horizontal="center" vertical="center" shrinkToFit="1"/>
    </xf>
    <xf numFmtId="40" fontId="2" fillId="0" borderId="56" xfId="2" applyNumberFormat="1" applyFont="1" applyBorder="1" applyAlignment="1">
      <alignment vertical="center" shrinkToFit="1"/>
    </xf>
    <xf numFmtId="176" fontId="2" fillId="0" borderId="56" xfId="2" applyNumberFormat="1" applyFont="1" applyBorder="1" applyAlignment="1">
      <alignment horizontal="center" vertical="center" shrinkToFit="1"/>
    </xf>
    <xf numFmtId="177" fontId="2" fillId="0" borderId="56" xfId="2" applyNumberFormat="1" applyFont="1" applyBorder="1" applyAlignment="1">
      <alignment horizontal="center" vertical="center" shrinkToFit="1"/>
    </xf>
    <xf numFmtId="0" fontId="20" fillId="6" borderId="11" xfId="2" applyFill="1" applyBorder="1">
      <alignment vertical="center"/>
    </xf>
    <xf numFmtId="0" fontId="28" fillId="6" borderId="11" xfId="2" applyFont="1" applyFill="1" applyBorder="1" applyAlignment="1">
      <alignment vertical="center"/>
    </xf>
    <xf numFmtId="0" fontId="20" fillId="6" borderId="11" xfId="2" applyFill="1" applyBorder="1" applyAlignment="1">
      <alignment vertical="center" shrinkToFit="1"/>
    </xf>
    <xf numFmtId="0" fontId="20" fillId="0" borderId="0" xfId="2" applyAlignment="1">
      <alignment vertical="center" shrinkToFit="1"/>
    </xf>
    <xf numFmtId="40" fontId="20" fillId="0" borderId="0" xfId="2" applyNumberFormat="1" applyAlignment="1">
      <alignment vertical="center" shrinkToFit="1"/>
    </xf>
    <xf numFmtId="0" fontId="20" fillId="0" borderId="0" xfId="2" applyNumberFormat="1" applyAlignment="1">
      <alignment vertical="center" shrinkToFit="1"/>
    </xf>
    <xf numFmtId="179" fontId="20" fillId="0" borderId="56" xfId="2" applyNumberFormat="1" applyBorder="1" applyAlignment="1">
      <alignment horizontal="center" vertical="center" shrinkToFit="1"/>
    </xf>
    <xf numFmtId="40" fontId="29" fillId="0" borderId="56" xfId="2" applyNumberFormat="1" applyFont="1" applyBorder="1" applyAlignment="1">
      <alignment vertical="center" shrinkToFit="1"/>
    </xf>
    <xf numFmtId="176" fontId="20" fillId="0" borderId="56" xfId="2" applyNumberFormat="1" applyBorder="1" applyAlignment="1">
      <alignment horizontal="center" vertical="center" shrinkToFit="1"/>
    </xf>
    <xf numFmtId="177" fontId="20" fillId="0" borderId="56" xfId="2" applyNumberFormat="1" applyBorder="1" applyAlignment="1">
      <alignment horizontal="center" vertical="center" shrinkToFit="1"/>
    </xf>
    <xf numFmtId="40" fontId="20" fillId="0" borderId="56" xfId="2" applyNumberFormat="1" applyBorder="1" applyAlignment="1">
      <alignment vertical="center" shrinkToFit="1"/>
    </xf>
    <xf numFmtId="0" fontId="35" fillId="0" borderId="8" xfId="1" applyFont="1" applyFill="1" applyBorder="1" applyAlignment="1">
      <alignment vertical="center"/>
    </xf>
    <xf numFmtId="0" fontId="9" fillId="2" borderId="13" xfId="1" applyFont="1" applyFill="1" applyBorder="1" applyAlignment="1">
      <alignment horizontal="left" vertical="center" shrinkToFit="1"/>
    </xf>
    <xf numFmtId="0" fontId="9" fillId="2" borderId="14" xfId="1" applyFont="1" applyFill="1" applyBorder="1" applyAlignment="1">
      <alignment horizontal="left" vertical="center" shrinkToFit="1"/>
    </xf>
    <xf numFmtId="0" fontId="9" fillId="2" borderId="15" xfId="1" applyFont="1" applyFill="1" applyBorder="1" applyAlignment="1">
      <alignment horizontal="left" vertical="center" shrinkToFit="1"/>
    </xf>
    <xf numFmtId="0" fontId="8" fillId="0" borderId="16" xfId="1" applyFont="1" applyFill="1" applyBorder="1" applyAlignment="1" applyProtection="1">
      <alignment horizontal="left" vertical="top" wrapText="1"/>
      <protection locked="0"/>
    </xf>
    <xf numFmtId="0" fontId="8" fillId="0" borderId="0" xfId="1" applyFont="1" applyFill="1" applyBorder="1" applyAlignment="1" applyProtection="1">
      <alignment horizontal="left" vertical="top" wrapText="1"/>
      <protection locked="0"/>
    </xf>
    <xf numFmtId="0" fontId="8" fillId="0" borderId="17" xfId="1" applyFont="1" applyFill="1" applyBorder="1" applyAlignment="1" applyProtection="1">
      <alignment horizontal="left" vertical="top" wrapText="1"/>
      <protection locked="0"/>
    </xf>
    <xf numFmtId="0" fontId="8" fillId="0" borderId="45" xfId="1" applyFont="1" applyFill="1" applyBorder="1" applyAlignment="1" applyProtection="1">
      <alignment horizontal="left" vertical="top" wrapText="1"/>
      <protection locked="0"/>
    </xf>
    <xf numFmtId="0" fontId="8" fillId="0" borderId="46" xfId="1" applyFont="1" applyFill="1" applyBorder="1" applyAlignment="1" applyProtection="1">
      <alignment horizontal="left" vertical="top" wrapText="1"/>
      <protection locked="0"/>
    </xf>
    <xf numFmtId="0" fontId="8" fillId="0" borderId="47" xfId="1" applyFont="1" applyFill="1" applyBorder="1" applyAlignment="1" applyProtection="1">
      <alignment horizontal="left" vertical="top" wrapText="1"/>
      <protection locked="0"/>
    </xf>
    <xf numFmtId="0" fontId="18" fillId="0" borderId="41" xfId="1" applyFont="1" applyBorder="1" applyAlignment="1">
      <alignment horizontal="center" vertical="center"/>
    </xf>
    <xf numFmtId="0" fontId="18" fillId="0" borderId="0" xfId="1" applyFont="1" applyBorder="1" applyAlignment="1">
      <alignment horizontal="center" vertical="center"/>
    </xf>
    <xf numFmtId="0" fontId="9" fillId="2" borderId="16" xfId="1" applyFont="1" applyFill="1" applyBorder="1" applyAlignment="1">
      <alignment horizontal="left" vertical="center" shrinkToFit="1"/>
    </xf>
    <xf numFmtId="0" fontId="9" fillId="2" borderId="0" xfId="1" applyFont="1" applyFill="1" applyBorder="1" applyAlignment="1">
      <alignment horizontal="left" vertical="center" shrinkToFit="1"/>
    </xf>
    <xf numFmtId="0" fontId="9" fillId="2" borderId="17" xfId="1" applyFont="1" applyFill="1" applyBorder="1" applyAlignment="1">
      <alignment horizontal="left" vertical="center" shrinkToFit="1"/>
    </xf>
    <xf numFmtId="0" fontId="8" fillId="0" borderId="16" xfId="1" applyFont="1" applyBorder="1" applyAlignment="1" applyProtection="1">
      <alignment horizontal="left" vertical="top" wrapText="1"/>
      <protection locked="0"/>
    </xf>
    <xf numFmtId="0" fontId="8" fillId="0" borderId="0" xfId="1" applyFont="1" applyBorder="1" applyAlignment="1" applyProtection="1">
      <alignment horizontal="left" vertical="top" wrapText="1"/>
      <protection locked="0"/>
    </xf>
    <xf numFmtId="0" fontId="8" fillId="0" borderId="17" xfId="1" applyFont="1" applyBorder="1" applyAlignment="1" applyProtection="1">
      <alignment horizontal="left" vertical="top" wrapText="1"/>
      <protection locked="0"/>
    </xf>
    <xf numFmtId="0" fontId="8" fillId="0" borderId="35" xfId="1" applyFont="1" applyBorder="1" applyAlignment="1" applyProtection="1">
      <alignment horizontal="left" vertical="top" wrapText="1"/>
      <protection locked="0"/>
    </xf>
    <xf numFmtId="0" fontId="8" fillId="0" borderId="36" xfId="1" applyFont="1" applyBorder="1" applyAlignment="1" applyProtection="1">
      <alignment horizontal="left" vertical="top" wrapText="1"/>
      <protection locked="0"/>
    </xf>
    <xf numFmtId="0" fontId="8" fillId="0" borderId="37" xfId="1" applyFont="1" applyBorder="1" applyAlignment="1" applyProtection="1">
      <alignment horizontal="left" vertical="top" wrapText="1"/>
      <protection locked="0"/>
    </xf>
    <xf numFmtId="0" fontId="8" fillId="0" borderId="1" xfId="1" applyFont="1" applyBorder="1" applyAlignment="1">
      <alignment horizontal="center" vertical="center"/>
    </xf>
    <xf numFmtId="0" fontId="8" fillId="0" borderId="2" xfId="1" applyFont="1" applyBorder="1" applyAlignment="1">
      <alignment horizontal="center" vertical="center"/>
    </xf>
    <xf numFmtId="0" fontId="8" fillId="2" borderId="2" xfId="1" applyFont="1" applyFill="1" applyBorder="1" applyAlignment="1">
      <alignment horizontal="center" vertical="center" shrinkToFit="1"/>
    </xf>
    <xf numFmtId="0" fontId="8" fillId="2" borderId="3" xfId="1" applyFont="1" applyFill="1" applyBorder="1" applyAlignment="1">
      <alignment horizontal="center" vertical="center" shrinkToFit="1"/>
    </xf>
    <xf numFmtId="0" fontId="8" fillId="2" borderId="23" xfId="1" applyFont="1" applyFill="1" applyBorder="1" applyAlignment="1">
      <alignment horizontal="center" vertical="center" shrinkToFit="1"/>
    </xf>
    <xf numFmtId="0" fontId="8" fillId="2" borderId="24" xfId="1" applyFont="1" applyFill="1" applyBorder="1" applyAlignment="1">
      <alignment horizontal="center" vertical="center" shrinkToFit="1"/>
    </xf>
    <xf numFmtId="0" fontId="8" fillId="2" borderId="25" xfId="1" applyFont="1" applyFill="1" applyBorder="1" applyAlignment="1">
      <alignment horizontal="center" vertical="center" shrinkToFit="1"/>
    </xf>
    <xf numFmtId="177" fontId="8" fillId="0" borderId="26" xfId="1" applyNumberFormat="1" applyFont="1" applyFill="1" applyBorder="1" applyAlignment="1" applyProtection="1">
      <alignment horizontal="center" vertical="center" shrinkToFit="1"/>
      <protection hidden="1"/>
    </xf>
    <xf numFmtId="177" fontId="8" fillId="0" borderId="27" xfId="1" applyNumberFormat="1" applyFont="1" applyFill="1" applyBorder="1" applyAlignment="1" applyProtection="1">
      <alignment horizontal="center" vertical="center" shrinkToFit="1"/>
      <protection hidden="1"/>
    </xf>
    <xf numFmtId="177" fontId="8" fillId="0" borderId="33" xfId="1" applyNumberFormat="1" applyFont="1" applyFill="1" applyBorder="1" applyAlignment="1" applyProtection="1">
      <alignment horizontal="center" vertical="center" shrinkToFit="1"/>
      <protection hidden="1"/>
    </xf>
    <xf numFmtId="177" fontId="8" fillId="0" borderId="34" xfId="1" applyNumberFormat="1" applyFont="1" applyFill="1" applyBorder="1" applyAlignment="1" applyProtection="1">
      <alignment horizontal="center" vertical="center" shrinkToFit="1"/>
      <protection hidden="1"/>
    </xf>
    <xf numFmtId="0" fontId="8" fillId="2" borderId="13" xfId="1" applyFont="1" applyFill="1" applyBorder="1" applyAlignment="1">
      <alignment horizontal="center" vertical="center" shrinkToFit="1"/>
    </xf>
    <xf numFmtId="0" fontId="8" fillId="2" borderId="14" xfId="1" applyFont="1" applyFill="1" applyBorder="1" applyAlignment="1">
      <alignment horizontal="center" vertical="center" shrinkToFit="1"/>
    </xf>
    <xf numFmtId="0" fontId="8" fillId="2" borderId="30" xfId="1" applyFont="1" applyFill="1" applyBorder="1" applyAlignment="1">
      <alignment horizontal="center" vertical="center" shrinkToFit="1"/>
    </xf>
    <xf numFmtId="177" fontId="8" fillId="0" borderId="31" xfId="1" applyNumberFormat="1" applyFont="1" applyBorder="1" applyAlignment="1" applyProtection="1">
      <alignment horizontal="center" vertical="center" shrinkToFit="1"/>
      <protection hidden="1"/>
    </xf>
    <xf numFmtId="177" fontId="8" fillId="0" borderId="32" xfId="1" applyNumberFormat="1" applyFont="1" applyFill="1" applyBorder="1" applyAlignment="1" applyProtection="1">
      <alignment horizontal="center" vertical="center" shrinkToFit="1"/>
      <protection hidden="1"/>
    </xf>
    <xf numFmtId="177" fontId="8" fillId="0" borderId="15" xfId="1" applyNumberFormat="1" applyFont="1" applyFill="1" applyBorder="1" applyAlignment="1" applyProtection="1">
      <alignment horizontal="center" vertical="center" shrinkToFit="1"/>
      <protection hidden="1"/>
    </xf>
    <xf numFmtId="177" fontId="8" fillId="0" borderId="26" xfId="1" applyNumberFormat="1" applyFont="1" applyBorder="1" applyAlignment="1" applyProtection="1">
      <alignment horizontal="center" vertical="center" shrinkToFit="1"/>
      <protection hidden="1"/>
    </xf>
    <xf numFmtId="0" fontId="8" fillId="2" borderId="18" xfId="1" applyFont="1" applyFill="1" applyBorder="1" applyAlignment="1">
      <alignment horizontal="center" vertical="center" shrinkToFit="1"/>
    </xf>
    <xf numFmtId="0" fontId="8" fillId="2" borderId="19" xfId="1" applyFont="1" applyFill="1" applyBorder="1" applyAlignment="1">
      <alignment horizontal="center" vertical="center" shrinkToFit="1"/>
    </xf>
    <xf numFmtId="0" fontId="8" fillId="2" borderId="21" xfId="1" applyFont="1" applyFill="1" applyBorder="1" applyAlignment="1">
      <alignment horizontal="center" vertical="center" shrinkToFit="1"/>
    </xf>
    <xf numFmtId="177" fontId="8" fillId="0" borderId="20" xfId="1" applyNumberFormat="1" applyFont="1" applyBorder="1" applyAlignment="1" applyProtection="1">
      <alignment horizontal="center" vertical="center" shrinkToFit="1"/>
      <protection hidden="1"/>
    </xf>
    <xf numFmtId="177" fontId="8" fillId="0" borderId="21" xfId="1" applyNumberFormat="1" applyFont="1" applyBorder="1" applyAlignment="1" applyProtection="1">
      <alignment horizontal="center" vertical="center" shrinkToFit="1"/>
      <protection hidden="1"/>
    </xf>
    <xf numFmtId="177" fontId="8" fillId="0" borderId="20" xfId="1" applyNumberFormat="1" applyFont="1" applyFill="1" applyBorder="1" applyAlignment="1" applyProtection="1">
      <alignment horizontal="center" vertical="center" shrinkToFit="1"/>
      <protection hidden="1"/>
    </xf>
    <xf numFmtId="177" fontId="8" fillId="0" borderId="22" xfId="1" applyNumberFormat="1" applyFont="1" applyFill="1" applyBorder="1" applyAlignment="1" applyProtection="1">
      <alignment horizontal="center" vertical="center" shrinkToFit="1"/>
      <protection hidden="1"/>
    </xf>
    <xf numFmtId="0" fontId="8" fillId="2" borderId="11" xfId="1" applyFont="1" applyFill="1" applyBorder="1" applyAlignment="1">
      <alignment horizontal="center" vertical="center" shrinkToFit="1"/>
    </xf>
    <xf numFmtId="0" fontId="8" fillId="2" borderId="12" xfId="1" applyFont="1" applyFill="1" applyBorder="1" applyAlignment="1">
      <alignment horizontal="center" vertical="center" shrinkToFit="1"/>
    </xf>
    <xf numFmtId="176" fontId="8" fillId="0" borderId="23" xfId="1" applyNumberFormat="1" applyFont="1" applyBorder="1" applyAlignment="1" applyProtection="1">
      <alignment horizontal="center" vertical="center" shrinkToFit="1"/>
      <protection hidden="1"/>
    </xf>
    <xf numFmtId="176" fontId="8" fillId="0" borderId="24" xfId="1" applyNumberFormat="1" applyFont="1" applyBorder="1" applyAlignment="1" applyProtection="1">
      <alignment horizontal="center" vertical="center" shrinkToFit="1"/>
      <protection hidden="1"/>
    </xf>
    <xf numFmtId="176" fontId="8" fillId="0" borderId="25" xfId="1" applyNumberFormat="1" applyFont="1" applyBorder="1" applyAlignment="1" applyProtection="1">
      <alignment horizontal="center" vertical="center" shrinkToFit="1"/>
      <protection hidden="1"/>
    </xf>
    <xf numFmtId="0" fontId="8" fillId="0" borderId="26" xfId="1" applyFont="1" applyBorder="1" applyAlignment="1">
      <alignment horizontal="center" vertical="center"/>
    </xf>
    <xf numFmtId="178" fontId="8" fillId="0" borderId="26" xfId="1" applyNumberFormat="1" applyFont="1" applyBorder="1" applyAlignment="1">
      <alignment horizontal="center" vertical="center"/>
    </xf>
    <xf numFmtId="0" fontId="8" fillId="0" borderId="27" xfId="1" applyFont="1" applyBorder="1" applyAlignment="1">
      <alignment horizontal="center" vertical="center"/>
    </xf>
    <xf numFmtId="0" fontId="8" fillId="2" borderId="1" xfId="1" applyFont="1" applyFill="1" applyBorder="1" applyAlignment="1">
      <alignment horizontal="center" vertical="center" shrinkToFit="1"/>
    </xf>
    <xf numFmtId="179" fontId="8" fillId="2" borderId="28" xfId="1" applyNumberFormat="1" applyFont="1" applyFill="1" applyBorder="1" applyAlignment="1" applyProtection="1">
      <alignment horizontal="center" vertical="center" shrinkToFit="1"/>
      <protection hidden="1"/>
    </xf>
    <xf numFmtId="179" fontId="8" fillId="2" borderId="29" xfId="1" applyNumberFormat="1" applyFont="1" applyFill="1" applyBorder="1" applyAlignment="1" applyProtection="1">
      <alignment horizontal="center" vertical="center" shrinkToFit="1"/>
      <protection hidden="1"/>
    </xf>
    <xf numFmtId="179" fontId="8" fillId="2" borderId="6" xfId="1" applyNumberFormat="1" applyFont="1" applyFill="1" applyBorder="1" applyAlignment="1" applyProtection="1">
      <alignment horizontal="center" vertical="center" shrinkToFit="1"/>
      <protection hidden="1"/>
    </xf>
    <xf numFmtId="0" fontId="8" fillId="2" borderId="10" xfId="1" applyFont="1" applyFill="1" applyBorder="1" applyAlignment="1">
      <alignment horizontal="center" vertical="center" shrinkToFit="1"/>
    </xf>
    <xf numFmtId="0" fontId="8" fillId="0" borderId="10" xfId="1" applyNumberFormat="1" applyFont="1" applyFill="1" applyBorder="1" applyAlignment="1" applyProtection="1">
      <alignment horizontal="center" vertical="center" shrinkToFit="1"/>
      <protection locked="0"/>
    </xf>
    <xf numFmtId="0" fontId="8" fillId="0" borderId="11" xfId="1" applyNumberFormat="1" applyFont="1" applyFill="1" applyBorder="1" applyAlignment="1" applyProtection="1">
      <alignment horizontal="center" vertical="center" shrinkToFit="1"/>
      <protection locked="0"/>
    </xf>
    <xf numFmtId="0" fontId="8" fillId="0" borderId="11" xfId="1" applyFont="1" applyBorder="1" applyAlignment="1" applyProtection="1">
      <alignment horizontal="center" vertical="center" wrapText="1"/>
      <protection locked="0"/>
    </xf>
    <xf numFmtId="0" fontId="8" fillId="0" borderId="11" xfId="1" applyFont="1" applyBorder="1" applyAlignment="1" applyProtection="1">
      <alignment horizontal="center" vertical="center" wrapText="1"/>
      <protection hidden="1"/>
    </xf>
    <xf numFmtId="0" fontId="8" fillId="0" borderId="12" xfId="1" applyFont="1" applyBorder="1" applyAlignment="1" applyProtection="1">
      <alignment horizontal="center" vertical="center" wrapText="1"/>
      <protection locked="0"/>
    </xf>
    <xf numFmtId="0" fontId="8" fillId="0" borderId="10" xfId="1" applyFont="1" applyBorder="1" applyAlignment="1" applyProtection="1">
      <alignment horizontal="center" vertical="center" shrinkToFit="1"/>
      <protection hidden="1"/>
    </xf>
    <xf numFmtId="0" fontId="8" fillId="0" borderId="11" xfId="1" applyFont="1" applyBorder="1" applyAlignment="1" applyProtection="1">
      <alignment horizontal="center" vertical="center" shrinkToFit="1"/>
      <protection hidden="1"/>
    </xf>
    <xf numFmtId="176" fontId="8" fillId="0" borderId="11" xfId="1" applyNumberFormat="1" applyFont="1" applyBorder="1" applyAlignment="1" applyProtection="1">
      <alignment horizontal="center" vertical="center" shrinkToFit="1"/>
      <protection hidden="1"/>
    </xf>
    <xf numFmtId="177" fontId="8" fillId="0" borderId="11" xfId="1" applyNumberFormat="1" applyFont="1" applyBorder="1" applyAlignment="1" applyProtection="1">
      <alignment horizontal="center" vertical="center" shrinkToFit="1"/>
      <protection hidden="1"/>
    </xf>
    <xf numFmtId="177" fontId="8" fillId="0" borderId="12" xfId="1" applyNumberFormat="1" applyFont="1" applyBorder="1" applyAlignment="1" applyProtection="1">
      <alignment horizontal="center" vertical="center" shrinkToFit="1"/>
      <protection hidden="1"/>
    </xf>
    <xf numFmtId="0" fontId="8" fillId="0" borderId="13" xfId="1" applyNumberFormat="1" applyFont="1" applyFill="1" applyBorder="1" applyAlignment="1" applyProtection="1">
      <alignment horizontal="left" vertical="top" wrapText="1"/>
      <protection locked="0"/>
    </xf>
    <xf numFmtId="0" fontId="8" fillId="0" borderId="14" xfId="1" applyNumberFormat="1" applyFont="1" applyFill="1" applyBorder="1" applyAlignment="1" applyProtection="1">
      <alignment horizontal="left" vertical="top" wrapText="1"/>
      <protection locked="0"/>
    </xf>
    <xf numFmtId="0" fontId="8" fillId="0" borderId="15" xfId="1" applyNumberFormat="1" applyFont="1" applyFill="1" applyBorder="1" applyAlignment="1" applyProtection="1">
      <alignment horizontal="left" vertical="top" wrapText="1"/>
      <protection locked="0"/>
    </xf>
    <xf numFmtId="0" fontId="8" fillId="0" borderId="16" xfId="1" applyNumberFormat="1" applyFont="1" applyFill="1" applyBorder="1" applyAlignment="1" applyProtection="1">
      <alignment horizontal="left" vertical="top" wrapText="1"/>
      <protection locked="0"/>
    </xf>
    <xf numFmtId="0" fontId="8" fillId="0" borderId="0" xfId="1" applyNumberFormat="1" applyFont="1" applyFill="1" applyBorder="1" applyAlignment="1" applyProtection="1">
      <alignment horizontal="left" vertical="top" wrapText="1"/>
      <protection locked="0"/>
    </xf>
    <xf numFmtId="0" fontId="8" fillId="0" borderId="17" xfId="1" applyNumberFormat="1" applyFont="1" applyFill="1" applyBorder="1" applyAlignment="1" applyProtection="1">
      <alignment horizontal="left" vertical="top" wrapText="1"/>
      <protection locked="0"/>
    </xf>
    <xf numFmtId="0" fontId="8" fillId="0" borderId="35" xfId="1" applyNumberFormat="1" applyFont="1" applyFill="1" applyBorder="1" applyAlignment="1" applyProtection="1">
      <alignment horizontal="left" vertical="top" wrapText="1"/>
      <protection locked="0"/>
    </xf>
    <xf numFmtId="0" fontId="8" fillId="0" borderId="36" xfId="1" applyNumberFormat="1" applyFont="1" applyFill="1" applyBorder="1" applyAlignment="1" applyProtection="1">
      <alignment horizontal="left" vertical="top" wrapText="1"/>
      <protection locked="0"/>
    </xf>
    <xf numFmtId="0" fontId="8" fillId="0" borderId="37" xfId="1" applyNumberFormat="1" applyFont="1" applyFill="1" applyBorder="1" applyAlignment="1" applyProtection="1">
      <alignment horizontal="left" vertical="top" wrapText="1"/>
      <protection locked="0"/>
    </xf>
    <xf numFmtId="177" fontId="8" fillId="0" borderId="18" xfId="1" applyNumberFormat="1" applyFont="1" applyFill="1" applyBorder="1" applyAlignment="1" applyProtection="1">
      <alignment horizontal="center" vertical="center" shrinkToFit="1"/>
      <protection hidden="1"/>
    </xf>
    <xf numFmtId="177" fontId="8" fillId="0" borderId="19" xfId="1" applyNumberFormat="1" applyFont="1" applyFill="1" applyBorder="1" applyAlignment="1" applyProtection="1">
      <alignment horizontal="center" vertical="center" shrinkToFit="1"/>
      <protection hidden="1"/>
    </xf>
    <xf numFmtId="177" fontId="8" fillId="0" borderId="21" xfId="1" applyNumberFormat="1" applyFont="1" applyFill="1" applyBorder="1" applyAlignment="1" applyProtection="1">
      <alignment horizontal="center" vertical="center" shrinkToFit="1"/>
      <protection hidden="1"/>
    </xf>
    <xf numFmtId="177" fontId="8" fillId="0" borderId="11" xfId="1" applyNumberFormat="1" applyFont="1" applyFill="1" applyBorder="1" applyAlignment="1" applyProtection="1">
      <alignment horizontal="center" vertical="center" shrinkToFit="1"/>
      <protection hidden="1"/>
    </xf>
    <xf numFmtId="0" fontId="9" fillId="2" borderId="7" xfId="1" applyFont="1" applyFill="1" applyBorder="1" applyAlignment="1">
      <alignment horizontal="left" vertical="center" shrinkToFit="1"/>
    </xf>
    <xf numFmtId="0" fontId="9" fillId="2" borderId="8" xfId="1" applyFont="1" applyFill="1" applyBorder="1" applyAlignment="1">
      <alignment horizontal="left" vertical="center" shrinkToFit="1"/>
    </xf>
    <xf numFmtId="0" fontId="9" fillId="2" borderId="9" xfId="1" applyFont="1" applyFill="1" applyBorder="1" applyAlignment="1">
      <alignment horizontal="left" vertical="center" shrinkToFit="1"/>
    </xf>
    <xf numFmtId="0" fontId="9" fillId="2" borderId="4" xfId="1" applyFont="1" applyFill="1" applyBorder="1" applyAlignment="1">
      <alignment horizontal="center" vertical="center" shrinkToFit="1"/>
    </xf>
    <xf numFmtId="0" fontId="9" fillId="2" borderId="5" xfId="1" applyFont="1" applyFill="1" applyBorder="1" applyAlignment="1">
      <alignment horizontal="center" vertical="center" shrinkToFit="1"/>
    </xf>
    <xf numFmtId="0" fontId="9" fillId="2" borderId="6" xfId="1" applyFont="1" applyFill="1" applyBorder="1" applyAlignment="1">
      <alignment horizontal="center" vertical="center" shrinkToFit="1"/>
    </xf>
    <xf numFmtId="0" fontId="20" fillId="0" borderId="11" xfId="2" applyBorder="1" applyAlignment="1">
      <alignment vertical="center" shrinkToFit="1"/>
    </xf>
    <xf numFmtId="0" fontId="32" fillId="7" borderId="57" xfId="2" applyFont="1" applyFill="1" applyBorder="1" applyAlignment="1">
      <alignment horizontal="center" vertical="center"/>
    </xf>
    <xf numFmtId="0" fontId="32" fillId="7" borderId="58" xfId="2" applyFont="1" applyFill="1" applyBorder="1" applyAlignment="1">
      <alignment horizontal="center" vertical="center"/>
    </xf>
    <xf numFmtId="0" fontId="32" fillId="7" borderId="59" xfId="2" applyFont="1" applyFill="1" applyBorder="1" applyAlignment="1">
      <alignment horizontal="center" vertical="center"/>
    </xf>
    <xf numFmtId="0" fontId="32" fillId="7" borderId="60" xfId="2" applyFont="1" applyFill="1" applyBorder="1" applyAlignment="1">
      <alignment horizontal="center" vertical="center"/>
    </xf>
    <xf numFmtId="0" fontId="32" fillId="7" borderId="0" xfId="2" applyFont="1" applyFill="1" applyBorder="1" applyAlignment="1">
      <alignment horizontal="center" vertical="center"/>
    </xf>
    <xf numFmtId="0" fontId="32" fillId="7" borderId="61" xfId="2" applyFont="1" applyFill="1" applyBorder="1" applyAlignment="1">
      <alignment horizontal="center" vertical="center"/>
    </xf>
    <xf numFmtId="0" fontId="32" fillId="7" borderId="62" xfId="2" applyFont="1" applyFill="1" applyBorder="1" applyAlignment="1">
      <alignment horizontal="center" vertical="center"/>
    </xf>
    <xf numFmtId="0" fontId="32" fillId="7" borderId="63" xfId="2" applyFont="1" applyFill="1" applyBorder="1" applyAlignment="1">
      <alignment horizontal="center" vertical="center"/>
    </xf>
    <xf numFmtId="0" fontId="32" fillId="7" borderId="64" xfId="2" applyFont="1" applyFill="1" applyBorder="1" applyAlignment="1">
      <alignment horizontal="center" vertical="center"/>
    </xf>
    <xf numFmtId="0" fontId="28" fillId="6" borderId="11" xfId="2" applyFont="1" applyFill="1" applyBorder="1" applyAlignment="1">
      <alignment vertical="center" shrinkToFit="1"/>
    </xf>
    <xf numFmtId="0" fontId="36" fillId="0" borderId="11" xfId="1" applyFont="1" applyBorder="1" applyAlignment="1" applyProtection="1">
      <alignment horizontal="center" vertical="center" wrapText="1"/>
      <protection locked="0"/>
    </xf>
  </cellXfs>
  <cellStyles count="21">
    <cellStyle name="桁区切り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2"/>
    <cellStyle name="標準 3 2" xfId="12"/>
    <cellStyle name="標準 3 2 2" xfId="13"/>
    <cellStyle name="標準 3 3" xfId="14"/>
    <cellStyle name="標準 4" xfId="15"/>
    <cellStyle name="標準 5" xfId="16"/>
    <cellStyle name="標準 6" xfId="17"/>
    <cellStyle name="標準 7" xfId="18"/>
    <cellStyle name="標準 8" xfId="19"/>
    <cellStyle name="標準 9" xfId="2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データ!$AW$8</c:f>
          <c:strCache>
            <c:ptCount val="1"/>
            <c:pt idx="0">
              <c:v>経常収支比率（％）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データ!$AW$17</c:f>
              <c:strCache>
                <c:ptCount val="1"/>
                <c:pt idx="0">
                  <c:v>■ 当該値</c:v>
                </c:pt>
              </c:strCache>
            </c:strRef>
          </c:tx>
          <c:spPr>
            <a:solidFill>
              <a:srgbClr val="3366FF"/>
            </a:solidFill>
            <a:ln>
              <a:noFill/>
            </a:ln>
          </c:spPr>
          <c:invertIfNegative val="0"/>
          <c:cat>
            <c:numRef>
              <c:f>データ!$AX$16:$BB$16</c:f>
              <c:numCache>
                <c:formatCode>ge</c:formatCode>
                <c:ptCount val="5"/>
                <c:pt idx="0">
                  <c:v>40544</c:v>
                </c:pt>
                <c:pt idx="1">
                  <c:v>40909</c:v>
                </c:pt>
                <c:pt idx="2">
                  <c:v>41275</c:v>
                </c:pt>
                <c:pt idx="3">
                  <c:v>41640</c:v>
                </c:pt>
                <c:pt idx="4">
                  <c:v>42005</c:v>
                </c:pt>
              </c:numCache>
            </c:numRef>
          </c:cat>
          <c:val>
            <c:numRef>
              <c:f>データ!$AX$17:$BB$17</c:f>
              <c:numCache>
                <c:formatCode>#,##0.0;"▲ "#,##0.0</c:formatCode>
                <c:ptCount val="5"/>
                <c:pt idx="0">
                  <c:v>104.3</c:v>
                </c:pt>
                <c:pt idx="1">
                  <c:v>109.3</c:v>
                </c:pt>
                <c:pt idx="2">
                  <c:v>127.1</c:v>
                </c:pt>
                <c:pt idx="3">
                  <c:v>122.1</c:v>
                </c:pt>
                <c:pt idx="4">
                  <c:v>125.5</c:v>
                </c:pt>
              </c:numCache>
            </c:numRef>
          </c:val>
        </c:ser>
        <c:dLbls>
          <c:showLegendKey val="0"/>
          <c:showVal val="0"/>
          <c:showCatName val="0"/>
          <c:showSerName val="0"/>
          <c:showPercent val="0"/>
          <c:showBubbleSize val="0"/>
        </c:dLbls>
        <c:gapWidth val="180"/>
        <c:overlap val="-90"/>
        <c:axId val="214376344"/>
        <c:axId val="214376736"/>
      </c:barChart>
      <c:lineChart>
        <c:grouping val="standard"/>
        <c:varyColors val="0"/>
        <c:ser>
          <c:idx val="1"/>
          <c:order val="1"/>
          <c:tx>
            <c:strRef>
              <c:f>データ!$AW$18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データ!$AX$16:$BB$16</c:f>
              <c:numCache>
                <c:formatCode>ge</c:formatCode>
                <c:ptCount val="5"/>
                <c:pt idx="0">
                  <c:v>40544</c:v>
                </c:pt>
                <c:pt idx="1">
                  <c:v>40909</c:v>
                </c:pt>
                <c:pt idx="2">
                  <c:v>41275</c:v>
                </c:pt>
                <c:pt idx="3">
                  <c:v>41640</c:v>
                </c:pt>
                <c:pt idx="4">
                  <c:v>42005</c:v>
                </c:pt>
              </c:numCache>
            </c:numRef>
          </c:cat>
          <c:val>
            <c:numRef>
              <c:f>データ!$AX$18:$BB$18</c:f>
              <c:numCache>
                <c:formatCode>#,##0.0;"▲ "#,##0.0</c:formatCode>
                <c:ptCount val="5"/>
                <c:pt idx="0">
                  <c:v>108.4</c:v>
                </c:pt>
                <c:pt idx="1">
                  <c:v>110.1</c:v>
                </c:pt>
                <c:pt idx="2">
                  <c:v>119.7</c:v>
                </c:pt>
                <c:pt idx="3">
                  <c:v>125.7</c:v>
                </c:pt>
                <c:pt idx="4">
                  <c:v>129.69999999999999</c:v>
                </c:pt>
              </c:numCache>
            </c:numRef>
          </c:val>
          <c:smooth val="0"/>
        </c:ser>
        <c:ser>
          <c:idx val="2"/>
          <c:order val="2"/>
          <c:tx>
            <c:strRef>
              <c:f>データ!$AW$19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データ!$AX$16:$BB$16</c:f>
              <c:numCache>
                <c:formatCode>ge</c:formatCode>
                <c:ptCount val="5"/>
                <c:pt idx="0">
                  <c:v>40544</c:v>
                </c:pt>
                <c:pt idx="1">
                  <c:v>40909</c:v>
                </c:pt>
                <c:pt idx="2">
                  <c:v>41275</c:v>
                </c:pt>
                <c:pt idx="3">
                  <c:v>41640</c:v>
                </c:pt>
                <c:pt idx="4">
                  <c:v>42005</c:v>
                </c:pt>
              </c:numCache>
            </c:numRef>
          </c:cat>
          <c:val>
            <c:numRef>
              <c:f>データ!$AX$19:$BB$19</c:f>
              <c:numCache>
                <c:formatCode>#,##0.0;"▲ "#,##0.0</c:formatCode>
                <c:ptCount val="5"/>
                <c:pt idx="0">
                  <c:v>100</c:v>
                </c:pt>
                <c:pt idx="1">
                  <c:v>100</c:v>
                </c:pt>
                <c:pt idx="2">
                  <c:v>100</c:v>
                </c:pt>
                <c:pt idx="3">
                  <c:v>100</c:v>
                </c:pt>
                <c:pt idx="4">
                  <c:v>100</c:v>
                </c:pt>
              </c:numCache>
            </c:numRef>
          </c:val>
          <c:smooth val="0"/>
        </c:ser>
        <c:dLbls>
          <c:showLegendKey val="0"/>
          <c:showVal val="0"/>
          <c:showCatName val="0"/>
          <c:showSerName val="0"/>
          <c:showPercent val="0"/>
          <c:showBubbleSize val="0"/>
        </c:dLbls>
        <c:marker val="1"/>
        <c:smooth val="0"/>
        <c:axId val="214376344"/>
        <c:axId val="214376736"/>
      </c:lineChart>
      <c:catAx>
        <c:axId val="214376344"/>
        <c:scaling>
          <c:orientation val="minMax"/>
        </c:scaling>
        <c:delete val="0"/>
        <c:axPos val="b"/>
        <c:numFmt formatCode="ge" sourceLinked="1"/>
        <c:majorTickMark val="none"/>
        <c:minorTickMark val="none"/>
        <c:tickLblPos val="none"/>
        <c:crossAx val="214376736"/>
        <c:crosses val="autoZero"/>
        <c:auto val="0"/>
        <c:lblAlgn val="ctr"/>
        <c:lblOffset val="100"/>
        <c:noMultiLvlLbl val="1"/>
      </c:catAx>
      <c:valAx>
        <c:axId val="2143767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4376344"/>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データ!$IK$8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データ!$EM$17</c:f>
              <c:strCache>
                <c:ptCount val="1"/>
                <c:pt idx="0">
                  <c:v>■ 当該値</c:v>
                </c:pt>
              </c:strCache>
            </c:strRef>
          </c:tx>
          <c:spPr>
            <a:solidFill>
              <a:srgbClr val="3366FF"/>
            </a:solidFill>
            <a:ln>
              <a:noFill/>
            </a:ln>
          </c:spPr>
          <c:invertIfNegative val="0"/>
          <c:cat>
            <c:numRef>
              <c:f>データ!$EN$16:$ER$16</c:f>
              <c:numCache>
                <c:formatCode>ge</c:formatCode>
                <c:ptCount val="5"/>
                <c:pt idx="0">
                  <c:v>40544</c:v>
                </c:pt>
                <c:pt idx="1">
                  <c:v>40909</c:v>
                </c:pt>
                <c:pt idx="2">
                  <c:v>41275</c:v>
                </c:pt>
                <c:pt idx="3">
                  <c:v>41640</c:v>
                </c:pt>
                <c:pt idx="4">
                  <c:v>42005</c:v>
                </c:pt>
              </c:numCache>
            </c:numRef>
          </c:cat>
          <c:val>
            <c:numRef>
              <c:f>データ!$EN$17:$ER$17</c:f>
              <c:numCache>
                <c:formatCode>#,##0.0;"▲ "#,##0.0</c:formatCode>
                <c:ptCount val="5"/>
                <c:pt idx="0">
                  <c:v>#N/A</c:v>
                </c:pt>
                <c:pt idx="1">
                  <c:v>7.7</c:v>
                </c:pt>
                <c:pt idx="2">
                  <c:v>19.100000000000001</c:v>
                </c:pt>
                <c:pt idx="3">
                  <c:v>17.3</c:v>
                </c:pt>
                <c:pt idx="4">
                  <c:v>18</c:v>
                </c:pt>
              </c:numCache>
            </c:numRef>
          </c:val>
        </c:ser>
        <c:dLbls>
          <c:showLegendKey val="0"/>
          <c:showVal val="0"/>
          <c:showCatName val="0"/>
          <c:showSerName val="0"/>
          <c:showPercent val="0"/>
          <c:showBubbleSize val="0"/>
        </c:dLbls>
        <c:gapWidth val="180"/>
        <c:overlap val="-90"/>
        <c:axId val="216229536"/>
        <c:axId val="216229928"/>
      </c:barChart>
      <c:lineChart>
        <c:grouping val="standard"/>
        <c:varyColors val="0"/>
        <c:ser>
          <c:idx val="1"/>
          <c:order val="1"/>
          <c:tx>
            <c:strRef>
              <c:f>データ!$EM$18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データ!$EN$16:$ER$16</c:f>
              <c:numCache>
                <c:formatCode>ge</c:formatCode>
                <c:ptCount val="5"/>
                <c:pt idx="0">
                  <c:v>40544</c:v>
                </c:pt>
                <c:pt idx="1">
                  <c:v>40909</c:v>
                </c:pt>
                <c:pt idx="2">
                  <c:v>41275</c:v>
                </c:pt>
                <c:pt idx="3">
                  <c:v>41640</c:v>
                </c:pt>
                <c:pt idx="4">
                  <c:v>42005</c:v>
                </c:pt>
              </c:numCache>
            </c:numRef>
          </c:cat>
          <c:val>
            <c:numRef>
              <c:f>データ!$EN$18:$ER$18</c:f>
              <c:numCache>
                <c:formatCode>#,##0.0;"▲ "#,##0.0</c:formatCode>
                <c:ptCount val="5"/>
                <c:pt idx="0">
                  <c:v>#N/A</c:v>
                </c:pt>
                <c:pt idx="1">
                  <c:v>2.8</c:v>
                </c:pt>
                <c:pt idx="2">
                  <c:v>15.4</c:v>
                </c:pt>
                <c:pt idx="3">
                  <c:v>16.2</c:v>
                </c:pt>
                <c:pt idx="4">
                  <c:v>17.8</c:v>
                </c:pt>
              </c:numCache>
            </c:numRef>
          </c:val>
          <c:smooth val="0"/>
        </c:ser>
        <c:dLbls>
          <c:showLegendKey val="0"/>
          <c:showVal val="0"/>
          <c:showCatName val="0"/>
          <c:showSerName val="0"/>
          <c:showPercent val="0"/>
          <c:showBubbleSize val="0"/>
        </c:dLbls>
        <c:marker val="1"/>
        <c:smooth val="0"/>
        <c:axId val="216229536"/>
        <c:axId val="216229928"/>
      </c:lineChart>
      <c:catAx>
        <c:axId val="216229536"/>
        <c:scaling>
          <c:orientation val="minMax"/>
        </c:scaling>
        <c:delete val="0"/>
        <c:axPos val="b"/>
        <c:numFmt formatCode="ge" sourceLinked="1"/>
        <c:majorTickMark val="none"/>
        <c:minorTickMark val="none"/>
        <c:tickLblPos val="none"/>
        <c:crossAx val="216229928"/>
        <c:crosses val="autoZero"/>
        <c:auto val="0"/>
        <c:lblAlgn val="ctr"/>
        <c:lblOffset val="100"/>
        <c:noMultiLvlLbl val="1"/>
      </c:catAx>
      <c:valAx>
        <c:axId val="2162299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622953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データ!$EX$8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データ!$EX$17</c:f>
              <c:strCache>
                <c:ptCount val="1"/>
                <c:pt idx="0">
                  <c:v>■ 当該値</c:v>
                </c:pt>
              </c:strCache>
            </c:strRef>
          </c:tx>
          <c:spPr>
            <a:solidFill>
              <a:srgbClr val="3366FF"/>
            </a:solidFill>
            <a:ln>
              <a:noFill/>
            </a:ln>
          </c:spPr>
          <c:invertIfNegative val="0"/>
          <c:cat>
            <c:numRef>
              <c:f>データ!$EY$16:$FC$16</c:f>
              <c:numCache>
                <c:formatCode>ge</c:formatCode>
                <c:ptCount val="5"/>
                <c:pt idx="0">
                  <c:v>40544</c:v>
                </c:pt>
                <c:pt idx="1">
                  <c:v>40909</c:v>
                </c:pt>
                <c:pt idx="2">
                  <c:v>41275</c:v>
                </c:pt>
                <c:pt idx="3">
                  <c:v>41640</c:v>
                </c:pt>
                <c:pt idx="4">
                  <c:v>42005</c:v>
                </c:pt>
              </c:numCache>
            </c:numRef>
          </c:cat>
          <c:val>
            <c:numRef>
              <c:f>データ!$EY$17:$FC$17</c:f>
              <c:numCache>
                <c:formatCode>#,##0.0;"▲ "#,##0.0</c:formatCode>
                <c:ptCount val="5"/>
                <c:pt idx="0">
                  <c:v>40.799999999999997</c:v>
                </c:pt>
                <c:pt idx="1">
                  <c:v>34.299999999999997</c:v>
                </c:pt>
                <c:pt idx="2">
                  <c:v>42.2</c:v>
                </c:pt>
                <c:pt idx="3">
                  <c:v>40.700000000000003</c:v>
                </c:pt>
                <c:pt idx="4">
                  <c:v>39.799999999999997</c:v>
                </c:pt>
              </c:numCache>
            </c:numRef>
          </c:val>
        </c:ser>
        <c:dLbls>
          <c:showLegendKey val="0"/>
          <c:showVal val="0"/>
          <c:showCatName val="0"/>
          <c:showSerName val="0"/>
          <c:showPercent val="0"/>
          <c:showBubbleSize val="0"/>
        </c:dLbls>
        <c:gapWidth val="180"/>
        <c:overlap val="-90"/>
        <c:axId val="216230712"/>
        <c:axId val="216231104"/>
      </c:barChart>
      <c:lineChart>
        <c:grouping val="standard"/>
        <c:varyColors val="0"/>
        <c:ser>
          <c:idx val="1"/>
          <c:order val="1"/>
          <c:tx>
            <c:strRef>
              <c:f>データ!$EX$18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データ!$EY$16:$FC$16</c:f>
              <c:numCache>
                <c:formatCode>ge</c:formatCode>
                <c:ptCount val="5"/>
                <c:pt idx="0">
                  <c:v>40544</c:v>
                </c:pt>
                <c:pt idx="1">
                  <c:v>40909</c:v>
                </c:pt>
                <c:pt idx="2">
                  <c:v>41275</c:v>
                </c:pt>
                <c:pt idx="3">
                  <c:v>41640</c:v>
                </c:pt>
                <c:pt idx="4">
                  <c:v>42005</c:v>
                </c:pt>
              </c:numCache>
            </c:numRef>
          </c:cat>
          <c:val>
            <c:numRef>
              <c:f>データ!$EY$18:$FC$18</c:f>
              <c:numCache>
                <c:formatCode>#,##0.0;"▲ "#,##0.0</c:formatCode>
                <c:ptCount val="5"/>
                <c:pt idx="0">
                  <c:v>40.4</c:v>
                </c:pt>
                <c:pt idx="1">
                  <c:v>37.5</c:v>
                </c:pt>
                <c:pt idx="2">
                  <c:v>37</c:v>
                </c:pt>
                <c:pt idx="3">
                  <c:v>39.5</c:v>
                </c:pt>
                <c:pt idx="4">
                  <c:v>39.1</c:v>
                </c:pt>
              </c:numCache>
            </c:numRef>
          </c:val>
          <c:smooth val="0"/>
        </c:ser>
        <c:dLbls>
          <c:showLegendKey val="0"/>
          <c:showVal val="0"/>
          <c:showCatName val="0"/>
          <c:showSerName val="0"/>
          <c:showPercent val="0"/>
          <c:showBubbleSize val="0"/>
        </c:dLbls>
        <c:marker val="1"/>
        <c:smooth val="0"/>
        <c:axId val="216230712"/>
        <c:axId val="216231104"/>
      </c:lineChart>
      <c:catAx>
        <c:axId val="216230712"/>
        <c:scaling>
          <c:orientation val="minMax"/>
        </c:scaling>
        <c:delete val="0"/>
        <c:axPos val="b"/>
        <c:numFmt formatCode="ge" sourceLinked="1"/>
        <c:majorTickMark val="none"/>
        <c:minorTickMark val="none"/>
        <c:tickLblPos val="none"/>
        <c:crossAx val="216231104"/>
        <c:crosses val="autoZero"/>
        <c:auto val="0"/>
        <c:lblAlgn val="ctr"/>
        <c:lblOffset val="100"/>
        <c:noMultiLvlLbl val="1"/>
      </c:catAx>
      <c:valAx>
        <c:axId val="21623110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62307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データ!$FH$8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2601745749103"/>
          <c:y val="0.14877675044415661"/>
          <c:w val="0.84486230729944078"/>
          <c:h val="0.62215619325345217"/>
        </c:manualLayout>
      </c:layout>
      <c:barChart>
        <c:barDir val="col"/>
        <c:grouping val="clustered"/>
        <c:varyColors val="0"/>
        <c:ser>
          <c:idx val="0"/>
          <c:order val="0"/>
          <c:tx>
            <c:strRef>
              <c:f>データ!$FH$17</c:f>
              <c:strCache>
                <c:ptCount val="1"/>
                <c:pt idx="0">
                  <c:v>■ 当該値</c:v>
                </c:pt>
              </c:strCache>
            </c:strRef>
          </c:tx>
          <c:spPr>
            <a:solidFill>
              <a:srgbClr val="3366FF"/>
            </a:solidFill>
            <a:ln>
              <a:noFill/>
            </a:ln>
          </c:spPr>
          <c:invertIfNegative val="0"/>
          <c:cat>
            <c:numRef>
              <c:f>データ!$FI$16:$FM$16</c:f>
              <c:numCache>
                <c:formatCode>ge</c:formatCode>
                <c:ptCount val="5"/>
                <c:pt idx="0">
                  <c:v>40544</c:v>
                </c:pt>
                <c:pt idx="1">
                  <c:v>40909</c:v>
                </c:pt>
                <c:pt idx="2">
                  <c:v>41275</c:v>
                </c:pt>
                <c:pt idx="3">
                  <c:v>41640</c:v>
                </c:pt>
                <c:pt idx="4">
                  <c:v>42005</c:v>
                </c:pt>
              </c:numCache>
            </c:numRef>
          </c:cat>
          <c:val>
            <c:numRef>
              <c:f>データ!$FI$17:$FM$17</c:f>
              <c:numCache>
                <c:formatCode>#,##0.0;"▲ "#,##0.0</c:formatCode>
                <c:ptCount val="5"/>
                <c:pt idx="0">
                  <c:v>22.5</c:v>
                </c:pt>
                <c:pt idx="1">
                  <c:v>21.2</c:v>
                </c:pt>
                <c:pt idx="2">
                  <c:v>22.3</c:v>
                </c:pt>
                <c:pt idx="3">
                  <c:v>25.7</c:v>
                </c:pt>
                <c:pt idx="4">
                  <c:v>24.1</c:v>
                </c:pt>
              </c:numCache>
            </c:numRef>
          </c:val>
        </c:ser>
        <c:dLbls>
          <c:showLegendKey val="0"/>
          <c:showVal val="0"/>
          <c:showCatName val="0"/>
          <c:showSerName val="0"/>
          <c:showPercent val="0"/>
          <c:showBubbleSize val="0"/>
        </c:dLbls>
        <c:gapWidth val="180"/>
        <c:overlap val="-90"/>
        <c:axId val="216231888"/>
        <c:axId val="216232280"/>
      </c:barChart>
      <c:lineChart>
        <c:grouping val="standard"/>
        <c:varyColors val="0"/>
        <c:ser>
          <c:idx val="1"/>
          <c:order val="1"/>
          <c:tx>
            <c:strRef>
              <c:f>データ!$FH$18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データ!$FI$16:$FM$16</c:f>
              <c:numCache>
                <c:formatCode>ge</c:formatCode>
                <c:ptCount val="5"/>
                <c:pt idx="0">
                  <c:v>40544</c:v>
                </c:pt>
                <c:pt idx="1">
                  <c:v>40909</c:v>
                </c:pt>
                <c:pt idx="2">
                  <c:v>41275</c:v>
                </c:pt>
                <c:pt idx="3">
                  <c:v>41640</c:v>
                </c:pt>
                <c:pt idx="4">
                  <c:v>42005</c:v>
                </c:pt>
              </c:numCache>
            </c:numRef>
          </c:cat>
          <c:val>
            <c:numRef>
              <c:f>データ!$FI$18:$FM$18</c:f>
              <c:numCache>
                <c:formatCode>#,##0.0;"▲ "#,##0.0</c:formatCode>
                <c:ptCount val="5"/>
                <c:pt idx="0">
                  <c:v>23.5</c:v>
                </c:pt>
                <c:pt idx="1">
                  <c:v>23.1</c:v>
                </c:pt>
                <c:pt idx="2">
                  <c:v>22.6</c:v>
                </c:pt>
                <c:pt idx="3">
                  <c:v>22</c:v>
                </c:pt>
                <c:pt idx="4">
                  <c:v>21.4</c:v>
                </c:pt>
              </c:numCache>
            </c:numRef>
          </c:val>
          <c:smooth val="0"/>
        </c:ser>
        <c:dLbls>
          <c:showLegendKey val="0"/>
          <c:showVal val="0"/>
          <c:showCatName val="0"/>
          <c:showSerName val="0"/>
          <c:showPercent val="0"/>
          <c:showBubbleSize val="0"/>
        </c:dLbls>
        <c:marker val="1"/>
        <c:smooth val="0"/>
        <c:axId val="216231888"/>
        <c:axId val="216232280"/>
      </c:lineChart>
      <c:catAx>
        <c:axId val="216231888"/>
        <c:scaling>
          <c:orientation val="minMax"/>
        </c:scaling>
        <c:delete val="0"/>
        <c:axPos val="b"/>
        <c:numFmt formatCode="ge" sourceLinked="1"/>
        <c:majorTickMark val="none"/>
        <c:minorTickMark val="none"/>
        <c:tickLblPos val="none"/>
        <c:crossAx val="216232280"/>
        <c:crosses val="autoZero"/>
        <c:auto val="0"/>
        <c:lblAlgn val="ctr"/>
        <c:lblOffset val="100"/>
        <c:noMultiLvlLbl val="1"/>
      </c:catAx>
      <c:valAx>
        <c:axId val="2162322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62318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データ!$FR$8</c:f>
          <c:strCache>
            <c:ptCount val="1"/>
            <c:pt idx="0">
              <c:v>企業債残高対料金収入比率（％）</c:v>
            </c:pt>
          </c:strCache>
        </c:strRef>
      </c:tx>
      <c:layout/>
      <c:overlay val="0"/>
      <c:spPr>
        <a:noFill/>
      </c:spPr>
      <c:txPr>
        <a:bodyPr/>
        <a:lstStyle/>
        <a:p>
          <a:pPr>
            <a:defRPr sz="1500"/>
          </a:pPr>
          <a:endParaRPr lang="ja-JP"/>
        </a:p>
      </c:txPr>
    </c:title>
    <c:autoTitleDeleted val="0"/>
    <c:plotArea>
      <c:layout>
        <c:manualLayout>
          <c:layoutTarget val="inner"/>
          <c:xMode val="edge"/>
          <c:yMode val="edge"/>
          <c:x val="0.14042601745749103"/>
          <c:y val="0.14877669699205923"/>
          <c:w val="0.84486230729944078"/>
          <c:h val="0.62215619325345217"/>
        </c:manualLayout>
      </c:layout>
      <c:barChart>
        <c:barDir val="col"/>
        <c:grouping val="clustered"/>
        <c:varyColors val="0"/>
        <c:ser>
          <c:idx val="0"/>
          <c:order val="0"/>
          <c:tx>
            <c:strRef>
              <c:f>データ!$FR$17</c:f>
              <c:strCache>
                <c:ptCount val="1"/>
                <c:pt idx="0">
                  <c:v>■ 当該値</c:v>
                </c:pt>
              </c:strCache>
            </c:strRef>
          </c:tx>
          <c:spPr>
            <a:solidFill>
              <a:srgbClr val="3366FF"/>
            </a:solidFill>
            <a:ln>
              <a:noFill/>
            </a:ln>
          </c:spPr>
          <c:invertIfNegative val="0"/>
          <c:cat>
            <c:numRef>
              <c:f>データ!$FS$16:$FW$16</c:f>
              <c:numCache>
                <c:formatCode>ge</c:formatCode>
                <c:ptCount val="5"/>
                <c:pt idx="0">
                  <c:v>40544</c:v>
                </c:pt>
                <c:pt idx="1">
                  <c:v>40909</c:v>
                </c:pt>
                <c:pt idx="2">
                  <c:v>41275</c:v>
                </c:pt>
                <c:pt idx="3">
                  <c:v>41640</c:v>
                </c:pt>
                <c:pt idx="4">
                  <c:v>42005</c:v>
                </c:pt>
              </c:numCache>
            </c:numRef>
          </c:cat>
          <c:val>
            <c:numRef>
              <c:f>データ!$FS$17:$FW$17</c:f>
              <c:numCache>
                <c:formatCode>#,##0.0;"▲ "#,##0.0</c:formatCode>
                <c:ptCount val="5"/>
                <c:pt idx="0">
                  <c:v>194.4</c:v>
                </c:pt>
                <c:pt idx="1">
                  <c:v>175.9</c:v>
                </c:pt>
                <c:pt idx="2">
                  <c:v>133</c:v>
                </c:pt>
                <c:pt idx="3">
                  <c:v>118.7</c:v>
                </c:pt>
                <c:pt idx="4">
                  <c:v>96.3</c:v>
                </c:pt>
              </c:numCache>
            </c:numRef>
          </c:val>
        </c:ser>
        <c:dLbls>
          <c:showLegendKey val="0"/>
          <c:showVal val="0"/>
          <c:showCatName val="0"/>
          <c:showSerName val="0"/>
          <c:showPercent val="0"/>
          <c:showBubbleSize val="0"/>
        </c:dLbls>
        <c:gapWidth val="180"/>
        <c:overlap val="-90"/>
        <c:axId val="215940320"/>
        <c:axId val="335777888"/>
      </c:barChart>
      <c:lineChart>
        <c:grouping val="standard"/>
        <c:varyColors val="0"/>
        <c:ser>
          <c:idx val="1"/>
          <c:order val="1"/>
          <c:tx>
            <c:strRef>
              <c:f>データ!$FR$18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データ!$FS$16:$FW$16</c:f>
              <c:numCache>
                <c:formatCode>ge</c:formatCode>
                <c:ptCount val="5"/>
                <c:pt idx="0">
                  <c:v>40544</c:v>
                </c:pt>
                <c:pt idx="1">
                  <c:v>40909</c:v>
                </c:pt>
                <c:pt idx="2">
                  <c:v>41275</c:v>
                </c:pt>
                <c:pt idx="3">
                  <c:v>41640</c:v>
                </c:pt>
                <c:pt idx="4">
                  <c:v>42005</c:v>
                </c:pt>
              </c:numCache>
            </c:numRef>
          </c:cat>
          <c:val>
            <c:numRef>
              <c:f>データ!$FS$18:$FW$18</c:f>
              <c:numCache>
                <c:formatCode>#,##0.0;"▲ "#,##0.0</c:formatCode>
                <c:ptCount val="5"/>
                <c:pt idx="0">
                  <c:v>160.4</c:v>
                </c:pt>
                <c:pt idx="1">
                  <c:v>146</c:v>
                </c:pt>
                <c:pt idx="2">
                  <c:v>121.2</c:v>
                </c:pt>
                <c:pt idx="3">
                  <c:v>106.1</c:v>
                </c:pt>
                <c:pt idx="4">
                  <c:v>89.6</c:v>
                </c:pt>
              </c:numCache>
            </c:numRef>
          </c:val>
          <c:smooth val="0"/>
        </c:ser>
        <c:dLbls>
          <c:showLegendKey val="0"/>
          <c:showVal val="0"/>
          <c:showCatName val="0"/>
          <c:showSerName val="0"/>
          <c:showPercent val="0"/>
          <c:showBubbleSize val="0"/>
        </c:dLbls>
        <c:marker val="1"/>
        <c:smooth val="0"/>
        <c:axId val="215940320"/>
        <c:axId val="335777888"/>
      </c:lineChart>
      <c:catAx>
        <c:axId val="215940320"/>
        <c:scaling>
          <c:orientation val="minMax"/>
        </c:scaling>
        <c:delete val="0"/>
        <c:axPos val="b"/>
        <c:numFmt formatCode="ge" sourceLinked="1"/>
        <c:majorTickMark val="none"/>
        <c:minorTickMark val="none"/>
        <c:tickLblPos val="none"/>
        <c:crossAx val="335777888"/>
        <c:crosses val="autoZero"/>
        <c:auto val="0"/>
        <c:lblAlgn val="ctr"/>
        <c:lblOffset val="100"/>
        <c:noMultiLvlLbl val="1"/>
      </c:catAx>
      <c:valAx>
        <c:axId val="3357778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215940320"/>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データ!$GB$8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データ!$GB$17</c:f>
              <c:strCache>
                <c:ptCount val="1"/>
                <c:pt idx="0">
                  <c:v>■ 当該値</c:v>
                </c:pt>
              </c:strCache>
            </c:strRef>
          </c:tx>
          <c:spPr>
            <a:solidFill>
              <a:srgbClr val="3366FF"/>
            </a:solidFill>
            <a:ln>
              <a:noFill/>
            </a:ln>
          </c:spPr>
          <c:invertIfNegative val="0"/>
          <c:cat>
            <c:numRef>
              <c:f>データ!$GC$16:$GG$16</c:f>
              <c:numCache>
                <c:formatCode>ge</c:formatCode>
                <c:ptCount val="5"/>
                <c:pt idx="0">
                  <c:v>40544</c:v>
                </c:pt>
                <c:pt idx="1">
                  <c:v>40909</c:v>
                </c:pt>
                <c:pt idx="2">
                  <c:v>41275</c:v>
                </c:pt>
                <c:pt idx="3">
                  <c:v>41640</c:v>
                </c:pt>
                <c:pt idx="4">
                  <c:v>42005</c:v>
                </c:pt>
              </c:numCache>
            </c:numRef>
          </c:cat>
          <c:val>
            <c:numRef>
              <c:f>データ!$GC$17:$GG$17</c:f>
              <c:numCache>
                <c:formatCode>#,##0.0;"▲ "#,##0.0</c:formatCode>
                <c:ptCount val="5"/>
                <c:pt idx="0">
                  <c:v>56.8</c:v>
                </c:pt>
                <c:pt idx="1">
                  <c:v>57.8</c:v>
                </c:pt>
                <c:pt idx="2">
                  <c:v>58.9</c:v>
                </c:pt>
                <c:pt idx="3">
                  <c:v>62.2</c:v>
                </c:pt>
                <c:pt idx="4">
                  <c:v>63.3</c:v>
                </c:pt>
              </c:numCache>
            </c:numRef>
          </c:val>
        </c:ser>
        <c:dLbls>
          <c:showLegendKey val="0"/>
          <c:showVal val="0"/>
          <c:showCatName val="0"/>
          <c:showSerName val="0"/>
          <c:showPercent val="0"/>
          <c:showBubbleSize val="0"/>
        </c:dLbls>
        <c:gapWidth val="180"/>
        <c:overlap val="-90"/>
        <c:axId val="335778672"/>
        <c:axId val="335779064"/>
      </c:barChart>
      <c:lineChart>
        <c:grouping val="standard"/>
        <c:varyColors val="0"/>
        <c:ser>
          <c:idx val="1"/>
          <c:order val="1"/>
          <c:tx>
            <c:strRef>
              <c:f>データ!$GB$18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データ!$GC$16:$GG$16</c:f>
              <c:numCache>
                <c:formatCode>ge</c:formatCode>
                <c:ptCount val="5"/>
                <c:pt idx="0">
                  <c:v>40544</c:v>
                </c:pt>
                <c:pt idx="1">
                  <c:v>40909</c:v>
                </c:pt>
                <c:pt idx="2">
                  <c:v>41275</c:v>
                </c:pt>
                <c:pt idx="3">
                  <c:v>41640</c:v>
                </c:pt>
                <c:pt idx="4">
                  <c:v>42005</c:v>
                </c:pt>
              </c:numCache>
            </c:numRef>
          </c:cat>
          <c:val>
            <c:numRef>
              <c:f>データ!$GC$18:$GG$18</c:f>
              <c:numCache>
                <c:formatCode>#,##0.0;"▲ "#,##0.0</c:formatCode>
                <c:ptCount val="5"/>
                <c:pt idx="0">
                  <c:v>56.7</c:v>
                </c:pt>
                <c:pt idx="1">
                  <c:v>57.6</c:v>
                </c:pt>
                <c:pt idx="2">
                  <c:v>58.6</c:v>
                </c:pt>
                <c:pt idx="3">
                  <c:v>61.3</c:v>
                </c:pt>
                <c:pt idx="4">
                  <c:v>61.7</c:v>
                </c:pt>
              </c:numCache>
            </c:numRef>
          </c:val>
          <c:smooth val="0"/>
        </c:ser>
        <c:dLbls>
          <c:showLegendKey val="0"/>
          <c:showVal val="0"/>
          <c:showCatName val="0"/>
          <c:showSerName val="0"/>
          <c:showPercent val="0"/>
          <c:showBubbleSize val="0"/>
        </c:dLbls>
        <c:marker val="1"/>
        <c:smooth val="0"/>
        <c:axId val="335778672"/>
        <c:axId val="335779064"/>
      </c:lineChart>
      <c:catAx>
        <c:axId val="335778672"/>
        <c:scaling>
          <c:orientation val="minMax"/>
        </c:scaling>
        <c:delete val="0"/>
        <c:axPos val="b"/>
        <c:numFmt formatCode="ge" sourceLinked="1"/>
        <c:majorTickMark val="none"/>
        <c:minorTickMark val="none"/>
        <c:tickLblPos val="none"/>
        <c:crossAx val="335779064"/>
        <c:crosses val="autoZero"/>
        <c:auto val="0"/>
        <c:lblAlgn val="ctr"/>
        <c:lblOffset val="100"/>
        <c:noMultiLvlLbl val="1"/>
      </c:catAx>
      <c:valAx>
        <c:axId val="33577906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3577867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データ!$GL$8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データ!$GL$17</c:f>
              <c:strCache>
                <c:ptCount val="1"/>
                <c:pt idx="0">
                  <c:v>■ 当該値</c:v>
                </c:pt>
              </c:strCache>
            </c:strRef>
          </c:tx>
          <c:spPr>
            <a:solidFill>
              <a:srgbClr val="3366FF"/>
            </a:solidFill>
            <a:ln>
              <a:noFill/>
            </a:ln>
          </c:spPr>
          <c:invertIfNegative val="0"/>
          <c:cat>
            <c:numRef>
              <c:f>データ!$GM$16:$GQ$16</c:f>
              <c:numCache>
                <c:formatCode>ge</c:formatCode>
                <c:ptCount val="5"/>
                <c:pt idx="0">
                  <c:v>40544</c:v>
                </c:pt>
                <c:pt idx="1">
                  <c:v>40909</c:v>
                </c:pt>
                <c:pt idx="2">
                  <c:v>41275</c:v>
                </c:pt>
                <c:pt idx="3">
                  <c:v>41640</c:v>
                </c:pt>
                <c:pt idx="4">
                  <c:v>42005</c:v>
                </c:pt>
              </c:numCache>
            </c:numRef>
          </c:cat>
          <c:val>
            <c:numRef>
              <c:f>データ!$GM$17:$GQ$17</c:f>
              <c:numCache>
                <c:formatCode>#,##0.0;"▲ "#,##0.0</c:formatCode>
                <c:ptCount val="5"/>
                <c:pt idx="0">
                  <c:v>#N/A</c:v>
                </c:pt>
                <c:pt idx="1">
                  <c:v>7.7</c:v>
                </c:pt>
                <c:pt idx="2">
                  <c:v>19.100000000000001</c:v>
                </c:pt>
                <c:pt idx="3">
                  <c:v>17.3</c:v>
                </c:pt>
                <c:pt idx="4">
                  <c:v>17.600000000000001</c:v>
                </c:pt>
              </c:numCache>
            </c:numRef>
          </c:val>
        </c:ser>
        <c:dLbls>
          <c:showLegendKey val="0"/>
          <c:showVal val="0"/>
          <c:showCatName val="0"/>
          <c:showSerName val="0"/>
          <c:showPercent val="0"/>
          <c:showBubbleSize val="0"/>
        </c:dLbls>
        <c:gapWidth val="180"/>
        <c:overlap val="-90"/>
        <c:axId val="335779848"/>
        <c:axId val="335780240"/>
      </c:barChart>
      <c:lineChart>
        <c:grouping val="standard"/>
        <c:varyColors val="0"/>
        <c:ser>
          <c:idx val="1"/>
          <c:order val="1"/>
          <c:tx>
            <c:strRef>
              <c:f>データ!$GL$18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データ!$GM$16:$GQ$16</c:f>
              <c:numCache>
                <c:formatCode>ge</c:formatCode>
                <c:ptCount val="5"/>
                <c:pt idx="0">
                  <c:v>40544</c:v>
                </c:pt>
                <c:pt idx="1">
                  <c:v>40909</c:v>
                </c:pt>
                <c:pt idx="2">
                  <c:v>41275</c:v>
                </c:pt>
                <c:pt idx="3">
                  <c:v>41640</c:v>
                </c:pt>
                <c:pt idx="4">
                  <c:v>42005</c:v>
                </c:pt>
              </c:numCache>
            </c:numRef>
          </c:cat>
          <c:val>
            <c:numRef>
              <c:f>データ!$GM$18:$GQ$18</c:f>
              <c:numCache>
                <c:formatCode>#,##0.0;"▲ "#,##0.0</c:formatCode>
                <c:ptCount val="5"/>
                <c:pt idx="0">
                  <c:v>#N/A</c:v>
                </c:pt>
                <c:pt idx="1">
                  <c:v>1.8</c:v>
                </c:pt>
                <c:pt idx="2">
                  <c:v>12.3</c:v>
                </c:pt>
                <c:pt idx="3">
                  <c:v>11.9</c:v>
                </c:pt>
                <c:pt idx="4">
                  <c:v>13.3</c:v>
                </c:pt>
              </c:numCache>
            </c:numRef>
          </c:val>
          <c:smooth val="0"/>
        </c:ser>
        <c:dLbls>
          <c:showLegendKey val="0"/>
          <c:showVal val="0"/>
          <c:showCatName val="0"/>
          <c:showSerName val="0"/>
          <c:showPercent val="0"/>
          <c:showBubbleSize val="0"/>
        </c:dLbls>
        <c:marker val="1"/>
        <c:smooth val="0"/>
        <c:axId val="335779848"/>
        <c:axId val="335780240"/>
      </c:lineChart>
      <c:catAx>
        <c:axId val="335779848"/>
        <c:scaling>
          <c:orientation val="minMax"/>
        </c:scaling>
        <c:delete val="0"/>
        <c:axPos val="b"/>
        <c:numFmt formatCode="ge" sourceLinked="1"/>
        <c:majorTickMark val="none"/>
        <c:minorTickMark val="none"/>
        <c:tickLblPos val="none"/>
        <c:crossAx val="335780240"/>
        <c:crosses val="autoZero"/>
        <c:auto val="0"/>
        <c:lblAlgn val="ctr"/>
        <c:lblOffset val="100"/>
        <c:noMultiLvlLbl val="1"/>
      </c:catAx>
      <c:valAx>
        <c:axId val="33578024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3577984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データ!$GW$8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2299615762151"/>
          <c:y val="0.14877683098374112"/>
          <c:w val="0.84486230729944078"/>
          <c:h val="0.62215619325345217"/>
        </c:manualLayout>
      </c:layout>
      <c:barChart>
        <c:barDir val="col"/>
        <c:grouping val="clustered"/>
        <c:varyColors val="0"/>
        <c:ser>
          <c:idx val="0"/>
          <c:order val="0"/>
          <c:tx>
            <c:strRef>
              <c:f>データ!$GW$17</c:f>
              <c:strCache>
                <c:ptCount val="1"/>
                <c:pt idx="0">
                  <c:v>■ 当該値</c:v>
                </c:pt>
              </c:strCache>
            </c:strRef>
          </c:tx>
          <c:spPr>
            <a:solidFill>
              <a:srgbClr val="3366FF"/>
            </a:solidFill>
            <a:ln>
              <a:noFill/>
            </a:ln>
          </c:spPr>
          <c:invertIfNegative val="0"/>
          <c:cat>
            <c:numRef>
              <c:f>データ!$GX$16:$HB$16</c:f>
              <c:numCache>
                <c:formatCode>ge</c:formatCode>
                <c:ptCount val="5"/>
                <c:pt idx="0">
                  <c:v>40544</c:v>
                </c:pt>
                <c:pt idx="1">
                  <c:v>40909</c:v>
                </c:pt>
                <c:pt idx="2">
                  <c:v>41275</c:v>
                </c:pt>
                <c:pt idx="3">
                  <c:v>41640</c:v>
                </c:pt>
                <c:pt idx="4">
                  <c:v>42005</c:v>
                </c:pt>
              </c:numCache>
            </c:numRef>
          </c:cat>
          <c:val>
            <c:numRef>
              <c:f>データ!$GX$17:$HB$17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335781024"/>
        <c:axId val="335781416"/>
      </c:barChart>
      <c:lineChart>
        <c:grouping val="standard"/>
        <c:varyColors val="0"/>
        <c:ser>
          <c:idx val="1"/>
          <c:order val="1"/>
          <c:tx>
            <c:strRef>
              <c:f>データ!$GW$18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データ!$GX$16:$HB$16</c:f>
              <c:numCache>
                <c:formatCode>ge</c:formatCode>
                <c:ptCount val="5"/>
                <c:pt idx="0">
                  <c:v>40544</c:v>
                </c:pt>
                <c:pt idx="1">
                  <c:v>40909</c:v>
                </c:pt>
                <c:pt idx="2">
                  <c:v>41275</c:v>
                </c:pt>
                <c:pt idx="3">
                  <c:v>41640</c:v>
                </c:pt>
                <c:pt idx="4">
                  <c:v>42005</c:v>
                </c:pt>
              </c:numCache>
            </c:numRef>
          </c:cat>
          <c:val>
            <c:numRef>
              <c:f>データ!$GX$18:$HB$18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35781024"/>
        <c:axId val="335781416"/>
      </c:lineChart>
      <c:catAx>
        <c:axId val="335781024"/>
        <c:scaling>
          <c:orientation val="minMax"/>
        </c:scaling>
        <c:delete val="0"/>
        <c:axPos val="b"/>
        <c:numFmt formatCode="ge" sourceLinked="1"/>
        <c:majorTickMark val="none"/>
        <c:minorTickMark val="none"/>
        <c:tickLblPos val="none"/>
        <c:crossAx val="335781416"/>
        <c:crosses val="autoZero"/>
        <c:auto val="0"/>
        <c:lblAlgn val="ctr"/>
        <c:lblOffset val="100"/>
        <c:noMultiLvlLbl val="1"/>
      </c:catAx>
      <c:valAx>
        <c:axId val="3357814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357810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データ!$HG$8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データ!$HG$17</c:f>
              <c:strCache>
                <c:ptCount val="1"/>
                <c:pt idx="0">
                  <c:v>■ 当該値</c:v>
                </c:pt>
              </c:strCache>
            </c:strRef>
          </c:tx>
          <c:spPr>
            <a:solidFill>
              <a:srgbClr val="3366FF"/>
            </a:solidFill>
            <a:ln>
              <a:noFill/>
            </a:ln>
          </c:spPr>
          <c:invertIfNegative val="0"/>
          <c:cat>
            <c:numRef>
              <c:f>データ!$HH$16:$HL$16</c:f>
              <c:numCache>
                <c:formatCode>ge</c:formatCode>
                <c:ptCount val="5"/>
                <c:pt idx="0">
                  <c:v>40544</c:v>
                </c:pt>
                <c:pt idx="1">
                  <c:v>40909</c:v>
                </c:pt>
                <c:pt idx="2">
                  <c:v>41275</c:v>
                </c:pt>
                <c:pt idx="3">
                  <c:v>41640</c:v>
                </c:pt>
                <c:pt idx="4">
                  <c:v>42005</c:v>
                </c:pt>
              </c:numCache>
            </c:numRef>
          </c:cat>
          <c:val>
            <c:numRef>
              <c:f>データ!$HH$17:$HL$17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335983840"/>
        <c:axId val="335984232"/>
      </c:barChart>
      <c:lineChart>
        <c:grouping val="standard"/>
        <c:varyColors val="0"/>
        <c:ser>
          <c:idx val="1"/>
          <c:order val="1"/>
          <c:tx>
            <c:strRef>
              <c:f>データ!$HG$18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データ!$HH$16:$HL$16</c:f>
              <c:numCache>
                <c:formatCode>ge</c:formatCode>
                <c:ptCount val="5"/>
                <c:pt idx="0">
                  <c:v>40544</c:v>
                </c:pt>
                <c:pt idx="1">
                  <c:v>40909</c:v>
                </c:pt>
                <c:pt idx="2">
                  <c:v>41275</c:v>
                </c:pt>
                <c:pt idx="3">
                  <c:v>41640</c:v>
                </c:pt>
                <c:pt idx="4">
                  <c:v>42005</c:v>
                </c:pt>
              </c:numCache>
            </c:numRef>
          </c:cat>
          <c:val>
            <c:numRef>
              <c:f>データ!$HH$18:$HL$18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35983840"/>
        <c:axId val="335984232"/>
      </c:lineChart>
      <c:catAx>
        <c:axId val="335983840"/>
        <c:scaling>
          <c:orientation val="minMax"/>
        </c:scaling>
        <c:delete val="0"/>
        <c:axPos val="b"/>
        <c:numFmt formatCode="ge" sourceLinked="1"/>
        <c:majorTickMark val="none"/>
        <c:minorTickMark val="none"/>
        <c:tickLblPos val="none"/>
        <c:crossAx val="335984232"/>
        <c:crosses val="autoZero"/>
        <c:auto val="0"/>
        <c:lblAlgn val="ctr"/>
        <c:lblOffset val="100"/>
        <c:noMultiLvlLbl val="1"/>
      </c:catAx>
      <c:valAx>
        <c:axId val="3359842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3598384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データ!$HQ$8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データ!$HQ$17</c:f>
              <c:strCache>
                <c:ptCount val="1"/>
                <c:pt idx="0">
                  <c:v>■ 当該値</c:v>
                </c:pt>
              </c:strCache>
            </c:strRef>
          </c:tx>
          <c:spPr>
            <a:solidFill>
              <a:srgbClr val="3366FF"/>
            </a:solidFill>
            <a:ln>
              <a:noFill/>
            </a:ln>
          </c:spPr>
          <c:invertIfNegative val="0"/>
          <c:cat>
            <c:numRef>
              <c:f>データ!$HR$16:$HV$16</c:f>
              <c:numCache>
                <c:formatCode>ge</c:formatCode>
                <c:ptCount val="5"/>
                <c:pt idx="0">
                  <c:v>40544</c:v>
                </c:pt>
                <c:pt idx="1">
                  <c:v>40909</c:v>
                </c:pt>
                <c:pt idx="2">
                  <c:v>41275</c:v>
                </c:pt>
                <c:pt idx="3">
                  <c:v>41640</c:v>
                </c:pt>
                <c:pt idx="4">
                  <c:v>42005</c:v>
                </c:pt>
              </c:numCache>
            </c:numRef>
          </c:cat>
          <c:val>
            <c:numRef>
              <c:f>データ!$HR$17:$HV$17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335985016"/>
        <c:axId val="335985408"/>
      </c:barChart>
      <c:lineChart>
        <c:grouping val="standard"/>
        <c:varyColors val="0"/>
        <c:ser>
          <c:idx val="1"/>
          <c:order val="1"/>
          <c:tx>
            <c:strRef>
              <c:f>データ!$HQ$18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データ!$HR$16:$HV$16</c:f>
              <c:numCache>
                <c:formatCode>ge</c:formatCode>
                <c:ptCount val="5"/>
                <c:pt idx="0">
                  <c:v>40544</c:v>
                </c:pt>
                <c:pt idx="1">
                  <c:v>40909</c:v>
                </c:pt>
                <c:pt idx="2">
                  <c:v>41275</c:v>
                </c:pt>
                <c:pt idx="3">
                  <c:v>41640</c:v>
                </c:pt>
                <c:pt idx="4">
                  <c:v>42005</c:v>
                </c:pt>
              </c:numCache>
            </c:numRef>
          </c:cat>
          <c:val>
            <c:numRef>
              <c:f>データ!$HR$18:$HV$18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35985016"/>
        <c:axId val="335985408"/>
      </c:lineChart>
      <c:catAx>
        <c:axId val="335985016"/>
        <c:scaling>
          <c:orientation val="minMax"/>
        </c:scaling>
        <c:delete val="0"/>
        <c:axPos val="b"/>
        <c:numFmt formatCode="ge" sourceLinked="1"/>
        <c:majorTickMark val="none"/>
        <c:minorTickMark val="none"/>
        <c:tickLblPos val="none"/>
        <c:crossAx val="335985408"/>
        <c:crosses val="autoZero"/>
        <c:auto val="0"/>
        <c:lblAlgn val="ctr"/>
        <c:lblOffset val="100"/>
        <c:noMultiLvlLbl val="1"/>
      </c:catAx>
      <c:valAx>
        <c:axId val="33598540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3598501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データ!$IA$8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データ!$IA$17</c:f>
              <c:strCache>
                <c:ptCount val="1"/>
                <c:pt idx="0">
                  <c:v>■ 当該値</c:v>
                </c:pt>
              </c:strCache>
            </c:strRef>
          </c:tx>
          <c:spPr>
            <a:solidFill>
              <a:srgbClr val="3366FF"/>
            </a:solidFill>
            <a:ln>
              <a:noFill/>
            </a:ln>
          </c:spPr>
          <c:invertIfNegative val="0"/>
          <c:cat>
            <c:numRef>
              <c:f>データ!$IB$16:$IF$16</c:f>
              <c:numCache>
                <c:formatCode>ge</c:formatCode>
                <c:ptCount val="5"/>
                <c:pt idx="0">
                  <c:v>40544</c:v>
                </c:pt>
                <c:pt idx="1">
                  <c:v>40909</c:v>
                </c:pt>
                <c:pt idx="2">
                  <c:v>41275</c:v>
                </c:pt>
                <c:pt idx="3">
                  <c:v>41640</c:v>
                </c:pt>
                <c:pt idx="4">
                  <c:v>42005</c:v>
                </c:pt>
              </c:numCache>
            </c:numRef>
          </c:cat>
          <c:val>
            <c:numRef>
              <c:f>データ!$IB$17:$IF$17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335986584"/>
        <c:axId val="335986976"/>
      </c:barChart>
      <c:lineChart>
        <c:grouping val="standard"/>
        <c:varyColors val="0"/>
        <c:ser>
          <c:idx val="1"/>
          <c:order val="1"/>
          <c:tx>
            <c:strRef>
              <c:f>データ!$IA$18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データ!$IB$16:$IF$16</c:f>
              <c:numCache>
                <c:formatCode>ge</c:formatCode>
                <c:ptCount val="5"/>
                <c:pt idx="0">
                  <c:v>40544</c:v>
                </c:pt>
                <c:pt idx="1">
                  <c:v>40909</c:v>
                </c:pt>
                <c:pt idx="2">
                  <c:v>41275</c:v>
                </c:pt>
                <c:pt idx="3">
                  <c:v>41640</c:v>
                </c:pt>
                <c:pt idx="4">
                  <c:v>42005</c:v>
                </c:pt>
              </c:numCache>
            </c:numRef>
          </c:cat>
          <c:val>
            <c:numRef>
              <c:f>データ!$IB$18:$IF$18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35986584"/>
        <c:axId val="335986976"/>
      </c:lineChart>
      <c:catAx>
        <c:axId val="335986584"/>
        <c:scaling>
          <c:orientation val="minMax"/>
        </c:scaling>
        <c:delete val="0"/>
        <c:axPos val="b"/>
        <c:numFmt formatCode="ge" sourceLinked="1"/>
        <c:majorTickMark val="none"/>
        <c:minorTickMark val="none"/>
        <c:tickLblPos val="none"/>
        <c:crossAx val="335986976"/>
        <c:crosses val="autoZero"/>
        <c:auto val="0"/>
        <c:lblAlgn val="ctr"/>
        <c:lblOffset val="100"/>
        <c:noMultiLvlLbl val="1"/>
      </c:catAx>
      <c:valAx>
        <c:axId val="3359869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3598658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データ!$BH$8</c:f>
          <c:strCache>
            <c:ptCount val="1"/>
            <c:pt idx="0">
              <c:v>営業収支比率（％）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データ!$BH$17</c:f>
              <c:strCache>
                <c:ptCount val="1"/>
                <c:pt idx="0">
                  <c:v>■ 当該値</c:v>
                </c:pt>
              </c:strCache>
            </c:strRef>
          </c:tx>
          <c:spPr>
            <a:solidFill>
              <a:srgbClr val="3366FF"/>
            </a:solidFill>
            <a:ln>
              <a:noFill/>
            </a:ln>
          </c:spPr>
          <c:invertIfNegative val="0"/>
          <c:cat>
            <c:numRef>
              <c:f>データ!$BI$16:$BM$16</c:f>
              <c:numCache>
                <c:formatCode>ge</c:formatCode>
                <c:ptCount val="5"/>
                <c:pt idx="0">
                  <c:v>40544</c:v>
                </c:pt>
                <c:pt idx="1">
                  <c:v>40909</c:v>
                </c:pt>
                <c:pt idx="2">
                  <c:v>41275</c:v>
                </c:pt>
                <c:pt idx="3">
                  <c:v>41640</c:v>
                </c:pt>
                <c:pt idx="4">
                  <c:v>42005</c:v>
                </c:pt>
              </c:numCache>
            </c:numRef>
          </c:cat>
          <c:val>
            <c:numRef>
              <c:f>データ!$BI$17:$BM$17</c:f>
              <c:numCache>
                <c:formatCode>#,##0.0;"▲ "#,##0.0</c:formatCode>
                <c:ptCount val="5"/>
                <c:pt idx="0">
                  <c:v>111.7</c:v>
                </c:pt>
                <c:pt idx="1">
                  <c:v>115.6</c:v>
                </c:pt>
                <c:pt idx="2">
                  <c:v>133.9</c:v>
                </c:pt>
                <c:pt idx="3">
                  <c:v>125.5</c:v>
                </c:pt>
                <c:pt idx="4">
                  <c:v>126.9</c:v>
                </c:pt>
              </c:numCache>
            </c:numRef>
          </c:val>
        </c:ser>
        <c:dLbls>
          <c:showLegendKey val="0"/>
          <c:showVal val="0"/>
          <c:showCatName val="0"/>
          <c:showSerName val="0"/>
          <c:showPercent val="0"/>
          <c:showBubbleSize val="0"/>
        </c:dLbls>
        <c:gapWidth val="180"/>
        <c:overlap val="-90"/>
        <c:axId val="214378696"/>
        <c:axId val="214379088"/>
      </c:barChart>
      <c:lineChart>
        <c:grouping val="standard"/>
        <c:varyColors val="0"/>
        <c:ser>
          <c:idx val="1"/>
          <c:order val="1"/>
          <c:tx>
            <c:strRef>
              <c:f>データ!$BH$18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データ!$BI$16:$BM$16</c:f>
              <c:numCache>
                <c:formatCode>ge</c:formatCode>
                <c:ptCount val="5"/>
                <c:pt idx="0">
                  <c:v>40544</c:v>
                </c:pt>
                <c:pt idx="1">
                  <c:v>40909</c:v>
                </c:pt>
                <c:pt idx="2">
                  <c:v>41275</c:v>
                </c:pt>
                <c:pt idx="3">
                  <c:v>41640</c:v>
                </c:pt>
                <c:pt idx="4">
                  <c:v>42005</c:v>
                </c:pt>
              </c:numCache>
            </c:numRef>
          </c:cat>
          <c:val>
            <c:numRef>
              <c:f>データ!$BI$18:$BM$18</c:f>
              <c:numCache>
                <c:formatCode>#,##0.0;"▲ "#,##0.0</c:formatCode>
                <c:ptCount val="5"/>
                <c:pt idx="0">
                  <c:v>112.4</c:v>
                </c:pt>
                <c:pt idx="1">
                  <c:v>112.7</c:v>
                </c:pt>
                <c:pt idx="2">
                  <c:v>121.8</c:v>
                </c:pt>
                <c:pt idx="3">
                  <c:v>124.8</c:v>
                </c:pt>
                <c:pt idx="4">
                  <c:v>130.4</c:v>
                </c:pt>
              </c:numCache>
            </c:numRef>
          </c:val>
          <c:smooth val="0"/>
        </c:ser>
        <c:ser>
          <c:idx val="2"/>
          <c:order val="2"/>
          <c:tx>
            <c:strRef>
              <c:f>データ!$BH$19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データ!$BI$16:$BM$16</c:f>
              <c:numCache>
                <c:formatCode>ge</c:formatCode>
                <c:ptCount val="5"/>
                <c:pt idx="0">
                  <c:v>40544</c:v>
                </c:pt>
                <c:pt idx="1">
                  <c:v>40909</c:v>
                </c:pt>
                <c:pt idx="2">
                  <c:v>41275</c:v>
                </c:pt>
                <c:pt idx="3">
                  <c:v>41640</c:v>
                </c:pt>
                <c:pt idx="4">
                  <c:v>42005</c:v>
                </c:pt>
              </c:numCache>
            </c:numRef>
          </c:cat>
          <c:val>
            <c:numRef>
              <c:f>データ!$BI$19:$BM$19</c:f>
              <c:numCache>
                <c:formatCode>#,##0.0;"▲ "#,##0.0</c:formatCode>
                <c:ptCount val="5"/>
                <c:pt idx="0">
                  <c:v>100</c:v>
                </c:pt>
                <c:pt idx="1">
                  <c:v>100</c:v>
                </c:pt>
                <c:pt idx="2">
                  <c:v>100</c:v>
                </c:pt>
                <c:pt idx="3">
                  <c:v>100</c:v>
                </c:pt>
                <c:pt idx="4">
                  <c:v>100</c:v>
                </c:pt>
              </c:numCache>
            </c:numRef>
          </c:val>
          <c:smooth val="0"/>
        </c:ser>
        <c:dLbls>
          <c:showLegendKey val="0"/>
          <c:showVal val="0"/>
          <c:showCatName val="0"/>
          <c:showSerName val="0"/>
          <c:showPercent val="0"/>
          <c:showBubbleSize val="0"/>
        </c:dLbls>
        <c:marker val="1"/>
        <c:smooth val="0"/>
        <c:axId val="214378696"/>
        <c:axId val="214379088"/>
      </c:lineChart>
      <c:catAx>
        <c:axId val="214378696"/>
        <c:scaling>
          <c:orientation val="minMax"/>
        </c:scaling>
        <c:delete val="0"/>
        <c:axPos val="b"/>
        <c:numFmt formatCode="ge" sourceLinked="1"/>
        <c:majorTickMark val="none"/>
        <c:minorTickMark val="none"/>
        <c:tickLblPos val="none"/>
        <c:crossAx val="214379088"/>
        <c:crosses val="autoZero"/>
        <c:auto val="0"/>
        <c:lblAlgn val="ctr"/>
        <c:lblOffset val="100"/>
        <c:noMultiLvlLbl val="1"/>
      </c:catAx>
      <c:valAx>
        <c:axId val="2143790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437869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データ!$IK$8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データ!$IK$17</c:f>
              <c:strCache>
                <c:ptCount val="1"/>
                <c:pt idx="0">
                  <c:v>■ 当該値</c:v>
                </c:pt>
              </c:strCache>
            </c:strRef>
          </c:tx>
          <c:spPr>
            <a:solidFill>
              <a:srgbClr val="3366FF"/>
            </a:solidFill>
            <a:ln>
              <a:noFill/>
            </a:ln>
          </c:spPr>
          <c:invertIfNegative val="0"/>
          <c:cat>
            <c:numRef>
              <c:f>データ!$IL$16:$IP$16</c:f>
              <c:numCache>
                <c:formatCode>ge</c:formatCode>
                <c:ptCount val="5"/>
                <c:pt idx="0">
                  <c:v>40544</c:v>
                </c:pt>
                <c:pt idx="1">
                  <c:v>40909</c:v>
                </c:pt>
                <c:pt idx="2">
                  <c:v>41275</c:v>
                </c:pt>
                <c:pt idx="3">
                  <c:v>41640</c:v>
                </c:pt>
                <c:pt idx="4">
                  <c:v>42005</c:v>
                </c:pt>
              </c:numCache>
            </c:numRef>
          </c:cat>
          <c:val>
            <c:numRef>
              <c:f>データ!$IL$17:$IP$17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336165352"/>
        <c:axId val="336165744"/>
      </c:barChart>
      <c:lineChart>
        <c:grouping val="standard"/>
        <c:varyColors val="0"/>
        <c:ser>
          <c:idx val="1"/>
          <c:order val="1"/>
          <c:tx>
            <c:strRef>
              <c:f>データ!$IK$18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データ!$IL$16:$IP$16</c:f>
              <c:numCache>
                <c:formatCode>ge</c:formatCode>
                <c:ptCount val="5"/>
                <c:pt idx="0">
                  <c:v>40544</c:v>
                </c:pt>
                <c:pt idx="1">
                  <c:v>40909</c:v>
                </c:pt>
                <c:pt idx="2">
                  <c:v>41275</c:v>
                </c:pt>
                <c:pt idx="3">
                  <c:v>41640</c:v>
                </c:pt>
                <c:pt idx="4">
                  <c:v>42005</c:v>
                </c:pt>
              </c:numCache>
            </c:numRef>
          </c:cat>
          <c:val>
            <c:numRef>
              <c:f>データ!$IL$18:$IP$18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36165352"/>
        <c:axId val="336165744"/>
      </c:lineChart>
      <c:catAx>
        <c:axId val="336165352"/>
        <c:scaling>
          <c:orientation val="minMax"/>
        </c:scaling>
        <c:delete val="0"/>
        <c:axPos val="b"/>
        <c:numFmt formatCode="ge" sourceLinked="1"/>
        <c:majorTickMark val="none"/>
        <c:minorTickMark val="none"/>
        <c:tickLblPos val="none"/>
        <c:crossAx val="336165744"/>
        <c:crosses val="autoZero"/>
        <c:auto val="0"/>
        <c:lblAlgn val="ctr"/>
        <c:lblOffset val="100"/>
        <c:noMultiLvlLbl val="1"/>
      </c:catAx>
      <c:valAx>
        <c:axId val="3361657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3616535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データ!$IV$8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データ!$IV$17</c:f>
              <c:strCache>
                <c:ptCount val="1"/>
                <c:pt idx="0">
                  <c:v>■ 当該値</c:v>
                </c:pt>
              </c:strCache>
            </c:strRef>
          </c:tx>
          <c:spPr>
            <a:solidFill>
              <a:srgbClr val="3366FF"/>
            </a:solidFill>
            <a:ln>
              <a:noFill/>
            </a:ln>
          </c:spPr>
          <c:invertIfNegative val="0"/>
          <c:cat>
            <c:numRef>
              <c:f>データ!$IW$16:$JA$16</c:f>
              <c:numCache>
                <c:formatCode>ge</c:formatCode>
                <c:ptCount val="5"/>
                <c:pt idx="0">
                  <c:v>40544</c:v>
                </c:pt>
                <c:pt idx="1">
                  <c:v>40909</c:v>
                </c:pt>
                <c:pt idx="2">
                  <c:v>41275</c:v>
                </c:pt>
                <c:pt idx="3">
                  <c:v>41640</c:v>
                </c:pt>
                <c:pt idx="4">
                  <c:v>42005</c:v>
                </c:pt>
              </c:numCache>
            </c:numRef>
          </c:cat>
          <c:val>
            <c:numRef>
              <c:f>データ!$IW$17:$JA$17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336166528"/>
        <c:axId val="336166920"/>
      </c:barChart>
      <c:lineChart>
        <c:grouping val="standard"/>
        <c:varyColors val="0"/>
        <c:ser>
          <c:idx val="1"/>
          <c:order val="1"/>
          <c:tx>
            <c:strRef>
              <c:f>データ!$IV$18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データ!$IW$16:$JA$16</c:f>
              <c:numCache>
                <c:formatCode>ge</c:formatCode>
                <c:ptCount val="5"/>
                <c:pt idx="0">
                  <c:v>40544</c:v>
                </c:pt>
                <c:pt idx="1">
                  <c:v>40909</c:v>
                </c:pt>
                <c:pt idx="2">
                  <c:v>41275</c:v>
                </c:pt>
                <c:pt idx="3">
                  <c:v>41640</c:v>
                </c:pt>
                <c:pt idx="4">
                  <c:v>42005</c:v>
                </c:pt>
              </c:numCache>
            </c:numRef>
          </c:cat>
          <c:val>
            <c:numRef>
              <c:f>データ!$IW$18:$JA$18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36166528"/>
        <c:axId val="336166920"/>
      </c:lineChart>
      <c:catAx>
        <c:axId val="336166528"/>
        <c:scaling>
          <c:orientation val="minMax"/>
        </c:scaling>
        <c:delete val="0"/>
        <c:axPos val="b"/>
        <c:numFmt formatCode="ge" sourceLinked="1"/>
        <c:majorTickMark val="none"/>
        <c:minorTickMark val="none"/>
        <c:tickLblPos val="none"/>
        <c:crossAx val="336166920"/>
        <c:crosses val="autoZero"/>
        <c:auto val="0"/>
        <c:lblAlgn val="ctr"/>
        <c:lblOffset val="100"/>
        <c:noMultiLvlLbl val="1"/>
      </c:catAx>
      <c:valAx>
        <c:axId val="3361669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3616652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データ!$JF$8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データ!$JF$17</c:f>
              <c:strCache>
                <c:ptCount val="1"/>
                <c:pt idx="0">
                  <c:v>■ 当該値</c:v>
                </c:pt>
              </c:strCache>
            </c:strRef>
          </c:tx>
          <c:spPr>
            <a:solidFill>
              <a:srgbClr val="3366FF"/>
            </a:solidFill>
            <a:ln>
              <a:noFill/>
            </a:ln>
          </c:spPr>
          <c:invertIfNegative val="0"/>
          <c:cat>
            <c:numRef>
              <c:f>データ!$JG$16:$JK$16</c:f>
              <c:numCache>
                <c:formatCode>ge</c:formatCode>
                <c:ptCount val="5"/>
                <c:pt idx="0">
                  <c:v>40544</c:v>
                </c:pt>
                <c:pt idx="1">
                  <c:v>40909</c:v>
                </c:pt>
                <c:pt idx="2">
                  <c:v>41275</c:v>
                </c:pt>
                <c:pt idx="3">
                  <c:v>41640</c:v>
                </c:pt>
                <c:pt idx="4">
                  <c:v>42005</c:v>
                </c:pt>
              </c:numCache>
            </c:numRef>
          </c:cat>
          <c:val>
            <c:numRef>
              <c:f>データ!$JG$17:$JK$17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336167704"/>
        <c:axId val="336168096"/>
      </c:barChart>
      <c:lineChart>
        <c:grouping val="standard"/>
        <c:varyColors val="0"/>
        <c:ser>
          <c:idx val="1"/>
          <c:order val="1"/>
          <c:tx>
            <c:strRef>
              <c:f>データ!$JF$18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データ!$JG$16:$JK$16</c:f>
              <c:numCache>
                <c:formatCode>ge</c:formatCode>
                <c:ptCount val="5"/>
                <c:pt idx="0">
                  <c:v>40544</c:v>
                </c:pt>
                <c:pt idx="1">
                  <c:v>40909</c:v>
                </c:pt>
                <c:pt idx="2">
                  <c:v>41275</c:v>
                </c:pt>
                <c:pt idx="3">
                  <c:v>41640</c:v>
                </c:pt>
                <c:pt idx="4">
                  <c:v>42005</c:v>
                </c:pt>
              </c:numCache>
            </c:numRef>
          </c:cat>
          <c:val>
            <c:numRef>
              <c:f>データ!$JG$18:$JK$18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36167704"/>
        <c:axId val="336168096"/>
      </c:lineChart>
      <c:catAx>
        <c:axId val="336167704"/>
        <c:scaling>
          <c:orientation val="minMax"/>
        </c:scaling>
        <c:delete val="0"/>
        <c:axPos val="b"/>
        <c:numFmt formatCode="ge" sourceLinked="1"/>
        <c:majorTickMark val="none"/>
        <c:minorTickMark val="none"/>
        <c:tickLblPos val="none"/>
        <c:crossAx val="336168096"/>
        <c:crosses val="autoZero"/>
        <c:auto val="0"/>
        <c:lblAlgn val="ctr"/>
        <c:lblOffset val="100"/>
        <c:noMultiLvlLbl val="1"/>
      </c:catAx>
      <c:valAx>
        <c:axId val="33616809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361677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データ!$JP$8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データ!$JP$17</c:f>
              <c:strCache>
                <c:ptCount val="1"/>
                <c:pt idx="0">
                  <c:v>■ 当該値</c:v>
                </c:pt>
              </c:strCache>
            </c:strRef>
          </c:tx>
          <c:spPr>
            <a:solidFill>
              <a:srgbClr val="3366FF"/>
            </a:solidFill>
            <a:ln>
              <a:noFill/>
            </a:ln>
          </c:spPr>
          <c:invertIfNegative val="0"/>
          <c:cat>
            <c:numRef>
              <c:f>データ!$JQ$16:$JU$16</c:f>
              <c:numCache>
                <c:formatCode>ge</c:formatCode>
                <c:ptCount val="5"/>
                <c:pt idx="0">
                  <c:v>40544</c:v>
                </c:pt>
                <c:pt idx="1">
                  <c:v>40909</c:v>
                </c:pt>
                <c:pt idx="2">
                  <c:v>41275</c:v>
                </c:pt>
                <c:pt idx="3">
                  <c:v>41640</c:v>
                </c:pt>
                <c:pt idx="4">
                  <c:v>42005</c:v>
                </c:pt>
              </c:numCache>
            </c:numRef>
          </c:cat>
          <c:val>
            <c:numRef>
              <c:f>データ!$JQ$17:$JU$17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336168880"/>
        <c:axId val="216731128"/>
      </c:barChart>
      <c:lineChart>
        <c:grouping val="standard"/>
        <c:varyColors val="0"/>
        <c:ser>
          <c:idx val="1"/>
          <c:order val="1"/>
          <c:tx>
            <c:strRef>
              <c:f>データ!$JP$18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データ!$JQ$16:$JU$16</c:f>
              <c:numCache>
                <c:formatCode>ge</c:formatCode>
                <c:ptCount val="5"/>
                <c:pt idx="0">
                  <c:v>40544</c:v>
                </c:pt>
                <c:pt idx="1">
                  <c:v>40909</c:v>
                </c:pt>
                <c:pt idx="2">
                  <c:v>41275</c:v>
                </c:pt>
                <c:pt idx="3">
                  <c:v>41640</c:v>
                </c:pt>
                <c:pt idx="4">
                  <c:v>42005</c:v>
                </c:pt>
              </c:numCache>
            </c:numRef>
          </c:cat>
          <c:val>
            <c:numRef>
              <c:f>データ!$JQ$18:$JU$18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36168880"/>
        <c:axId val="216731128"/>
      </c:lineChart>
      <c:catAx>
        <c:axId val="336168880"/>
        <c:scaling>
          <c:orientation val="minMax"/>
        </c:scaling>
        <c:delete val="0"/>
        <c:axPos val="b"/>
        <c:numFmt formatCode="ge" sourceLinked="1"/>
        <c:majorTickMark val="none"/>
        <c:minorTickMark val="none"/>
        <c:tickLblPos val="none"/>
        <c:crossAx val="216731128"/>
        <c:crosses val="autoZero"/>
        <c:auto val="0"/>
        <c:lblAlgn val="ctr"/>
        <c:lblOffset val="100"/>
        <c:noMultiLvlLbl val="1"/>
      </c:catAx>
      <c:valAx>
        <c:axId val="2167311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3616888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データ!$JZ$8</c:f>
          <c:strCache>
            <c:ptCount val="1"/>
            <c:pt idx="0">
              <c:v>有形固定資産減価償却率（％）</c:v>
            </c:pt>
          </c:strCache>
        </c:strRef>
      </c:tx>
      <c:layout/>
      <c:overlay val="0"/>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データ!$JZ$17</c:f>
              <c:strCache>
                <c:ptCount val="1"/>
                <c:pt idx="0">
                  <c:v>■ 当該値</c:v>
                </c:pt>
              </c:strCache>
            </c:strRef>
          </c:tx>
          <c:spPr>
            <a:solidFill>
              <a:srgbClr val="3366FF"/>
            </a:solidFill>
            <a:ln>
              <a:solidFill>
                <a:schemeClr val="accent1"/>
              </a:solidFill>
            </a:ln>
          </c:spPr>
          <c:invertIfNegative val="0"/>
          <c:cat>
            <c:numRef>
              <c:f>データ!$KA$16:$KE$16</c:f>
              <c:numCache>
                <c:formatCode>ge</c:formatCode>
                <c:ptCount val="5"/>
                <c:pt idx="0">
                  <c:v>40544</c:v>
                </c:pt>
                <c:pt idx="1">
                  <c:v>40909</c:v>
                </c:pt>
                <c:pt idx="2">
                  <c:v>41275</c:v>
                </c:pt>
                <c:pt idx="3">
                  <c:v>41640</c:v>
                </c:pt>
                <c:pt idx="4">
                  <c:v>42005</c:v>
                </c:pt>
              </c:numCache>
            </c:numRef>
          </c:cat>
          <c:val>
            <c:numRef>
              <c:f>データ!$KA$17:$KE$17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216731912"/>
        <c:axId val="216732304"/>
      </c:barChart>
      <c:lineChart>
        <c:grouping val="standard"/>
        <c:varyColors val="0"/>
        <c:ser>
          <c:idx val="1"/>
          <c:order val="1"/>
          <c:tx>
            <c:strRef>
              <c:f>データ!$JZ$18</c:f>
              <c:strCache>
                <c:ptCount val="1"/>
                <c:pt idx="0">
                  <c:v>■ 平均値</c:v>
                </c:pt>
              </c:strCache>
            </c:strRef>
          </c:tx>
          <c:spPr>
            <a:ln>
              <a:solidFill>
                <a:srgbClr val="FF5050"/>
              </a:solidFill>
            </a:ln>
          </c:spPr>
          <c:marker>
            <c:symbol val="square"/>
            <c:size val="5"/>
            <c:spPr>
              <a:solidFill>
                <a:srgbClr val="FF5050"/>
              </a:solidFill>
              <a:ln>
                <a:solidFill>
                  <a:schemeClr val="accent2"/>
                </a:solidFill>
              </a:ln>
            </c:spPr>
          </c:marker>
          <c:cat>
            <c:numRef>
              <c:f>データ!$KA$16:$KE$16</c:f>
              <c:numCache>
                <c:formatCode>ge</c:formatCode>
                <c:ptCount val="5"/>
                <c:pt idx="0">
                  <c:v>40544</c:v>
                </c:pt>
                <c:pt idx="1">
                  <c:v>40909</c:v>
                </c:pt>
                <c:pt idx="2">
                  <c:v>41275</c:v>
                </c:pt>
                <c:pt idx="3">
                  <c:v>41640</c:v>
                </c:pt>
                <c:pt idx="4">
                  <c:v>42005</c:v>
                </c:pt>
              </c:numCache>
            </c:numRef>
          </c:cat>
          <c:val>
            <c:numRef>
              <c:f>データ!$KA$18:$KE$18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16731912"/>
        <c:axId val="216732304"/>
      </c:lineChart>
      <c:catAx>
        <c:axId val="216731912"/>
        <c:scaling>
          <c:orientation val="minMax"/>
        </c:scaling>
        <c:delete val="0"/>
        <c:axPos val="b"/>
        <c:numFmt formatCode="ge" sourceLinked="1"/>
        <c:majorTickMark val="none"/>
        <c:minorTickMark val="none"/>
        <c:tickLblPos val="none"/>
        <c:crossAx val="216732304"/>
        <c:crosses val="autoZero"/>
        <c:auto val="0"/>
        <c:lblAlgn val="ctr"/>
        <c:lblOffset val="100"/>
        <c:noMultiLvlLbl val="1"/>
      </c:catAx>
      <c:valAx>
        <c:axId val="21673230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6731912"/>
        <c:crosses val="autoZero"/>
        <c:crossBetween val="between"/>
      </c:valAx>
      <c:spPr>
        <a:ln>
          <a:solidFill>
            <a:schemeClr val="bg1">
              <a:lumMod val="50000"/>
            </a:schemeClr>
          </a:solidFill>
        </a:ln>
      </c:spPr>
    </c:plotArea>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データ!$KJ$8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データ!$KJ$17</c:f>
              <c:strCache>
                <c:ptCount val="1"/>
                <c:pt idx="0">
                  <c:v>■ 当該値</c:v>
                </c:pt>
              </c:strCache>
            </c:strRef>
          </c:tx>
          <c:spPr>
            <a:solidFill>
              <a:srgbClr val="3366FF"/>
            </a:solidFill>
            <a:ln>
              <a:noFill/>
            </a:ln>
          </c:spPr>
          <c:invertIfNegative val="0"/>
          <c:cat>
            <c:numRef>
              <c:f>データ!$KK$16:$KO$16</c:f>
              <c:numCache>
                <c:formatCode>ge</c:formatCode>
                <c:ptCount val="5"/>
                <c:pt idx="0">
                  <c:v>40544</c:v>
                </c:pt>
                <c:pt idx="1">
                  <c:v>40909</c:v>
                </c:pt>
                <c:pt idx="2">
                  <c:v>41275</c:v>
                </c:pt>
                <c:pt idx="3">
                  <c:v>41640</c:v>
                </c:pt>
                <c:pt idx="4">
                  <c:v>42005</c:v>
                </c:pt>
              </c:numCache>
            </c:numRef>
          </c:cat>
          <c:val>
            <c:numRef>
              <c:f>データ!$KK$17:$KO$17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336383944"/>
        <c:axId val="336384336"/>
      </c:barChart>
      <c:lineChart>
        <c:grouping val="standard"/>
        <c:varyColors val="0"/>
        <c:ser>
          <c:idx val="1"/>
          <c:order val="1"/>
          <c:tx>
            <c:strRef>
              <c:f>データ!$KJ$18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データ!$KK$16:$KO$16</c:f>
              <c:numCache>
                <c:formatCode>ge</c:formatCode>
                <c:ptCount val="5"/>
                <c:pt idx="0">
                  <c:v>40544</c:v>
                </c:pt>
                <c:pt idx="1">
                  <c:v>40909</c:v>
                </c:pt>
                <c:pt idx="2">
                  <c:v>41275</c:v>
                </c:pt>
                <c:pt idx="3">
                  <c:v>41640</c:v>
                </c:pt>
                <c:pt idx="4">
                  <c:v>42005</c:v>
                </c:pt>
              </c:numCache>
            </c:numRef>
          </c:cat>
          <c:val>
            <c:numRef>
              <c:f>データ!$KK$18:$KO$18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36383944"/>
        <c:axId val="336384336"/>
      </c:lineChart>
      <c:catAx>
        <c:axId val="336383944"/>
        <c:scaling>
          <c:orientation val="minMax"/>
        </c:scaling>
        <c:delete val="0"/>
        <c:axPos val="b"/>
        <c:numFmt formatCode="ge" sourceLinked="1"/>
        <c:majorTickMark val="none"/>
        <c:minorTickMark val="none"/>
        <c:tickLblPos val="none"/>
        <c:crossAx val="336384336"/>
        <c:crosses val="autoZero"/>
        <c:auto val="0"/>
        <c:lblAlgn val="ctr"/>
        <c:lblOffset val="100"/>
        <c:noMultiLvlLbl val="1"/>
      </c:catAx>
      <c:valAx>
        <c:axId val="3363843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363839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データ!$KU$8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7562692547526"/>
          <c:y val="0.14877678724229648"/>
          <c:w val="0.84486230729944078"/>
          <c:h val="0.62215619325345217"/>
        </c:manualLayout>
      </c:layout>
      <c:barChart>
        <c:barDir val="col"/>
        <c:grouping val="clustered"/>
        <c:varyColors val="0"/>
        <c:ser>
          <c:idx val="0"/>
          <c:order val="0"/>
          <c:tx>
            <c:strRef>
              <c:f>データ!$KU$17</c:f>
              <c:strCache>
                <c:ptCount val="1"/>
                <c:pt idx="0">
                  <c:v>■ 当該値</c:v>
                </c:pt>
              </c:strCache>
            </c:strRef>
          </c:tx>
          <c:spPr>
            <a:solidFill>
              <a:srgbClr val="3366FF"/>
            </a:solidFill>
            <a:ln>
              <a:noFill/>
            </a:ln>
          </c:spPr>
          <c:invertIfNegative val="0"/>
          <c:cat>
            <c:numRef>
              <c:f>データ!$KV$16:$KZ$16</c:f>
              <c:numCache>
                <c:formatCode>ge</c:formatCode>
                <c:ptCount val="5"/>
                <c:pt idx="0">
                  <c:v>40544</c:v>
                </c:pt>
                <c:pt idx="1">
                  <c:v>40909</c:v>
                </c:pt>
                <c:pt idx="2">
                  <c:v>41275</c:v>
                </c:pt>
                <c:pt idx="3">
                  <c:v>41640</c:v>
                </c:pt>
                <c:pt idx="4">
                  <c:v>42005</c:v>
                </c:pt>
              </c:numCache>
            </c:numRef>
          </c:cat>
          <c:val>
            <c:numRef>
              <c:f>データ!$KV$17:$KZ$17</c:f>
              <c:numCache>
                <c:formatCode>#,##0.0;"▲ "#,##0.0</c:formatCode>
                <c:ptCount val="5"/>
                <c:pt idx="0">
                  <c:v>#N/A</c:v>
                </c:pt>
                <c:pt idx="1">
                  <c:v>#N/A</c:v>
                </c:pt>
                <c:pt idx="2">
                  <c:v>#N/A</c:v>
                </c:pt>
                <c:pt idx="3">
                  <c:v>#N/A</c:v>
                </c:pt>
                <c:pt idx="4">
                  <c:v>1.5</c:v>
                </c:pt>
              </c:numCache>
            </c:numRef>
          </c:val>
        </c:ser>
        <c:dLbls>
          <c:showLegendKey val="0"/>
          <c:showVal val="0"/>
          <c:showCatName val="0"/>
          <c:showSerName val="0"/>
          <c:showPercent val="0"/>
          <c:showBubbleSize val="0"/>
        </c:dLbls>
        <c:gapWidth val="180"/>
        <c:overlap val="-90"/>
        <c:axId val="336385120"/>
        <c:axId val="336385512"/>
      </c:barChart>
      <c:lineChart>
        <c:grouping val="standard"/>
        <c:varyColors val="0"/>
        <c:ser>
          <c:idx val="1"/>
          <c:order val="1"/>
          <c:tx>
            <c:strRef>
              <c:f>データ!$KU$18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データ!$KV$16:$KZ$16</c:f>
              <c:numCache>
                <c:formatCode>ge</c:formatCode>
                <c:ptCount val="5"/>
                <c:pt idx="0">
                  <c:v>40544</c:v>
                </c:pt>
                <c:pt idx="1">
                  <c:v>40909</c:v>
                </c:pt>
                <c:pt idx="2">
                  <c:v>41275</c:v>
                </c:pt>
                <c:pt idx="3">
                  <c:v>41640</c:v>
                </c:pt>
                <c:pt idx="4">
                  <c:v>42005</c:v>
                </c:pt>
              </c:numCache>
            </c:numRef>
          </c:cat>
          <c:val>
            <c:numRef>
              <c:f>データ!$KV$18:$KZ$18</c:f>
              <c:numCache>
                <c:formatCode>#,##0.0;"▲ "#,##0.0</c:formatCode>
                <c:ptCount val="5"/>
                <c:pt idx="0">
                  <c:v>3.4</c:v>
                </c:pt>
                <c:pt idx="1">
                  <c:v>12.1</c:v>
                </c:pt>
                <c:pt idx="2">
                  <c:v>7.1</c:v>
                </c:pt>
                <c:pt idx="3">
                  <c:v>8.9</c:v>
                </c:pt>
                <c:pt idx="4">
                  <c:v>11.8</c:v>
                </c:pt>
              </c:numCache>
            </c:numRef>
          </c:val>
          <c:smooth val="0"/>
        </c:ser>
        <c:dLbls>
          <c:showLegendKey val="0"/>
          <c:showVal val="0"/>
          <c:showCatName val="0"/>
          <c:showSerName val="0"/>
          <c:showPercent val="0"/>
          <c:showBubbleSize val="0"/>
        </c:dLbls>
        <c:marker val="1"/>
        <c:smooth val="0"/>
        <c:axId val="336385120"/>
        <c:axId val="336385512"/>
      </c:lineChart>
      <c:catAx>
        <c:axId val="336385120"/>
        <c:scaling>
          <c:orientation val="minMax"/>
        </c:scaling>
        <c:delete val="0"/>
        <c:axPos val="b"/>
        <c:numFmt formatCode="ge" sourceLinked="1"/>
        <c:majorTickMark val="none"/>
        <c:minorTickMark val="none"/>
        <c:tickLblPos val="none"/>
        <c:crossAx val="336385512"/>
        <c:crosses val="autoZero"/>
        <c:auto val="0"/>
        <c:lblAlgn val="ctr"/>
        <c:lblOffset val="100"/>
        <c:noMultiLvlLbl val="1"/>
      </c:catAx>
      <c:valAx>
        <c:axId val="3363855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3638512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データ!$LE$8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75044415661"/>
          <c:w val="0.84486230729944078"/>
          <c:h val="0.62215619325345217"/>
        </c:manualLayout>
      </c:layout>
      <c:barChart>
        <c:barDir val="col"/>
        <c:grouping val="clustered"/>
        <c:varyColors val="0"/>
        <c:ser>
          <c:idx val="0"/>
          <c:order val="0"/>
          <c:tx>
            <c:strRef>
              <c:f>データ!$LE$17</c:f>
              <c:strCache>
                <c:ptCount val="1"/>
                <c:pt idx="0">
                  <c:v>■ 当該値</c:v>
                </c:pt>
              </c:strCache>
            </c:strRef>
          </c:tx>
          <c:spPr>
            <a:solidFill>
              <a:srgbClr val="3366FF"/>
            </a:solidFill>
            <a:ln>
              <a:noFill/>
            </a:ln>
          </c:spPr>
          <c:invertIfNegative val="0"/>
          <c:cat>
            <c:numRef>
              <c:f>データ!$LF$16:$LJ$16</c:f>
              <c:numCache>
                <c:formatCode>ge</c:formatCode>
                <c:ptCount val="5"/>
                <c:pt idx="0">
                  <c:v>40544</c:v>
                </c:pt>
                <c:pt idx="1">
                  <c:v>40909</c:v>
                </c:pt>
                <c:pt idx="2">
                  <c:v>41275</c:v>
                </c:pt>
                <c:pt idx="3">
                  <c:v>41640</c:v>
                </c:pt>
                <c:pt idx="4">
                  <c:v>42005</c:v>
                </c:pt>
              </c:numCache>
            </c:numRef>
          </c:cat>
          <c:val>
            <c:numRef>
              <c:f>データ!$LF$17:$LJ$17</c:f>
              <c:numCache>
                <c:formatCode>#,##0.0;"▲ "#,##0.0</c:formatCode>
                <c:ptCount val="5"/>
                <c:pt idx="0">
                  <c:v>#N/A</c:v>
                </c:pt>
                <c:pt idx="1">
                  <c:v>#N/A</c:v>
                </c:pt>
                <c:pt idx="2">
                  <c:v>#N/A</c:v>
                </c:pt>
                <c:pt idx="3">
                  <c:v>#N/A</c:v>
                </c:pt>
                <c:pt idx="4">
                  <c:v>0</c:v>
                </c:pt>
              </c:numCache>
            </c:numRef>
          </c:val>
        </c:ser>
        <c:dLbls>
          <c:showLegendKey val="0"/>
          <c:showVal val="0"/>
          <c:showCatName val="0"/>
          <c:showSerName val="0"/>
          <c:showPercent val="0"/>
          <c:showBubbleSize val="0"/>
        </c:dLbls>
        <c:gapWidth val="180"/>
        <c:overlap val="-90"/>
        <c:axId val="336386296"/>
        <c:axId val="336386688"/>
      </c:barChart>
      <c:lineChart>
        <c:grouping val="standard"/>
        <c:varyColors val="0"/>
        <c:ser>
          <c:idx val="1"/>
          <c:order val="1"/>
          <c:tx>
            <c:strRef>
              <c:f>データ!$LE$18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データ!$LF$16:$LJ$16</c:f>
              <c:numCache>
                <c:formatCode>ge</c:formatCode>
                <c:ptCount val="5"/>
                <c:pt idx="0">
                  <c:v>40544</c:v>
                </c:pt>
                <c:pt idx="1">
                  <c:v>40909</c:v>
                </c:pt>
                <c:pt idx="2">
                  <c:v>41275</c:v>
                </c:pt>
                <c:pt idx="3">
                  <c:v>41640</c:v>
                </c:pt>
                <c:pt idx="4">
                  <c:v>42005</c:v>
                </c:pt>
              </c:numCache>
            </c:numRef>
          </c:cat>
          <c:val>
            <c:numRef>
              <c:f>データ!$LF$18:$LJ$18</c:f>
              <c:numCache>
                <c:formatCode>#,##0.0;"▲ "#,##0.0</c:formatCode>
                <c:ptCount val="5"/>
                <c:pt idx="0">
                  <c:v>0</c:v>
                </c:pt>
                <c:pt idx="1">
                  <c:v>1.4</c:v>
                </c:pt>
                <c:pt idx="2">
                  <c:v>8.6</c:v>
                </c:pt>
                <c:pt idx="3">
                  <c:v>2</c:v>
                </c:pt>
                <c:pt idx="4">
                  <c:v>1.4</c:v>
                </c:pt>
              </c:numCache>
            </c:numRef>
          </c:val>
          <c:smooth val="0"/>
        </c:ser>
        <c:dLbls>
          <c:showLegendKey val="0"/>
          <c:showVal val="0"/>
          <c:showCatName val="0"/>
          <c:showSerName val="0"/>
          <c:showPercent val="0"/>
          <c:showBubbleSize val="0"/>
        </c:dLbls>
        <c:marker val="1"/>
        <c:smooth val="0"/>
        <c:axId val="336386296"/>
        <c:axId val="336386688"/>
      </c:lineChart>
      <c:catAx>
        <c:axId val="336386296"/>
        <c:scaling>
          <c:orientation val="minMax"/>
        </c:scaling>
        <c:delete val="0"/>
        <c:axPos val="b"/>
        <c:numFmt formatCode="ge" sourceLinked="1"/>
        <c:majorTickMark val="none"/>
        <c:minorTickMark val="none"/>
        <c:tickLblPos val="none"/>
        <c:crossAx val="336386688"/>
        <c:crosses val="autoZero"/>
        <c:auto val="0"/>
        <c:lblAlgn val="ctr"/>
        <c:lblOffset val="100"/>
        <c:noMultiLvlLbl val="1"/>
      </c:catAx>
      <c:valAx>
        <c:axId val="3363866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3638629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データ!$LO$8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69699205923"/>
          <c:w val="0.84486230729944078"/>
          <c:h val="0.62215619325345217"/>
        </c:manualLayout>
      </c:layout>
      <c:barChart>
        <c:barDir val="col"/>
        <c:grouping val="clustered"/>
        <c:varyColors val="0"/>
        <c:ser>
          <c:idx val="0"/>
          <c:order val="0"/>
          <c:tx>
            <c:strRef>
              <c:f>データ!$LO$17</c:f>
              <c:strCache>
                <c:ptCount val="1"/>
                <c:pt idx="0">
                  <c:v>■ 当該値</c:v>
                </c:pt>
              </c:strCache>
            </c:strRef>
          </c:tx>
          <c:spPr>
            <a:solidFill>
              <a:srgbClr val="3366FF"/>
            </a:solidFill>
            <a:ln>
              <a:noFill/>
            </a:ln>
          </c:spPr>
          <c:invertIfNegative val="0"/>
          <c:cat>
            <c:numRef>
              <c:f>データ!$LP$16:$LT$16</c:f>
              <c:numCache>
                <c:formatCode>ge</c:formatCode>
                <c:ptCount val="5"/>
                <c:pt idx="0">
                  <c:v>40544</c:v>
                </c:pt>
                <c:pt idx="1">
                  <c:v>40909</c:v>
                </c:pt>
                <c:pt idx="2">
                  <c:v>41275</c:v>
                </c:pt>
                <c:pt idx="3">
                  <c:v>41640</c:v>
                </c:pt>
                <c:pt idx="4">
                  <c:v>42005</c:v>
                </c:pt>
              </c:numCache>
            </c:numRef>
          </c:cat>
          <c:val>
            <c:numRef>
              <c:f>データ!$LP$17:$LT$17</c:f>
              <c:numCache>
                <c:formatCode>#,##0.0;"▲ "#,##0.0</c:formatCode>
                <c:ptCount val="5"/>
                <c:pt idx="0">
                  <c:v>#N/A</c:v>
                </c:pt>
                <c:pt idx="1">
                  <c:v>#N/A</c:v>
                </c:pt>
                <c:pt idx="2">
                  <c:v>#N/A</c:v>
                </c:pt>
                <c:pt idx="3">
                  <c:v>#N/A</c:v>
                </c:pt>
                <c:pt idx="4">
                  <c:v>0</c:v>
                </c:pt>
              </c:numCache>
            </c:numRef>
          </c:val>
        </c:ser>
        <c:dLbls>
          <c:showLegendKey val="0"/>
          <c:showVal val="0"/>
          <c:showCatName val="0"/>
          <c:showSerName val="0"/>
          <c:showPercent val="0"/>
          <c:showBubbleSize val="0"/>
        </c:dLbls>
        <c:gapWidth val="180"/>
        <c:overlap val="-90"/>
        <c:axId val="336387472"/>
        <c:axId val="336601032"/>
      </c:barChart>
      <c:lineChart>
        <c:grouping val="standard"/>
        <c:varyColors val="0"/>
        <c:ser>
          <c:idx val="1"/>
          <c:order val="1"/>
          <c:tx>
            <c:strRef>
              <c:f>データ!$LO$18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データ!$LP$16:$LT$16</c:f>
              <c:numCache>
                <c:formatCode>ge</c:formatCode>
                <c:ptCount val="5"/>
                <c:pt idx="0">
                  <c:v>40544</c:v>
                </c:pt>
                <c:pt idx="1">
                  <c:v>40909</c:v>
                </c:pt>
                <c:pt idx="2">
                  <c:v>41275</c:v>
                </c:pt>
                <c:pt idx="3">
                  <c:v>41640</c:v>
                </c:pt>
                <c:pt idx="4">
                  <c:v>42005</c:v>
                </c:pt>
              </c:numCache>
            </c:numRef>
          </c:cat>
          <c:val>
            <c:numRef>
              <c:f>データ!$LP$18:$LT$18</c:f>
              <c:numCache>
                <c:formatCode>#,##0.0;"▲ "#,##0.0</c:formatCode>
                <c:ptCount val="5"/>
                <c:pt idx="0">
                  <c:v>0</c:v>
                </c:pt>
                <c:pt idx="1">
                  <c:v>298.60000000000002</c:v>
                </c:pt>
                <c:pt idx="2">
                  <c:v>1092.0999999999999</c:v>
                </c:pt>
                <c:pt idx="3">
                  <c:v>1128.5999999999999</c:v>
                </c:pt>
                <c:pt idx="4">
                  <c:v>596.79999999999995</c:v>
                </c:pt>
              </c:numCache>
            </c:numRef>
          </c:val>
          <c:smooth val="0"/>
        </c:ser>
        <c:dLbls>
          <c:showLegendKey val="0"/>
          <c:showVal val="0"/>
          <c:showCatName val="0"/>
          <c:showSerName val="0"/>
          <c:showPercent val="0"/>
          <c:showBubbleSize val="0"/>
        </c:dLbls>
        <c:marker val="1"/>
        <c:smooth val="0"/>
        <c:axId val="336387472"/>
        <c:axId val="336601032"/>
      </c:lineChart>
      <c:catAx>
        <c:axId val="336387472"/>
        <c:scaling>
          <c:orientation val="minMax"/>
        </c:scaling>
        <c:delete val="0"/>
        <c:axPos val="b"/>
        <c:numFmt formatCode="ge" sourceLinked="1"/>
        <c:majorTickMark val="none"/>
        <c:minorTickMark val="none"/>
        <c:tickLblPos val="none"/>
        <c:crossAx val="336601032"/>
        <c:crosses val="autoZero"/>
        <c:auto val="0"/>
        <c:lblAlgn val="ctr"/>
        <c:lblOffset val="100"/>
        <c:noMultiLvlLbl val="1"/>
      </c:catAx>
      <c:valAx>
        <c:axId val="3366010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3638747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データ!$LY$8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39453520722645"/>
          <c:y val="0.14877687151600349"/>
          <c:w val="0.84486230729944078"/>
          <c:h val="0.62215619325345217"/>
        </c:manualLayout>
      </c:layout>
      <c:barChart>
        <c:barDir val="col"/>
        <c:grouping val="clustered"/>
        <c:varyColors val="0"/>
        <c:ser>
          <c:idx val="0"/>
          <c:order val="0"/>
          <c:tx>
            <c:strRef>
              <c:f>データ!$LY$17</c:f>
              <c:strCache>
                <c:ptCount val="1"/>
                <c:pt idx="0">
                  <c:v>■ 当該値</c:v>
                </c:pt>
              </c:strCache>
            </c:strRef>
          </c:tx>
          <c:spPr>
            <a:solidFill>
              <a:srgbClr val="3366FF"/>
            </a:solidFill>
            <a:ln>
              <a:noFill/>
            </a:ln>
          </c:spPr>
          <c:invertIfNegative val="0"/>
          <c:cat>
            <c:numRef>
              <c:f>データ!$LZ$16:$MD$16</c:f>
              <c:numCache>
                <c:formatCode>ge</c:formatCode>
                <c:ptCount val="5"/>
                <c:pt idx="0">
                  <c:v>40544</c:v>
                </c:pt>
                <c:pt idx="1">
                  <c:v>40909</c:v>
                </c:pt>
                <c:pt idx="2">
                  <c:v>41275</c:v>
                </c:pt>
                <c:pt idx="3">
                  <c:v>41640</c:v>
                </c:pt>
                <c:pt idx="4">
                  <c:v>42005</c:v>
                </c:pt>
              </c:numCache>
            </c:numRef>
          </c:cat>
          <c:val>
            <c:numRef>
              <c:f>データ!$LZ$17:$MD$17</c:f>
              <c:numCache>
                <c:formatCode>#,##0.0;"▲ "#,##0.0</c:formatCode>
                <c:ptCount val="5"/>
                <c:pt idx="0">
                  <c:v>#N/A</c:v>
                </c:pt>
                <c:pt idx="1">
                  <c:v>#N/A</c:v>
                </c:pt>
                <c:pt idx="2">
                  <c:v>#N/A</c:v>
                </c:pt>
                <c:pt idx="3">
                  <c:v>#N/A</c:v>
                </c:pt>
                <c:pt idx="4">
                  <c:v>0.4</c:v>
                </c:pt>
              </c:numCache>
            </c:numRef>
          </c:val>
        </c:ser>
        <c:dLbls>
          <c:showLegendKey val="0"/>
          <c:showVal val="0"/>
          <c:showCatName val="0"/>
          <c:showSerName val="0"/>
          <c:showPercent val="0"/>
          <c:showBubbleSize val="0"/>
        </c:dLbls>
        <c:gapWidth val="180"/>
        <c:overlap val="-90"/>
        <c:axId val="336601816"/>
        <c:axId val="336602208"/>
      </c:barChart>
      <c:lineChart>
        <c:grouping val="standard"/>
        <c:varyColors val="0"/>
        <c:ser>
          <c:idx val="1"/>
          <c:order val="1"/>
          <c:tx>
            <c:strRef>
              <c:f>データ!$LY$18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データ!$LZ$16:$MD$16</c:f>
              <c:numCache>
                <c:formatCode>ge</c:formatCode>
                <c:ptCount val="5"/>
                <c:pt idx="0">
                  <c:v>40544</c:v>
                </c:pt>
                <c:pt idx="1">
                  <c:v>40909</c:v>
                </c:pt>
                <c:pt idx="2">
                  <c:v>41275</c:v>
                </c:pt>
                <c:pt idx="3">
                  <c:v>41640</c:v>
                </c:pt>
                <c:pt idx="4">
                  <c:v>42005</c:v>
                </c:pt>
              </c:numCache>
            </c:numRef>
          </c:cat>
          <c:val>
            <c:numRef>
              <c:f>データ!$LZ$18:$MD$18</c:f>
              <c:numCache>
                <c:formatCode>#,##0.0;"▲ "#,##0.0</c:formatCode>
                <c:ptCount val="5"/>
                <c:pt idx="0">
                  <c:v>0</c:v>
                </c:pt>
                <c:pt idx="1">
                  <c:v>1.7</c:v>
                </c:pt>
                <c:pt idx="2">
                  <c:v>2.9</c:v>
                </c:pt>
                <c:pt idx="3">
                  <c:v>3.4</c:v>
                </c:pt>
                <c:pt idx="4">
                  <c:v>5.6</c:v>
                </c:pt>
              </c:numCache>
            </c:numRef>
          </c:val>
          <c:smooth val="0"/>
        </c:ser>
        <c:dLbls>
          <c:showLegendKey val="0"/>
          <c:showVal val="0"/>
          <c:showCatName val="0"/>
          <c:showSerName val="0"/>
          <c:showPercent val="0"/>
          <c:showBubbleSize val="0"/>
        </c:dLbls>
        <c:marker val="1"/>
        <c:smooth val="0"/>
        <c:axId val="336601816"/>
        <c:axId val="336602208"/>
      </c:lineChart>
      <c:catAx>
        <c:axId val="336601816"/>
        <c:scaling>
          <c:orientation val="minMax"/>
        </c:scaling>
        <c:delete val="0"/>
        <c:axPos val="b"/>
        <c:numFmt formatCode="ge" sourceLinked="1"/>
        <c:majorTickMark val="none"/>
        <c:minorTickMark val="none"/>
        <c:tickLblPos val="none"/>
        <c:crossAx val="336602208"/>
        <c:crosses val="autoZero"/>
        <c:auto val="0"/>
        <c:lblAlgn val="ctr"/>
        <c:lblOffset val="100"/>
        <c:noMultiLvlLbl val="1"/>
      </c:catAx>
      <c:valAx>
        <c:axId val="33660220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3660181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データ!$BS$8</c:f>
          <c:strCache>
            <c:ptCount val="1"/>
            <c:pt idx="0">
              <c:v>流動比率（％）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データ!$BS$17</c:f>
              <c:strCache>
                <c:ptCount val="1"/>
                <c:pt idx="0">
                  <c:v>■ 当該値</c:v>
                </c:pt>
              </c:strCache>
            </c:strRef>
          </c:tx>
          <c:spPr>
            <a:solidFill>
              <a:srgbClr val="3366FF"/>
            </a:solidFill>
            <a:ln>
              <a:noFill/>
            </a:ln>
          </c:spPr>
          <c:invertIfNegative val="0"/>
          <c:cat>
            <c:numRef>
              <c:f>データ!$BT$16:$BX$16</c:f>
              <c:numCache>
                <c:formatCode>ge</c:formatCode>
                <c:ptCount val="5"/>
                <c:pt idx="0">
                  <c:v>40544</c:v>
                </c:pt>
                <c:pt idx="1">
                  <c:v>40909</c:v>
                </c:pt>
                <c:pt idx="2">
                  <c:v>41275</c:v>
                </c:pt>
                <c:pt idx="3">
                  <c:v>41640</c:v>
                </c:pt>
                <c:pt idx="4">
                  <c:v>42005</c:v>
                </c:pt>
              </c:numCache>
            </c:numRef>
          </c:cat>
          <c:val>
            <c:numRef>
              <c:f>データ!$BT$17:$BX$17</c:f>
              <c:numCache>
                <c:formatCode>#,##0.0;"▲ "#,##0.0</c:formatCode>
                <c:ptCount val="5"/>
                <c:pt idx="0">
                  <c:v>1811.5</c:v>
                </c:pt>
                <c:pt idx="1">
                  <c:v>726.7</c:v>
                </c:pt>
                <c:pt idx="2">
                  <c:v>1265.2</c:v>
                </c:pt>
                <c:pt idx="3">
                  <c:v>315.2</c:v>
                </c:pt>
                <c:pt idx="4">
                  <c:v>212</c:v>
                </c:pt>
              </c:numCache>
            </c:numRef>
          </c:val>
        </c:ser>
        <c:dLbls>
          <c:showLegendKey val="0"/>
          <c:showVal val="0"/>
          <c:showCatName val="0"/>
          <c:showSerName val="0"/>
          <c:showPercent val="0"/>
          <c:showBubbleSize val="0"/>
        </c:dLbls>
        <c:gapWidth val="180"/>
        <c:overlap val="-90"/>
        <c:axId val="214379872"/>
        <c:axId val="215937184"/>
      </c:barChart>
      <c:lineChart>
        <c:grouping val="standard"/>
        <c:varyColors val="0"/>
        <c:ser>
          <c:idx val="1"/>
          <c:order val="1"/>
          <c:tx>
            <c:strRef>
              <c:f>データ!$BS$18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データ!$BT$16:$BX$16</c:f>
              <c:numCache>
                <c:formatCode>ge</c:formatCode>
                <c:ptCount val="5"/>
                <c:pt idx="0">
                  <c:v>40544</c:v>
                </c:pt>
                <c:pt idx="1">
                  <c:v>40909</c:v>
                </c:pt>
                <c:pt idx="2">
                  <c:v>41275</c:v>
                </c:pt>
                <c:pt idx="3">
                  <c:v>41640</c:v>
                </c:pt>
                <c:pt idx="4">
                  <c:v>42005</c:v>
                </c:pt>
              </c:numCache>
            </c:numRef>
          </c:cat>
          <c:val>
            <c:numRef>
              <c:f>データ!$BT$18:$BX$18</c:f>
              <c:numCache>
                <c:formatCode>#,##0.0;"▲ "#,##0.0</c:formatCode>
                <c:ptCount val="5"/>
                <c:pt idx="0">
                  <c:v>1465.9</c:v>
                </c:pt>
                <c:pt idx="1">
                  <c:v>1317.9</c:v>
                </c:pt>
                <c:pt idx="2">
                  <c:v>992.4</c:v>
                </c:pt>
                <c:pt idx="3">
                  <c:v>632.6</c:v>
                </c:pt>
                <c:pt idx="4">
                  <c:v>712.7</c:v>
                </c:pt>
              </c:numCache>
            </c:numRef>
          </c:val>
          <c:smooth val="0"/>
        </c:ser>
        <c:ser>
          <c:idx val="2"/>
          <c:order val="2"/>
          <c:tx>
            <c:strRef>
              <c:f>データ!$BS$19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データ!$BT$16:$BX$16</c:f>
              <c:numCache>
                <c:formatCode>ge</c:formatCode>
                <c:ptCount val="5"/>
                <c:pt idx="0">
                  <c:v>40544</c:v>
                </c:pt>
                <c:pt idx="1">
                  <c:v>40909</c:v>
                </c:pt>
                <c:pt idx="2">
                  <c:v>41275</c:v>
                </c:pt>
                <c:pt idx="3">
                  <c:v>41640</c:v>
                </c:pt>
                <c:pt idx="4">
                  <c:v>42005</c:v>
                </c:pt>
              </c:numCache>
            </c:numRef>
          </c:cat>
          <c:val>
            <c:numRef>
              <c:f>データ!$BT$19:$BX$19</c:f>
              <c:numCache>
                <c:formatCode>#,##0.0;"▲ "#,##0.0</c:formatCode>
                <c:ptCount val="5"/>
                <c:pt idx="0">
                  <c:v>100</c:v>
                </c:pt>
                <c:pt idx="1">
                  <c:v>100</c:v>
                </c:pt>
                <c:pt idx="2">
                  <c:v>100</c:v>
                </c:pt>
                <c:pt idx="3">
                  <c:v>100</c:v>
                </c:pt>
                <c:pt idx="4">
                  <c:v>100</c:v>
                </c:pt>
              </c:numCache>
            </c:numRef>
          </c:val>
          <c:smooth val="0"/>
        </c:ser>
        <c:dLbls>
          <c:showLegendKey val="0"/>
          <c:showVal val="0"/>
          <c:showCatName val="0"/>
          <c:showSerName val="0"/>
          <c:showPercent val="0"/>
          <c:showBubbleSize val="0"/>
        </c:dLbls>
        <c:marker val="1"/>
        <c:smooth val="0"/>
        <c:axId val="214379872"/>
        <c:axId val="215937184"/>
      </c:lineChart>
      <c:catAx>
        <c:axId val="214379872"/>
        <c:scaling>
          <c:orientation val="minMax"/>
        </c:scaling>
        <c:delete val="0"/>
        <c:axPos val="b"/>
        <c:numFmt formatCode="ge" sourceLinked="1"/>
        <c:majorTickMark val="none"/>
        <c:minorTickMark val="none"/>
        <c:tickLblPos val="none"/>
        <c:crossAx val="215937184"/>
        <c:crosses val="autoZero"/>
        <c:auto val="0"/>
        <c:lblAlgn val="ctr"/>
        <c:lblOffset val="100"/>
        <c:noMultiLvlLbl val="1"/>
      </c:catAx>
      <c:valAx>
        <c:axId val="2159371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437987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データ!$MI$8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データ!$MI$17</c:f>
              <c:strCache>
                <c:ptCount val="1"/>
                <c:pt idx="0">
                  <c:v>■ 当該値</c:v>
                </c:pt>
              </c:strCache>
            </c:strRef>
          </c:tx>
          <c:spPr>
            <a:solidFill>
              <a:srgbClr val="3366FF"/>
            </a:solidFill>
            <a:ln>
              <a:noFill/>
            </a:ln>
          </c:spPr>
          <c:invertIfNegative val="0"/>
          <c:cat>
            <c:numRef>
              <c:f>データ!$MJ$16:$MN$16</c:f>
              <c:numCache>
                <c:formatCode>ge</c:formatCode>
                <c:ptCount val="5"/>
                <c:pt idx="0">
                  <c:v>40544</c:v>
                </c:pt>
                <c:pt idx="1">
                  <c:v>40909</c:v>
                </c:pt>
                <c:pt idx="2">
                  <c:v>41275</c:v>
                </c:pt>
                <c:pt idx="3">
                  <c:v>41640</c:v>
                </c:pt>
                <c:pt idx="4">
                  <c:v>42005</c:v>
                </c:pt>
              </c:numCache>
            </c:numRef>
          </c:cat>
          <c:val>
            <c:numRef>
              <c:f>データ!$MJ$17:$MN$17</c:f>
              <c:numCache>
                <c:formatCode>#,##0.0;"▲ "#,##0.0</c:formatCode>
                <c:ptCount val="5"/>
                <c:pt idx="0">
                  <c:v>#N/A</c:v>
                </c:pt>
                <c:pt idx="1">
                  <c:v>#N/A</c:v>
                </c:pt>
                <c:pt idx="2">
                  <c:v>#N/A</c:v>
                </c:pt>
                <c:pt idx="3">
                  <c:v>#N/A</c:v>
                </c:pt>
                <c:pt idx="4">
                  <c:v>100</c:v>
                </c:pt>
              </c:numCache>
            </c:numRef>
          </c:val>
        </c:ser>
        <c:dLbls>
          <c:showLegendKey val="0"/>
          <c:showVal val="0"/>
          <c:showCatName val="0"/>
          <c:showSerName val="0"/>
          <c:showPercent val="0"/>
          <c:showBubbleSize val="0"/>
        </c:dLbls>
        <c:gapWidth val="180"/>
        <c:overlap val="-90"/>
        <c:axId val="336602992"/>
        <c:axId val="336603384"/>
      </c:barChart>
      <c:lineChart>
        <c:grouping val="standard"/>
        <c:varyColors val="0"/>
        <c:ser>
          <c:idx val="1"/>
          <c:order val="1"/>
          <c:tx>
            <c:strRef>
              <c:f>データ!$MI$18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データ!$MJ$16:$MN$16</c:f>
              <c:numCache>
                <c:formatCode>ge</c:formatCode>
                <c:ptCount val="5"/>
                <c:pt idx="0">
                  <c:v>40544</c:v>
                </c:pt>
                <c:pt idx="1">
                  <c:v>40909</c:v>
                </c:pt>
                <c:pt idx="2">
                  <c:v>41275</c:v>
                </c:pt>
                <c:pt idx="3">
                  <c:v>41640</c:v>
                </c:pt>
                <c:pt idx="4">
                  <c:v>42005</c:v>
                </c:pt>
              </c:numCache>
            </c:numRef>
          </c:cat>
          <c:val>
            <c:numRef>
              <c:f>データ!$MJ$18:$MN$18</c:f>
              <c:numCache>
                <c:formatCode>#,##0.0;"▲ "#,##0.0</c:formatCode>
                <c:ptCount val="5"/>
                <c:pt idx="0">
                  <c:v>#N/A</c:v>
                </c:pt>
                <c:pt idx="1">
                  <c:v>77.7</c:v>
                </c:pt>
                <c:pt idx="2">
                  <c:v>100</c:v>
                </c:pt>
                <c:pt idx="3">
                  <c:v>100</c:v>
                </c:pt>
                <c:pt idx="4">
                  <c:v>100</c:v>
                </c:pt>
              </c:numCache>
            </c:numRef>
          </c:val>
          <c:smooth val="0"/>
        </c:ser>
        <c:dLbls>
          <c:showLegendKey val="0"/>
          <c:showVal val="0"/>
          <c:showCatName val="0"/>
          <c:showSerName val="0"/>
          <c:showPercent val="0"/>
          <c:showBubbleSize val="0"/>
        </c:dLbls>
        <c:marker val="1"/>
        <c:smooth val="0"/>
        <c:axId val="336602992"/>
        <c:axId val="336603384"/>
      </c:lineChart>
      <c:catAx>
        <c:axId val="336602992"/>
        <c:scaling>
          <c:orientation val="minMax"/>
        </c:scaling>
        <c:delete val="0"/>
        <c:axPos val="b"/>
        <c:numFmt formatCode="ge" sourceLinked="1"/>
        <c:majorTickMark val="none"/>
        <c:minorTickMark val="none"/>
        <c:tickLblPos val="none"/>
        <c:crossAx val="336603384"/>
        <c:crosses val="autoZero"/>
        <c:auto val="0"/>
        <c:lblAlgn val="ctr"/>
        <c:lblOffset val="100"/>
        <c:noMultiLvlLbl val="1"/>
      </c:catAx>
      <c:valAx>
        <c:axId val="3366033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366029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データ!$CD$8</c:f>
          <c:strCache>
            <c:ptCount val="1"/>
            <c:pt idx="0">
              <c:v>供給原価（円）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データ!$CD$17</c:f>
              <c:strCache>
                <c:ptCount val="1"/>
                <c:pt idx="0">
                  <c:v>■ 当該値</c:v>
                </c:pt>
              </c:strCache>
            </c:strRef>
          </c:tx>
          <c:spPr>
            <a:solidFill>
              <a:srgbClr val="3366FF"/>
            </a:solidFill>
            <a:ln>
              <a:noFill/>
            </a:ln>
          </c:spPr>
          <c:invertIfNegative val="0"/>
          <c:cat>
            <c:numRef>
              <c:f>データ!$CE$16:$CI$16</c:f>
              <c:numCache>
                <c:formatCode>ge</c:formatCode>
                <c:ptCount val="5"/>
                <c:pt idx="0">
                  <c:v>40544</c:v>
                </c:pt>
                <c:pt idx="1">
                  <c:v>40909</c:v>
                </c:pt>
                <c:pt idx="2">
                  <c:v>41275</c:v>
                </c:pt>
                <c:pt idx="3">
                  <c:v>41640</c:v>
                </c:pt>
                <c:pt idx="4">
                  <c:v>42005</c:v>
                </c:pt>
              </c:numCache>
            </c:numRef>
          </c:cat>
          <c:val>
            <c:numRef>
              <c:f>データ!$CE$17:$CI$17</c:f>
              <c:numCache>
                <c:formatCode>#,##0.0;"▲ "#,##0.0</c:formatCode>
                <c:ptCount val="5"/>
                <c:pt idx="0">
                  <c:v>6589.9</c:v>
                </c:pt>
                <c:pt idx="1">
                  <c:v>7394</c:v>
                </c:pt>
                <c:pt idx="2">
                  <c:v>5946.4</c:v>
                </c:pt>
                <c:pt idx="3">
                  <c:v>6207.5</c:v>
                </c:pt>
                <c:pt idx="4">
                  <c:v>6579.8</c:v>
                </c:pt>
              </c:numCache>
            </c:numRef>
          </c:val>
        </c:ser>
        <c:dLbls>
          <c:showLegendKey val="0"/>
          <c:showVal val="0"/>
          <c:showCatName val="0"/>
          <c:showSerName val="0"/>
          <c:showPercent val="0"/>
          <c:showBubbleSize val="0"/>
        </c:dLbls>
        <c:gapWidth val="180"/>
        <c:overlap val="-90"/>
        <c:axId val="215937968"/>
        <c:axId val="215938360"/>
      </c:barChart>
      <c:lineChart>
        <c:grouping val="standard"/>
        <c:varyColors val="0"/>
        <c:ser>
          <c:idx val="1"/>
          <c:order val="1"/>
          <c:tx>
            <c:strRef>
              <c:f>データ!$CD$18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データ!$CE$18:$CI$18</c:f>
              <c:numCache>
                <c:formatCode>#,##0.0;"▲ "#,##0.0</c:formatCode>
                <c:ptCount val="5"/>
                <c:pt idx="0">
                  <c:v>7540.4</c:v>
                </c:pt>
                <c:pt idx="1">
                  <c:v>7970</c:v>
                </c:pt>
                <c:pt idx="2">
                  <c:v>7914.4</c:v>
                </c:pt>
                <c:pt idx="3">
                  <c:v>7493.6</c:v>
                </c:pt>
                <c:pt idx="4">
                  <c:v>8013.5</c:v>
                </c:pt>
              </c:numCache>
            </c:numRef>
          </c:val>
          <c:smooth val="0"/>
        </c:ser>
        <c:dLbls>
          <c:showLegendKey val="0"/>
          <c:showVal val="0"/>
          <c:showCatName val="0"/>
          <c:showSerName val="0"/>
          <c:showPercent val="0"/>
          <c:showBubbleSize val="0"/>
        </c:dLbls>
        <c:marker val="1"/>
        <c:smooth val="0"/>
        <c:axId val="215937968"/>
        <c:axId val="215938360"/>
      </c:lineChart>
      <c:catAx>
        <c:axId val="215937968"/>
        <c:scaling>
          <c:orientation val="minMax"/>
        </c:scaling>
        <c:delete val="0"/>
        <c:axPos val="b"/>
        <c:numFmt formatCode="ge" sourceLinked="1"/>
        <c:majorTickMark val="none"/>
        <c:minorTickMark val="none"/>
        <c:tickLblPos val="none"/>
        <c:crossAx val="215938360"/>
        <c:crosses val="autoZero"/>
        <c:auto val="0"/>
        <c:lblAlgn val="ctr"/>
        <c:lblOffset val="100"/>
        <c:noMultiLvlLbl val="1"/>
      </c:catAx>
      <c:valAx>
        <c:axId val="2159383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593796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データ!$CN$8</c:f>
          <c:strCache>
            <c:ptCount val="1"/>
            <c:pt idx="0">
              <c:v>EBITDA（千円）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データ!$CN$17</c:f>
              <c:strCache>
                <c:ptCount val="1"/>
                <c:pt idx="0">
                  <c:v>■ 当該値</c:v>
                </c:pt>
              </c:strCache>
            </c:strRef>
          </c:tx>
          <c:spPr>
            <a:solidFill>
              <a:srgbClr val="3366FF"/>
            </a:solidFill>
            <a:ln>
              <a:noFill/>
            </a:ln>
          </c:spPr>
          <c:invertIfNegative val="0"/>
          <c:cat>
            <c:numRef>
              <c:f>データ!$CO$16:$CS$16</c:f>
              <c:numCache>
                <c:formatCode>ge</c:formatCode>
                <c:ptCount val="5"/>
                <c:pt idx="0">
                  <c:v>40544</c:v>
                </c:pt>
                <c:pt idx="1">
                  <c:v>40909</c:v>
                </c:pt>
                <c:pt idx="2">
                  <c:v>41275</c:v>
                </c:pt>
                <c:pt idx="3">
                  <c:v>41640</c:v>
                </c:pt>
                <c:pt idx="4">
                  <c:v>42005</c:v>
                </c:pt>
              </c:numCache>
            </c:numRef>
          </c:cat>
          <c:val>
            <c:numRef>
              <c:f>データ!$CO$17:$CS$17</c:f>
              <c:numCache>
                <c:formatCode>#,##0;"▲ "#,##0</c:formatCode>
                <c:ptCount val="5"/>
                <c:pt idx="0">
                  <c:v>1411265</c:v>
                </c:pt>
                <c:pt idx="1">
                  <c:v>1533809</c:v>
                </c:pt>
                <c:pt idx="2">
                  <c:v>2012893</c:v>
                </c:pt>
                <c:pt idx="3">
                  <c:v>1803285</c:v>
                </c:pt>
                <c:pt idx="4">
                  <c:v>1833213</c:v>
                </c:pt>
              </c:numCache>
            </c:numRef>
          </c:val>
        </c:ser>
        <c:dLbls>
          <c:showLegendKey val="0"/>
          <c:showVal val="0"/>
          <c:showCatName val="0"/>
          <c:showSerName val="0"/>
          <c:showPercent val="0"/>
          <c:showBubbleSize val="0"/>
        </c:dLbls>
        <c:gapWidth val="180"/>
        <c:overlap val="-90"/>
        <c:axId val="215939144"/>
        <c:axId val="215939536"/>
      </c:barChart>
      <c:lineChart>
        <c:grouping val="standard"/>
        <c:varyColors val="0"/>
        <c:ser>
          <c:idx val="1"/>
          <c:order val="1"/>
          <c:tx>
            <c:strRef>
              <c:f>データ!$CN$18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データ!$CO$18:$CS$18</c:f>
              <c:numCache>
                <c:formatCode>#,##0;"▲ "#,##0</c:formatCode>
                <c:ptCount val="5"/>
                <c:pt idx="0">
                  <c:v>1059040</c:v>
                </c:pt>
                <c:pt idx="1">
                  <c:v>1043769</c:v>
                </c:pt>
                <c:pt idx="2">
                  <c:v>1160012</c:v>
                </c:pt>
                <c:pt idx="3">
                  <c:v>1146099</c:v>
                </c:pt>
                <c:pt idx="4">
                  <c:v>1494682</c:v>
                </c:pt>
              </c:numCache>
            </c:numRef>
          </c:val>
          <c:smooth val="0"/>
        </c:ser>
        <c:dLbls>
          <c:showLegendKey val="0"/>
          <c:showVal val="0"/>
          <c:showCatName val="0"/>
          <c:showSerName val="0"/>
          <c:showPercent val="0"/>
          <c:showBubbleSize val="0"/>
        </c:dLbls>
        <c:marker val="1"/>
        <c:smooth val="0"/>
        <c:axId val="215939144"/>
        <c:axId val="215939536"/>
      </c:lineChart>
      <c:catAx>
        <c:axId val="215939144"/>
        <c:scaling>
          <c:orientation val="minMax"/>
        </c:scaling>
        <c:delete val="0"/>
        <c:axPos val="b"/>
        <c:numFmt formatCode="ge" sourceLinked="1"/>
        <c:majorTickMark val="none"/>
        <c:minorTickMark val="none"/>
        <c:tickLblPos val="none"/>
        <c:crossAx val="215939536"/>
        <c:crosses val="autoZero"/>
        <c:auto val="0"/>
        <c:lblAlgn val="ctr"/>
        <c:lblOffset val="100"/>
        <c:noMultiLvlLbl val="1"/>
      </c:catAx>
      <c:valAx>
        <c:axId val="215939536"/>
        <c:scaling>
          <c:orientation val="minMax"/>
        </c:scaling>
        <c:delete val="0"/>
        <c:axPos val="l"/>
        <c:majorGridlines>
          <c:spPr>
            <a:ln>
              <a:solidFill>
                <a:schemeClr val="bg1">
                  <a:lumMod val="50000"/>
                </a:schemeClr>
              </a:solidFill>
            </a:ln>
          </c:spPr>
        </c:majorGridlines>
        <c:numFmt formatCode="#,##0;&quot;▲ &quot;#,##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59391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データ!$CY$8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62215619325345217"/>
        </c:manualLayout>
      </c:layout>
      <c:barChart>
        <c:barDir val="col"/>
        <c:grouping val="clustered"/>
        <c:varyColors val="0"/>
        <c:ser>
          <c:idx val="0"/>
          <c:order val="0"/>
          <c:tx>
            <c:strRef>
              <c:f>データ!$CY$17</c:f>
              <c:strCache>
                <c:ptCount val="1"/>
                <c:pt idx="0">
                  <c:v>■ 当該値</c:v>
                </c:pt>
              </c:strCache>
            </c:strRef>
          </c:tx>
          <c:spPr>
            <a:solidFill>
              <a:srgbClr val="3366FF"/>
            </a:solidFill>
            <a:ln>
              <a:noFill/>
            </a:ln>
          </c:spPr>
          <c:invertIfNegative val="0"/>
          <c:cat>
            <c:numRef>
              <c:f>データ!$CZ$16:$DD$16</c:f>
              <c:numCache>
                <c:formatCode>ge</c:formatCode>
                <c:ptCount val="5"/>
                <c:pt idx="0">
                  <c:v>40544</c:v>
                </c:pt>
                <c:pt idx="1">
                  <c:v>40909</c:v>
                </c:pt>
                <c:pt idx="2">
                  <c:v>41275</c:v>
                </c:pt>
                <c:pt idx="3">
                  <c:v>41640</c:v>
                </c:pt>
                <c:pt idx="4">
                  <c:v>42005</c:v>
                </c:pt>
              </c:numCache>
            </c:numRef>
          </c:cat>
          <c:val>
            <c:numRef>
              <c:f>データ!$CZ$17:$DD$17</c:f>
              <c:numCache>
                <c:formatCode>#,##0.0;"▲ "#,##0.0</c:formatCode>
                <c:ptCount val="5"/>
                <c:pt idx="0">
                  <c:v>40.799999999999997</c:v>
                </c:pt>
                <c:pt idx="1">
                  <c:v>34.299999999999997</c:v>
                </c:pt>
                <c:pt idx="2">
                  <c:v>42.2</c:v>
                </c:pt>
                <c:pt idx="3">
                  <c:v>40.700000000000003</c:v>
                </c:pt>
                <c:pt idx="4">
                  <c:v>38.6</c:v>
                </c:pt>
              </c:numCache>
            </c:numRef>
          </c:val>
        </c:ser>
        <c:dLbls>
          <c:showLegendKey val="0"/>
          <c:showVal val="0"/>
          <c:showCatName val="0"/>
          <c:showSerName val="0"/>
          <c:showPercent val="0"/>
          <c:showBubbleSize val="0"/>
        </c:dLbls>
        <c:gapWidth val="180"/>
        <c:overlap val="-90"/>
        <c:axId val="216110784"/>
        <c:axId val="216111176"/>
      </c:barChart>
      <c:lineChart>
        <c:grouping val="standard"/>
        <c:varyColors val="0"/>
        <c:ser>
          <c:idx val="1"/>
          <c:order val="1"/>
          <c:tx>
            <c:strRef>
              <c:f>データ!$CY$18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データ!$CZ$16:$DD$16</c:f>
              <c:numCache>
                <c:formatCode>ge</c:formatCode>
                <c:ptCount val="5"/>
                <c:pt idx="0">
                  <c:v>40544</c:v>
                </c:pt>
                <c:pt idx="1">
                  <c:v>40909</c:v>
                </c:pt>
                <c:pt idx="2">
                  <c:v>41275</c:v>
                </c:pt>
                <c:pt idx="3">
                  <c:v>41640</c:v>
                </c:pt>
                <c:pt idx="4">
                  <c:v>42005</c:v>
                </c:pt>
              </c:numCache>
            </c:numRef>
          </c:cat>
          <c:val>
            <c:numRef>
              <c:f>データ!$CZ$18:$DD$18</c:f>
              <c:numCache>
                <c:formatCode>#,##0.0;"▲ "#,##0.0</c:formatCode>
                <c:ptCount val="5"/>
                <c:pt idx="0">
                  <c:v>40.200000000000003</c:v>
                </c:pt>
                <c:pt idx="1">
                  <c:v>37.299999999999997</c:v>
                </c:pt>
                <c:pt idx="2">
                  <c:v>36.299999999999997</c:v>
                </c:pt>
                <c:pt idx="3">
                  <c:v>38.4</c:v>
                </c:pt>
                <c:pt idx="4">
                  <c:v>37.700000000000003</c:v>
                </c:pt>
              </c:numCache>
            </c:numRef>
          </c:val>
          <c:smooth val="0"/>
        </c:ser>
        <c:dLbls>
          <c:showLegendKey val="0"/>
          <c:showVal val="0"/>
          <c:showCatName val="0"/>
          <c:showSerName val="0"/>
          <c:showPercent val="0"/>
          <c:showBubbleSize val="0"/>
        </c:dLbls>
        <c:marker val="1"/>
        <c:smooth val="0"/>
        <c:axId val="216110784"/>
        <c:axId val="216111176"/>
      </c:lineChart>
      <c:catAx>
        <c:axId val="216110784"/>
        <c:scaling>
          <c:orientation val="minMax"/>
        </c:scaling>
        <c:delete val="0"/>
        <c:axPos val="b"/>
        <c:numFmt formatCode="ge" sourceLinked="1"/>
        <c:majorTickMark val="none"/>
        <c:minorTickMark val="none"/>
        <c:tickLblPos val="none"/>
        <c:crossAx val="216111176"/>
        <c:crosses val="autoZero"/>
        <c:auto val="0"/>
        <c:lblAlgn val="ctr"/>
        <c:lblOffset val="100"/>
        <c:noMultiLvlLbl val="1"/>
      </c:catAx>
      <c:valAx>
        <c:axId val="2161111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611078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データ!$FH$8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95545939357"/>
          <c:w val="0.84486230729944078"/>
          <c:h val="0.62215619325345217"/>
        </c:manualLayout>
      </c:layout>
      <c:barChart>
        <c:barDir val="col"/>
        <c:grouping val="clustered"/>
        <c:varyColors val="0"/>
        <c:ser>
          <c:idx val="0"/>
          <c:order val="0"/>
          <c:tx>
            <c:strRef>
              <c:f>データ!$DI$17</c:f>
              <c:strCache>
                <c:ptCount val="1"/>
                <c:pt idx="0">
                  <c:v>■ 当該値</c:v>
                </c:pt>
              </c:strCache>
            </c:strRef>
          </c:tx>
          <c:spPr>
            <a:solidFill>
              <a:srgbClr val="3366FF"/>
            </a:solidFill>
            <a:ln>
              <a:noFill/>
            </a:ln>
          </c:spPr>
          <c:invertIfNegative val="0"/>
          <c:cat>
            <c:numRef>
              <c:f>データ!$DJ$16:$DN$16</c:f>
              <c:numCache>
                <c:formatCode>ge</c:formatCode>
                <c:ptCount val="5"/>
                <c:pt idx="0">
                  <c:v>40544</c:v>
                </c:pt>
                <c:pt idx="1">
                  <c:v>40909</c:v>
                </c:pt>
                <c:pt idx="2">
                  <c:v>41275</c:v>
                </c:pt>
                <c:pt idx="3">
                  <c:v>41640</c:v>
                </c:pt>
                <c:pt idx="4">
                  <c:v>42005</c:v>
                </c:pt>
              </c:numCache>
            </c:numRef>
          </c:cat>
          <c:val>
            <c:numRef>
              <c:f>データ!$DJ$17:$DN$17</c:f>
              <c:numCache>
                <c:formatCode>#,##0.0;"▲ "#,##0.0</c:formatCode>
                <c:ptCount val="5"/>
                <c:pt idx="0">
                  <c:v>22.5</c:v>
                </c:pt>
                <c:pt idx="1">
                  <c:v>21.2</c:v>
                </c:pt>
                <c:pt idx="2">
                  <c:v>22.3</c:v>
                </c:pt>
                <c:pt idx="3">
                  <c:v>25.7</c:v>
                </c:pt>
                <c:pt idx="4">
                  <c:v>24</c:v>
                </c:pt>
              </c:numCache>
            </c:numRef>
          </c:val>
        </c:ser>
        <c:dLbls>
          <c:showLegendKey val="0"/>
          <c:showVal val="0"/>
          <c:showCatName val="0"/>
          <c:showSerName val="0"/>
          <c:showPercent val="0"/>
          <c:showBubbleSize val="0"/>
        </c:dLbls>
        <c:gapWidth val="180"/>
        <c:overlap val="-90"/>
        <c:axId val="216111960"/>
        <c:axId val="216112352"/>
      </c:barChart>
      <c:lineChart>
        <c:grouping val="standard"/>
        <c:varyColors val="0"/>
        <c:ser>
          <c:idx val="1"/>
          <c:order val="1"/>
          <c:tx>
            <c:strRef>
              <c:f>データ!$DI$18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データ!$DJ$16:$DN$16</c:f>
              <c:numCache>
                <c:formatCode>ge</c:formatCode>
                <c:ptCount val="5"/>
                <c:pt idx="0">
                  <c:v>40544</c:v>
                </c:pt>
                <c:pt idx="1">
                  <c:v>40909</c:v>
                </c:pt>
                <c:pt idx="2">
                  <c:v>41275</c:v>
                </c:pt>
                <c:pt idx="3">
                  <c:v>41640</c:v>
                </c:pt>
                <c:pt idx="4">
                  <c:v>42005</c:v>
                </c:pt>
              </c:numCache>
            </c:numRef>
          </c:cat>
          <c:val>
            <c:numRef>
              <c:f>データ!$DJ$18:$DN$18</c:f>
              <c:numCache>
                <c:formatCode>#,##0.0;"▲ "#,##0.0</c:formatCode>
                <c:ptCount val="5"/>
                <c:pt idx="0">
                  <c:v>22.5</c:v>
                </c:pt>
                <c:pt idx="1">
                  <c:v>22.3</c:v>
                </c:pt>
                <c:pt idx="2">
                  <c:v>22.1</c:v>
                </c:pt>
                <c:pt idx="3">
                  <c:v>21.1</c:v>
                </c:pt>
                <c:pt idx="4">
                  <c:v>20</c:v>
                </c:pt>
              </c:numCache>
            </c:numRef>
          </c:val>
          <c:smooth val="0"/>
        </c:ser>
        <c:dLbls>
          <c:showLegendKey val="0"/>
          <c:showVal val="0"/>
          <c:showCatName val="0"/>
          <c:showSerName val="0"/>
          <c:showPercent val="0"/>
          <c:showBubbleSize val="0"/>
        </c:dLbls>
        <c:marker val="1"/>
        <c:smooth val="0"/>
        <c:axId val="216111960"/>
        <c:axId val="216112352"/>
      </c:lineChart>
      <c:catAx>
        <c:axId val="216111960"/>
        <c:scaling>
          <c:orientation val="minMax"/>
        </c:scaling>
        <c:delete val="0"/>
        <c:axPos val="b"/>
        <c:numFmt formatCode="ge" sourceLinked="1"/>
        <c:majorTickMark val="none"/>
        <c:minorTickMark val="none"/>
        <c:tickLblPos val="none"/>
        <c:crossAx val="216112352"/>
        <c:crosses val="autoZero"/>
        <c:auto val="0"/>
        <c:lblAlgn val="ctr"/>
        <c:lblOffset val="100"/>
        <c:noMultiLvlLbl val="1"/>
      </c:catAx>
      <c:valAx>
        <c:axId val="2161123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611196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データ!$FR$8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4013414978962"/>
          <c:y val="0.14877692522633687"/>
          <c:w val="0.84486230729944078"/>
          <c:h val="0.62215619325345217"/>
        </c:manualLayout>
      </c:layout>
      <c:barChart>
        <c:barDir val="col"/>
        <c:grouping val="clustered"/>
        <c:varyColors val="0"/>
        <c:ser>
          <c:idx val="0"/>
          <c:order val="0"/>
          <c:tx>
            <c:strRef>
              <c:f>データ!$DS$17</c:f>
              <c:strCache>
                <c:ptCount val="1"/>
                <c:pt idx="0">
                  <c:v>■ 当該値</c:v>
                </c:pt>
              </c:strCache>
            </c:strRef>
          </c:tx>
          <c:spPr>
            <a:solidFill>
              <a:srgbClr val="3366FF"/>
            </a:solidFill>
            <a:ln>
              <a:noFill/>
            </a:ln>
          </c:spPr>
          <c:invertIfNegative val="0"/>
          <c:cat>
            <c:numRef>
              <c:f>データ!$DT$16:$DX$16</c:f>
              <c:numCache>
                <c:formatCode>ge</c:formatCode>
                <c:ptCount val="5"/>
                <c:pt idx="0">
                  <c:v>40544</c:v>
                </c:pt>
                <c:pt idx="1">
                  <c:v>40909</c:v>
                </c:pt>
                <c:pt idx="2">
                  <c:v>41275</c:v>
                </c:pt>
                <c:pt idx="3">
                  <c:v>41640</c:v>
                </c:pt>
                <c:pt idx="4">
                  <c:v>42005</c:v>
                </c:pt>
              </c:numCache>
            </c:numRef>
          </c:cat>
          <c:val>
            <c:numRef>
              <c:f>データ!$DT$17:$DX$17</c:f>
              <c:numCache>
                <c:formatCode>#,##0.0;"▲ "#,##0.0</c:formatCode>
                <c:ptCount val="5"/>
                <c:pt idx="0">
                  <c:v>194.4</c:v>
                </c:pt>
                <c:pt idx="1">
                  <c:v>175.9</c:v>
                </c:pt>
                <c:pt idx="2">
                  <c:v>133</c:v>
                </c:pt>
                <c:pt idx="3">
                  <c:v>118.7</c:v>
                </c:pt>
                <c:pt idx="4">
                  <c:v>95.8</c:v>
                </c:pt>
              </c:numCache>
            </c:numRef>
          </c:val>
        </c:ser>
        <c:dLbls>
          <c:showLegendKey val="0"/>
          <c:showVal val="0"/>
          <c:showCatName val="0"/>
          <c:showSerName val="0"/>
          <c:showPercent val="0"/>
          <c:showBubbleSize val="0"/>
        </c:dLbls>
        <c:gapWidth val="180"/>
        <c:overlap val="-90"/>
        <c:axId val="216113136"/>
        <c:axId val="216113528"/>
      </c:barChart>
      <c:lineChart>
        <c:grouping val="standard"/>
        <c:varyColors val="0"/>
        <c:ser>
          <c:idx val="1"/>
          <c:order val="1"/>
          <c:tx>
            <c:strRef>
              <c:f>データ!$DS$18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データ!$DT$16:$DX$16</c:f>
              <c:numCache>
                <c:formatCode>ge</c:formatCode>
                <c:ptCount val="5"/>
                <c:pt idx="0">
                  <c:v>40544</c:v>
                </c:pt>
                <c:pt idx="1">
                  <c:v>40909</c:v>
                </c:pt>
                <c:pt idx="2">
                  <c:v>41275</c:v>
                </c:pt>
                <c:pt idx="3">
                  <c:v>41640</c:v>
                </c:pt>
                <c:pt idx="4">
                  <c:v>42005</c:v>
                </c:pt>
              </c:numCache>
            </c:numRef>
          </c:cat>
          <c:val>
            <c:numRef>
              <c:f>データ!$DT$18:$DX$18</c:f>
              <c:numCache>
                <c:formatCode>#,##0.0;"▲ "#,##0.0</c:formatCode>
                <c:ptCount val="5"/>
                <c:pt idx="0">
                  <c:v>160.30000000000001</c:v>
                </c:pt>
                <c:pt idx="1">
                  <c:v>146.19999999999999</c:v>
                </c:pt>
                <c:pt idx="2">
                  <c:v>130.5</c:v>
                </c:pt>
                <c:pt idx="3">
                  <c:v>129.19999999999999</c:v>
                </c:pt>
                <c:pt idx="4">
                  <c:v>110.2</c:v>
                </c:pt>
              </c:numCache>
            </c:numRef>
          </c:val>
          <c:smooth val="0"/>
        </c:ser>
        <c:dLbls>
          <c:showLegendKey val="0"/>
          <c:showVal val="0"/>
          <c:showCatName val="0"/>
          <c:showSerName val="0"/>
          <c:showPercent val="0"/>
          <c:showBubbleSize val="0"/>
        </c:dLbls>
        <c:marker val="1"/>
        <c:smooth val="0"/>
        <c:axId val="216113136"/>
        <c:axId val="216113528"/>
      </c:lineChart>
      <c:catAx>
        <c:axId val="216113136"/>
        <c:scaling>
          <c:orientation val="minMax"/>
        </c:scaling>
        <c:delete val="0"/>
        <c:axPos val="b"/>
        <c:numFmt formatCode="ge" sourceLinked="1"/>
        <c:majorTickMark val="none"/>
        <c:minorTickMark val="none"/>
        <c:tickLblPos val="none"/>
        <c:crossAx val="216113528"/>
        <c:crosses val="autoZero"/>
        <c:auto val="0"/>
        <c:lblAlgn val="ctr"/>
        <c:lblOffset val="100"/>
        <c:noMultiLvlLbl val="1"/>
      </c:catAx>
      <c:valAx>
        <c:axId val="2161135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611313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データ!$GB$8</c:f>
          <c:strCache>
            <c:ptCount val="1"/>
            <c:pt idx="0">
              <c:v>有形固定資産減価償却率（％）</c:v>
            </c:pt>
          </c:strCache>
        </c:strRef>
      </c:tx>
      <c:layout/>
      <c:overlay val="0"/>
      <c:spPr>
        <a:noFill/>
      </c:spPr>
      <c:txPr>
        <a:bodyPr/>
        <a:lstStyle/>
        <a:p>
          <a:pPr>
            <a:defRPr sz="1500"/>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データ!$EC$17</c:f>
              <c:strCache>
                <c:ptCount val="1"/>
                <c:pt idx="0">
                  <c:v>■ 当該値</c:v>
                </c:pt>
              </c:strCache>
            </c:strRef>
          </c:tx>
          <c:spPr>
            <a:solidFill>
              <a:srgbClr val="3366FF"/>
            </a:solidFill>
            <a:ln>
              <a:noFill/>
            </a:ln>
          </c:spPr>
          <c:invertIfNegative val="0"/>
          <c:cat>
            <c:numRef>
              <c:f>データ!$ED$16:$EH$16</c:f>
              <c:numCache>
                <c:formatCode>ge</c:formatCode>
                <c:ptCount val="5"/>
                <c:pt idx="0">
                  <c:v>40544</c:v>
                </c:pt>
                <c:pt idx="1">
                  <c:v>40909</c:v>
                </c:pt>
                <c:pt idx="2">
                  <c:v>41275</c:v>
                </c:pt>
                <c:pt idx="3">
                  <c:v>41640</c:v>
                </c:pt>
                <c:pt idx="4">
                  <c:v>42005</c:v>
                </c:pt>
              </c:numCache>
            </c:numRef>
          </c:cat>
          <c:val>
            <c:numRef>
              <c:f>データ!$ED$17:$EH$17</c:f>
              <c:numCache>
                <c:formatCode>#,##0.0;"▲ "#,##0.0</c:formatCode>
                <c:ptCount val="5"/>
                <c:pt idx="0">
                  <c:v>56.8</c:v>
                </c:pt>
                <c:pt idx="1">
                  <c:v>57.8</c:v>
                </c:pt>
                <c:pt idx="2">
                  <c:v>58.9</c:v>
                </c:pt>
                <c:pt idx="3">
                  <c:v>62.2</c:v>
                </c:pt>
                <c:pt idx="4">
                  <c:v>61.2</c:v>
                </c:pt>
              </c:numCache>
            </c:numRef>
          </c:val>
        </c:ser>
        <c:dLbls>
          <c:showLegendKey val="0"/>
          <c:showVal val="0"/>
          <c:showCatName val="0"/>
          <c:showSerName val="0"/>
          <c:showPercent val="0"/>
          <c:showBubbleSize val="0"/>
        </c:dLbls>
        <c:gapWidth val="180"/>
        <c:overlap val="-90"/>
        <c:axId val="216110392"/>
        <c:axId val="216110000"/>
      </c:barChart>
      <c:lineChart>
        <c:grouping val="standard"/>
        <c:varyColors val="0"/>
        <c:ser>
          <c:idx val="1"/>
          <c:order val="1"/>
          <c:tx>
            <c:strRef>
              <c:f>データ!$EC$18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データ!$ED$16:$EH$16</c:f>
              <c:numCache>
                <c:formatCode>ge</c:formatCode>
                <c:ptCount val="5"/>
                <c:pt idx="0">
                  <c:v>40544</c:v>
                </c:pt>
                <c:pt idx="1">
                  <c:v>40909</c:v>
                </c:pt>
                <c:pt idx="2">
                  <c:v>41275</c:v>
                </c:pt>
                <c:pt idx="3">
                  <c:v>41640</c:v>
                </c:pt>
                <c:pt idx="4">
                  <c:v>42005</c:v>
                </c:pt>
              </c:numCache>
            </c:numRef>
          </c:cat>
          <c:val>
            <c:numRef>
              <c:f>データ!$ED$18:$EH$18</c:f>
              <c:numCache>
                <c:formatCode>#,##0.0;"▲ "#,##0.0</c:formatCode>
                <c:ptCount val="5"/>
                <c:pt idx="0">
                  <c:v>56.2</c:v>
                </c:pt>
                <c:pt idx="1">
                  <c:v>57</c:v>
                </c:pt>
                <c:pt idx="2">
                  <c:v>57.7</c:v>
                </c:pt>
                <c:pt idx="3">
                  <c:v>59.8</c:v>
                </c:pt>
                <c:pt idx="4">
                  <c:v>59.6</c:v>
                </c:pt>
              </c:numCache>
            </c:numRef>
          </c:val>
          <c:smooth val="0"/>
        </c:ser>
        <c:dLbls>
          <c:showLegendKey val="0"/>
          <c:showVal val="0"/>
          <c:showCatName val="0"/>
          <c:showSerName val="0"/>
          <c:showPercent val="0"/>
          <c:showBubbleSize val="0"/>
        </c:dLbls>
        <c:marker val="1"/>
        <c:smooth val="0"/>
        <c:axId val="216110392"/>
        <c:axId val="216110000"/>
      </c:lineChart>
      <c:catAx>
        <c:axId val="216110392"/>
        <c:scaling>
          <c:orientation val="minMax"/>
        </c:scaling>
        <c:delete val="0"/>
        <c:axPos val="b"/>
        <c:numFmt formatCode="ge" sourceLinked="1"/>
        <c:majorTickMark val="none"/>
        <c:minorTickMark val="none"/>
        <c:tickLblPos val="none"/>
        <c:crossAx val="216110000"/>
        <c:crosses val="autoZero"/>
        <c:auto val="0"/>
        <c:lblAlgn val="ctr"/>
        <c:lblOffset val="100"/>
        <c:noMultiLvlLbl val="1"/>
      </c:catAx>
      <c:valAx>
        <c:axId val="2161100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216110392"/>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image" Target="../media/image9.emf"/><Relationship Id="rId21" Type="http://schemas.openxmlformats.org/officeDocument/2006/relationships/chart" Target="../charts/chart21.xml"/><Relationship Id="rId34" Type="http://schemas.openxmlformats.org/officeDocument/2006/relationships/image" Target="../media/image4.emf"/><Relationship Id="rId42" Type="http://schemas.openxmlformats.org/officeDocument/2006/relationships/image" Target="../media/image12.emf"/><Relationship Id="rId47" Type="http://schemas.openxmlformats.org/officeDocument/2006/relationships/image" Target="../media/image17.emf"/><Relationship Id="rId50" Type="http://schemas.openxmlformats.org/officeDocument/2006/relationships/image" Target="../media/image20.emf"/><Relationship Id="rId55" Type="http://schemas.openxmlformats.org/officeDocument/2006/relationships/image" Target="../media/image25.emf"/><Relationship Id="rId7" Type="http://schemas.openxmlformats.org/officeDocument/2006/relationships/chart" Target="../charts/chart7.xml"/><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41" Type="http://schemas.openxmlformats.org/officeDocument/2006/relationships/image" Target="../media/image11.emf"/><Relationship Id="rId54" Type="http://schemas.openxmlformats.org/officeDocument/2006/relationships/image" Target="../media/image24.emf"/><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image" Target="../media/image2.emf"/><Relationship Id="rId37" Type="http://schemas.openxmlformats.org/officeDocument/2006/relationships/image" Target="../media/image7.emf"/><Relationship Id="rId40" Type="http://schemas.openxmlformats.org/officeDocument/2006/relationships/image" Target="../media/image10.emf"/><Relationship Id="rId45" Type="http://schemas.openxmlformats.org/officeDocument/2006/relationships/image" Target="../media/image15.emf"/><Relationship Id="rId53" Type="http://schemas.openxmlformats.org/officeDocument/2006/relationships/image" Target="../media/image23.emf"/><Relationship Id="rId58" Type="http://schemas.openxmlformats.org/officeDocument/2006/relationships/image" Target="../media/image28.emf"/><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image" Target="../media/image6.emf"/><Relationship Id="rId49" Type="http://schemas.openxmlformats.org/officeDocument/2006/relationships/image" Target="../media/image19.emf"/><Relationship Id="rId57" Type="http://schemas.openxmlformats.org/officeDocument/2006/relationships/image" Target="../media/image27.emf"/><Relationship Id="rId61" Type="http://schemas.openxmlformats.org/officeDocument/2006/relationships/image" Target="../media/image31.emf"/><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image" Target="../media/image1.emf"/><Relationship Id="rId44" Type="http://schemas.openxmlformats.org/officeDocument/2006/relationships/image" Target="../media/image14.emf"/><Relationship Id="rId52" Type="http://schemas.openxmlformats.org/officeDocument/2006/relationships/image" Target="../media/image22.emf"/><Relationship Id="rId60" Type="http://schemas.openxmlformats.org/officeDocument/2006/relationships/image" Target="../media/image30.emf"/><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image" Target="../media/image5.emf"/><Relationship Id="rId43" Type="http://schemas.openxmlformats.org/officeDocument/2006/relationships/image" Target="../media/image13.emf"/><Relationship Id="rId48" Type="http://schemas.openxmlformats.org/officeDocument/2006/relationships/image" Target="../media/image18.emf"/><Relationship Id="rId56" Type="http://schemas.openxmlformats.org/officeDocument/2006/relationships/image" Target="../media/image26.emf"/><Relationship Id="rId8" Type="http://schemas.openxmlformats.org/officeDocument/2006/relationships/chart" Target="../charts/chart8.xml"/><Relationship Id="rId51" Type="http://schemas.openxmlformats.org/officeDocument/2006/relationships/image" Target="../media/image21.emf"/><Relationship Id="rId3" Type="http://schemas.openxmlformats.org/officeDocument/2006/relationships/chart" Target="../charts/chart3.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image" Target="../media/image3.emf"/><Relationship Id="rId38" Type="http://schemas.openxmlformats.org/officeDocument/2006/relationships/image" Target="../media/image8.emf"/><Relationship Id="rId46" Type="http://schemas.openxmlformats.org/officeDocument/2006/relationships/image" Target="../media/image16.emf"/><Relationship Id="rId59" Type="http://schemas.openxmlformats.org/officeDocument/2006/relationships/image" Target="../media/image29.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39.emf"/><Relationship Id="rId13" Type="http://schemas.openxmlformats.org/officeDocument/2006/relationships/image" Target="../media/image44.emf"/><Relationship Id="rId18" Type="http://schemas.openxmlformats.org/officeDocument/2006/relationships/image" Target="../media/image49.emf"/><Relationship Id="rId26" Type="http://schemas.openxmlformats.org/officeDocument/2006/relationships/image" Target="../media/image57.emf"/><Relationship Id="rId3" Type="http://schemas.openxmlformats.org/officeDocument/2006/relationships/image" Target="../media/image34.emf"/><Relationship Id="rId21" Type="http://schemas.openxmlformats.org/officeDocument/2006/relationships/image" Target="../media/image52.emf"/><Relationship Id="rId7" Type="http://schemas.openxmlformats.org/officeDocument/2006/relationships/image" Target="../media/image38.emf"/><Relationship Id="rId12" Type="http://schemas.openxmlformats.org/officeDocument/2006/relationships/image" Target="../media/image43.emf"/><Relationship Id="rId17" Type="http://schemas.openxmlformats.org/officeDocument/2006/relationships/image" Target="../media/image48.emf"/><Relationship Id="rId25" Type="http://schemas.openxmlformats.org/officeDocument/2006/relationships/image" Target="../media/image56.emf"/><Relationship Id="rId2" Type="http://schemas.openxmlformats.org/officeDocument/2006/relationships/image" Target="../media/image33.emf"/><Relationship Id="rId16" Type="http://schemas.openxmlformats.org/officeDocument/2006/relationships/image" Target="../media/image47.emf"/><Relationship Id="rId20" Type="http://schemas.openxmlformats.org/officeDocument/2006/relationships/image" Target="../media/image51.emf"/><Relationship Id="rId29" Type="http://schemas.openxmlformats.org/officeDocument/2006/relationships/image" Target="../media/image60.emf"/><Relationship Id="rId1" Type="http://schemas.openxmlformats.org/officeDocument/2006/relationships/image" Target="../media/image32.emf"/><Relationship Id="rId6" Type="http://schemas.openxmlformats.org/officeDocument/2006/relationships/image" Target="../media/image37.emf"/><Relationship Id="rId11" Type="http://schemas.openxmlformats.org/officeDocument/2006/relationships/image" Target="../media/image42.emf"/><Relationship Id="rId24" Type="http://schemas.openxmlformats.org/officeDocument/2006/relationships/image" Target="../media/image55.emf"/><Relationship Id="rId5" Type="http://schemas.openxmlformats.org/officeDocument/2006/relationships/image" Target="../media/image36.emf"/><Relationship Id="rId15" Type="http://schemas.openxmlformats.org/officeDocument/2006/relationships/image" Target="../media/image46.emf"/><Relationship Id="rId23" Type="http://schemas.openxmlformats.org/officeDocument/2006/relationships/image" Target="../media/image54.emf"/><Relationship Id="rId28" Type="http://schemas.openxmlformats.org/officeDocument/2006/relationships/image" Target="../media/image59.emf"/><Relationship Id="rId10" Type="http://schemas.openxmlformats.org/officeDocument/2006/relationships/image" Target="../media/image41.emf"/><Relationship Id="rId19" Type="http://schemas.openxmlformats.org/officeDocument/2006/relationships/image" Target="../media/image50.emf"/><Relationship Id="rId31" Type="http://schemas.openxmlformats.org/officeDocument/2006/relationships/image" Target="../media/image62.emf"/><Relationship Id="rId4" Type="http://schemas.openxmlformats.org/officeDocument/2006/relationships/image" Target="../media/image35.emf"/><Relationship Id="rId9" Type="http://schemas.openxmlformats.org/officeDocument/2006/relationships/image" Target="../media/image40.emf"/><Relationship Id="rId14" Type="http://schemas.openxmlformats.org/officeDocument/2006/relationships/image" Target="../media/image45.emf"/><Relationship Id="rId22" Type="http://schemas.openxmlformats.org/officeDocument/2006/relationships/image" Target="../media/image53.emf"/><Relationship Id="rId27" Type="http://schemas.openxmlformats.org/officeDocument/2006/relationships/image" Target="../media/image58.emf"/><Relationship Id="rId30" Type="http://schemas.openxmlformats.org/officeDocument/2006/relationships/image" Target="../media/image61.emf"/></Relationships>
</file>

<file path=xl/drawings/drawing1.xml><?xml version="1.0" encoding="utf-8"?>
<xdr:wsDr xmlns:xdr="http://schemas.openxmlformats.org/drawingml/2006/spreadsheetDrawing" xmlns:a="http://schemas.openxmlformats.org/drawingml/2006/main">
  <xdr:twoCellAnchor>
    <xdr:from>
      <xdr:col>1</xdr:col>
      <xdr:colOff>149679</xdr:colOff>
      <xdr:row>37</xdr:row>
      <xdr:rowOff>54429</xdr:rowOff>
    </xdr:from>
    <xdr:to>
      <xdr:col>3</xdr:col>
      <xdr:colOff>407967</xdr:colOff>
      <xdr:row>38</xdr:row>
      <xdr:rowOff>12123</xdr:rowOff>
    </xdr:to>
    <xdr:sp macro="" textlink="">
      <xdr:nvSpPr>
        <xdr:cNvPr id="2" name="正方形/長方形 1"/>
        <xdr:cNvSpPr/>
      </xdr:nvSpPr>
      <xdr:spPr>
        <a:xfrm>
          <a:off x="492579" y="10379529"/>
          <a:ext cx="2068038" cy="300594"/>
        </a:xfrm>
        <a:prstGeom prst="rect">
          <a:avLst/>
        </a:prstGeom>
        <a:noFill/>
        <a:ln w="9525">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r"/>
          <a:r>
            <a:rPr kumimoji="1" lang="ja-JP" altLang="en-US" sz="1200">
              <a:latin typeface="ＭＳ ゴシック" panose="020B0609070205080204" pitchFamily="49" charset="-128"/>
              <a:ea typeface="ＭＳ ゴシック" panose="020B0609070205080204" pitchFamily="49" charset="-128"/>
            </a:rPr>
            <a:t>目標値</a:t>
          </a:r>
        </a:p>
      </xdr:txBody>
    </xdr:sp>
    <xdr:clientData/>
  </xdr:twoCellAnchor>
  <xdr:twoCellAnchor>
    <xdr:from>
      <xdr:col>1</xdr:col>
      <xdr:colOff>332679</xdr:colOff>
      <xdr:row>37</xdr:row>
      <xdr:rowOff>199653</xdr:rowOff>
    </xdr:from>
    <xdr:to>
      <xdr:col>2</xdr:col>
      <xdr:colOff>653143</xdr:colOff>
      <xdr:row>37</xdr:row>
      <xdr:rowOff>199653</xdr:rowOff>
    </xdr:to>
    <xdr:cxnSp macro="">
      <xdr:nvCxnSpPr>
        <xdr:cNvPr id="3" name="直線コネクタ 2"/>
        <xdr:cNvCxnSpPr/>
      </xdr:nvCxnSpPr>
      <xdr:spPr>
        <a:xfrm>
          <a:off x="675579" y="10524753"/>
          <a:ext cx="1225339"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149591</xdr:colOff>
      <xdr:row>23</xdr:row>
      <xdr:rowOff>89025</xdr:rowOff>
    </xdr:from>
    <xdr:to>
      <xdr:col>7</xdr:col>
      <xdr:colOff>408427</xdr:colOff>
      <xdr:row>36</xdr:row>
      <xdr:rowOff>72116</xdr:rowOff>
    </xdr:to>
    <xdr:grpSp>
      <xdr:nvGrpSpPr>
        <xdr:cNvPr id="4" name="グループ化 3"/>
        <xdr:cNvGrpSpPr/>
      </xdr:nvGrpSpPr>
      <xdr:grpSpPr>
        <a:xfrm>
          <a:off x="454391" y="7270875"/>
          <a:ext cx="5173736" cy="2954891"/>
          <a:chOff x="489770" y="7259989"/>
          <a:chExt cx="5728907" cy="2990270"/>
        </a:xfrm>
      </xdr:grpSpPr>
      <xdr:graphicFrame macro="">
        <xdr:nvGraphicFramePr>
          <xdr:cNvPr id="5" name="グラフ 4"/>
          <xdr:cNvGraphicFramePr>
            <a:graphicFrameLocks/>
          </xdr:cNvGraphicFramePr>
        </xdr:nvGraphicFramePr>
        <xdr:xfrm>
          <a:off x="489770" y="7259989"/>
          <a:ext cx="5728694" cy="2990270"/>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twoCellAnchor>
    <xdr:from>
      <xdr:col>7</xdr:col>
      <xdr:colOff>680270</xdr:colOff>
      <xdr:row>23</xdr:row>
      <xdr:rowOff>89025</xdr:rowOff>
    </xdr:from>
    <xdr:to>
      <xdr:col>14</xdr:col>
      <xdr:colOff>27429</xdr:colOff>
      <xdr:row>36</xdr:row>
      <xdr:rowOff>72116</xdr:rowOff>
    </xdr:to>
    <xdr:grpSp>
      <xdr:nvGrpSpPr>
        <xdr:cNvPr id="6" name="グループ化 5"/>
        <xdr:cNvGrpSpPr/>
      </xdr:nvGrpSpPr>
      <xdr:grpSpPr>
        <a:xfrm>
          <a:off x="5899970" y="7270875"/>
          <a:ext cx="5081209" cy="2954891"/>
          <a:chOff x="6490520" y="7259989"/>
          <a:chExt cx="5728909" cy="2990270"/>
        </a:xfrm>
      </xdr:grpSpPr>
      <xdr:graphicFrame macro="">
        <xdr:nvGraphicFramePr>
          <xdr:cNvPr id="7" name="グラフ 6"/>
          <xdr:cNvGraphicFramePr>
            <a:graphicFrameLocks/>
          </xdr:cNvGraphicFramePr>
        </xdr:nvGraphicFramePr>
        <xdr:xfrm>
          <a:off x="6490520" y="7259989"/>
          <a:ext cx="5728694" cy="299027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14</xdr:col>
      <xdr:colOff>299270</xdr:colOff>
      <xdr:row>23</xdr:row>
      <xdr:rowOff>89025</xdr:rowOff>
    </xdr:from>
    <xdr:to>
      <xdr:col>20</xdr:col>
      <xdr:colOff>558107</xdr:colOff>
      <xdr:row>36</xdr:row>
      <xdr:rowOff>72116</xdr:rowOff>
    </xdr:to>
    <xdr:grpSp>
      <xdr:nvGrpSpPr>
        <xdr:cNvPr id="8" name="グループ化 7"/>
        <xdr:cNvGrpSpPr/>
      </xdr:nvGrpSpPr>
      <xdr:grpSpPr>
        <a:xfrm>
          <a:off x="11253020" y="7270875"/>
          <a:ext cx="5173737" cy="2954891"/>
          <a:chOff x="12491270" y="7259989"/>
          <a:chExt cx="5728908" cy="2990270"/>
        </a:xfrm>
      </xdr:grpSpPr>
      <xdr:graphicFrame macro="">
        <xdr:nvGraphicFramePr>
          <xdr:cNvPr id="9" name="グラフ 8"/>
          <xdr:cNvGraphicFramePr>
            <a:graphicFrameLocks/>
          </xdr:cNvGraphicFramePr>
        </xdr:nvGraphicFramePr>
        <xdr:xfrm>
          <a:off x="12491270" y="7259989"/>
          <a:ext cx="5728694" cy="299027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20</xdr:col>
      <xdr:colOff>834031</xdr:colOff>
      <xdr:row>23</xdr:row>
      <xdr:rowOff>89025</xdr:rowOff>
    </xdr:from>
    <xdr:to>
      <xdr:col>27</xdr:col>
      <xdr:colOff>190714</xdr:colOff>
      <xdr:row>36</xdr:row>
      <xdr:rowOff>72116</xdr:rowOff>
    </xdr:to>
    <xdr:grpSp>
      <xdr:nvGrpSpPr>
        <xdr:cNvPr id="10" name="グループ化 9"/>
        <xdr:cNvGrpSpPr/>
      </xdr:nvGrpSpPr>
      <xdr:grpSpPr>
        <a:xfrm>
          <a:off x="16687441" y="7270875"/>
          <a:ext cx="5105973" cy="2954891"/>
          <a:chOff x="18496102" y="7259989"/>
          <a:chExt cx="5738433" cy="2990270"/>
        </a:xfrm>
      </xdr:grpSpPr>
      <xdr:graphicFrame macro="">
        <xdr:nvGraphicFramePr>
          <xdr:cNvPr id="11" name="グラフ 10"/>
          <xdr:cNvGraphicFramePr>
            <a:graphicFrameLocks/>
          </xdr:cNvGraphicFramePr>
        </xdr:nvGraphicFramePr>
        <xdr:xfrm>
          <a:off x="18496102" y="7259989"/>
          <a:ext cx="5738219" cy="299027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27</xdr:col>
      <xdr:colOff>480245</xdr:colOff>
      <xdr:row>23</xdr:row>
      <xdr:rowOff>89025</xdr:rowOff>
    </xdr:from>
    <xdr:to>
      <xdr:col>33</xdr:col>
      <xdr:colOff>748606</xdr:colOff>
      <xdr:row>36</xdr:row>
      <xdr:rowOff>72116</xdr:rowOff>
    </xdr:to>
    <xdr:grpSp>
      <xdr:nvGrpSpPr>
        <xdr:cNvPr id="12" name="グループ化 11"/>
        <xdr:cNvGrpSpPr/>
      </xdr:nvGrpSpPr>
      <xdr:grpSpPr>
        <a:xfrm>
          <a:off x="22082945" y="7270875"/>
          <a:ext cx="5183261" cy="2954891"/>
          <a:chOff x="24524066" y="7259989"/>
          <a:chExt cx="5738433" cy="2990270"/>
        </a:xfrm>
      </xdr:grpSpPr>
      <xdr:graphicFrame macro="">
        <xdr:nvGraphicFramePr>
          <xdr:cNvPr id="13" name="グラフ 12"/>
          <xdr:cNvGraphicFramePr>
            <a:graphicFrameLocks/>
          </xdr:cNvGraphicFramePr>
        </xdr:nvGraphicFramePr>
        <xdr:xfrm>
          <a:off x="24524066" y="7259989"/>
          <a:ext cx="5738219" cy="2990270"/>
        </xdr:xfrm>
        <a:graphic>
          <a:graphicData uri="http://schemas.openxmlformats.org/drawingml/2006/chart">
            <c:chart xmlns:c="http://schemas.openxmlformats.org/drawingml/2006/chart" xmlns:r="http://schemas.openxmlformats.org/officeDocument/2006/relationships" r:id="rId5"/>
          </a:graphicData>
        </a:graphic>
      </xdr:graphicFrame>
    </xdr:grpSp>
    <xdr:clientData/>
  </xdr:twoCellAnchor>
  <xdr:twoCellAnchor>
    <xdr:from>
      <xdr:col>9</xdr:col>
      <xdr:colOff>155863</xdr:colOff>
      <xdr:row>41</xdr:row>
      <xdr:rowOff>103909</xdr:rowOff>
    </xdr:from>
    <xdr:to>
      <xdr:col>15</xdr:col>
      <xdr:colOff>173181</xdr:colOff>
      <xdr:row>115</xdr:row>
      <xdr:rowOff>118500</xdr:rowOff>
    </xdr:to>
    <xdr:sp macro="" textlink="">
      <xdr:nvSpPr>
        <xdr:cNvPr id="14" name="正方形/長方形 13"/>
        <xdr:cNvSpPr/>
      </xdr:nvSpPr>
      <xdr:spPr>
        <a:xfrm>
          <a:off x="7737763" y="11629159"/>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138544</xdr:colOff>
      <xdr:row>41</xdr:row>
      <xdr:rowOff>103909</xdr:rowOff>
    </xdr:from>
    <xdr:to>
      <xdr:col>7</xdr:col>
      <xdr:colOff>744682</xdr:colOff>
      <xdr:row>115</xdr:row>
      <xdr:rowOff>118500</xdr:rowOff>
    </xdr:to>
    <xdr:sp macro="" textlink="">
      <xdr:nvSpPr>
        <xdr:cNvPr id="15" name="正方形/長方形 14"/>
        <xdr:cNvSpPr/>
      </xdr:nvSpPr>
      <xdr:spPr>
        <a:xfrm>
          <a:off x="481444" y="11629159"/>
          <a:ext cx="603538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398317</xdr:colOff>
      <xdr:row>41</xdr:row>
      <xdr:rowOff>103909</xdr:rowOff>
    </xdr:from>
    <xdr:to>
      <xdr:col>21</xdr:col>
      <xdr:colOff>415635</xdr:colOff>
      <xdr:row>115</xdr:row>
      <xdr:rowOff>118500</xdr:rowOff>
    </xdr:to>
    <xdr:sp macro="" textlink="">
      <xdr:nvSpPr>
        <xdr:cNvPr id="16" name="正方形/長方形 15"/>
        <xdr:cNvSpPr/>
      </xdr:nvSpPr>
      <xdr:spPr>
        <a:xfrm>
          <a:off x="13409467" y="11629159"/>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585105</xdr:colOff>
      <xdr:row>41</xdr:row>
      <xdr:rowOff>103909</xdr:rowOff>
    </xdr:from>
    <xdr:to>
      <xdr:col>27</xdr:col>
      <xdr:colOff>602424</xdr:colOff>
      <xdr:row>115</xdr:row>
      <xdr:rowOff>118500</xdr:rowOff>
    </xdr:to>
    <xdr:sp macro="" textlink="">
      <xdr:nvSpPr>
        <xdr:cNvPr id="17" name="正方形/長方形 16"/>
        <xdr:cNvSpPr/>
      </xdr:nvSpPr>
      <xdr:spPr>
        <a:xfrm>
          <a:off x="19025505" y="11629159"/>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710044</xdr:colOff>
      <xdr:row>41</xdr:row>
      <xdr:rowOff>103909</xdr:rowOff>
    </xdr:from>
    <xdr:to>
      <xdr:col>33</xdr:col>
      <xdr:colOff>727362</xdr:colOff>
      <xdr:row>115</xdr:row>
      <xdr:rowOff>118500</xdr:rowOff>
    </xdr:to>
    <xdr:sp macro="" textlink="">
      <xdr:nvSpPr>
        <xdr:cNvPr id="18" name="正方形/長方形 17"/>
        <xdr:cNvSpPr/>
      </xdr:nvSpPr>
      <xdr:spPr>
        <a:xfrm>
          <a:off x="24579694" y="11629159"/>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148940</xdr:colOff>
      <xdr:row>41</xdr:row>
      <xdr:rowOff>117765</xdr:rowOff>
    </xdr:from>
    <xdr:to>
      <xdr:col>3</xdr:col>
      <xdr:colOff>554185</xdr:colOff>
      <xdr:row>41</xdr:row>
      <xdr:rowOff>502228</xdr:rowOff>
    </xdr:to>
    <xdr:sp macro="" textlink="">
      <xdr:nvSpPr>
        <xdr:cNvPr id="19" name="正方形/長方形 18"/>
        <xdr:cNvSpPr/>
      </xdr:nvSpPr>
      <xdr:spPr>
        <a:xfrm>
          <a:off x="491840" y="11643015"/>
          <a:ext cx="22149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施設全体</a:t>
          </a:r>
        </a:p>
      </xdr:txBody>
    </xdr:sp>
    <xdr:clientData/>
  </xdr:twoCellAnchor>
  <xdr:oneCellAnchor>
    <xdr:from>
      <xdr:col>3</xdr:col>
      <xdr:colOff>409798</xdr:colOff>
      <xdr:row>41</xdr:row>
      <xdr:rowOff>117765</xdr:rowOff>
    </xdr:from>
    <xdr:ext cx="3070072" cy="392415"/>
    <xdr:sp macro="" textlink="データ!CX9">
      <xdr:nvSpPr>
        <xdr:cNvPr id="20" name="正方形/長方形 19"/>
        <xdr:cNvSpPr/>
      </xdr:nvSpPr>
      <xdr:spPr>
        <a:xfrm>
          <a:off x="2562448" y="11643015"/>
          <a:ext cx="3070072"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DFF38953-BBA8-4999-AAAF-F260A713783E}"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（最大出力合計144,990kW）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9</xdr:col>
      <xdr:colOff>148941</xdr:colOff>
      <xdr:row>41</xdr:row>
      <xdr:rowOff>117765</xdr:rowOff>
    </xdr:from>
    <xdr:to>
      <xdr:col>11</xdr:col>
      <xdr:colOff>554186</xdr:colOff>
      <xdr:row>41</xdr:row>
      <xdr:rowOff>502228</xdr:rowOff>
    </xdr:to>
    <xdr:sp macro="" textlink="">
      <xdr:nvSpPr>
        <xdr:cNvPr id="21" name="正方形/長方形 20"/>
        <xdr:cNvSpPr/>
      </xdr:nvSpPr>
      <xdr:spPr>
        <a:xfrm>
          <a:off x="7730841" y="11643015"/>
          <a:ext cx="22149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水力発電</a:t>
          </a:r>
        </a:p>
      </xdr:txBody>
    </xdr:sp>
    <xdr:clientData/>
  </xdr:twoCellAnchor>
  <xdr:oneCellAnchor>
    <xdr:from>
      <xdr:col>11</xdr:col>
      <xdr:colOff>409800</xdr:colOff>
      <xdr:row>41</xdr:row>
      <xdr:rowOff>117765</xdr:rowOff>
    </xdr:from>
    <xdr:ext cx="3070072" cy="392415"/>
    <xdr:sp macro="" textlink="データ!EW9">
      <xdr:nvSpPr>
        <xdr:cNvPr id="22" name="正方形/長方形 21"/>
        <xdr:cNvSpPr/>
      </xdr:nvSpPr>
      <xdr:spPr>
        <a:xfrm>
          <a:off x="9801450" y="11643015"/>
          <a:ext cx="3070072"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27087EC1-20A9-4E07-8D89-7B71CFEAA650}"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（最大出力合計140,490kW）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15</xdr:col>
      <xdr:colOff>408713</xdr:colOff>
      <xdr:row>41</xdr:row>
      <xdr:rowOff>117765</xdr:rowOff>
    </xdr:from>
    <xdr:to>
      <xdr:col>17</xdr:col>
      <xdr:colOff>813958</xdr:colOff>
      <xdr:row>41</xdr:row>
      <xdr:rowOff>502228</xdr:rowOff>
    </xdr:to>
    <xdr:sp macro="" textlink="">
      <xdr:nvSpPr>
        <xdr:cNvPr id="23" name="正方形/長方形 22"/>
        <xdr:cNvSpPr/>
      </xdr:nvSpPr>
      <xdr:spPr>
        <a:xfrm>
          <a:off x="13419863" y="11643015"/>
          <a:ext cx="22149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ごみ発電</a:t>
          </a:r>
        </a:p>
      </xdr:txBody>
    </xdr:sp>
    <xdr:clientData/>
  </xdr:twoCellAnchor>
  <xdr:oneCellAnchor>
    <xdr:from>
      <xdr:col>18</xdr:col>
      <xdr:colOff>112551</xdr:colOff>
      <xdr:row>41</xdr:row>
      <xdr:rowOff>117765</xdr:rowOff>
    </xdr:from>
    <xdr:ext cx="2377574" cy="392415"/>
    <xdr:sp macro="" textlink="データ!GV9">
      <xdr:nvSpPr>
        <xdr:cNvPr id="24" name="正方形/長方形 23"/>
        <xdr:cNvSpPr/>
      </xdr:nvSpPr>
      <xdr:spPr>
        <a:xfrm>
          <a:off x="15838326" y="11643015"/>
          <a:ext cx="237757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14FB39AD-DF14-4F5E-84B8-2BA9C8071C4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21</xdr:col>
      <xdr:colOff>581895</xdr:colOff>
      <xdr:row>41</xdr:row>
      <xdr:rowOff>117765</xdr:rowOff>
    </xdr:from>
    <xdr:to>
      <xdr:col>24</xdr:col>
      <xdr:colOff>86595</xdr:colOff>
      <xdr:row>41</xdr:row>
      <xdr:rowOff>502228</xdr:rowOff>
    </xdr:to>
    <xdr:sp macro="" textlink="">
      <xdr:nvSpPr>
        <xdr:cNvPr id="25" name="正方形/長方形 24"/>
        <xdr:cNvSpPr/>
      </xdr:nvSpPr>
      <xdr:spPr>
        <a:xfrm>
          <a:off x="19022295" y="11643015"/>
          <a:ext cx="221932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風力発電</a:t>
          </a:r>
        </a:p>
      </xdr:txBody>
    </xdr:sp>
    <xdr:clientData/>
  </xdr:twoCellAnchor>
  <xdr:oneCellAnchor>
    <xdr:from>
      <xdr:col>24</xdr:col>
      <xdr:colOff>288455</xdr:colOff>
      <xdr:row>41</xdr:row>
      <xdr:rowOff>117765</xdr:rowOff>
    </xdr:from>
    <xdr:ext cx="2377574" cy="392415"/>
    <xdr:sp macro="" textlink="データ!IU9">
      <xdr:nvSpPr>
        <xdr:cNvPr id="26" name="正方形/長方形 25"/>
        <xdr:cNvSpPr/>
      </xdr:nvSpPr>
      <xdr:spPr>
        <a:xfrm>
          <a:off x="21443480" y="11643015"/>
          <a:ext cx="237757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1853C9BB-2D76-45CB-A344-41F67FE1490F}"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27</xdr:col>
      <xdr:colOff>703123</xdr:colOff>
      <xdr:row>41</xdr:row>
      <xdr:rowOff>117765</xdr:rowOff>
    </xdr:from>
    <xdr:to>
      <xdr:col>30</xdr:col>
      <xdr:colOff>207822</xdr:colOff>
      <xdr:row>41</xdr:row>
      <xdr:rowOff>502228</xdr:rowOff>
    </xdr:to>
    <xdr:sp macro="" textlink="">
      <xdr:nvSpPr>
        <xdr:cNvPr id="27" name="正方形/長方形 26"/>
        <xdr:cNvSpPr/>
      </xdr:nvSpPr>
      <xdr:spPr>
        <a:xfrm>
          <a:off x="24572773" y="11643015"/>
          <a:ext cx="2219324"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太陽光発電</a:t>
          </a:r>
        </a:p>
      </xdr:txBody>
    </xdr:sp>
    <xdr:clientData/>
  </xdr:twoCellAnchor>
  <xdr:oneCellAnchor>
    <xdr:from>
      <xdr:col>30</xdr:col>
      <xdr:colOff>178850</xdr:colOff>
      <xdr:row>41</xdr:row>
      <xdr:rowOff>117765</xdr:rowOff>
    </xdr:from>
    <xdr:ext cx="2839239" cy="392415"/>
    <xdr:sp macro="" textlink="データ!KT9">
      <xdr:nvSpPr>
        <xdr:cNvPr id="28" name="正方形/長方形 27"/>
        <xdr:cNvSpPr/>
      </xdr:nvSpPr>
      <xdr:spPr>
        <a:xfrm>
          <a:off x="26957707" y="11656622"/>
          <a:ext cx="2839239"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9268EC97-6606-49AC-8E51-2AFB571134E7}"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（最大出力合計4,500kW）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xdr:col>
      <xdr:colOff>277092</xdr:colOff>
      <xdr:row>41</xdr:row>
      <xdr:rowOff>519545</xdr:rowOff>
    </xdr:from>
    <xdr:to>
      <xdr:col>7</xdr:col>
      <xdr:colOff>534107</xdr:colOff>
      <xdr:row>55</xdr:row>
      <xdr:rowOff>190909</xdr:rowOff>
    </xdr:to>
    <xdr:grpSp>
      <xdr:nvGrpSpPr>
        <xdr:cNvPr id="29" name="グループ化 28"/>
        <xdr:cNvGrpSpPr/>
      </xdr:nvGrpSpPr>
      <xdr:grpSpPr>
        <a:xfrm>
          <a:off x="581892" y="12063845"/>
          <a:ext cx="5171915" cy="2947964"/>
          <a:chOff x="617271" y="12058402"/>
          <a:chExt cx="5727086" cy="2869043"/>
        </a:xfrm>
      </xdr:grpSpPr>
      <xdr:graphicFrame macro="">
        <xdr:nvGraphicFramePr>
          <xdr:cNvPr id="30" name="グラフ 29"/>
          <xdr:cNvGraphicFramePr>
            <a:graphicFrameLocks/>
          </xdr:cNvGraphicFramePr>
        </xdr:nvGraphicFramePr>
        <xdr:xfrm>
          <a:off x="617271" y="12058402"/>
          <a:ext cx="5727086" cy="2869043"/>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1</xdr:col>
      <xdr:colOff>277092</xdr:colOff>
      <xdr:row>56</xdr:row>
      <xdr:rowOff>138546</xdr:rowOff>
    </xdr:from>
    <xdr:to>
      <xdr:col>7</xdr:col>
      <xdr:colOff>534107</xdr:colOff>
      <xdr:row>70</xdr:row>
      <xdr:rowOff>138955</xdr:rowOff>
    </xdr:to>
    <xdr:grpSp>
      <xdr:nvGrpSpPr>
        <xdr:cNvPr id="31" name="グループ化 30"/>
        <xdr:cNvGrpSpPr/>
      </xdr:nvGrpSpPr>
      <xdr:grpSpPr>
        <a:xfrm>
          <a:off x="581892" y="15168996"/>
          <a:ext cx="5171915" cy="2934109"/>
          <a:chOff x="617271" y="15079189"/>
          <a:chExt cx="5727086" cy="2857909"/>
        </a:xfrm>
      </xdr:grpSpPr>
      <xdr:graphicFrame macro="">
        <xdr:nvGraphicFramePr>
          <xdr:cNvPr id="32" name="グラフ 31"/>
          <xdr:cNvGraphicFramePr>
            <a:graphicFrameLocks/>
          </xdr:cNvGraphicFramePr>
        </xdr:nvGraphicFramePr>
        <xdr:xfrm>
          <a:off x="617271" y="15079189"/>
          <a:ext cx="5727086" cy="2857909"/>
        </xdr:xfrm>
        <a:graphic>
          <a:graphicData uri="http://schemas.openxmlformats.org/drawingml/2006/chart">
            <c:chart xmlns:c="http://schemas.openxmlformats.org/drawingml/2006/chart" xmlns:r="http://schemas.openxmlformats.org/officeDocument/2006/relationships" r:id="rId7"/>
          </a:graphicData>
        </a:graphic>
      </xdr:graphicFrame>
    </xdr:grpSp>
    <xdr:clientData/>
  </xdr:twoCellAnchor>
  <xdr:twoCellAnchor>
    <xdr:from>
      <xdr:col>1</xdr:col>
      <xdr:colOff>277092</xdr:colOff>
      <xdr:row>71</xdr:row>
      <xdr:rowOff>103909</xdr:rowOff>
    </xdr:from>
    <xdr:to>
      <xdr:col>7</xdr:col>
      <xdr:colOff>534107</xdr:colOff>
      <xdr:row>85</xdr:row>
      <xdr:rowOff>104318</xdr:rowOff>
    </xdr:to>
    <xdr:grpSp>
      <xdr:nvGrpSpPr>
        <xdr:cNvPr id="33" name="グループ化 32"/>
        <xdr:cNvGrpSpPr/>
      </xdr:nvGrpSpPr>
      <xdr:grpSpPr>
        <a:xfrm>
          <a:off x="581892" y="18277609"/>
          <a:ext cx="5171915" cy="2934109"/>
          <a:chOff x="617271" y="18106159"/>
          <a:chExt cx="5727086" cy="2857909"/>
        </a:xfrm>
      </xdr:grpSpPr>
      <xdr:graphicFrame macro="">
        <xdr:nvGraphicFramePr>
          <xdr:cNvPr id="34" name="グラフ 33"/>
          <xdr:cNvGraphicFramePr>
            <a:graphicFrameLocks/>
          </xdr:cNvGraphicFramePr>
        </xdr:nvGraphicFramePr>
        <xdr:xfrm>
          <a:off x="617271" y="18106159"/>
          <a:ext cx="5727086" cy="2857909"/>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dr:col>1</xdr:col>
      <xdr:colOff>277092</xdr:colOff>
      <xdr:row>86</xdr:row>
      <xdr:rowOff>51955</xdr:rowOff>
    </xdr:from>
    <xdr:to>
      <xdr:col>7</xdr:col>
      <xdr:colOff>534107</xdr:colOff>
      <xdr:row>100</xdr:row>
      <xdr:rowOff>52365</xdr:rowOff>
    </xdr:to>
    <xdr:grpSp>
      <xdr:nvGrpSpPr>
        <xdr:cNvPr id="35" name="グループ化 34"/>
        <xdr:cNvGrpSpPr/>
      </xdr:nvGrpSpPr>
      <xdr:grpSpPr>
        <a:xfrm>
          <a:off x="581892" y="21368905"/>
          <a:ext cx="5171915" cy="2934110"/>
          <a:chOff x="617271" y="21115812"/>
          <a:chExt cx="5727086" cy="2857910"/>
        </a:xfrm>
      </xdr:grpSpPr>
      <xdr:graphicFrame macro="">
        <xdr:nvGraphicFramePr>
          <xdr:cNvPr id="36" name="グラフ 35"/>
          <xdr:cNvGraphicFramePr>
            <a:graphicFrameLocks/>
          </xdr:cNvGraphicFramePr>
        </xdr:nvGraphicFramePr>
        <xdr:xfrm>
          <a:off x="617271" y="21115812"/>
          <a:ext cx="5727086" cy="2857910"/>
        </xdr:xfrm>
        <a:graphic>
          <a:graphicData uri="http://schemas.openxmlformats.org/drawingml/2006/chart">
            <c:chart xmlns:c="http://schemas.openxmlformats.org/drawingml/2006/chart" xmlns:r="http://schemas.openxmlformats.org/officeDocument/2006/relationships" r:id="rId9"/>
          </a:graphicData>
        </a:graphic>
      </xdr:graphicFrame>
    </xdr:grpSp>
    <xdr:clientData/>
  </xdr:twoCellAnchor>
  <xdr:twoCellAnchor>
    <xdr:from>
      <xdr:col>1</xdr:col>
      <xdr:colOff>277092</xdr:colOff>
      <xdr:row>100</xdr:row>
      <xdr:rowOff>173183</xdr:rowOff>
    </xdr:from>
    <xdr:to>
      <xdr:col>7</xdr:col>
      <xdr:colOff>534107</xdr:colOff>
      <xdr:row>114</xdr:row>
      <xdr:rowOff>173592</xdr:rowOff>
    </xdr:to>
    <xdr:grpSp>
      <xdr:nvGrpSpPr>
        <xdr:cNvPr id="37" name="グループ化 36"/>
        <xdr:cNvGrpSpPr/>
      </xdr:nvGrpSpPr>
      <xdr:grpSpPr>
        <a:xfrm>
          <a:off x="581892" y="24423833"/>
          <a:ext cx="5171915" cy="2934109"/>
          <a:chOff x="617271" y="24094540"/>
          <a:chExt cx="5727086" cy="2857909"/>
        </a:xfrm>
      </xdr:grpSpPr>
      <xdr:graphicFrame macro="">
        <xdr:nvGraphicFramePr>
          <xdr:cNvPr id="38" name="グラフ 37"/>
          <xdr:cNvGraphicFramePr>
            <a:graphicFrameLocks/>
          </xdr:cNvGraphicFramePr>
        </xdr:nvGraphicFramePr>
        <xdr:xfrm>
          <a:off x="617271" y="24094540"/>
          <a:ext cx="5727086" cy="2857909"/>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9</xdr:col>
      <xdr:colOff>277093</xdr:colOff>
      <xdr:row>41</xdr:row>
      <xdr:rowOff>519545</xdr:rowOff>
    </xdr:from>
    <xdr:to>
      <xdr:col>15</xdr:col>
      <xdr:colOff>39820</xdr:colOff>
      <xdr:row>55</xdr:row>
      <xdr:rowOff>190909</xdr:rowOff>
    </xdr:to>
    <xdr:grpSp>
      <xdr:nvGrpSpPr>
        <xdr:cNvPr id="39" name="グループ化 38"/>
        <xdr:cNvGrpSpPr/>
      </xdr:nvGrpSpPr>
      <xdr:grpSpPr>
        <a:xfrm>
          <a:off x="7135093" y="12063845"/>
          <a:ext cx="4677627" cy="2947964"/>
          <a:chOff x="7910700" y="12058402"/>
          <a:chExt cx="5232799" cy="2869043"/>
        </a:xfrm>
      </xdr:grpSpPr>
      <xdr:graphicFrame macro="">
        <xdr:nvGraphicFramePr>
          <xdr:cNvPr id="40" name="グラフ 39"/>
          <xdr:cNvGraphicFramePr>
            <a:graphicFrameLocks/>
          </xdr:cNvGraphicFramePr>
        </xdr:nvGraphicFramePr>
        <xdr:xfrm>
          <a:off x="7910700" y="12058402"/>
          <a:ext cx="5232799" cy="2869043"/>
        </xdr:xfrm>
        <a:graphic>
          <a:graphicData uri="http://schemas.openxmlformats.org/drawingml/2006/chart">
            <c:chart xmlns:c="http://schemas.openxmlformats.org/drawingml/2006/chart" xmlns:r="http://schemas.openxmlformats.org/officeDocument/2006/relationships" r:id="rId11"/>
          </a:graphicData>
        </a:graphic>
      </xdr:graphicFrame>
    </xdr:grpSp>
    <xdr:clientData/>
  </xdr:twoCellAnchor>
  <xdr:twoCellAnchor>
    <xdr:from>
      <xdr:col>9</xdr:col>
      <xdr:colOff>277093</xdr:colOff>
      <xdr:row>56</xdr:row>
      <xdr:rowOff>138546</xdr:rowOff>
    </xdr:from>
    <xdr:to>
      <xdr:col>15</xdr:col>
      <xdr:colOff>39820</xdr:colOff>
      <xdr:row>70</xdr:row>
      <xdr:rowOff>138955</xdr:rowOff>
    </xdr:to>
    <xdr:grpSp>
      <xdr:nvGrpSpPr>
        <xdr:cNvPr id="41" name="グループ化 40"/>
        <xdr:cNvGrpSpPr/>
      </xdr:nvGrpSpPr>
      <xdr:grpSpPr>
        <a:xfrm>
          <a:off x="7135093" y="15168996"/>
          <a:ext cx="4677627" cy="2934109"/>
          <a:chOff x="7910700" y="15079189"/>
          <a:chExt cx="5232799" cy="2857909"/>
        </a:xfrm>
      </xdr:grpSpPr>
      <xdr:graphicFrame macro="">
        <xdr:nvGraphicFramePr>
          <xdr:cNvPr id="42" name="グラフ 41"/>
          <xdr:cNvGraphicFramePr>
            <a:graphicFrameLocks/>
          </xdr:cNvGraphicFramePr>
        </xdr:nvGraphicFramePr>
        <xdr:xfrm>
          <a:off x="7910700" y="15079189"/>
          <a:ext cx="5232799" cy="2857909"/>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9</xdr:col>
      <xdr:colOff>277093</xdr:colOff>
      <xdr:row>71</xdr:row>
      <xdr:rowOff>103909</xdr:rowOff>
    </xdr:from>
    <xdr:to>
      <xdr:col>15</xdr:col>
      <xdr:colOff>39820</xdr:colOff>
      <xdr:row>85</xdr:row>
      <xdr:rowOff>104318</xdr:rowOff>
    </xdr:to>
    <xdr:grpSp>
      <xdr:nvGrpSpPr>
        <xdr:cNvPr id="43" name="グループ化 42"/>
        <xdr:cNvGrpSpPr/>
      </xdr:nvGrpSpPr>
      <xdr:grpSpPr>
        <a:xfrm>
          <a:off x="7135093" y="18277609"/>
          <a:ext cx="4677627" cy="2934109"/>
          <a:chOff x="7910700" y="18106159"/>
          <a:chExt cx="5232799" cy="2857909"/>
        </a:xfrm>
      </xdr:grpSpPr>
      <xdr:graphicFrame macro="">
        <xdr:nvGraphicFramePr>
          <xdr:cNvPr id="44" name="グラフ 43"/>
          <xdr:cNvGraphicFramePr>
            <a:graphicFrameLocks/>
          </xdr:cNvGraphicFramePr>
        </xdr:nvGraphicFramePr>
        <xdr:xfrm>
          <a:off x="7910700" y="18106159"/>
          <a:ext cx="5232799" cy="2857909"/>
        </xdr:xfrm>
        <a:graphic>
          <a:graphicData uri="http://schemas.openxmlformats.org/drawingml/2006/chart">
            <c:chart xmlns:c="http://schemas.openxmlformats.org/drawingml/2006/chart" xmlns:r="http://schemas.openxmlformats.org/officeDocument/2006/relationships" r:id="rId13"/>
          </a:graphicData>
        </a:graphic>
      </xdr:graphicFrame>
    </xdr:grpSp>
    <xdr:clientData/>
  </xdr:twoCellAnchor>
  <xdr:twoCellAnchor>
    <xdr:from>
      <xdr:col>9</xdr:col>
      <xdr:colOff>277093</xdr:colOff>
      <xdr:row>86</xdr:row>
      <xdr:rowOff>51955</xdr:rowOff>
    </xdr:from>
    <xdr:to>
      <xdr:col>15</xdr:col>
      <xdr:colOff>39820</xdr:colOff>
      <xdr:row>100</xdr:row>
      <xdr:rowOff>52365</xdr:rowOff>
    </xdr:to>
    <xdr:grpSp>
      <xdr:nvGrpSpPr>
        <xdr:cNvPr id="45" name="グループ化 44"/>
        <xdr:cNvGrpSpPr/>
      </xdr:nvGrpSpPr>
      <xdr:grpSpPr>
        <a:xfrm>
          <a:off x="7135093" y="21368905"/>
          <a:ext cx="4677627" cy="2934110"/>
          <a:chOff x="7910700" y="21115812"/>
          <a:chExt cx="5232799" cy="2857910"/>
        </a:xfrm>
      </xdr:grpSpPr>
      <xdr:graphicFrame macro="">
        <xdr:nvGraphicFramePr>
          <xdr:cNvPr id="46" name="グラフ 45"/>
          <xdr:cNvGraphicFramePr>
            <a:graphicFrameLocks/>
          </xdr:cNvGraphicFramePr>
        </xdr:nvGraphicFramePr>
        <xdr:xfrm>
          <a:off x="7910700" y="21115812"/>
          <a:ext cx="5232799" cy="2857910"/>
        </xdr:xfrm>
        <a:graphic>
          <a:graphicData uri="http://schemas.openxmlformats.org/drawingml/2006/chart">
            <c:chart xmlns:c="http://schemas.openxmlformats.org/drawingml/2006/chart" xmlns:r="http://schemas.openxmlformats.org/officeDocument/2006/relationships" r:id="rId14"/>
          </a:graphicData>
        </a:graphic>
      </xdr:graphicFrame>
    </xdr:grpSp>
    <xdr:clientData/>
  </xdr:twoCellAnchor>
  <xdr:twoCellAnchor>
    <xdr:from>
      <xdr:col>9</xdr:col>
      <xdr:colOff>277093</xdr:colOff>
      <xdr:row>100</xdr:row>
      <xdr:rowOff>173183</xdr:rowOff>
    </xdr:from>
    <xdr:to>
      <xdr:col>15</xdr:col>
      <xdr:colOff>39820</xdr:colOff>
      <xdr:row>114</xdr:row>
      <xdr:rowOff>173592</xdr:rowOff>
    </xdr:to>
    <xdr:grpSp>
      <xdr:nvGrpSpPr>
        <xdr:cNvPr id="47" name="グループ化 46"/>
        <xdr:cNvGrpSpPr/>
      </xdr:nvGrpSpPr>
      <xdr:grpSpPr>
        <a:xfrm>
          <a:off x="7135093" y="24423833"/>
          <a:ext cx="4677627" cy="2934109"/>
          <a:chOff x="7910700" y="24094540"/>
          <a:chExt cx="5232799" cy="2857909"/>
        </a:xfrm>
      </xdr:grpSpPr>
      <xdr:graphicFrame macro="">
        <xdr:nvGraphicFramePr>
          <xdr:cNvPr id="48" name="グラフ 47"/>
          <xdr:cNvGraphicFramePr>
            <a:graphicFrameLocks/>
          </xdr:cNvGraphicFramePr>
        </xdr:nvGraphicFramePr>
        <xdr:xfrm>
          <a:off x="7910700" y="24094540"/>
          <a:ext cx="5232799" cy="2857909"/>
        </xdr:xfrm>
        <a:graphic>
          <a:graphicData uri="http://schemas.openxmlformats.org/drawingml/2006/chart">
            <c:chart xmlns:c="http://schemas.openxmlformats.org/drawingml/2006/chart" xmlns:r="http://schemas.openxmlformats.org/officeDocument/2006/relationships" r:id="rId15"/>
          </a:graphicData>
        </a:graphic>
      </xdr:graphicFrame>
    </xdr:grpSp>
    <xdr:clientData/>
  </xdr:twoCellAnchor>
  <xdr:twoCellAnchor>
    <xdr:from>
      <xdr:col>15</xdr:col>
      <xdr:colOff>519547</xdr:colOff>
      <xdr:row>41</xdr:row>
      <xdr:rowOff>519545</xdr:rowOff>
    </xdr:from>
    <xdr:to>
      <xdr:col>21</xdr:col>
      <xdr:colOff>282274</xdr:colOff>
      <xdr:row>55</xdr:row>
      <xdr:rowOff>190909</xdr:rowOff>
    </xdr:to>
    <xdr:grpSp>
      <xdr:nvGrpSpPr>
        <xdr:cNvPr id="49" name="グループ化 48"/>
        <xdr:cNvGrpSpPr/>
      </xdr:nvGrpSpPr>
      <xdr:grpSpPr>
        <a:xfrm>
          <a:off x="12292447" y="12063845"/>
          <a:ext cx="4677627" cy="2947964"/>
          <a:chOff x="13623226" y="12058402"/>
          <a:chExt cx="5232798" cy="2869043"/>
        </a:xfrm>
      </xdr:grpSpPr>
      <xdr:graphicFrame macro="">
        <xdr:nvGraphicFramePr>
          <xdr:cNvPr id="50" name="グラフ 49"/>
          <xdr:cNvGraphicFramePr>
            <a:graphicFrameLocks/>
          </xdr:cNvGraphicFramePr>
        </xdr:nvGraphicFramePr>
        <xdr:xfrm>
          <a:off x="13623226" y="12058402"/>
          <a:ext cx="5232798" cy="2869043"/>
        </xdr:xfrm>
        <a:graphic>
          <a:graphicData uri="http://schemas.openxmlformats.org/drawingml/2006/chart">
            <c:chart xmlns:c="http://schemas.openxmlformats.org/drawingml/2006/chart" xmlns:r="http://schemas.openxmlformats.org/officeDocument/2006/relationships" r:id="rId16"/>
          </a:graphicData>
        </a:graphic>
      </xdr:graphicFrame>
    </xdr:grpSp>
    <xdr:clientData/>
  </xdr:twoCellAnchor>
  <xdr:twoCellAnchor>
    <xdr:from>
      <xdr:col>15</xdr:col>
      <xdr:colOff>519547</xdr:colOff>
      <xdr:row>56</xdr:row>
      <xdr:rowOff>138546</xdr:rowOff>
    </xdr:from>
    <xdr:to>
      <xdr:col>21</xdr:col>
      <xdr:colOff>282274</xdr:colOff>
      <xdr:row>70</xdr:row>
      <xdr:rowOff>138955</xdr:rowOff>
    </xdr:to>
    <xdr:grpSp>
      <xdr:nvGrpSpPr>
        <xdr:cNvPr id="51" name="グループ化 50"/>
        <xdr:cNvGrpSpPr/>
      </xdr:nvGrpSpPr>
      <xdr:grpSpPr>
        <a:xfrm>
          <a:off x="12292447" y="15168996"/>
          <a:ext cx="4677627" cy="2934109"/>
          <a:chOff x="13623226" y="15079189"/>
          <a:chExt cx="5232798" cy="2857909"/>
        </a:xfrm>
      </xdr:grpSpPr>
      <xdr:graphicFrame macro="">
        <xdr:nvGraphicFramePr>
          <xdr:cNvPr id="52" name="グラフ 51"/>
          <xdr:cNvGraphicFramePr>
            <a:graphicFrameLocks/>
          </xdr:cNvGraphicFramePr>
        </xdr:nvGraphicFramePr>
        <xdr:xfrm>
          <a:off x="13623226" y="15079189"/>
          <a:ext cx="5232798" cy="2857909"/>
        </xdr:xfrm>
        <a:graphic>
          <a:graphicData uri="http://schemas.openxmlformats.org/drawingml/2006/chart">
            <c:chart xmlns:c="http://schemas.openxmlformats.org/drawingml/2006/chart" xmlns:r="http://schemas.openxmlformats.org/officeDocument/2006/relationships" r:id="rId17"/>
          </a:graphicData>
        </a:graphic>
      </xdr:graphicFrame>
    </xdr:grpSp>
    <xdr:clientData/>
  </xdr:twoCellAnchor>
  <xdr:twoCellAnchor>
    <xdr:from>
      <xdr:col>15</xdr:col>
      <xdr:colOff>519547</xdr:colOff>
      <xdr:row>71</xdr:row>
      <xdr:rowOff>103909</xdr:rowOff>
    </xdr:from>
    <xdr:to>
      <xdr:col>21</xdr:col>
      <xdr:colOff>282274</xdr:colOff>
      <xdr:row>85</xdr:row>
      <xdr:rowOff>104318</xdr:rowOff>
    </xdr:to>
    <xdr:grpSp>
      <xdr:nvGrpSpPr>
        <xdr:cNvPr id="53" name="グループ化 52"/>
        <xdr:cNvGrpSpPr/>
      </xdr:nvGrpSpPr>
      <xdr:grpSpPr>
        <a:xfrm>
          <a:off x="12292447" y="18277609"/>
          <a:ext cx="4677627" cy="2934109"/>
          <a:chOff x="13623226" y="18106159"/>
          <a:chExt cx="5232798" cy="2857909"/>
        </a:xfrm>
      </xdr:grpSpPr>
      <xdr:graphicFrame macro="">
        <xdr:nvGraphicFramePr>
          <xdr:cNvPr id="54" name="グラフ 53"/>
          <xdr:cNvGraphicFramePr>
            <a:graphicFrameLocks/>
          </xdr:cNvGraphicFramePr>
        </xdr:nvGraphicFramePr>
        <xdr:xfrm>
          <a:off x="13623226" y="18106159"/>
          <a:ext cx="5232798" cy="2857909"/>
        </xdr:xfrm>
        <a:graphic>
          <a:graphicData uri="http://schemas.openxmlformats.org/drawingml/2006/chart">
            <c:chart xmlns:c="http://schemas.openxmlformats.org/drawingml/2006/chart" xmlns:r="http://schemas.openxmlformats.org/officeDocument/2006/relationships" r:id="rId18"/>
          </a:graphicData>
        </a:graphic>
      </xdr:graphicFrame>
    </xdr:grpSp>
    <xdr:clientData/>
  </xdr:twoCellAnchor>
  <xdr:twoCellAnchor>
    <xdr:from>
      <xdr:col>15</xdr:col>
      <xdr:colOff>519547</xdr:colOff>
      <xdr:row>86</xdr:row>
      <xdr:rowOff>51955</xdr:rowOff>
    </xdr:from>
    <xdr:to>
      <xdr:col>21</xdr:col>
      <xdr:colOff>282274</xdr:colOff>
      <xdr:row>100</xdr:row>
      <xdr:rowOff>52365</xdr:rowOff>
    </xdr:to>
    <xdr:grpSp>
      <xdr:nvGrpSpPr>
        <xdr:cNvPr id="55" name="グループ化 54"/>
        <xdr:cNvGrpSpPr/>
      </xdr:nvGrpSpPr>
      <xdr:grpSpPr>
        <a:xfrm>
          <a:off x="12292447" y="21368905"/>
          <a:ext cx="4677627" cy="2934110"/>
          <a:chOff x="13623226" y="21115812"/>
          <a:chExt cx="5232798" cy="2857910"/>
        </a:xfrm>
      </xdr:grpSpPr>
      <xdr:graphicFrame macro="">
        <xdr:nvGraphicFramePr>
          <xdr:cNvPr id="56" name="グラフ 55"/>
          <xdr:cNvGraphicFramePr>
            <a:graphicFrameLocks/>
          </xdr:cNvGraphicFramePr>
        </xdr:nvGraphicFramePr>
        <xdr:xfrm>
          <a:off x="13623226" y="21115812"/>
          <a:ext cx="5232798" cy="2857910"/>
        </xdr:xfrm>
        <a:graphic>
          <a:graphicData uri="http://schemas.openxmlformats.org/drawingml/2006/chart">
            <c:chart xmlns:c="http://schemas.openxmlformats.org/drawingml/2006/chart" xmlns:r="http://schemas.openxmlformats.org/officeDocument/2006/relationships" r:id="rId19"/>
          </a:graphicData>
        </a:graphic>
      </xdr:graphicFrame>
    </xdr:grpSp>
    <xdr:clientData/>
  </xdr:twoCellAnchor>
  <xdr:twoCellAnchor>
    <xdr:from>
      <xdr:col>15</xdr:col>
      <xdr:colOff>519547</xdr:colOff>
      <xdr:row>100</xdr:row>
      <xdr:rowOff>173183</xdr:rowOff>
    </xdr:from>
    <xdr:to>
      <xdr:col>21</xdr:col>
      <xdr:colOff>282274</xdr:colOff>
      <xdr:row>114</xdr:row>
      <xdr:rowOff>173592</xdr:rowOff>
    </xdr:to>
    <xdr:grpSp>
      <xdr:nvGrpSpPr>
        <xdr:cNvPr id="57" name="グループ化 56"/>
        <xdr:cNvGrpSpPr/>
      </xdr:nvGrpSpPr>
      <xdr:grpSpPr>
        <a:xfrm>
          <a:off x="12292447" y="24423833"/>
          <a:ext cx="4677627" cy="2934109"/>
          <a:chOff x="13623226" y="24094540"/>
          <a:chExt cx="5232798" cy="2857909"/>
        </a:xfrm>
      </xdr:grpSpPr>
      <xdr:graphicFrame macro="">
        <xdr:nvGraphicFramePr>
          <xdr:cNvPr id="58" name="グラフ 57"/>
          <xdr:cNvGraphicFramePr>
            <a:graphicFrameLocks/>
          </xdr:cNvGraphicFramePr>
        </xdr:nvGraphicFramePr>
        <xdr:xfrm>
          <a:off x="13623226" y="24094540"/>
          <a:ext cx="5232798" cy="2857909"/>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21</xdr:col>
      <xdr:colOff>692729</xdr:colOff>
      <xdr:row>41</xdr:row>
      <xdr:rowOff>519545</xdr:rowOff>
    </xdr:from>
    <xdr:to>
      <xdr:col>27</xdr:col>
      <xdr:colOff>455457</xdr:colOff>
      <xdr:row>55</xdr:row>
      <xdr:rowOff>190909</xdr:rowOff>
    </xdr:to>
    <xdr:grpSp>
      <xdr:nvGrpSpPr>
        <xdr:cNvPr id="59" name="グループ化 58"/>
        <xdr:cNvGrpSpPr/>
      </xdr:nvGrpSpPr>
      <xdr:grpSpPr>
        <a:xfrm>
          <a:off x="17380529" y="12063845"/>
          <a:ext cx="4677628" cy="2947964"/>
          <a:chOff x="19266479" y="12058402"/>
          <a:chExt cx="5232799" cy="2869043"/>
        </a:xfrm>
      </xdr:grpSpPr>
      <xdr:graphicFrame macro="">
        <xdr:nvGraphicFramePr>
          <xdr:cNvPr id="60" name="グラフ 59"/>
          <xdr:cNvGraphicFramePr>
            <a:graphicFrameLocks/>
          </xdr:cNvGraphicFramePr>
        </xdr:nvGraphicFramePr>
        <xdr:xfrm>
          <a:off x="19266479" y="12058402"/>
          <a:ext cx="5232799" cy="2869043"/>
        </xdr:xfrm>
        <a:graphic>
          <a:graphicData uri="http://schemas.openxmlformats.org/drawingml/2006/chart">
            <c:chart xmlns:c="http://schemas.openxmlformats.org/drawingml/2006/chart" xmlns:r="http://schemas.openxmlformats.org/officeDocument/2006/relationships" r:id="rId21"/>
          </a:graphicData>
        </a:graphic>
      </xdr:graphicFrame>
    </xdr:grpSp>
    <xdr:clientData/>
  </xdr:twoCellAnchor>
  <xdr:twoCellAnchor>
    <xdr:from>
      <xdr:col>21</xdr:col>
      <xdr:colOff>692729</xdr:colOff>
      <xdr:row>56</xdr:row>
      <xdr:rowOff>138546</xdr:rowOff>
    </xdr:from>
    <xdr:to>
      <xdr:col>27</xdr:col>
      <xdr:colOff>455457</xdr:colOff>
      <xdr:row>70</xdr:row>
      <xdr:rowOff>138955</xdr:rowOff>
    </xdr:to>
    <xdr:grpSp>
      <xdr:nvGrpSpPr>
        <xdr:cNvPr id="61" name="グループ化 60"/>
        <xdr:cNvGrpSpPr/>
      </xdr:nvGrpSpPr>
      <xdr:grpSpPr>
        <a:xfrm>
          <a:off x="17380529" y="15168996"/>
          <a:ext cx="4677628" cy="2934109"/>
          <a:chOff x="19266479" y="15079189"/>
          <a:chExt cx="5232799" cy="2857909"/>
        </a:xfrm>
      </xdr:grpSpPr>
      <xdr:graphicFrame macro="">
        <xdr:nvGraphicFramePr>
          <xdr:cNvPr id="62" name="グラフ 61"/>
          <xdr:cNvGraphicFramePr>
            <a:graphicFrameLocks/>
          </xdr:cNvGraphicFramePr>
        </xdr:nvGraphicFramePr>
        <xdr:xfrm>
          <a:off x="19266479" y="15079189"/>
          <a:ext cx="5232799" cy="2857909"/>
        </xdr:xfrm>
        <a:graphic>
          <a:graphicData uri="http://schemas.openxmlformats.org/drawingml/2006/chart">
            <c:chart xmlns:c="http://schemas.openxmlformats.org/drawingml/2006/chart" xmlns:r="http://schemas.openxmlformats.org/officeDocument/2006/relationships" r:id="rId22"/>
          </a:graphicData>
        </a:graphic>
      </xdr:graphicFrame>
    </xdr:grpSp>
    <xdr:clientData/>
  </xdr:twoCellAnchor>
  <xdr:twoCellAnchor>
    <xdr:from>
      <xdr:col>21</xdr:col>
      <xdr:colOff>692729</xdr:colOff>
      <xdr:row>71</xdr:row>
      <xdr:rowOff>103909</xdr:rowOff>
    </xdr:from>
    <xdr:to>
      <xdr:col>27</xdr:col>
      <xdr:colOff>455457</xdr:colOff>
      <xdr:row>85</xdr:row>
      <xdr:rowOff>104318</xdr:rowOff>
    </xdr:to>
    <xdr:grpSp>
      <xdr:nvGrpSpPr>
        <xdr:cNvPr id="63" name="グループ化 62"/>
        <xdr:cNvGrpSpPr/>
      </xdr:nvGrpSpPr>
      <xdr:grpSpPr>
        <a:xfrm>
          <a:off x="17380529" y="18277609"/>
          <a:ext cx="4677628" cy="2934109"/>
          <a:chOff x="19266479" y="18106159"/>
          <a:chExt cx="5232799" cy="2857909"/>
        </a:xfrm>
      </xdr:grpSpPr>
      <xdr:graphicFrame macro="">
        <xdr:nvGraphicFramePr>
          <xdr:cNvPr id="64" name="グラフ 63"/>
          <xdr:cNvGraphicFramePr>
            <a:graphicFrameLocks/>
          </xdr:cNvGraphicFramePr>
        </xdr:nvGraphicFramePr>
        <xdr:xfrm>
          <a:off x="19266479" y="18106159"/>
          <a:ext cx="5232799" cy="2857909"/>
        </xdr:xfrm>
        <a:graphic>
          <a:graphicData uri="http://schemas.openxmlformats.org/drawingml/2006/chart">
            <c:chart xmlns:c="http://schemas.openxmlformats.org/drawingml/2006/chart" xmlns:r="http://schemas.openxmlformats.org/officeDocument/2006/relationships" r:id="rId23"/>
          </a:graphicData>
        </a:graphic>
      </xdr:graphicFrame>
    </xdr:grpSp>
    <xdr:clientData/>
  </xdr:twoCellAnchor>
  <xdr:twoCellAnchor>
    <xdr:from>
      <xdr:col>21</xdr:col>
      <xdr:colOff>692729</xdr:colOff>
      <xdr:row>86</xdr:row>
      <xdr:rowOff>51955</xdr:rowOff>
    </xdr:from>
    <xdr:to>
      <xdr:col>27</xdr:col>
      <xdr:colOff>455457</xdr:colOff>
      <xdr:row>100</xdr:row>
      <xdr:rowOff>52365</xdr:rowOff>
    </xdr:to>
    <xdr:grpSp>
      <xdr:nvGrpSpPr>
        <xdr:cNvPr id="65" name="グループ化 64"/>
        <xdr:cNvGrpSpPr/>
      </xdr:nvGrpSpPr>
      <xdr:grpSpPr>
        <a:xfrm>
          <a:off x="17380529" y="21368905"/>
          <a:ext cx="4677628" cy="2934110"/>
          <a:chOff x="19266479" y="21115812"/>
          <a:chExt cx="5232799" cy="2857910"/>
        </a:xfrm>
      </xdr:grpSpPr>
      <xdr:graphicFrame macro="">
        <xdr:nvGraphicFramePr>
          <xdr:cNvPr id="66" name="グラフ 65"/>
          <xdr:cNvGraphicFramePr>
            <a:graphicFrameLocks/>
          </xdr:cNvGraphicFramePr>
        </xdr:nvGraphicFramePr>
        <xdr:xfrm>
          <a:off x="19266479" y="21115812"/>
          <a:ext cx="5232799" cy="2857910"/>
        </xdr:xfrm>
        <a:graphic>
          <a:graphicData uri="http://schemas.openxmlformats.org/drawingml/2006/chart">
            <c:chart xmlns:c="http://schemas.openxmlformats.org/drawingml/2006/chart" xmlns:r="http://schemas.openxmlformats.org/officeDocument/2006/relationships" r:id="rId24"/>
          </a:graphicData>
        </a:graphic>
      </xdr:graphicFrame>
    </xdr:grpSp>
    <xdr:clientData/>
  </xdr:twoCellAnchor>
  <xdr:twoCellAnchor>
    <xdr:from>
      <xdr:col>21</xdr:col>
      <xdr:colOff>692729</xdr:colOff>
      <xdr:row>100</xdr:row>
      <xdr:rowOff>173183</xdr:rowOff>
    </xdr:from>
    <xdr:to>
      <xdr:col>27</xdr:col>
      <xdr:colOff>455457</xdr:colOff>
      <xdr:row>114</xdr:row>
      <xdr:rowOff>173592</xdr:rowOff>
    </xdr:to>
    <xdr:grpSp>
      <xdr:nvGrpSpPr>
        <xdr:cNvPr id="67" name="グループ化 66"/>
        <xdr:cNvGrpSpPr/>
      </xdr:nvGrpSpPr>
      <xdr:grpSpPr>
        <a:xfrm>
          <a:off x="17380529" y="24423833"/>
          <a:ext cx="4677628" cy="2934109"/>
          <a:chOff x="19266479" y="24094540"/>
          <a:chExt cx="5232799" cy="2857909"/>
        </a:xfrm>
      </xdr:grpSpPr>
      <xdr:graphicFrame macro="">
        <xdr:nvGraphicFramePr>
          <xdr:cNvPr id="68" name="グラフ 67"/>
          <xdr:cNvGraphicFramePr>
            <a:graphicFrameLocks/>
          </xdr:cNvGraphicFramePr>
        </xdr:nvGraphicFramePr>
        <xdr:xfrm>
          <a:off x="19266479" y="24094540"/>
          <a:ext cx="5232799" cy="2857909"/>
        </xdr:xfrm>
        <a:graphic>
          <a:graphicData uri="http://schemas.openxmlformats.org/drawingml/2006/chart">
            <c:chart xmlns:c="http://schemas.openxmlformats.org/drawingml/2006/chart" xmlns:r="http://schemas.openxmlformats.org/officeDocument/2006/relationships" r:id="rId25"/>
          </a:graphicData>
        </a:graphic>
      </xdr:graphicFrame>
    </xdr:grpSp>
    <xdr:clientData/>
  </xdr:twoCellAnchor>
  <xdr:twoCellAnchor>
    <xdr:from>
      <xdr:col>27</xdr:col>
      <xdr:colOff>848594</xdr:colOff>
      <xdr:row>41</xdr:row>
      <xdr:rowOff>519545</xdr:rowOff>
    </xdr:from>
    <xdr:to>
      <xdr:col>33</xdr:col>
      <xdr:colOff>611321</xdr:colOff>
      <xdr:row>55</xdr:row>
      <xdr:rowOff>190909</xdr:rowOff>
    </xdr:to>
    <xdr:grpSp>
      <xdr:nvGrpSpPr>
        <xdr:cNvPr id="69" name="グループ化 68"/>
        <xdr:cNvGrpSpPr/>
      </xdr:nvGrpSpPr>
      <xdr:grpSpPr>
        <a:xfrm>
          <a:off x="22420814" y="12063845"/>
          <a:ext cx="4708107" cy="2947964"/>
          <a:chOff x="24892415" y="12058402"/>
          <a:chExt cx="5232799" cy="2869043"/>
        </a:xfrm>
      </xdr:grpSpPr>
      <xdr:graphicFrame macro="">
        <xdr:nvGraphicFramePr>
          <xdr:cNvPr id="70" name="グラフ 69"/>
          <xdr:cNvGraphicFramePr>
            <a:graphicFrameLocks/>
          </xdr:cNvGraphicFramePr>
        </xdr:nvGraphicFramePr>
        <xdr:xfrm>
          <a:off x="24892415" y="12058402"/>
          <a:ext cx="5232799" cy="2869043"/>
        </xdr:xfrm>
        <a:graphic>
          <a:graphicData uri="http://schemas.openxmlformats.org/drawingml/2006/chart">
            <c:chart xmlns:c="http://schemas.openxmlformats.org/drawingml/2006/chart" xmlns:r="http://schemas.openxmlformats.org/officeDocument/2006/relationships" r:id="rId26"/>
          </a:graphicData>
        </a:graphic>
      </xdr:graphicFrame>
    </xdr:grpSp>
    <xdr:clientData/>
  </xdr:twoCellAnchor>
  <xdr:twoCellAnchor>
    <xdr:from>
      <xdr:col>27</xdr:col>
      <xdr:colOff>848594</xdr:colOff>
      <xdr:row>56</xdr:row>
      <xdr:rowOff>138546</xdr:rowOff>
    </xdr:from>
    <xdr:to>
      <xdr:col>33</xdr:col>
      <xdr:colOff>611321</xdr:colOff>
      <xdr:row>70</xdr:row>
      <xdr:rowOff>138955</xdr:rowOff>
    </xdr:to>
    <xdr:grpSp>
      <xdr:nvGrpSpPr>
        <xdr:cNvPr id="71" name="グループ化 70"/>
        <xdr:cNvGrpSpPr/>
      </xdr:nvGrpSpPr>
      <xdr:grpSpPr>
        <a:xfrm>
          <a:off x="22420814" y="15168996"/>
          <a:ext cx="4708107" cy="2934109"/>
          <a:chOff x="24892415" y="15079189"/>
          <a:chExt cx="5232799" cy="2857909"/>
        </a:xfrm>
      </xdr:grpSpPr>
      <xdr:graphicFrame macro="">
        <xdr:nvGraphicFramePr>
          <xdr:cNvPr id="72" name="グラフ 71"/>
          <xdr:cNvGraphicFramePr>
            <a:graphicFrameLocks/>
          </xdr:cNvGraphicFramePr>
        </xdr:nvGraphicFramePr>
        <xdr:xfrm>
          <a:off x="24892415" y="15079189"/>
          <a:ext cx="5232799" cy="2857909"/>
        </xdr:xfrm>
        <a:graphic>
          <a:graphicData uri="http://schemas.openxmlformats.org/drawingml/2006/chart">
            <c:chart xmlns:c="http://schemas.openxmlformats.org/drawingml/2006/chart" xmlns:r="http://schemas.openxmlformats.org/officeDocument/2006/relationships" r:id="rId27"/>
          </a:graphicData>
        </a:graphic>
      </xdr:graphicFrame>
    </xdr:grpSp>
    <xdr:clientData/>
  </xdr:twoCellAnchor>
  <xdr:twoCellAnchor>
    <xdr:from>
      <xdr:col>27</xdr:col>
      <xdr:colOff>848594</xdr:colOff>
      <xdr:row>71</xdr:row>
      <xdr:rowOff>103909</xdr:rowOff>
    </xdr:from>
    <xdr:to>
      <xdr:col>33</xdr:col>
      <xdr:colOff>611321</xdr:colOff>
      <xdr:row>85</xdr:row>
      <xdr:rowOff>104318</xdr:rowOff>
    </xdr:to>
    <xdr:grpSp>
      <xdr:nvGrpSpPr>
        <xdr:cNvPr id="73" name="グループ化 72"/>
        <xdr:cNvGrpSpPr/>
      </xdr:nvGrpSpPr>
      <xdr:grpSpPr>
        <a:xfrm>
          <a:off x="22420814" y="18277609"/>
          <a:ext cx="4708107" cy="2934109"/>
          <a:chOff x="24892415" y="18106159"/>
          <a:chExt cx="5232799" cy="2857909"/>
        </a:xfrm>
      </xdr:grpSpPr>
      <xdr:graphicFrame macro="">
        <xdr:nvGraphicFramePr>
          <xdr:cNvPr id="74" name="グラフ 73"/>
          <xdr:cNvGraphicFramePr>
            <a:graphicFrameLocks/>
          </xdr:cNvGraphicFramePr>
        </xdr:nvGraphicFramePr>
        <xdr:xfrm>
          <a:off x="24892415" y="18106159"/>
          <a:ext cx="5232799" cy="2857909"/>
        </xdr:xfrm>
        <a:graphic>
          <a:graphicData uri="http://schemas.openxmlformats.org/drawingml/2006/chart">
            <c:chart xmlns:c="http://schemas.openxmlformats.org/drawingml/2006/chart" xmlns:r="http://schemas.openxmlformats.org/officeDocument/2006/relationships" r:id="rId28"/>
          </a:graphicData>
        </a:graphic>
      </xdr:graphicFrame>
    </xdr:grpSp>
    <xdr:clientData/>
  </xdr:twoCellAnchor>
  <xdr:twoCellAnchor>
    <xdr:from>
      <xdr:col>27</xdr:col>
      <xdr:colOff>848594</xdr:colOff>
      <xdr:row>86</xdr:row>
      <xdr:rowOff>51955</xdr:rowOff>
    </xdr:from>
    <xdr:to>
      <xdr:col>33</xdr:col>
      <xdr:colOff>611321</xdr:colOff>
      <xdr:row>100</xdr:row>
      <xdr:rowOff>52365</xdr:rowOff>
    </xdr:to>
    <xdr:grpSp>
      <xdr:nvGrpSpPr>
        <xdr:cNvPr id="75" name="グループ化 74"/>
        <xdr:cNvGrpSpPr/>
      </xdr:nvGrpSpPr>
      <xdr:grpSpPr>
        <a:xfrm>
          <a:off x="22420814" y="21368905"/>
          <a:ext cx="4708107" cy="2934110"/>
          <a:chOff x="24892415" y="21115812"/>
          <a:chExt cx="5232799" cy="2857910"/>
        </a:xfrm>
      </xdr:grpSpPr>
      <xdr:graphicFrame macro="">
        <xdr:nvGraphicFramePr>
          <xdr:cNvPr id="76" name="グラフ 75"/>
          <xdr:cNvGraphicFramePr>
            <a:graphicFrameLocks/>
          </xdr:cNvGraphicFramePr>
        </xdr:nvGraphicFramePr>
        <xdr:xfrm>
          <a:off x="24892415" y="21115812"/>
          <a:ext cx="5232799" cy="2857910"/>
        </xdr:xfrm>
        <a:graphic>
          <a:graphicData uri="http://schemas.openxmlformats.org/drawingml/2006/chart">
            <c:chart xmlns:c="http://schemas.openxmlformats.org/drawingml/2006/chart" xmlns:r="http://schemas.openxmlformats.org/officeDocument/2006/relationships" r:id="rId29"/>
          </a:graphicData>
        </a:graphic>
      </xdr:graphicFrame>
    </xdr:grpSp>
    <xdr:clientData/>
  </xdr:twoCellAnchor>
  <xdr:twoCellAnchor>
    <xdr:from>
      <xdr:col>27</xdr:col>
      <xdr:colOff>848594</xdr:colOff>
      <xdr:row>100</xdr:row>
      <xdr:rowOff>173183</xdr:rowOff>
    </xdr:from>
    <xdr:to>
      <xdr:col>33</xdr:col>
      <xdr:colOff>611321</xdr:colOff>
      <xdr:row>114</xdr:row>
      <xdr:rowOff>173592</xdr:rowOff>
    </xdr:to>
    <xdr:grpSp>
      <xdr:nvGrpSpPr>
        <xdr:cNvPr id="77" name="グループ化 76"/>
        <xdr:cNvGrpSpPr/>
      </xdr:nvGrpSpPr>
      <xdr:grpSpPr>
        <a:xfrm>
          <a:off x="22420814" y="24423833"/>
          <a:ext cx="4708107" cy="2934109"/>
          <a:chOff x="24892415" y="24094540"/>
          <a:chExt cx="5232799" cy="2857909"/>
        </a:xfrm>
      </xdr:grpSpPr>
      <xdr:graphicFrame macro="">
        <xdr:nvGraphicFramePr>
          <xdr:cNvPr id="78" name="グラフ 77"/>
          <xdr:cNvGraphicFramePr>
            <a:graphicFrameLocks/>
          </xdr:cNvGraphicFramePr>
        </xdr:nvGraphicFramePr>
        <xdr:xfrm>
          <a:off x="24892415" y="24094540"/>
          <a:ext cx="5232799" cy="2857909"/>
        </xdr:xfrm>
        <a:graphic>
          <a:graphicData uri="http://schemas.openxmlformats.org/drawingml/2006/chart">
            <c:chart xmlns:c="http://schemas.openxmlformats.org/drawingml/2006/chart" xmlns:r="http://schemas.openxmlformats.org/officeDocument/2006/relationships" r:id="rId30"/>
          </a:graphicData>
        </a:graphic>
      </xdr:graphicFrame>
    </xdr:grpSp>
    <xdr:clientData/>
  </xdr:twoCellAnchor>
  <mc:AlternateContent xmlns:mc="http://schemas.openxmlformats.org/markup-compatibility/2006">
    <mc:Choice xmlns:a14="http://schemas.microsoft.com/office/drawing/2010/main" Requires="a14">
      <xdr:twoCellAnchor>
        <xdr:from>
          <xdr:col>1</xdr:col>
          <xdr:colOff>204107</xdr:colOff>
          <xdr:row>33</xdr:row>
          <xdr:rowOff>186418</xdr:rowOff>
        </xdr:from>
        <xdr:to>
          <xdr:col>7</xdr:col>
          <xdr:colOff>353786</xdr:colOff>
          <xdr:row>36</xdr:row>
          <xdr:rowOff>14968</xdr:rowOff>
        </xdr:to>
        <xdr:pic>
          <xdr:nvPicPr>
            <xdr:cNvPr id="79" name="図 4"/>
            <xdr:cNvPicPr preferRelativeResize="0">
              <a:picLocks noChangeArrowheads="1"/>
              <a:extLst>
                <a:ext uri="{84589F7E-364E-4C9E-8A38-B11213B215E9}">
                  <a14:cameraTool cellRange="データ!$AW$10:$BB$12" spid="_x0000_s5273"/>
                </a:ext>
              </a:extLst>
            </xdr:cNvPicPr>
          </xdr:nvPicPr>
          <xdr:blipFill>
            <a:blip xmlns:r="http://schemas.openxmlformats.org/officeDocument/2006/relationships" r:embed="rId31"/>
            <a:srcRect/>
            <a:stretch>
              <a:fillRect/>
            </a:stretch>
          </xdr:blipFill>
          <xdr:spPr bwMode="auto">
            <a:xfrm>
              <a:off x="547007" y="9644743"/>
              <a:ext cx="557892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7</xdr:col>
          <xdr:colOff>748393</xdr:colOff>
          <xdr:row>33</xdr:row>
          <xdr:rowOff>186418</xdr:rowOff>
        </xdr:from>
        <xdr:to>
          <xdr:col>13</xdr:col>
          <xdr:colOff>897922</xdr:colOff>
          <xdr:row>36</xdr:row>
          <xdr:rowOff>14968</xdr:rowOff>
        </xdr:to>
        <xdr:pic>
          <xdr:nvPicPr>
            <xdr:cNvPr id="80" name="図 9"/>
            <xdr:cNvPicPr preferRelativeResize="0">
              <a:picLocks noChangeArrowheads="1"/>
              <a:extLst>
                <a:ext uri="{84589F7E-364E-4C9E-8A38-B11213B215E9}">
                  <a14:cameraTool cellRange="データ!$BH$10:$BM$12" spid="_x0000_s5274"/>
                </a:ext>
              </a:extLst>
            </xdr:cNvPicPr>
          </xdr:nvPicPr>
          <xdr:blipFill>
            <a:blip xmlns:r="http://schemas.openxmlformats.org/officeDocument/2006/relationships" r:embed="rId32"/>
            <a:srcRect/>
            <a:stretch>
              <a:fillRect/>
            </a:stretch>
          </xdr:blipFill>
          <xdr:spPr bwMode="auto">
            <a:xfrm>
              <a:off x="6520543" y="9644743"/>
              <a:ext cx="55787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374197</xdr:colOff>
          <xdr:row>33</xdr:row>
          <xdr:rowOff>186418</xdr:rowOff>
        </xdr:from>
        <xdr:to>
          <xdr:col>20</xdr:col>
          <xdr:colOff>523726</xdr:colOff>
          <xdr:row>36</xdr:row>
          <xdr:rowOff>14968</xdr:rowOff>
        </xdr:to>
        <xdr:pic>
          <xdr:nvPicPr>
            <xdr:cNvPr id="81" name="図 10"/>
            <xdr:cNvPicPr preferRelativeResize="0">
              <a:picLocks noChangeArrowheads="1"/>
              <a:extLst>
                <a:ext uri="{84589F7E-364E-4C9E-8A38-B11213B215E9}">
                  <a14:cameraTool cellRange="データ!$BS$10:$BX$12" spid="_x0000_s5275"/>
                </a:ext>
              </a:extLst>
            </xdr:cNvPicPr>
          </xdr:nvPicPr>
          <xdr:blipFill>
            <a:blip xmlns:r="http://schemas.openxmlformats.org/officeDocument/2006/relationships" r:embed="rId33"/>
            <a:srcRect/>
            <a:stretch>
              <a:fillRect/>
            </a:stretch>
          </xdr:blipFill>
          <xdr:spPr bwMode="auto">
            <a:xfrm>
              <a:off x="12480472" y="9644743"/>
              <a:ext cx="55787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20</xdr:col>
          <xdr:colOff>907598</xdr:colOff>
          <xdr:row>33</xdr:row>
          <xdr:rowOff>186418</xdr:rowOff>
        </xdr:from>
        <xdr:to>
          <xdr:col>27</xdr:col>
          <xdr:colOff>145448</xdr:colOff>
          <xdr:row>36</xdr:row>
          <xdr:rowOff>14968</xdr:rowOff>
        </xdr:to>
        <xdr:pic>
          <xdr:nvPicPr>
            <xdr:cNvPr id="82" name="図 11"/>
            <xdr:cNvPicPr preferRelativeResize="0">
              <a:picLocks noChangeArrowheads="1"/>
              <a:extLst>
                <a:ext uri="{84589F7E-364E-4C9E-8A38-B11213B215E9}">
                  <a14:cameraTool cellRange="データ!$CD$10:$CI$12" spid="_x0000_s5276"/>
                </a:ext>
              </a:extLst>
            </xdr:cNvPicPr>
          </xdr:nvPicPr>
          <xdr:blipFill>
            <a:blip xmlns:r="http://schemas.openxmlformats.org/officeDocument/2006/relationships" r:embed="rId34"/>
            <a:srcRect/>
            <a:stretch>
              <a:fillRect/>
            </a:stretch>
          </xdr:blipFill>
          <xdr:spPr bwMode="auto">
            <a:xfrm>
              <a:off x="18443123" y="9644743"/>
              <a:ext cx="5571975"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555173</xdr:colOff>
          <xdr:row>33</xdr:row>
          <xdr:rowOff>186418</xdr:rowOff>
        </xdr:from>
        <xdr:to>
          <xdr:col>33</xdr:col>
          <xdr:colOff>704701</xdr:colOff>
          <xdr:row>36</xdr:row>
          <xdr:rowOff>14968</xdr:rowOff>
        </xdr:to>
        <xdr:pic>
          <xdr:nvPicPr>
            <xdr:cNvPr id="83" name="図 12"/>
            <xdr:cNvPicPr preferRelativeResize="0">
              <a:picLocks noChangeArrowheads="1"/>
              <a:extLst>
                <a:ext uri="{84589F7E-364E-4C9E-8A38-B11213B215E9}">
                  <a14:cameraTool cellRange="データ!$CN$10:$CS$12" spid="_x0000_s5277"/>
                </a:ext>
              </a:extLst>
            </xdr:cNvPicPr>
          </xdr:nvPicPr>
          <xdr:blipFill>
            <a:blip xmlns:r="http://schemas.openxmlformats.org/officeDocument/2006/relationships" r:embed="rId35"/>
            <a:srcRect/>
            <a:stretch>
              <a:fillRect/>
            </a:stretch>
          </xdr:blipFill>
          <xdr:spPr bwMode="auto">
            <a:xfrm>
              <a:off x="24424823" y="9644743"/>
              <a:ext cx="55787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53</xdr:row>
          <xdr:rowOff>43543</xdr:rowOff>
        </xdr:from>
        <xdr:to>
          <xdr:col>7</xdr:col>
          <xdr:colOff>486107</xdr:colOff>
          <xdr:row>55</xdr:row>
          <xdr:rowOff>157843</xdr:rowOff>
        </xdr:to>
        <xdr:pic>
          <xdr:nvPicPr>
            <xdr:cNvPr id="84" name="図 53"/>
            <xdr:cNvPicPr preferRelativeResize="0">
              <a:picLocks noChangeArrowheads="1"/>
              <a:extLst>
                <a:ext uri="{84589F7E-364E-4C9E-8A38-B11213B215E9}">
                  <a14:cameraTool cellRange="データ!$CY$10:$DD$12" spid="_x0000_s5278"/>
                </a:ext>
              </a:extLst>
            </xdr:cNvPicPr>
          </xdr:nvPicPr>
          <xdr:blipFill>
            <a:blip xmlns:r="http://schemas.openxmlformats.org/officeDocument/2006/relationships" r:embed="rId36"/>
            <a:srcRect/>
            <a:stretch>
              <a:fillRect/>
            </a:stretch>
          </xdr:blipFill>
          <xdr:spPr bwMode="auto">
            <a:xfrm>
              <a:off x="683078" y="14311993"/>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68</xdr:row>
          <xdr:rowOff>0</xdr:rowOff>
        </xdr:from>
        <xdr:to>
          <xdr:col>7</xdr:col>
          <xdr:colOff>486107</xdr:colOff>
          <xdr:row>70</xdr:row>
          <xdr:rowOff>114300</xdr:rowOff>
        </xdr:to>
        <xdr:pic>
          <xdr:nvPicPr>
            <xdr:cNvPr id="85" name="図 54"/>
            <xdr:cNvPicPr preferRelativeResize="0">
              <a:picLocks noChangeArrowheads="1"/>
              <a:extLst>
                <a:ext uri="{84589F7E-364E-4C9E-8A38-B11213B215E9}">
                  <a14:cameraTool cellRange="データ!DI10:DN12" spid="_x0000_s5279"/>
                </a:ext>
              </a:extLst>
            </xdr:cNvPicPr>
          </xdr:nvPicPr>
          <xdr:blipFill>
            <a:blip xmlns:r="http://schemas.openxmlformats.org/officeDocument/2006/relationships" r:embed="rId37"/>
            <a:srcRect/>
            <a:stretch>
              <a:fillRect/>
            </a:stretch>
          </xdr:blipFill>
          <xdr:spPr bwMode="auto">
            <a:xfrm>
              <a:off x="683078" y="17268825"/>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82</xdr:row>
          <xdr:rowOff>152400</xdr:rowOff>
        </xdr:from>
        <xdr:to>
          <xdr:col>7</xdr:col>
          <xdr:colOff>486107</xdr:colOff>
          <xdr:row>85</xdr:row>
          <xdr:rowOff>66675</xdr:rowOff>
        </xdr:to>
        <xdr:pic>
          <xdr:nvPicPr>
            <xdr:cNvPr id="86" name="図 55"/>
            <xdr:cNvPicPr preferRelativeResize="0">
              <a:picLocks noChangeArrowheads="1"/>
              <a:extLst>
                <a:ext uri="{84589F7E-364E-4C9E-8A38-B11213B215E9}">
                  <a14:cameraTool cellRange="データ!DS10:DX12" spid="_x0000_s5280"/>
                </a:ext>
              </a:extLst>
            </xdr:cNvPicPr>
          </xdr:nvPicPr>
          <xdr:blipFill>
            <a:blip xmlns:r="http://schemas.openxmlformats.org/officeDocument/2006/relationships" r:embed="rId38"/>
            <a:srcRect/>
            <a:stretch>
              <a:fillRect/>
            </a:stretch>
          </xdr:blipFill>
          <xdr:spPr bwMode="auto">
            <a:xfrm>
              <a:off x="683078" y="20221575"/>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97</xdr:row>
          <xdr:rowOff>104775</xdr:rowOff>
        </xdr:from>
        <xdr:to>
          <xdr:col>7</xdr:col>
          <xdr:colOff>486107</xdr:colOff>
          <xdr:row>100</xdr:row>
          <xdr:rowOff>19050</xdr:rowOff>
        </xdr:to>
        <xdr:pic>
          <xdr:nvPicPr>
            <xdr:cNvPr id="87" name="図 56"/>
            <xdr:cNvPicPr preferRelativeResize="0">
              <a:picLocks noChangeArrowheads="1"/>
              <a:extLst>
                <a:ext uri="{84589F7E-364E-4C9E-8A38-B11213B215E9}">
                  <a14:cameraTool cellRange="データ!EC10:EH12" spid="_x0000_s5281"/>
                </a:ext>
              </a:extLst>
            </xdr:cNvPicPr>
          </xdr:nvPicPr>
          <xdr:blipFill>
            <a:blip xmlns:r="http://schemas.openxmlformats.org/officeDocument/2006/relationships" r:embed="rId39"/>
            <a:srcRect/>
            <a:stretch>
              <a:fillRect/>
            </a:stretch>
          </xdr:blipFill>
          <xdr:spPr bwMode="auto">
            <a:xfrm>
              <a:off x="683078" y="23174325"/>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112</xdr:row>
          <xdr:rowOff>9525</xdr:rowOff>
        </xdr:from>
        <xdr:to>
          <xdr:col>7</xdr:col>
          <xdr:colOff>486107</xdr:colOff>
          <xdr:row>114</xdr:row>
          <xdr:rowOff>123825</xdr:rowOff>
        </xdr:to>
        <xdr:pic>
          <xdr:nvPicPr>
            <xdr:cNvPr id="88" name="図 57"/>
            <xdr:cNvPicPr preferRelativeResize="0">
              <a:picLocks noChangeArrowheads="1"/>
              <a:extLst>
                <a:ext uri="{84589F7E-364E-4C9E-8A38-B11213B215E9}">
                  <a14:cameraTool cellRange="データ!EM10:ER12" spid="_x0000_s5282"/>
                </a:ext>
              </a:extLst>
            </xdr:cNvPicPr>
          </xdr:nvPicPr>
          <xdr:blipFill>
            <a:blip xmlns:r="http://schemas.openxmlformats.org/officeDocument/2006/relationships" r:embed="rId40"/>
            <a:srcRect/>
            <a:stretch>
              <a:fillRect/>
            </a:stretch>
          </xdr:blipFill>
          <xdr:spPr bwMode="auto">
            <a:xfrm>
              <a:off x="683078" y="26079450"/>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9</xdr:col>
          <xdr:colOff>320187</xdr:colOff>
          <xdr:row>53</xdr:row>
          <xdr:rowOff>43543</xdr:rowOff>
        </xdr:from>
        <xdr:to>
          <xdr:col>14</xdr:col>
          <xdr:colOff>884594</xdr:colOff>
          <xdr:row>55</xdr:row>
          <xdr:rowOff>157843</xdr:rowOff>
        </xdr:to>
        <xdr:pic>
          <xdr:nvPicPr>
            <xdr:cNvPr id="89" name="図 58"/>
            <xdr:cNvPicPr preferRelativeResize="0">
              <a:picLocks noChangeArrowheads="1"/>
              <a:extLst>
                <a:ext uri="{84589F7E-364E-4C9E-8A38-B11213B215E9}">
                  <a14:cameraTool cellRange="データ!EX10:FC12" spid="_x0000_s5283"/>
                </a:ext>
              </a:extLst>
            </xdr:cNvPicPr>
          </xdr:nvPicPr>
          <xdr:blipFill>
            <a:blip xmlns:r="http://schemas.openxmlformats.org/officeDocument/2006/relationships" r:embed="rId41"/>
            <a:srcRect/>
            <a:stretch>
              <a:fillRect/>
            </a:stretch>
          </xdr:blipFill>
          <xdr:spPr bwMode="auto">
            <a:xfrm>
              <a:off x="7902087" y="14311993"/>
              <a:ext cx="5088782"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9</xdr:col>
          <xdr:colOff>320979</xdr:colOff>
          <xdr:row>67</xdr:row>
          <xdr:rowOff>190501</xdr:rowOff>
        </xdr:from>
        <xdr:to>
          <xdr:col>14</xdr:col>
          <xdr:colOff>886558</xdr:colOff>
          <xdr:row>70</xdr:row>
          <xdr:rowOff>100693</xdr:rowOff>
        </xdr:to>
        <xdr:pic>
          <xdr:nvPicPr>
            <xdr:cNvPr id="90" name="図 59"/>
            <xdr:cNvPicPr preferRelativeResize="0">
              <a:picLocks noChangeArrowheads="1"/>
              <a:extLst>
                <a:ext uri="{84589F7E-364E-4C9E-8A38-B11213B215E9}">
                  <a14:cameraTool cellRange="データ!FH10:FM12" spid="_x0000_s5284"/>
                </a:ext>
              </a:extLst>
            </xdr:cNvPicPr>
          </xdr:nvPicPr>
          <xdr:blipFill>
            <a:blip xmlns:r="http://schemas.openxmlformats.org/officeDocument/2006/relationships" r:embed="rId42"/>
            <a:srcRect/>
            <a:stretch>
              <a:fillRect/>
            </a:stretch>
          </xdr:blipFill>
          <xdr:spPr bwMode="auto">
            <a:xfrm>
              <a:off x="7902879" y="17259301"/>
              <a:ext cx="5089954" cy="510267"/>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9</xdr:col>
          <xdr:colOff>320979</xdr:colOff>
          <xdr:row>82</xdr:row>
          <xdr:rowOff>138793</xdr:rowOff>
        </xdr:from>
        <xdr:to>
          <xdr:col>14</xdr:col>
          <xdr:colOff>886558</xdr:colOff>
          <xdr:row>85</xdr:row>
          <xdr:rowOff>53068</xdr:rowOff>
        </xdr:to>
        <xdr:pic>
          <xdr:nvPicPr>
            <xdr:cNvPr id="91" name="図 60"/>
            <xdr:cNvPicPr preferRelativeResize="0">
              <a:picLocks noChangeArrowheads="1"/>
              <a:extLst>
                <a:ext uri="{84589F7E-364E-4C9E-8A38-B11213B215E9}">
                  <a14:cameraTool cellRange="データ!FR10:FW12" spid="_x0000_s5285"/>
                </a:ext>
              </a:extLst>
            </xdr:cNvPicPr>
          </xdr:nvPicPr>
          <xdr:blipFill>
            <a:blip xmlns:r="http://schemas.openxmlformats.org/officeDocument/2006/relationships" r:embed="rId43"/>
            <a:srcRect/>
            <a:stretch>
              <a:fillRect/>
            </a:stretch>
          </xdr:blipFill>
          <xdr:spPr bwMode="auto">
            <a:xfrm>
              <a:off x="7902879" y="20207968"/>
              <a:ext cx="5089954"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9</xdr:col>
          <xdr:colOff>320979</xdr:colOff>
          <xdr:row>97</xdr:row>
          <xdr:rowOff>91168</xdr:rowOff>
        </xdr:from>
        <xdr:to>
          <xdr:col>14</xdr:col>
          <xdr:colOff>886558</xdr:colOff>
          <xdr:row>100</xdr:row>
          <xdr:rowOff>5443</xdr:rowOff>
        </xdr:to>
        <xdr:pic>
          <xdr:nvPicPr>
            <xdr:cNvPr id="92" name="図 61"/>
            <xdr:cNvPicPr preferRelativeResize="0">
              <a:picLocks noChangeArrowheads="1"/>
              <a:extLst>
                <a:ext uri="{84589F7E-364E-4C9E-8A38-B11213B215E9}">
                  <a14:cameraTool cellRange="データ!GB10:GG12" spid="_x0000_s5286"/>
                </a:ext>
              </a:extLst>
            </xdr:cNvPicPr>
          </xdr:nvPicPr>
          <xdr:blipFill>
            <a:blip xmlns:r="http://schemas.openxmlformats.org/officeDocument/2006/relationships" r:embed="rId44"/>
            <a:srcRect/>
            <a:stretch>
              <a:fillRect/>
            </a:stretch>
          </xdr:blipFill>
          <xdr:spPr bwMode="auto">
            <a:xfrm>
              <a:off x="7902879" y="23160718"/>
              <a:ext cx="5089954"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9</xdr:col>
          <xdr:colOff>320979</xdr:colOff>
          <xdr:row>112</xdr:row>
          <xdr:rowOff>14968</xdr:rowOff>
        </xdr:from>
        <xdr:to>
          <xdr:col>14</xdr:col>
          <xdr:colOff>886558</xdr:colOff>
          <xdr:row>114</xdr:row>
          <xdr:rowOff>129268</xdr:rowOff>
        </xdr:to>
        <xdr:pic>
          <xdr:nvPicPr>
            <xdr:cNvPr id="93" name="図 62"/>
            <xdr:cNvPicPr preferRelativeResize="0">
              <a:picLocks noChangeArrowheads="1"/>
              <a:extLst>
                <a:ext uri="{84589F7E-364E-4C9E-8A38-B11213B215E9}">
                  <a14:cameraTool cellRange="データ!GL10:GQ12" spid="_x0000_s5287"/>
                </a:ext>
              </a:extLst>
            </xdr:cNvPicPr>
          </xdr:nvPicPr>
          <xdr:blipFill>
            <a:blip xmlns:r="http://schemas.openxmlformats.org/officeDocument/2006/relationships" r:embed="rId45"/>
            <a:srcRect/>
            <a:stretch>
              <a:fillRect/>
            </a:stretch>
          </xdr:blipFill>
          <xdr:spPr bwMode="auto">
            <a:xfrm>
              <a:off x="7902879" y="26084893"/>
              <a:ext cx="5089954"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574221</xdr:colOff>
          <xdr:row>53</xdr:row>
          <xdr:rowOff>57150</xdr:rowOff>
        </xdr:from>
        <xdr:to>
          <xdr:col>21</xdr:col>
          <xdr:colOff>226950</xdr:colOff>
          <xdr:row>55</xdr:row>
          <xdr:rowOff>171450</xdr:rowOff>
        </xdr:to>
        <xdr:pic>
          <xdr:nvPicPr>
            <xdr:cNvPr id="94" name="図 63"/>
            <xdr:cNvPicPr preferRelativeResize="0">
              <a:picLocks noChangeArrowheads="1"/>
              <a:extLst>
                <a:ext uri="{84589F7E-364E-4C9E-8A38-B11213B215E9}">
                  <a14:cameraTool cellRange="データ!GW10:HB12" spid="_x0000_s5288"/>
                </a:ext>
              </a:extLst>
            </xdr:cNvPicPr>
          </xdr:nvPicPr>
          <xdr:blipFill>
            <a:blip xmlns:r="http://schemas.openxmlformats.org/officeDocument/2006/relationships" r:embed="rId46"/>
            <a:srcRect/>
            <a:stretch>
              <a:fillRect/>
            </a:stretch>
          </xdr:blipFill>
          <xdr:spPr bwMode="auto">
            <a:xfrm>
              <a:off x="13585371" y="14325600"/>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574221</xdr:colOff>
          <xdr:row>68</xdr:row>
          <xdr:rowOff>0</xdr:rowOff>
        </xdr:from>
        <xdr:to>
          <xdr:col>21</xdr:col>
          <xdr:colOff>226950</xdr:colOff>
          <xdr:row>70</xdr:row>
          <xdr:rowOff>114300</xdr:rowOff>
        </xdr:to>
        <xdr:pic>
          <xdr:nvPicPr>
            <xdr:cNvPr id="95" name="図 64"/>
            <xdr:cNvPicPr preferRelativeResize="0">
              <a:picLocks noChangeArrowheads="1"/>
              <a:extLst>
                <a:ext uri="{84589F7E-364E-4C9E-8A38-B11213B215E9}">
                  <a14:cameraTool cellRange="データ!HG10:HL12" spid="_x0000_s5289"/>
                </a:ext>
              </a:extLst>
            </xdr:cNvPicPr>
          </xdr:nvPicPr>
          <xdr:blipFill>
            <a:blip xmlns:r="http://schemas.openxmlformats.org/officeDocument/2006/relationships" r:embed="rId47"/>
            <a:srcRect/>
            <a:stretch>
              <a:fillRect/>
            </a:stretch>
          </xdr:blipFill>
          <xdr:spPr bwMode="auto">
            <a:xfrm>
              <a:off x="13585371" y="17268825"/>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574221</xdr:colOff>
          <xdr:row>82</xdr:row>
          <xdr:rowOff>152400</xdr:rowOff>
        </xdr:from>
        <xdr:to>
          <xdr:col>21</xdr:col>
          <xdr:colOff>226950</xdr:colOff>
          <xdr:row>85</xdr:row>
          <xdr:rowOff>66675</xdr:rowOff>
        </xdr:to>
        <xdr:pic>
          <xdr:nvPicPr>
            <xdr:cNvPr id="96" name="図 65"/>
            <xdr:cNvPicPr preferRelativeResize="0">
              <a:picLocks noChangeArrowheads="1"/>
              <a:extLst>
                <a:ext uri="{84589F7E-364E-4C9E-8A38-B11213B215E9}">
                  <a14:cameraTool cellRange="データ!HQ10:HV12" spid="_x0000_s5290"/>
                </a:ext>
              </a:extLst>
            </xdr:cNvPicPr>
          </xdr:nvPicPr>
          <xdr:blipFill>
            <a:blip xmlns:r="http://schemas.openxmlformats.org/officeDocument/2006/relationships" r:embed="rId48"/>
            <a:srcRect/>
            <a:stretch>
              <a:fillRect/>
            </a:stretch>
          </xdr:blipFill>
          <xdr:spPr bwMode="auto">
            <a:xfrm>
              <a:off x="13585371" y="20221575"/>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574221</xdr:colOff>
          <xdr:row>97</xdr:row>
          <xdr:rowOff>85725</xdr:rowOff>
        </xdr:from>
        <xdr:to>
          <xdr:col>21</xdr:col>
          <xdr:colOff>226950</xdr:colOff>
          <xdr:row>100</xdr:row>
          <xdr:rowOff>0</xdr:rowOff>
        </xdr:to>
        <xdr:pic>
          <xdr:nvPicPr>
            <xdr:cNvPr id="97" name="図 66"/>
            <xdr:cNvPicPr preferRelativeResize="0">
              <a:picLocks noChangeArrowheads="1"/>
              <a:extLst>
                <a:ext uri="{84589F7E-364E-4C9E-8A38-B11213B215E9}">
                  <a14:cameraTool cellRange="データ!IA10:IF12" spid="_x0000_s5291"/>
                </a:ext>
              </a:extLst>
            </xdr:cNvPicPr>
          </xdr:nvPicPr>
          <xdr:blipFill>
            <a:blip xmlns:r="http://schemas.openxmlformats.org/officeDocument/2006/relationships" r:embed="rId49"/>
            <a:srcRect/>
            <a:stretch>
              <a:fillRect/>
            </a:stretch>
          </xdr:blipFill>
          <xdr:spPr bwMode="auto">
            <a:xfrm>
              <a:off x="13585371" y="23155275"/>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574221</xdr:colOff>
          <xdr:row>112</xdr:row>
          <xdr:rowOff>28575</xdr:rowOff>
        </xdr:from>
        <xdr:to>
          <xdr:col>21</xdr:col>
          <xdr:colOff>226950</xdr:colOff>
          <xdr:row>114</xdr:row>
          <xdr:rowOff>142875</xdr:rowOff>
        </xdr:to>
        <xdr:pic>
          <xdr:nvPicPr>
            <xdr:cNvPr id="98" name="図 67"/>
            <xdr:cNvPicPr preferRelativeResize="0">
              <a:picLocks noChangeArrowheads="1"/>
              <a:extLst>
                <a:ext uri="{84589F7E-364E-4C9E-8A38-B11213B215E9}">
                  <a14:cameraTool cellRange="データ!IK10:IP12" spid="_x0000_s5292"/>
                </a:ext>
              </a:extLst>
            </xdr:cNvPicPr>
          </xdr:nvPicPr>
          <xdr:blipFill>
            <a:blip xmlns:r="http://schemas.openxmlformats.org/officeDocument/2006/relationships" r:embed="rId50"/>
            <a:srcRect/>
            <a:stretch>
              <a:fillRect/>
            </a:stretch>
          </xdr:blipFill>
          <xdr:spPr bwMode="auto">
            <a:xfrm>
              <a:off x="13585371" y="26098500"/>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749753</xdr:colOff>
          <xdr:row>53</xdr:row>
          <xdr:rowOff>57150</xdr:rowOff>
        </xdr:from>
        <xdr:to>
          <xdr:col>27</xdr:col>
          <xdr:colOff>402482</xdr:colOff>
          <xdr:row>55</xdr:row>
          <xdr:rowOff>171450</xdr:rowOff>
        </xdr:to>
        <xdr:pic>
          <xdr:nvPicPr>
            <xdr:cNvPr id="99" name="図 68"/>
            <xdr:cNvPicPr preferRelativeResize="0">
              <a:picLocks noChangeArrowheads="1"/>
              <a:extLst>
                <a:ext uri="{84589F7E-364E-4C9E-8A38-B11213B215E9}">
                  <a14:cameraTool cellRange="データ!IV10:JA12" spid="_x0000_s5293"/>
                </a:ext>
              </a:extLst>
            </xdr:cNvPicPr>
          </xdr:nvPicPr>
          <xdr:blipFill>
            <a:blip xmlns:r="http://schemas.openxmlformats.org/officeDocument/2006/relationships" r:embed="rId51"/>
            <a:srcRect/>
            <a:stretch>
              <a:fillRect/>
            </a:stretch>
          </xdr:blipFill>
          <xdr:spPr bwMode="auto">
            <a:xfrm>
              <a:off x="19190153" y="14325600"/>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749753</xdr:colOff>
          <xdr:row>68</xdr:row>
          <xdr:rowOff>0</xdr:rowOff>
        </xdr:from>
        <xdr:to>
          <xdr:col>27</xdr:col>
          <xdr:colOff>402482</xdr:colOff>
          <xdr:row>70</xdr:row>
          <xdr:rowOff>114300</xdr:rowOff>
        </xdr:to>
        <xdr:pic>
          <xdr:nvPicPr>
            <xdr:cNvPr id="100" name="図 69"/>
            <xdr:cNvPicPr preferRelativeResize="0">
              <a:picLocks noChangeArrowheads="1"/>
              <a:extLst>
                <a:ext uri="{84589F7E-364E-4C9E-8A38-B11213B215E9}">
                  <a14:cameraTool cellRange="データ!JF10:JK12" spid="_x0000_s5294"/>
                </a:ext>
              </a:extLst>
            </xdr:cNvPicPr>
          </xdr:nvPicPr>
          <xdr:blipFill>
            <a:blip xmlns:r="http://schemas.openxmlformats.org/officeDocument/2006/relationships" r:embed="rId52"/>
            <a:srcRect/>
            <a:stretch>
              <a:fillRect/>
            </a:stretch>
          </xdr:blipFill>
          <xdr:spPr bwMode="auto">
            <a:xfrm>
              <a:off x="19190153" y="17268825"/>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749753</xdr:colOff>
          <xdr:row>82</xdr:row>
          <xdr:rowOff>152400</xdr:rowOff>
        </xdr:from>
        <xdr:to>
          <xdr:col>27</xdr:col>
          <xdr:colOff>402482</xdr:colOff>
          <xdr:row>85</xdr:row>
          <xdr:rowOff>66675</xdr:rowOff>
        </xdr:to>
        <xdr:pic>
          <xdr:nvPicPr>
            <xdr:cNvPr id="101" name="図 70"/>
            <xdr:cNvPicPr preferRelativeResize="0">
              <a:picLocks noChangeArrowheads="1"/>
              <a:extLst>
                <a:ext uri="{84589F7E-364E-4C9E-8A38-B11213B215E9}">
                  <a14:cameraTool cellRange="データ!JP10:JU12" spid="_x0000_s5295"/>
                </a:ext>
              </a:extLst>
            </xdr:cNvPicPr>
          </xdr:nvPicPr>
          <xdr:blipFill>
            <a:blip xmlns:r="http://schemas.openxmlformats.org/officeDocument/2006/relationships" r:embed="rId53"/>
            <a:srcRect/>
            <a:stretch>
              <a:fillRect/>
            </a:stretch>
          </xdr:blipFill>
          <xdr:spPr bwMode="auto">
            <a:xfrm>
              <a:off x="19190153" y="20221575"/>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749753</xdr:colOff>
          <xdr:row>97</xdr:row>
          <xdr:rowOff>104775</xdr:rowOff>
        </xdr:from>
        <xdr:to>
          <xdr:col>27</xdr:col>
          <xdr:colOff>402482</xdr:colOff>
          <xdr:row>100</xdr:row>
          <xdr:rowOff>19050</xdr:rowOff>
        </xdr:to>
        <xdr:pic>
          <xdr:nvPicPr>
            <xdr:cNvPr id="102" name="図 71"/>
            <xdr:cNvPicPr preferRelativeResize="0">
              <a:picLocks noChangeArrowheads="1"/>
              <a:extLst>
                <a:ext uri="{84589F7E-364E-4C9E-8A38-B11213B215E9}">
                  <a14:cameraTool cellRange="データ!JZ10:KE12" spid="_x0000_s5296"/>
                </a:ext>
              </a:extLst>
            </xdr:cNvPicPr>
          </xdr:nvPicPr>
          <xdr:blipFill>
            <a:blip xmlns:r="http://schemas.openxmlformats.org/officeDocument/2006/relationships" r:embed="rId54"/>
            <a:srcRect/>
            <a:stretch>
              <a:fillRect/>
            </a:stretch>
          </xdr:blipFill>
          <xdr:spPr bwMode="auto">
            <a:xfrm>
              <a:off x="19190153" y="23174325"/>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749753</xdr:colOff>
          <xdr:row>112</xdr:row>
          <xdr:rowOff>28575</xdr:rowOff>
        </xdr:from>
        <xdr:to>
          <xdr:col>27</xdr:col>
          <xdr:colOff>402482</xdr:colOff>
          <xdr:row>114</xdr:row>
          <xdr:rowOff>142875</xdr:rowOff>
        </xdr:to>
        <xdr:pic>
          <xdr:nvPicPr>
            <xdr:cNvPr id="103" name="図 72"/>
            <xdr:cNvPicPr preferRelativeResize="0">
              <a:picLocks noChangeArrowheads="1"/>
              <a:extLst>
                <a:ext uri="{84589F7E-364E-4C9E-8A38-B11213B215E9}">
                  <a14:cameraTool cellRange="データ!KJ10:KO12" spid="_x0000_s5297"/>
                </a:ext>
              </a:extLst>
            </xdr:cNvPicPr>
          </xdr:nvPicPr>
          <xdr:blipFill>
            <a:blip xmlns:r="http://schemas.openxmlformats.org/officeDocument/2006/relationships" r:embed="rId55"/>
            <a:srcRect/>
            <a:stretch>
              <a:fillRect/>
            </a:stretch>
          </xdr:blipFill>
          <xdr:spPr bwMode="auto">
            <a:xfrm>
              <a:off x="19190153" y="26098500"/>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908957</xdr:colOff>
          <xdr:row>53</xdr:row>
          <xdr:rowOff>57150</xdr:rowOff>
        </xdr:from>
        <xdr:to>
          <xdr:col>33</xdr:col>
          <xdr:colOff>561685</xdr:colOff>
          <xdr:row>55</xdr:row>
          <xdr:rowOff>171450</xdr:rowOff>
        </xdr:to>
        <xdr:pic>
          <xdr:nvPicPr>
            <xdr:cNvPr id="104" name="図 73"/>
            <xdr:cNvPicPr preferRelativeResize="0">
              <a:picLocks noChangeArrowheads="1"/>
              <a:extLst>
                <a:ext uri="{84589F7E-364E-4C9E-8A38-B11213B215E9}">
                  <a14:cameraTool cellRange="データ!KU10:KZ12" spid="_x0000_s5298"/>
                </a:ext>
              </a:extLst>
            </xdr:cNvPicPr>
          </xdr:nvPicPr>
          <xdr:blipFill>
            <a:blip xmlns:r="http://schemas.openxmlformats.org/officeDocument/2006/relationships" r:embed="rId56"/>
            <a:srcRect/>
            <a:stretch>
              <a:fillRect/>
            </a:stretch>
          </xdr:blipFill>
          <xdr:spPr bwMode="auto">
            <a:xfrm>
              <a:off x="24778607" y="14325600"/>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908957</xdr:colOff>
          <xdr:row>67</xdr:row>
          <xdr:rowOff>190500</xdr:rowOff>
        </xdr:from>
        <xdr:to>
          <xdr:col>33</xdr:col>
          <xdr:colOff>561685</xdr:colOff>
          <xdr:row>70</xdr:row>
          <xdr:rowOff>104775</xdr:rowOff>
        </xdr:to>
        <xdr:pic>
          <xdr:nvPicPr>
            <xdr:cNvPr id="105" name="図 74"/>
            <xdr:cNvPicPr preferRelativeResize="0">
              <a:picLocks noChangeArrowheads="1"/>
              <a:extLst>
                <a:ext uri="{84589F7E-364E-4C9E-8A38-B11213B215E9}">
                  <a14:cameraTool cellRange="データ!LE10:LJ12" spid="_x0000_s5299"/>
                </a:ext>
              </a:extLst>
            </xdr:cNvPicPr>
          </xdr:nvPicPr>
          <xdr:blipFill>
            <a:blip xmlns:r="http://schemas.openxmlformats.org/officeDocument/2006/relationships" r:embed="rId57"/>
            <a:srcRect/>
            <a:stretch>
              <a:fillRect/>
            </a:stretch>
          </xdr:blipFill>
          <xdr:spPr bwMode="auto">
            <a:xfrm>
              <a:off x="24778607" y="17259300"/>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908957</xdr:colOff>
          <xdr:row>82</xdr:row>
          <xdr:rowOff>152400</xdr:rowOff>
        </xdr:from>
        <xdr:to>
          <xdr:col>33</xdr:col>
          <xdr:colOff>561685</xdr:colOff>
          <xdr:row>85</xdr:row>
          <xdr:rowOff>66675</xdr:rowOff>
        </xdr:to>
        <xdr:pic>
          <xdr:nvPicPr>
            <xdr:cNvPr id="106" name="図 75"/>
            <xdr:cNvPicPr preferRelativeResize="0">
              <a:picLocks noChangeArrowheads="1"/>
              <a:extLst>
                <a:ext uri="{84589F7E-364E-4C9E-8A38-B11213B215E9}">
                  <a14:cameraTool cellRange="データ!LO10:LT12" spid="_x0000_s5300"/>
                </a:ext>
              </a:extLst>
            </xdr:cNvPicPr>
          </xdr:nvPicPr>
          <xdr:blipFill>
            <a:blip xmlns:r="http://schemas.openxmlformats.org/officeDocument/2006/relationships" r:embed="rId58"/>
            <a:srcRect/>
            <a:stretch>
              <a:fillRect/>
            </a:stretch>
          </xdr:blipFill>
          <xdr:spPr bwMode="auto">
            <a:xfrm>
              <a:off x="24778607" y="20221575"/>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908957</xdr:colOff>
          <xdr:row>97</xdr:row>
          <xdr:rowOff>104775</xdr:rowOff>
        </xdr:from>
        <xdr:to>
          <xdr:col>33</xdr:col>
          <xdr:colOff>561685</xdr:colOff>
          <xdr:row>100</xdr:row>
          <xdr:rowOff>19050</xdr:rowOff>
        </xdr:to>
        <xdr:pic>
          <xdr:nvPicPr>
            <xdr:cNvPr id="107" name="図 76"/>
            <xdr:cNvPicPr preferRelativeResize="0">
              <a:picLocks noChangeArrowheads="1"/>
              <a:extLst>
                <a:ext uri="{84589F7E-364E-4C9E-8A38-B11213B215E9}">
                  <a14:cameraTool cellRange="データ!LY10:MD12" spid="_x0000_s5301"/>
                </a:ext>
              </a:extLst>
            </xdr:cNvPicPr>
          </xdr:nvPicPr>
          <xdr:blipFill>
            <a:blip xmlns:r="http://schemas.openxmlformats.org/officeDocument/2006/relationships" r:embed="rId59"/>
            <a:srcRect/>
            <a:stretch>
              <a:fillRect/>
            </a:stretch>
          </xdr:blipFill>
          <xdr:spPr bwMode="auto">
            <a:xfrm>
              <a:off x="24778607" y="23174325"/>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908957</xdr:colOff>
          <xdr:row>112</xdr:row>
          <xdr:rowOff>28575</xdr:rowOff>
        </xdr:from>
        <xdr:to>
          <xdr:col>33</xdr:col>
          <xdr:colOff>561685</xdr:colOff>
          <xdr:row>114</xdr:row>
          <xdr:rowOff>142875</xdr:rowOff>
        </xdr:to>
        <xdr:pic>
          <xdr:nvPicPr>
            <xdr:cNvPr id="108" name="図 77"/>
            <xdr:cNvPicPr preferRelativeResize="0">
              <a:picLocks noChangeArrowheads="1"/>
              <a:extLst>
                <a:ext uri="{84589F7E-364E-4C9E-8A38-B11213B215E9}">
                  <a14:cameraTool cellRange="データ!MI10:MN12" spid="_x0000_s5302"/>
                </a:ext>
              </a:extLst>
            </xdr:cNvPicPr>
          </xdr:nvPicPr>
          <xdr:blipFill>
            <a:blip xmlns:r="http://schemas.openxmlformats.org/officeDocument/2006/relationships" r:embed="rId60"/>
            <a:srcRect/>
            <a:stretch>
              <a:fillRect/>
            </a:stretch>
          </xdr:blipFill>
          <xdr:spPr bwMode="auto">
            <a:xfrm>
              <a:off x="24778607" y="26098500"/>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511388</xdr:colOff>
          <xdr:row>43</xdr:row>
          <xdr:rowOff>137950</xdr:rowOff>
        </xdr:from>
        <xdr:to>
          <xdr:col>21</xdr:col>
          <xdr:colOff>302559</xdr:colOff>
          <xdr:row>56</xdr:row>
          <xdr:rowOff>33618</xdr:rowOff>
        </xdr:to>
        <xdr:pic>
          <xdr:nvPicPr>
            <xdr:cNvPr id="114" name="TXTごみ_設備利用率"/>
            <xdr:cNvPicPr>
              <a:picLocks noChangeAspect="1" noChangeArrowheads="1"/>
              <a:extLst>
                <a:ext uri="{84589F7E-364E-4C9E-8A38-B11213B215E9}">
                  <a14:cameraTool cellRange="データ!$E$22:$I$35" spid="_x0000_s5303"/>
                </a:ext>
              </a:extLst>
            </xdr:cNvPicPr>
          </xdr:nvPicPr>
          <xdr:blipFill>
            <a:blip xmlns:r="http://schemas.openxmlformats.org/officeDocument/2006/relationships" r:embed="rId61"/>
            <a:srcRect/>
            <a:stretch>
              <a:fillRect/>
            </a:stretch>
          </xdr:blipFill>
          <xdr:spPr bwMode="auto">
            <a:xfrm>
              <a:off x="13522538" y="12406150"/>
              <a:ext cx="5220421" cy="249599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511388</xdr:colOff>
          <xdr:row>58</xdr:row>
          <xdr:rowOff>85725</xdr:rowOff>
        </xdr:from>
        <xdr:to>
          <xdr:col>21</xdr:col>
          <xdr:colOff>289891</xdr:colOff>
          <xdr:row>70</xdr:row>
          <xdr:rowOff>158707</xdr:rowOff>
        </xdr:to>
        <xdr:pic>
          <xdr:nvPicPr>
            <xdr:cNvPr id="115" name="TXTごみ_修繕費比率"/>
            <xdr:cNvPicPr>
              <a:picLocks noChangeAspect="1" noChangeArrowheads="1"/>
              <a:extLst>
                <a:ext uri="{84589F7E-364E-4C9E-8A38-B11213B215E9}">
                  <a14:cameraTool cellRange="データ!$E$22:$I$35" spid="_x0000_s5304"/>
                </a:ext>
              </a:extLst>
            </xdr:cNvPicPr>
          </xdr:nvPicPr>
          <xdr:blipFill>
            <a:blip xmlns:r="http://schemas.openxmlformats.org/officeDocument/2006/relationships" r:embed="rId61"/>
            <a:srcRect/>
            <a:stretch>
              <a:fillRect/>
            </a:stretch>
          </xdr:blipFill>
          <xdr:spPr bwMode="auto">
            <a:xfrm>
              <a:off x="13522538" y="15354300"/>
              <a:ext cx="5207753"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511388</xdr:colOff>
          <xdr:row>73</xdr:row>
          <xdr:rowOff>70756</xdr:rowOff>
        </xdr:from>
        <xdr:to>
          <xdr:col>21</xdr:col>
          <xdr:colOff>306456</xdr:colOff>
          <xdr:row>85</xdr:row>
          <xdr:rowOff>143738</xdr:rowOff>
        </xdr:to>
        <xdr:pic>
          <xdr:nvPicPr>
            <xdr:cNvPr id="116" name="TXTごみ_企業債残高対料金収入比率"/>
            <xdr:cNvPicPr>
              <a:picLocks noChangeAspect="1" noChangeArrowheads="1"/>
              <a:extLst>
                <a:ext uri="{84589F7E-364E-4C9E-8A38-B11213B215E9}">
                  <a14:cameraTool cellRange="データ!$E$22:$I$35" spid="_x0000_s5305"/>
                </a:ext>
              </a:extLst>
            </xdr:cNvPicPr>
          </xdr:nvPicPr>
          <xdr:blipFill>
            <a:blip xmlns:r="http://schemas.openxmlformats.org/officeDocument/2006/relationships" r:embed="rId61"/>
            <a:srcRect/>
            <a:stretch>
              <a:fillRect/>
            </a:stretch>
          </xdr:blipFill>
          <xdr:spPr bwMode="auto">
            <a:xfrm>
              <a:off x="13522538" y="18339706"/>
              <a:ext cx="5224318"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511388</xdr:colOff>
          <xdr:row>88</xdr:row>
          <xdr:rowOff>9525</xdr:rowOff>
        </xdr:from>
        <xdr:to>
          <xdr:col>21</xdr:col>
          <xdr:colOff>314739</xdr:colOff>
          <xdr:row>100</xdr:row>
          <xdr:rowOff>82507</xdr:rowOff>
        </xdr:to>
        <xdr:pic>
          <xdr:nvPicPr>
            <xdr:cNvPr id="117" name="TXTごみ_有形固定資産減価償却率"/>
            <xdr:cNvPicPr>
              <a:picLocks noChangeAspect="1" noChangeArrowheads="1"/>
              <a:extLst>
                <a:ext uri="{84589F7E-364E-4C9E-8A38-B11213B215E9}">
                  <a14:cameraTool cellRange="データ!$E$22:$I$35" spid="_x0000_s5306"/>
                </a:ext>
              </a:extLst>
            </xdr:cNvPicPr>
          </xdr:nvPicPr>
          <xdr:blipFill>
            <a:blip xmlns:r="http://schemas.openxmlformats.org/officeDocument/2006/relationships" r:embed="rId61"/>
            <a:srcRect/>
            <a:stretch>
              <a:fillRect/>
            </a:stretch>
          </xdr:blipFill>
          <xdr:spPr bwMode="auto">
            <a:xfrm>
              <a:off x="13522538" y="21278850"/>
              <a:ext cx="5232601"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511388</xdr:colOff>
          <xdr:row>102</xdr:row>
          <xdr:rowOff>123825</xdr:rowOff>
        </xdr:from>
        <xdr:to>
          <xdr:col>21</xdr:col>
          <xdr:colOff>306456</xdr:colOff>
          <xdr:row>114</xdr:row>
          <xdr:rowOff>196807</xdr:rowOff>
        </xdr:to>
        <xdr:pic>
          <xdr:nvPicPr>
            <xdr:cNvPr id="118" name="TXTごみ_FIT収入割合"/>
            <xdr:cNvPicPr>
              <a:picLocks noChangeAspect="1" noChangeArrowheads="1"/>
              <a:extLst>
                <a:ext uri="{84589F7E-364E-4C9E-8A38-B11213B215E9}">
                  <a14:cameraTool cellRange="データ!$E$22:$I$35" spid="_x0000_s5307"/>
                </a:ext>
              </a:extLst>
            </xdr:cNvPicPr>
          </xdr:nvPicPr>
          <xdr:blipFill>
            <a:blip xmlns:r="http://schemas.openxmlformats.org/officeDocument/2006/relationships" r:embed="rId61"/>
            <a:srcRect/>
            <a:stretch>
              <a:fillRect/>
            </a:stretch>
          </xdr:blipFill>
          <xdr:spPr bwMode="auto">
            <a:xfrm>
              <a:off x="13522538" y="24193500"/>
              <a:ext cx="5224318"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687299</xdr:colOff>
          <xdr:row>43</xdr:row>
          <xdr:rowOff>137950</xdr:rowOff>
        </xdr:from>
        <xdr:to>
          <xdr:col>27</xdr:col>
          <xdr:colOff>474438</xdr:colOff>
          <xdr:row>56</xdr:row>
          <xdr:rowOff>33130</xdr:rowOff>
        </xdr:to>
        <xdr:pic>
          <xdr:nvPicPr>
            <xdr:cNvPr id="119" name="TXT風力_設備利用率"/>
            <xdr:cNvPicPr>
              <a:picLocks noChangeAspect="1" noChangeArrowheads="1"/>
              <a:extLst>
                <a:ext uri="{84589F7E-364E-4C9E-8A38-B11213B215E9}">
                  <a14:cameraTool cellRange="データ!$E$22:$I$35" spid="_x0000_s5308"/>
                </a:ext>
              </a:extLst>
            </xdr:cNvPicPr>
          </xdr:nvPicPr>
          <xdr:blipFill>
            <a:blip xmlns:r="http://schemas.openxmlformats.org/officeDocument/2006/relationships" r:embed="rId61"/>
            <a:srcRect/>
            <a:stretch>
              <a:fillRect/>
            </a:stretch>
          </xdr:blipFill>
          <xdr:spPr bwMode="auto">
            <a:xfrm>
              <a:off x="19127699" y="12406150"/>
              <a:ext cx="5216389" cy="249550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693252</xdr:colOff>
          <xdr:row>58</xdr:row>
          <xdr:rowOff>85725</xdr:rowOff>
        </xdr:from>
        <xdr:to>
          <xdr:col>27</xdr:col>
          <xdr:colOff>472109</xdr:colOff>
          <xdr:row>70</xdr:row>
          <xdr:rowOff>158707</xdr:rowOff>
        </xdr:to>
        <xdr:pic>
          <xdr:nvPicPr>
            <xdr:cNvPr id="120" name="TXT風力_修繕費比率"/>
            <xdr:cNvPicPr>
              <a:picLocks noChangeAspect="1" noChangeArrowheads="1"/>
              <a:extLst>
                <a:ext uri="{84589F7E-364E-4C9E-8A38-B11213B215E9}">
                  <a14:cameraTool cellRange="データ!$E$22:$I$35" spid="_x0000_s5309"/>
                </a:ext>
              </a:extLst>
            </xdr:cNvPicPr>
          </xdr:nvPicPr>
          <xdr:blipFill>
            <a:blip xmlns:r="http://schemas.openxmlformats.org/officeDocument/2006/relationships" r:embed="rId61"/>
            <a:srcRect/>
            <a:stretch>
              <a:fillRect/>
            </a:stretch>
          </xdr:blipFill>
          <xdr:spPr bwMode="auto">
            <a:xfrm>
              <a:off x="19133652" y="15354300"/>
              <a:ext cx="5208107"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693253</xdr:colOff>
          <xdr:row>73</xdr:row>
          <xdr:rowOff>70756</xdr:rowOff>
        </xdr:from>
        <xdr:to>
          <xdr:col>27</xdr:col>
          <xdr:colOff>476250</xdr:colOff>
          <xdr:row>85</xdr:row>
          <xdr:rowOff>143738</xdr:rowOff>
        </xdr:to>
        <xdr:pic>
          <xdr:nvPicPr>
            <xdr:cNvPr id="121" name="TXT風力_企業債残高対料金収入比率"/>
            <xdr:cNvPicPr>
              <a:picLocks noChangeAspect="1" noChangeArrowheads="1"/>
              <a:extLst>
                <a:ext uri="{84589F7E-364E-4C9E-8A38-B11213B215E9}">
                  <a14:cameraTool cellRange="データ!$E$22:$I$35" spid="_x0000_s5310"/>
                </a:ext>
              </a:extLst>
            </xdr:cNvPicPr>
          </xdr:nvPicPr>
          <xdr:blipFill>
            <a:blip xmlns:r="http://schemas.openxmlformats.org/officeDocument/2006/relationships" r:embed="rId61"/>
            <a:srcRect/>
            <a:stretch>
              <a:fillRect/>
            </a:stretch>
          </xdr:blipFill>
          <xdr:spPr bwMode="auto">
            <a:xfrm>
              <a:off x="19133653" y="18339706"/>
              <a:ext cx="5212247"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693253</xdr:colOff>
          <xdr:row>88</xdr:row>
          <xdr:rowOff>9525</xdr:rowOff>
        </xdr:from>
        <xdr:to>
          <xdr:col>27</xdr:col>
          <xdr:colOff>462643</xdr:colOff>
          <xdr:row>100</xdr:row>
          <xdr:rowOff>82507</xdr:rowOff>
        </xdr:to>
        <xdr:pic>
          <xdr:nvPicPr>
            <xdr:cNvPr id="122" name="TXT風力_有形固定資産減価償却率"/>
            <xdr:cNvPicPr>
              <a:picLocks noChangeAspect="1" noChangeArrowheads="1"/>
              <a:extLst>
                <a:ext uri="{84589F7E-364E-4C9E-8A38-B11213B215E9}">
                  <a14:cameraTool cellRange="データ!$E$22:$I$35" spid="_x0000_s5311"/>
                </a:ext>
              </a:extLst>
            </xdr:cNvPicPr>
          </xdr:nvPicPr>
          <xdr:blipFill>
            <a:blip xmlns:r="http://schemas.openxmlformats.org/officeDocument/2006/relationships" r:embed="rId61"/>
            <a:srcRect/>
            <a:stretch>
              <a:fillRect/>
            </a:stretch>
          </xdr:blipFill>
          <xdr:spPr bwMode="auto">
            <a:xfrm>
              <a:off x="19133653" y="21278850"/>
              <a:ext cx="5198640"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693252</xdr:colOff>
          <xdr:row>102</xdr:row>
          <xdr:rowOff>123825</xdr:rowOff>
        </xdr:from>
        <xdr:to>
          <xdr:col>27</xdr:col>
          <xdr:colOff>473529</xdr:colOff>
          <xdr:row>114</xdr:row>
          <xdr:rowOff>196807</xdr:rowOff>
        </xdr:to>
        <xdr:pic>
          <xdr:nvPicPr>
            <xdr:cNvPr id="123" name="TXT風力_FIT収入割合"/>
            <xdr:cNvPicPr>
              <a:picLocks noChangeAspect="1" noChangeArrowheads="1"/>
              <a:extLst>
                <a:ext uri="{84589F7E-364E-4C9E-8A38-B11213B215E9}">
                  <a14:cameraTool cellRange="データ!$E$22:$I$35" spid="_x0000_s5312"/>
                </a:ext>
              </a:extLst>
            </xdr:cNvPicPr>
          </xdr:nvPicPr>
          <xdr:blipFill>
            <a:blip xmlns:r="http://schemas.openxmlformats.org/officeDocument/2006/relationships" r:embed="rId61"/>
            <a:srcRect/>
            <a:stretch>
              <a:fillRect/>
            </a:stretch>
          </xdr:blipFill>
          <xdr:spPr bwMode="auto">
            <a:xfrm>
              <a:off x="19133652" y="24193500"/>
              <a:ext cx="5209527" cy="2473282"/>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Q118"/>
  <sheetViews>
    <sheetView showGridLines="0" tabSelected="1" zoomScale="40" zoomScaleNormal="40" workbookViewId="0"/>
  </sheetViews>
  <sheetFormatPr defaultColWidth="9" defaultRowHeight="13.2"/>
  <cols>
    <col min="1" max="1" width="4.44140625" style="5" customWidth="1"/>
    <col min="2" max="34" width="11.88671875" style="5" customWidth="1"/>
    <col min="35" max="35" width="4.109375" style="5" customWidth="1"/>
    <col min="36" max="36" width="4.6640625" style="5" customWidth="1"/>
    <col min="37" max="42" width="9" style="5"/>
    <col min="43" max="43" width="41.109375" style="5" customWidth="1"/>
    <col min="44" max="16384" width="9" style="5"/>
  </cols>
  <sheetData>
    <row r="1" spans="1:43" ht="52.5" customHeight="1" thickBot="1">
      <c r="A1" s="1"/>
      <c r="B1" s="2" t="str">
        <f>データ!H6</f>
        <v>富山県</v>
      </c>
      <c r="C1" s="1"/>
      <c r="D1" s="1"/>
      <c r="E1" s="1"/>
      <c r="F1" s="1"/>
      <c r="G1" s="1"/>
      <c r="H1" s="1"/>
      <c r="I1" s="1"/>
      <c r="J1" s="1"/>
      <c r="K1" s="1"/>
      <c r="L1" s="1"/>
      <c r="M1" s="1"/>
      <c r="N1" s="3"/>
      <c r="O1" s="1"/>
      <c r="P1" s="1"/>
      <c r="Q1" s="1"/>
      <c r="R1" s="1"/>
      <c r="S1" s="3" t="s">
        <v>0</v>
      </c>
      <c r="T1" s="1"/>
      <c r="U1" s="1"/>
      <c r="V1" s="1"/>
      <c r="W1" s="1"/>
      <c r="X1" s="1"/>
      <c r="Y1" s="1"/>
      <c r="Z1" s="1"/>
      <c r="AA1" s="1"/>
      <c r="AB1" s="1"/>
      <c r="AC1" s="1"/>
      <c r="AD1" s="1"/>
      <c r="AE1" s="1"/>
      <c r="AF1" s="1"/>
      <c r="AG1" s="1"/>
      <c r="AH1" s="1"/>
      <c r="AI1" s="1"/>
      <c r="AJ1" s="1"/>
      <c r="AK1" s="4" t="s">
        <v>1</v>
      </c>
      <c r="AL1" s="1"/>
      <c r="AM1" s="1"/>
      <c r="AN1" s="1"/>
      <c r="AO1" s="1"/>
      <c r="AP1" s="1"/>
      <c r="AQ1" s="1"/>
    </row>
    <row r="2" spans="1:43" ht="23.1" customHeight="1">
      <c r="A2" s="1"/>
      <c r="B2" s="158" t="s">
        <v>2</v>
      </c>
      <c r="C2" s="127"/>
      <c r="D2" s="127"/>
      <c r="E2" s="127"/>
      <c r="F2" s="127" t="s">
        <v>3</v>
      </c>
      <c r="G2" s="127"/>
      <c r="H2" s="127"/>
      <c r="I2" s="127"/>
      <c r="J2" s="127" t="s">
        <v>4</v>
      </c>
      <c r="K2" s="127"/>
      <c r="L2" s="127"/>
      <c r="M2" s="127"/>
      <c r="N2" s="127" t="s">
        <v>5</v>
      </c>
      <c r="O2" s="127"/>
      <c r="P2" s="127"/>
      <c r="Q2" s="128"/>
      <c r="R2" s="1"/>
      <c r="S2" s="189" t="s">
        <v>6</v>
      </c>
      <c r="T2" s="190"/>
      <c r="U2" s="190"/>
      <c r="V2" s="190"/>
      <c r="W2" s="190"/>
      <c r="X2" s="190"/>
      <c r="Y2" s="190"/>
      <c r="Z2" s="190"/>
      <c r="AA2" s="190"/>
      <c r="AB2" s="190"/>
      <c r="AC2" s="190"/>
      <c r="AD2" s="190"/>
      <c r="AE2" s="190"/>
      <c r="AF2" s="190"/>
      <c r="AG2" s="190"/>
      <c r="AH2" s="191"/>
      <c r="AI2" s="1"/>
      <c r="AJ2" s="1"/>
      <c r="AK2" s="186" t="s">
        <v>7</v>
      </c>
      <c r="AL2" s="187"/>
      <c r="AM2" s="187"/>
      <c r="AN2" s="187"/>
      <c r="AO2" s="187"/>
      <c r="AP2" s="187"/>
      <c r="AQ2" s="188"/>
    </row>
    <row r="3" spans="1:43" ht="23.1" customHeight="1">
      <c r="A3" s="1"/>
      <c r="B3" s="168" t="str">
        <f>データ!I6</f>
        <v>法適用</v>
      </c>
      <c r="C3" s="169"/>
      <c r="D3" s="169"/>
      <c r="E3" s="169"/>
      <c r="F3" s="169" t="str">
        <f>データ!J6</f>
        <v>電気事業</v>
      </c>
      <c r="G3" s="169"/>
      <c r="H3" s="169"/>
      <c r="I3" s="169"/>
      <c r="J3" s="170">
        <f>データ!K6</f>
        <v>76</v>
      </c>
      <c r="K3" s="170"/>
      <c r="L3" s="170"/>
      <c r="M3" s="170"/>
      <c r="N3" s="171">
        <f>データ!L6</f>
        <v>19</v>
      </c>
      <c r="O3" s="171"/>
      <c r="P3" s="171"/>
      <c r="Q3" s="172"/>
      <c r="R3" s="1"/>
      <c r="S3" s="173" t="s">
        <v>170</v>
      </c>
      <c r="T3" s="174"/>
      <c r="U3" s="174"/>
      <c r="V3" s="174"/>
      <c r="W3" s="174"/>
      <c r="X3" s="174"/>
      <c r="Y3" s="174"/>
      <c r="Z3" s="174"/>
      <c r="AA3" s="174"/>
      <c r="AB3" s="174"/>
      <c r="AC3" s="174"/>
      <c r="AD3" s="174"/>
      <c r="AE3" s="174"/>
      <c r="AF3" s="174"/>
      <c r="AG3" s="174"/>
      <c r="AH3" s="175"/>
      <c r="AI3" s="1"/>
      <c r="AJ3" s="1"/>
      <c r="AK3" s="108" t="s">
        <v>171</v>
      </c>
      <c r="AL3" s="109"/>
      <c r="AM3" s="109"/>
      <c r="AN3" s="109"/>
      <c r="AO3" s="109"/>
      <c r="AP3" s="109"/>
      <c r="AQ3" s="110"/>
    </row>
    <row r="4" spans="1:43" ht="23.1" customHeight="1">
      <c r="A4" s="1"/>
      <c r="B4" s="162" t="s">
        <v>8</v>
      </c>
      <c r="C4" s="150"/>
      <c r="D4" s="150"/>
      <c r="E4" s="150"/>
      <c r="F4" s="150" t="s">
        <v>9</v>
      </c>
      <c r="G4" s="150"/>
      <c r="H4" s="150"/>
      <c r="I4" s="150"/>
      <c r="J4" s="150" t="s">
        <v>10</v>
      </c>
      <c r="K4" s="150"/>
      <c r="L4" s="150"/>
      <c r="M4" s="150"/>
      <c r="N4" s="150" t="s">
        <v>11</v>
      </c>
      <c r="O4" s="150"/>
      <c r="P4" s="150"/>
      <c r="Q4" s="151"/>
      <c r="R4" s="1"/>
      <c r="S4" s="176"/>
      <c r="T4" s="177"/>
      <c r="U4" s="177"/>
      <c r="V4" s="177"/>
      <c r="W4" s="177"/>
      <c r="X4" s="177"/>
      <c r="Y4" s="177"/>
      <c r="Z4" s="177"/>
      <c r="AA4" s="177"/>
      <c r="AB4" s="177"/>
      <c r="AC4" s="177"/>
      <c r="AD4" s="177"/>
      <c r="AE4" s="177"/>
      <c r="AF4" s="177"/>
      <c r="AG4" s="177"/>
      <c r="AH4" s="178"/>
      <c r="AI4" s="1"/>
      <c r="AJ4" s="1"/>
      <c r="AK4" s="108"/>
      <c r="AL4" s="109"/>
      <c r="AM4" s="109"/>
      <c r="AN4" s="109"/>
      <c r="AO4" s="109"/>
      <c r="AP4" s="109"/>
      <c r="AQ4" s="110"/>
    </row>
    <row r="5" spans="1:43" ht="23.1" customHeight="1">
      <c r="A5" s="1"/>
      <c r="B5" s="182" t="str">
        <f>データ!M6</f>
        <v>-</v>
      </c>
      <c r="C5" s="183"/>
      <c r="D5" s="183"/>
      <c r="E5" s="183"/>
      <c r="F5" s="148" t="str">
        <f>データ!N6</f>
        <v>-</v>
      </c>
      <c r="G5" s="183"/>
      <c r="H5" s="183"/>
      <c r="I5" s="184"/>
      <c r="J5" s="185">
        <f>データ!O6</f>
        <v>1</v>
      </c>
      <c r="K5" s="185"/>
      <c r="L5" s="185"/>
      <c r="M5" s="185"/>
      <c r="N5" s="148" t="str">
        <f>データ!P6</f>
        <v>-</v>
      </c>
      <c r="O5" s="183"/>
      <c r="P5" s="183"/>
      <c r="Q5" s="149"/>
      <c r="R5" s="1"/>
      <c r="S5" s="176"/>
      <c r="T5" s="177"/>
      <c r="U5" s="177"/>
      <c r="V5" s="177"/>
      <c r="W5" s="177"/>
      <c r="X5" s="177"/>
      <c r="Y5" s="177"/>
      <c r="Z5" s="177"/>
      <c r="AA5" s="177"/>
      <c r="AB5" s="177"/>
      <c r="AC5" s="177"/>
      <c r="AD5" s="177"/>
      <c r="AE5" s="177"/>
      <c r="AF5" s="177"/>
      <c r="AG5" s="177"/>
      <c r="AH5" s="178"/>
      <c r="AI5" s="1"/>
      <c r="AJ5" s="1"/>
      <c r="AK5" s="108"/>
      <c r="AL5" s="109"/>
      <c r="AM5" s="109"/>
      <c r="AN5" s="109"/>
      <c r="AO5" s="109"/>
      <c r="AP5" s="109"/>
      <c r="AQ5" s="110"/>
    </row>
    <row r="6" spans="1:43" ht="23.1" customHeight="1">
      <c r="A6" s="1"/>
      <c r="B6" s="162" t="s">
        <v>12</v>
      </c>
      <c r="C6" s="150"/>
      <c r="D6" s="150"/>
      <c r="E6" s="150"/>
      <c r="F6" s="150" t="s">
        <v>13</v>
      </c>
      <c r="G6" s="150"/>
      <c r="H6" s="150"/>
      <c r="I6" s="150"/>
      <c r="J6" s="150" t="s">
        <v>14</v>
      </c>
      <c r="K6" s="150"/>
      <c r="L6" s="150"/>
      <c r="M6" s="150"/>
      <c r="N6" s="150" t="s">
        <v>15</v>
      </c>
      <c r="O6" s="150"/>
      <c r="P6" s="150"/>
      <c r="Q6" s="151"/>
      <c r="R6" s="1"/>
      <c r="S6" s="176"/>
      <c r="T6" s="177"/>
      <c r="U6" s="177"/>
      <c r="V6" s="177"/>
      <c r="W6" s="177"/>
      <c r="X6" s="177"/>
      <c r="Y6" s="177"/>
      <c r="Z6" s="177"/>
      <c r="AA6" s="177"/>
      <c r="AB6" s="177"/>
      <c r="AC6" s="177"/>
      <c r="AD6" s="177"/>
      <c r="AE6" s="177"/>
      <c r="AF6" s="177"/>
      <c r="AG6" s="177"/>
      <c r="AH6" s="178"/>
      <c r="AI6" s="1"/>
      <c r="AJ6" s="1"/>
      <c r="AK6" s="108"/>
      <c r="AL6" s="109"/>
      <c r="AM6" s="109"/>
      <c r="AN6" s="109"/>
      <c r="AO6" s="109"/>
      <c r="AP6" s="109"/>
      <c r="AQ6" s="110"/>
    </row>
    <row r="7" spans="1:43" ht="22.5" customHeight="1">
      <c r="A7" s="1"/>
      <c r="B7" s="163" t="s">
        <v>123</v>
      </c>
      <c r="C7" s="164"/>
      <c r="D7" s="164"/>
      <c r="E7" s="164"/>
      <c r="F7" s="203" t="s">
        <v>124</v>
      </c>
      <c r="G7" s="203"/>
      <c r="H7" s="203"/>
      <c r="I7" s="203"/>
      <c r="J7" s="166" t="str">
        <f>データ!S6</f>
        <v>無</v>
      </c>
      <c r="K7" s="166"/>
      <c r="L7" s="166"/>
      <c r="M7" s="166"/>
      <c r="N7" s="165" t="s">
        <v>126</v>
      </c>
      <c r="O7" s="165"/>
      <c r="P7" s="165"/>
      <c r="Q7" s="167"/>
      <c r="R7" s="1"/>
      <c r="S7" s="176"/>
      <c r="T7" s="177"/>
      <c r="U7" s="177"/>
      <c r="V7" s="177"/>
      <c r="W7" s="177"/>
      <c r="X7" s="177"/>
      <c r="Y7" s="177"/>
      <c r="Z7" s="177"/>
      <c r="AA7" s="177"/>
      <c r="AB7" s="177"/>
      <c r="AC7" s="177"/>
      <c r="AD7" s="177"/>
      <c r="AE7" s="177"/>
      <c r="AF7" s="177"/>
      <c r="AG7" s="177"/>
      <c r="AH7" s="178"/>
      <c r="AI7" s="1"/>
      <c r="AJ7" s="1"/>
      <c r="AK7" s="108"/>
      <c r="AL7" s="109"/>
      <c r="AM7" s="109"/>
      <c r="AN7" s="109"/>
      <c r="AO7" s="109"/>
      <c r="AP7" s="109"/>
      <c r="AQ7" s="110"/>
    </row>
    <row r="8" spans="1:43" ht="23.1" customHeight="1">
      <c r="A8" s="1"/>
      <c r="B8" s="143" t="s">
        <v>16</v>
      </c>
      <c r="C8" s="144"/>
      <c r="D8" s="144"/>
      <c r="E8" s="145"/>
      <c r="F8" s="150"/>
      <c r="G8" s="150"/>
      <c r="H8" s="150"/>
      <c r="I8" s="150"/>
      <c r="J8" s="150"/>
      <c r="K8" s="150"/>
      <c r="L8" s="150"/>
      <c r="M8" s="150"/>
      <c r="N8" s="150"/>
      <c r="O8" s="150"/>
      <c r="P8" s="150"/>
      <c r="Q8" s="151"/>
      <c r="R8" s="1"/>
      <c r="S8" s="176"/>
      <c r="T8" s="177"/>
      <c r="U8" s="177"/>
      <c r="V8" s="177"/>
      <c r="W8" s="177"/>
      <c r="X8" s="177"/>
      <c r="Y8" s="177"/>
      <c r="Z8" s="177"/>
      <c r="AA8" s="177"/>
      <c r="AB8" s="177"/>
      <c r="AC8" s="177"/>
      <c r="AD8" s="177"/>
      <c r="AE8" s="177"/>
      <c r="AF8" s="177"/>
      <c r="AG8" s="177"/>
      <c r="AH8" s="178"/>
      <c r="AI8" s="1"/>
      <c r="AJ8" s="1"/>
      <c r="AK8" s="108"/>
      <c r="AL8" s="109"/>
      <c r="AM8" s="109"/>
      <c r="AN8" s="109"/>
      <c r="AO8" s="109"/>
      <c r="AP8" s="109"/>
      <c r="AQ8" s="110"/>
    </row>
    <row r="9" spans="1:43" ht="23.1" customHeight="1" thickBot="1">
      <c r="A9" s="1"/>
      <c r="B9" s="152" t="str">
        <f>データ!U6</f>
        <v>-</v>
      </c>
      <c r="C9" s="153"/>
      <c r="D9" s="153"/>
      <c r="E9" s="154"/>
      <c r="F9" s="155"/>
      <c r="G9" s="155"/>
      <c r="H9" s="155"/>
      <c r="I9" s="155"/>
      <c r="J9" s="156"/>
      <c r="K9" s="156"/>
      <c r="L9" s="156"/>
      <c r="M9" s="156"/>
      <c r="N9" s="155"/>
      <c r="O9" s="155"/>
      <c r="P9" s="155"/>
      <c r="Q9" s="157"/>
      <c r="R9" s="1"/>
      <c r="S9" s="176"/>
      <c r="T9" s="177"/>
      <c r="U9" s="177"/>
      <c r="V9" s="177"/>
      <c r="W9" s="177"/>
      <c r="X9" s="177"/>
      <c r="Y9" s="177"/>
      <c r="Z9" s="177"/>
      <c r="AA9" s="177"/>
      <c r="AB9" s="177"/>
      <c r="AC9" s="177"/>
      <c r="AD9" s="177"/>
      <c r="AE9" s="177"/>
      <c r="AF9" s="177"/>
      <c r="AG9" s="177"/>
      <c r="AH9" s="178"/>
      <c r="AI9" s="1"/>
      <c r="AJ9" s="1"/>
      <c r="AK9" s="108"/>
      <c r="AL9" s="109"/>
      <c r="AM9" s="109"/>
      <c r="AN9" s="109"/>
      <c r="AO9" s="109"/>
      <c r="AP9" s="109"/>
      <c r="AQ9" s="110"/>
    </row>
    <row r="10" spans="1:43" ht="27" customHeight="1" thickBot="1">
      <c r="A10" s="1"/>
      <c r="B10" s="104" t="s">
        <v>17</v>
      </c>
      <c r="C10" s="6"/>
      <c r="D10" s="6"/>
      <c r="E10" s="6"/>
      <c r="F10" s="6"/>
      <c r="G10" s="6"/>
      <c r="H10" s="6"/>
      <c r="I10" s="6"/>
      <c r="J10" s="6"/>
      <c r="K10" s="6"/>
      <c r="L10" s="6"/>
      <c r="M10" s="6"/>
      <c r="N10" s="6"/>
      <c r="O10" s="6"/>
      <c r="P10" s="6"/>
      <c r="Q10" s="6"/>
      <c r="R10" s="1"/>
      <c r="S10" s="176"/>
      <c r="T10" s="177"/>
      <c r="U10" s="177"/>
      <c r="V10" s="177"/>
      <c r="W10" s="177"/>
      <c r="X10" s="177"/>
      <c r="Y10" s="177"/>
      <c r="Z10" s="177"/>
      <c r="AA10" s="177"/>
      <c r="AB10" s="177"/>
      <c r="AC10" s="177"/>
      <c r="AD10" s="177"/>
      <c r="AE10" s="177"/>
      <c r="AF10" s="177"/>
      <c r="AG10" s="177"/>
      <c r="AH10" s="178"/>
      <c r="AI10" s="1"/>
      <c r="AJ10" s="1"/>
      <c r="AK10" s="108"/>
      <c r="AL10" s="109"/>
      <c r="AM10" s="109"/>
      <c r="AN10" s="109"/>
      <c r="AO10" s="109"/>
      <c r="AP10" s="109"/>
      <c r="AQ10" s="110"/>
    </row>
    <row r="11" spans="1:43" ht="23.1" customHeight="1">
      <c r="A11" s="1"/>
      <c r="B11" s="158" t="s">
        <v>18</v>
      </c>
      <c r="C11" s="127"/>
      <c r="D11" s="127"/>
      <c r="E11" s="127"/>
      <c r="F11" s="159">
        <f>データ!B10</f>
        <v>40544</v>
      </c>
      <c r="G11" s="160"/>
      <c r="H11" s="159">
        <f>データ!C10</f>
        <v>40909</v>
      </c>
      <c r="I11" s="160"/>
      <c r="J11" s="159">
        <f>データ!D10</f>
        <v>41275</v>
      </c>
      <c r="K11" s="160"/>
      <c r="L11" s="159">
        <f>データ!E10</f>
        <v>41640</v>
      </c>
      <c r="M11" s="160"/>
      <c r="N11" s="159">
        <f>データ!F10</f>
        <v>42005</v>
      </c>
      <c r="O11" s="161"/>
      <c r="P11" s="7"/>
      <c r="Q11" s="7"/>
      <c r="R11" s="1"/>
      <c r="S11" s="176"/>
      <c r="T11" s="177"/>
      <c r="U11" s="177"/>
      <c r="V11" s="177"/>
      <c r="W11" s="177"/>
      <c r="X11" s="177"/>
      <c r="Y11" s="177"/>
      <c r="Z11" s="177"/>
      <c r="AA11" s="177"/>
      <c r="AB11" s="177"/>
      <c r="AC11" s="177"/>
      <c r="AD11" s="177"/>
      <c r="AE11" s="177"/>
      <c r="AF11" s="177"/>
      <c r="AG11" s="177"/>
      <c r="AH11" s="178"/>
      <c r="AI11" s="1"/>
      <c r="AJ11" s="1"/>
      <c r="AK11" s="108"/>
      <c r="AL11" s="109"/>
      <c r="AM11" s="109"/>
      <c r="AN11" s="109"/>
      <c r="AO11" s="109"/>
      <c r="AP11" s="109"/>
      <c r="AQ11" s="110"/>
    </row>
    <row r="12" spans="1:43" ht="23.1" customHeight="1">
      <c r="A12" s="1"/>
      <c r="B12" s="162" t="s">
        <v>20</v>
      </c>
      <c r="C12" s="150"/>
      <c r="D12" s="150"/>
      <c r="E12" s="150"/>
      <c r="F12" s="146">
        <f>データ!V6</f>
        <v>501901</v>
      </c>
      <c r="G12" s="147"/>
      <c r="H12" s="146">
        <f>データ!W6</f>
        <v>421281</v>
      </c>
      <c r="I12" s="147"/>
      <c r="J12" s="146">
        <f>データ!X6</f>
        <v>518325</v>
      </c>
      <c r="K12" s="147"/>
      <c r="L12" s="146">
        <f>データ!Y6</f>
        <v>500917</v>
      </c>
      <c r="M12" s="147"/>
      <c r="N12" s="148">
        <f>データ!Z6</f>
        <v>490791</v>
      </c>
      <c r="O12" s="149"/>
      <c r="P12" s="7"/>
      <c r="Q12" s="7"/>
      <c r="R12" s="1"/>
      <c r="S12" s="176"/>
      <c r="T12" s="177"/>
      <c r="U12" s="177"/>
      <c r="V12" s="177"/>
      <c r="W12" s="177"/>
      <c r="X12" s="177"/>
      <c r="Y12" s="177"/>
      <c r="Z12" s="177"/>
      <c r="AA12" s="177"/>
      <c r="AB12" s="177"/>
      <c r="AC12" s="177"/>
      <c r="AD12" s="177"/>
      <c r="AE12" s="177"/>
      <c r="AF12" s="177"/>
      <c r="AG12" s="177"/>
      <c r="AH12" s="178"/>
      <c r="AI12" s="1"/>
      <c r="AJ12" s="1"/>
      <c r="AK12" s="108"/>
      <c r="AL12" s="109"/>
      <c r="AM12" s="109"/>
      <c r="AN12" s="109"/>
      <c r="AO12" s="109"/>
      <c r="AP12" s="109"/>
      <c r="AQ12" s="110"/>
    </row>
    <row r="13" spans="1:43" ht="23.1" customHeight="1">
      <c r="A13" s="1"/>
      <c r="B13" s="143" t="s">
        <v>21</v>
      </c>
      <c r="C13" s="144"/>
      <c r="D13" s="144"/>
      <c r="E13" s="145"/>
      <c r="F13" s="146" t="str">
        <f>データ!AA6</f>
        <v>-</v>
      </c>
      <c r="G13" s="147"/>
      <c r="H13" s="146" t="str">
        <f>データ!AB6</f>
        <v>-</v>
      </c>
      <c r="I13" s="147"/>
      <c r="J13" s="146" t="str">
        <f>データ!AC6</f>
        <v>-</v>
      </c>
      <c r="K13" s="147"/>
      <c r="L13" s="146" t="str">
        <f>データ!AD6</f>
        <v>-</v>
      </c>
      <c r="M13" s="147"/>
      <c r="N13" s="148" t="str">
        <f>データ!AE6</f>
        <v>-</v>
      </c>
      <c r="O13" s="149"/>
      <c r="P13" s="7"/>
      <c r="Q13" s="7"/>
      <c r="R13" s="1"/>
      <c r="S13" s="176"/>
      <c r="T13" s="177"/>
      <c r="U13" s="177"/>
      <c r="V13" s="177"/>
      <c r="W13" s="177"/>
      <c r="X13" s="177"/>
      <c r="Y13" s="177"/>
      <c r="Z13" s="177"/>
      <c r="AA13" s="177"/>
      <c r="AB13" s="177"/>
      <c r="AC13" s="177"/>
      <c r="AD13" s="177"/>
      <c r="AE13" s="177"/>
      <c r="AF13" s="177"/>
      <c r="AG13" s="177"/>
      <c r="AH13" s="178"/>
      <c r="AI13" s="1"/>
      <c r="AJ13" s="1"/>
      <c r="AK13" s="108"/>
      <c r="AL13" s="109"/>
      <c r="AM13" s="109"/>
      <c r="AN13" s="109"/>
      <c r="AO13" s="109"/>
      <c r="AP13" s="109"/>
      <c r="AQ13" s="110"/>
    </row>
    <row r="14" spans="1:43" ht="23.1" customHeight="1">
      <c r="A14" s="1"/>
      <c r="B14" s="143" t="s">
        <v>22</v>
      </c>
      <c r="C14" s="144"/>
      <c r="D14" s="144"/>
      <c r="E14" s="145"/>
      <c r="F14" s="146" t="str">
        <f>データ!AF6</f>
        <v>-</v>
      </c>
      <c r="G14" s="147"/>
      <c r="H14" s="146" t="str">
        <f>データ!AG6</f>
        <v>-</v>
      </c>
      <c r="I14" s="147"/>
      <c r="J14" s="146" t="str">
        <f>データ!AH6</f>
        <v>-</v>
      </c>
      <c r="K14" s="147"/>
      <c r="L14" s="146" t="str">
        <f>データ!AI6</f>
        <v>-</v>
      </c>
      <c r="M14" s="147"/>
      <c r="N14" s="148" t="str">
        <f>データ!AJ6</f>
        <v>-</v>
      </c>
      <c r="O14" s="149"/>
      <c r="P14" s="7"/>
      <c r="Q14" s="7"/>
      <c r="R14" s="1"/>
      <c r="S14" s="176"/>
      <c r="T14" s="177"/>
      <c r="U14" s="177"/>
      <c r="V14" s="177"/>
      <c r="W14" s="177"/>
      <c r="X14" s="177"/>
      <c r="Y14" s="177"/>
      <c r="Z14" s="177"/>
      <c r="AA14" s="177"/>
      <c r="AB14" s="177"/>
      <c r="AC14" s="177"/>
      <c r="AD14" s="177"/>
      <c r="AE14" s="177"/>
      <c r="AF14" s="177"/>
      <c r="AG14" s="177"/>
      <c r="AH14" s="178"/>
      <c r="AI14" s="1"/>
      <c r="AJ14" s="1"/>
      <c r="AK14" s="108"/>
      <c r="AL14" s="109"/>
      <c r="AM14" s="109"/>
      <c r="AN14" s="109"/>
      <c r="AO14" s="109"/>
      <c r="AP14" s="109"/>
      <c r="AQ14" s="110"/>
    </row>
    <row r="15" spans="1:43" ht="23.1" customHeight="1">
      <c r="A15" s="1"/>
      <c r="B15" s="136" t="s">
        <v>23</v>
      </c>
      <c r="C15" s="137"/>
      <c r="D15" s="137"/>
      <c r="E15" s="138"/>
      <c r="F15" s="139" t="str">
        <f>データ!AK6</f>
        <v>-</v>
      </c>
      <c r="G15" s="139"/>
      <c r="H15" s="139" t="str">
        <f>データ!AL6</f>
        <v>-</v>
      </c>
      <c r="I15" s="139"/>
      <c r="J15" s="139" t="str">
        <f>データ!AM6</f>
        <v>-</v>
      </c>
      <c r="K15" s="139"/>
      <c r="L15" s="139" t="str">
        <f>データ!AN6</f>
        <v>-</v>
      </c>
      <c r="M15" s="139"/>
      <c r="N15" s="140">
        <f>データ!AO6</f>
        <v>583</v>
      </c>
      <c r="O15" s="141"/>
      <c r="P15" s="7"/>
      <c r="Q15" s="7"/>
      <c r="R15" s="1"/>
      <c r="S15" s="176"/>
      <c r="T15" s="177"/>
      <c r="U15" s="177"/>
      <c r="V15" s="177"/>
      <c r="W15" s="177"/>
      <c r="X15" s="177"/>
      <c r="Y15" s="177"/>
      <c r="Z15" s="177"/>
      <c r="AA15" s="177"/>
      <c r="AB15" s="177"/>
      <c r="AC15" s="177"/>
      <c r="AD15" s="177"/>
      <c r="AE15" s="177"/>
      <c r="AF15" s="177"/>
      <c r="AG15" s="177"/>
      <c r="AH15" s="178"/>
      <c r="AI15" s="1"/>
      <c r="AJ15" s="1"/>
      <c r="AK15" s="108"/>
      <c r="AL15" s="109"/>
      <c r="AM15" s="109"/>
      <c r="AN15" s="109"/>
      <c r="AO15" s="109"/>
      <c r="AP15" s="109"/>
      <c r="AQ15" s="110"/>
    </row>
    <row r="16" spans="1:43" ht="23.1" customHeight="1" thickBot="1">
      <c r="A16" s="1"/>
      <c r="B16" s="129" t="s">
        <v>24</v>
      </c>
      <c r="C16" s="130"/>
      <c r="D16" s="130"/>
      <c r="E16" s="131"/>
      <c r="F16" s="142">
        <f>データ!AP6</f>
        <v>501901</v>
      </c>
      <c r="G16" s="142"/>
      <c r="H16" s="142">
        <f>データ!AQ6</f>
        <v>421281</v>
      </c>
      <c r="I16" s="142"/>
      <c r="J16" s="142">
        <f>データ!AR6</f>
        <v>518325</v>
      </c>
      <c r="K16" s="142"/>
      <c r="L16" s="142">
        <f>データ!AS6</f>
        <v>500917</v>
      </c>
      <c r="M16" s="142"/>
      <c r="N16" s="134">
        <f>データ!AT6</f>
        <v>491374</v>
      </c>
      <c r="O16" s="135"/>
      <c r="P16" s="7"/>
      <c r="Q16" s="7"/>
      <c r="R16" s="1"/>
      <c r="S16" s="176"/>
      <c r="T16" s="177"/>
      <c r="U16" s="177"/>
      <c r="V16" s="177"/>
      <c r="W16" s="177"/>
      <c r="X16" s="177"/>
      <c r="Y16" s="177"/>
      <c r="Z16" s="177"/>
      <c r="AA16" s="177"/>
      <c r="AB16" s="177"/>
      <c r="AC16" s="177"/>
      <c r="AD16" s="177"/>
      <c r="AE16" s="177"/>
      <c r="AF16" s="177"/>
      <c r="AG16" s="177"/>
      <c r="AH16" s="178"/>
      <c r="AI16" s="1"/>
      <c r="AJ16" s="1"/>
      <c r="AK16" s="108"/>
      <c r="AL16" s="109"/>
      <c r="AM16" s="109"/>
      <c r="AN16" s="109"/>
      <c r="AO16" s="109"/>
      <c r="AP16" s="109"/>
      <c r="AQ16" s="110"/>
    </row>
    <row r="17" spans="1:43" ht="15.6" customHeight="1" thickBot="1">
      <c r="A17" s="1"/>
      <c r="B17" s="8"/>
      <c r="C17" s="1"/>
      <c r="D17" s="1"/>
      <c r="E17" s="1"/>
      <c r="F17" s="1"/>
      <c r="G17" s="1"/>
      <c r="H17" s="1"/>
      <c r="I17" s="1"/>
      <c r="J17" s="1"/>
      <c r="K17" s="1"/>
      <c r="L17" s="1"/>
      <c r="M17" s="1"/>
      <c r="N17" s="1"/>
      <c r="O17" s="1"/>
      <c r="P17" s="1"/>
      <c r="Q17" s="1"/>
      <c r="R17" s="1"/>
      <c r="S17" s="176"/>
      <c r="T17" s="177"/>
      <c r="U17" s="177"/>
      <c r="V17" s="177"/>
      <c r="W17" s="177"/>
      <c r="X17" s="177"/>
      <c r="Y17" s="177"/>
      <c r="Z17" s="177"/>
      <c r="AA17" s="177"/>
      <c r="AB17" s="177"/>
      <c r="AC17" s="177"/>
      <c r="AD17" s="177"/>
      <c r="AE17" s="177"/>
      <c r="AF17" s="177"/>
      <c r="AG17" s="177"/>
      <c r="AH17" s="178"/>
      <c r="AI17" s="1"/>
      <c r="AJ17" s="1"/>
      <c r="AK17" s="108"/>
      <c r="AL17" s="109"/>
      <c r="AM17" s="109"/>
      <c r="AN17" s="109"/>
      <c r="AO17" s="109"/>
      <c r="AP17" s="109"/>
      <c r="AQ17" s="110"/>
    </row>
    <row r="18" spans="1:43" ht="23.1" customHeight="1">
      <c r="A18" s="1"/>
      <c r="B18" s="125"/>
      <c r="C18" s="126"/>
      <c r="D18" s="126"/>
      <c r="E18" s="126"/>
      <c r="F18" s="127" t="s">
        <v>25</v>
      </c>
      <c r="G18" s="127"/>
      <c r="H18" s="127"/>
      <c r="I18" s="127" t="s">
        <v>26</v>
      </c>
      <c r="J18" s="127"/>
      <c r="K18" s="127"/>
      <c r="L18" s="127" t="s">
        <v>24</v>
      </c>
      <c r="M18" s="127"/>
      <c r="N18" s="127"/>
      <c r="O18" s="128"/>
      <c r="P18" s="1"/>
      <c r="Q18" s="1"/>
      <c r="R18" s="1"/>
      <c r="S18" s="176"/>
      <c r="T18" s="177"/>
      <c r="U18" s="177"/>
      <c r="V18" s="177"/>
      <c r="W18" s="177"/>
      <c r="X18" s="177"/>
      <c r="Y18" s="177"/>
      <c r="Z18" s="177"/>
      <c r="AA18" s="177"/>
      <c r="AB18" s="177"/>
      <c r="AC18" s="177"/>
      <c r="AD18" s="177"/>
      <c r="AE18" s="177"/>
      <c r="AF18" s="177"/>
      <c r="AG18" s="177"/>
      <c r="AH18" s="178"/>
      <c r="AI18" s="1"/>
      <c r="AJ18" s="1"/>
      <c r="AK18" s="108"/>
      <c r="AL18" s="109"/>
      <c r="AM18" s="109"/>
      <c r="AN18" s="109"/>
      <c r="AO18" s="109"/>
      <c r="AP18" s="109"/>
      <c r="AQ18" s="110"/>
    </row>
    <row r="19" spans="1:43" ht="23.1" customHeight="1" thickBot="1">
      <c r="A19" s="1"/>
      <c r="B19" s="129" t="s">
        <v>27</v>
      </c>
      <c r="C19" s="130"/>
      <c r="D19" s="130"/>
      <c r="E19" s="131"/>
      <c r="F19" s="132">
        <f>データ!AU6</f>
        <v>3289821</v>
      </c>
      <c r="G19" s="132"/>
      <c r="H19" s="132"/>
      <c r="I19" s="132">
        <f>データ!AV6</f>
        <v>722410</v>
      </c>
      <c r="J19" s="132"/>
      <c r="K19" s="132"/>
      <c r="L19" s="132">
        <f>データ!AW6</f>
        <v>4012231</v>
      </c>
      <c r="M19" s="132"/>
      <c r="N19" s="132"/>
      <c r="O19" s="133"/>
      <c r="P19" s="1"/>
      <c r="Q19" s="1"/>
      <c r="R19" s="1"/>
      <c r="S19" s="179"/>
      <c r="T19" s="180"/>
      <c r="U19" s="180"/>
      <c r="V19" s="180"/>
      <c r="W19" s="180"/>
      <c r="X19" s="180"/>
      <c r="Y19" s="180"/>
      <c r="Z19" s="180"/>
      <c r="AA19" s="180"/>
      <c r="AB19" s="180"/>
      <c r="AC19" s="180"/>
      <c r="AD19" s="180"/>
      <c r="AE19" s="180"/>
      <c r="AF19" s="180"/>
      <c r="AG19" s="180"/>
      <c r="AH19" s="181"/>
      <c r="AI19" s="1"/>
      <c r="AJ19" s="1"/>
      <c r="AK19" s="108"/>
      <c r="AL19" s="109"/>
      <c r="AM19" s="109"/>
      <c r="AN19" s="109"/>
      <c r="AO19" s="109"/>
      <c r="AP19" s="109"/>
      <c r="AQ19" s="110"/>
    </row>
    <row r="20" spans="1:43" ht="27" customHeight="1">
      <c r="A20" s="1"/>
      <c r="B20" s="8"/>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08"/>
      <c r="AL20" s="109"/>
      <c r="AM20" s="109"/>
      <c r="AN20" s="109"/>
      <c r="AO20" s="109"/>
      <c r="AP20" s="109"/>
      <c r="AQ20" s="110"/>
    </row>
    <row r="21" spans="1:43" ht="47.1" customHeight="1" thickBot="1">
      <c r="A21" s="1"/>
      <c r="B21" s="9" t="s">
        <v>28</v>
      </c>
      <c r="C21" s="10"/>
      <c r="D21" s="10"/>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08"/>
      <c r="AL21" s="109"/>
      <c r="AM21" s="109"/>
      <c r="AN21" s="109"/>
      <c r="AO21" s="109"/>
      <c r="AP21" s="109"/>
      <c r="AQ21" s="110"/>
    </row>
    <row r="22" spans="1:43">
      <c r="A22" s="1"/>
      <c r="B22" s="11"/>
      <c r="C22" s="12"/>
      <c r="D22" s="12"/>
      <c r="E22" s="12"/>
      <c r="F22" s="12"/>
      <c r="G22" s="12"/>
      <c r="H22" s="12"/>
      <c r="I22" s="12"/>
      <c r="J22" s="12"/>
      <c r="K22" s="12"/>
      <c r="L22" s="12"/>
      <c r="M22" s="12"/>
      <c r="N22" s="12"/>
      <c r="O22" s="12"/>
      <c r="P22" s="12"/>
      <c r="Q22" s="12"/>
      <c r="R22" s="12"/>
      <c r="S22" s="12"/>
      <c r="T22" s="12"/>
      <c r="U22" s="12"/>
      <c r="V22" s="12"/>
      <c r="W22" s="12"/>
      <c r="X22" s="12"/>
      <c r="Y22" s="12"/>
      <c r="Z22" s="12"/>
      <c r="AA22" s="12"/>
      <c r="AB22" s="12"/>
      <c r="AC22" s="12"/>
      <c r="AD22" s="12"/>
      <c r="AE22" s="12"/>
      <c r="AF22" s="12"/>
      <c r="AG22" s="12"/>
      <c r="AH22" s="13"/>
      <c r="AI22" s="1"/>
      <c r="AJ22" s="1"/>
      <c r="AK22" s="108"/>
      <c r="AL22" s="109"/>
      <c r="AM22" s="109"/>
      <c r="AN22" s="109"/>
      <c r="AO22" s="109"/>
      <c r="AP22" s="109"/>
      <c r="AQ22" s="110"/>
    </row>
    <row r="23" spans="1:43" ht="23.4" customHeight="1">
      <c r="A23" s="1"/>
      <c r="B23" s="14" t="s">
        <v>29</v>
      </c>
      <c r="C23" s="15"/>
      <c r="D23" s="15"/>
      <c r="E23" s="15"/>
      <c r="F23" s="15"/>
      <c r="G23" s="15"/>
      <c r="H23" s="15"/>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6"/>
      <c r="AI23" s="1"/>
      <c r="AJ23" s="1"/>
      <c r="AK23" s="108"/>
      <c r="AL23" s="109"/>
      <c r="AM23" s="109"/>
      <c r="AN23" s="109"/>
      <c r="AO23" s="109"/>
      <c r="AP23" s="109"/>
      <c r="AQ23" s="110"/>
    </row>
    <row r="24" spans="1:43" ht="18" customHeight="1">
      <c r="A24" s="1"/>
      <c r="B24" s="17"/>
      <c r="C24" s="15"/>
      <c r="D24" s="15"/>
      <c r="E24" s="15"/>
      <c r="F24" s="15"/>
      <c r="G24" s="15"/>
      <c r="H24" s="15"/>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6"/>
      <c r="AI24" s="1"/>
      <c r="AJ24" s="1"/>
      <c r="AK24" s="108"/>
      <c r="AL24" s="109"/>
      <c r="AM24" s="109"/>
      <c r="AN24" s="109"/>
      <c r="AO24" s="109"/>
      <c r="AP24" s="109"/>
      <c r="AQ24" s="110"/>
    </row>
    <row r="25" spans="1:43" ht="18" customHeight="1">
      <c r="A25" s="1"/>
      <c r="B25" s="17"/>
      <c r="C25" s="15"/>
      <c r="D25" s="15"/>
      <c r="E25" s="15"/>
      <c r="F25" s="15"/>
      <c r="G25" s="15"/>
      <c r="H25" s="15"/>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6"/>
      <c r="AI25" s="1"/>
      <c r="AJ25" s="1"/>
      <c r="AK25" s="108"/>
      <c r="AL25" s="109"/>
      <c r="AM25" s="109"/>
      <c r="AN25" s="109"/>
      <c r="AO25" s="109"/>
      <c r="AP25" s="109"/>
      <c r="AQ25" s="110"/>
    </row>
    <row r="26" spans="1:43" ht="18" customHeight="1">
      <c r="A26" s="1"/>
      <c r="B26" s="17"/>
      <c r="C26" s="15"/>
      <c r="D26" s="15"/>
      <c r="E26" s="15"/>
      <c r="F26" s="15"/>
      <c r="G26" s="15"/>
      <c r="H26" s="15"/>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6"/>
      <c r="AI26" s="1"/>
      <c r="AJ26" s="1"/>
      <c r="AK26" s="108"/>
      <c r="AL26" s="109"/>
      <c r="AM26" s="109"/>
      <c r="AN26" s="109"/>
      <c r="AO26" s="109"/>
      <c r="AP26" s="109"/>
      <c r="AQ26" s="110"/>
    </row>
    <row r="27" spans="1:43" ht="18" customHeight="1">
      <c r="A27" s="1"/>
      <c r="B27" s="17"/>
      <c r="C27" s="15"/>
      <c r="D27" s="15"/>
      <c r="E27" s="15"/>
      <c r="F27" s="15"/>
      <c r="G27" s="15"/>
      <c r="H27" s="15"/>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6"/>
      <c r="AI27" s="1"/>
      <c r="AJ27" s="1"/>
      <c r="AK27" s="108"/>
      <c r="AL27" s="109"/>
      <c r="AM27" s="109"/>
      <c r="AN27" s="109"/>
      <c r="AO27" s="109"/>
      <c r="AP27" s="109"/>
      <c r="AQ27" s="110"/>
    </row>
    <row r="28" spans="1:43" ht="18" customHeight="1">
      <c r="A28" s="1"/>
      <c r="B28" s="17"/>
      <c r="C28" s="15"/>
      <c r="D28" s="15"/>
      <c r="E28" s="15"/>
      <c r="F28" s="15"/>
      <c r="G28" s="15"/>
      <c r="H28" s="15"/>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6"/>
      <c r="AI28" s="1"/>
      <c r="AJ28" s="1"/>
      <c r="AK28" s="108"/>
      <c r="AL28" s="109"/>
      <c r="AM28" s="109"/>
      <c r="AN28" s="109"/>
      <c r="AO28" s="109"/>
      <c r="AP28" s="109"/>
      <c r="AQ28" s="110"/>
    </row>
    <row r="29" spans="1:43" ht="18" customHeight="1">
      <c r="A29" s="1"/>
      <c r="B29" s="17"/>
      <c r="C29" s="15"/>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6"/>
      <c r="AI29" s="1"/>
      <c r="AJ29" s="1"/>
      <c r="AK29" s="108"/>
      <c r="AL29" s="109"/>
      <c r="AM29" s="109"/>
      <c r="AN29" s="109"/>
      <c r="AO29" s="109"/>
      <c r="AP29" s="109"/>
      <c r="AQ29" s="110"/>
    </row>
    <row r="30" spans="1:43" ht="18" customHeight="1">
      <c r="A30" s="1"/>
      <c r="B30" s="17"/>
      <c r="C30" s="15"/>
      <c r="D30" s="15"/>
      <c r="E30" s="15"/>
      <c r="F30" s="15"/>
      <c r="G30" s="15"/>
      <c r="H30" s="15"/>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6"/>
      <c r="AI30" s="1"/>
      <c r="AJ30" s="1"/>
      <c r="AK30" s="108"/>
      <c r="AL30" s="109"/>
      <c r="AM30" s="109"/>
      <c r="AN30" s="109"/>
      <c r="AO30" s="109"/>
      <c r="AP30" s="109"/>
      <c r="AQ30" s="110"/>
    </row>
    <row r="31" spans="1:43" ht="18" customHeight="1">
      <c r="A31" s="1"/>
      <c r="B31" s="17"/>
      <c r="C31" s="15"/>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6"/>
      <c r="AI31" s="1"/>
      <c r="AJ31" s="1"/>
      <c r="AK31" s="108"/>
      <c r="AL31" s="109"/>
      <c r="AM31" s="109"/>
      <c r="AN31" s="109"/>
      <c r="AO31" s="109"/>
      <c r="AP31" s="109"/>
      <c r="AQ31" s="110"/>
    </row>
    <row r="32" spans="1:43" ht="18" customHeight="1">
      <c r="A32" s="1"/>
      <c r="B32" s="17"/>
      <c r="C32" s="15"/>
      <c r="D32" s="15"/>
      <c r="E32" s="15"/>
      <c r="F32" s="15"/>
      <c r="G32" s="15"/>
      <c r="H32" s="15"/>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6"/>
      <c r="AI32" s="1"/>
      <c r="AJ32" s="1"/>
      <c r="AK32" s="108"/>
      <c r="AL32" s="109"/>
      <c r="AM32" s="109"/>
      <c r="AN32" s="109"/>
      <c r="AO32" s="109"/>
      <c r="AP32" s="109"/>
      <c r="AQ32" s="110"/>
    </row>
    <row r="33" spans="1:43" ht="18" customHeight="1">
      <c r="A33" s="1"/>
      <c r="B33" s="17"/>
      <c r="C33" s="15"/>
      <c r="D33" s="15"/>
      <c r="E33" s="15"/>
      <c r="F33" s="15"/>
      <c r="G33" s="15"/>
      <c r="H33" s="15"/>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6"/>
      <c r="AI33" s="1"/>
      <c r="AJ33" s="1"/>
      <c r="AK33" s="108"/>
      <c r="AL33" s="109"/>
      <c r="AM33" s="109"/>
      <c r="AN33" s="109"/>
      <c r="AO33" s="109"/>
      <c r="AP33" s="109"/>
      <c r="AQ33" s="110"/>
    </row>
    <row r="34" spans="1:43" ht="18" customHeight="1">
      <c r="A34" s="1"/>
      <c r="B34" s="17"/>
      <c r="C34" s="15"/>
      <c r="D34" s="15"/>
      <c r="E34" s="15"/>
      <c r="F34" s="15"/>
      <c r="G34" s="15"/>
      <c r="H34" s="15"/>
      <c r="I34" s="15"/>
      <c r="J34" s="15"/>
      <c r="K34" s="15"/>
      <c r="L34" s="15"/>
      <c r="M34" s="15"/>
      <c r="N34" s="15"/>
      <c r="O34" s="15"/>
      <c r="P34" s="15"/>
      <c r="Q34" s="15"/>
      <c r="R34" s="15"/>
      <c r="S34" s="15"/>
      <c r="T34" s="15"/>
      <c r="U34" s="15"/>
      <c r="V34" s="15"/>
      <c r="W34" s="15"/>
      <c r="X34" s="15"/>
      <c r="Y34" s="15"/>
      <c r="Z34" s="15"/>
      <c r="AA34" s="15"/>
      <c r="AB34" s="15"/>
      <c r="AC34" s="15"/>
      <c r="AD34" s="15"/>
      <c r="AE34" s="15"/>
      <c r="AF34" s="15"/>
      <c r="AG34" s="15"/>
      <c r="AH34" s="16"/>
      <c r="AI34" s="1"/>
      <c r="AJ34" s="1"/>
      <c r="AK34" s="108"/>
      <c r="AL34" s="109"/>
      <c r="AM34" s="109"/>
      <c r="AN34" s="109"/>
      <c r="AO34" s="109"/>
      <c r="AP34" s="109"/>
      <c r="AQ34" s="110"/>
    </row>
    <row r="35" spans="1:43" ht="18" customHeight="1">
      <c r="A35" s="1"/>
      <c r="B35" s="17"/>
      <c r="C35" s="15"/>
      <c r="D35" s="15"/>
      <c r="E35" s="15"/>
      <c r="F35" s="15"/>
      <c r="G35" s="15"/>
      <c r="H35" s="15"/>
      <c r="I35" s="15"/>
      <c r="J35" s="15"/>
      <c r="K35" s="15"/>
      <c r="L35" s="15"/>
      <c r="M35" s="15"/>
      <c r="N35" s="15"/>
      <c r="O35" s="15"/>
      <c r="P35" s="15"/>
      <c r="Q35" s="15"/>
      <c r="R35" s="15"/>
      <c r="S35" s="15"/>
      <c r="T35" s="15"/>
      <c r="U35" s="15"/>
      <c r="V35" s="15"/>
      <c r="W35" s="15"/>
      <c r="X35" s="15"/>
      <c r="Y35" s="15"/>
      <c r="Z35" s="15"/>
      <c r="AA35" s="15"/>
      <c r="AB35" s="15"/>
      <c r="AC35" s="15"/>
      <c r="AD35" s="15"/>
      <c r="AE35" s="15"/>
      <c r="AF35" s="15"/>
      <c r="AG35" s="15"/>
      <c r="AH35" s="16"/>
      <c r="AI35" s="1"/>
      <c r="AJ35" s="1"/>
      <c r="AK35" s="108"/>
      <c r="AL35" s="109"/>
      <c r="AM35" s="109"/>
      <c r="AN35" s="109"/>
      <c r="AO35" s="109"/>
      <c r="AP35" s="109"/>
      <c r="AQ35" s="110"/>
    </row>
    <row r="36" spans="1:43" ht="18" customHeight="1">
      <c r="A36" s="1"/>
      <c r="B36" s="17"/>
      <c r="C36" s="15"/>
      <c r="D36" s="15"/>
      <c r="E36" s="15"/>
      <c r="F36" s="15"/>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6"/>
      <c r="AI36" s="1"/>
      <c r="AJ36" s="1"/>
      <c r="AK36" s="108"/>
      <c r="AL36" s="109"/>
      <c r="AM36" s="109"/>
      <c r="AN36" s="109"/>
      <c r="AO36" s="109"/>
      <c r="AP36" s="109"/>
      <c r="AQ36" s="110"/>
    </row>
    <row r="37" spans="1:43" ht="13.8" thickBot="1">
      <c r="A37" s="1"/>
      <c r="B37" s="17"/>
      <c r="C37" s="15"/>
      <c r="D37" s="15"/>
      <c r="E37" s="15"/>
      <c r="F37" s="15"/>
      <c r="G37" s="15"/>
      <c r="H37" s="15"/>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9"/>
      <c r="AI37" s="1"/>
      <c r="AJ37" s="1"/>
      <c r="AK37" s="108"/>
      <c r="AL37" s="109"/>
      <c r="AM37" s="109"/>
      <c r="AN37" s="109"/>
      <c r="AO37" s="109"/>
      <c r="AP37" s="109"/>
      <c r="AQ37" s="110"/>
    </row>
    <row r="38" spans="1:43" ht="27" customHeight="1">
      <c r="A38" s="1"/>
      <c r="B38" s="20"/>
      <c r="C38" s="7"/>
      <c r="D38" s="7"/>
      <c r="E38" s="7"/>
      <c r="F38" s="7"/>
      <c r="G38" s="7"/>
      <c r="H38" s="21"/>
      <c r="I38" s="7"/>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11"/>
      <c r="AL38" s="112"/>
      <c r="AM38" s="112"/>
      <c r="AN38" s="112"/>
      <c r="AO38" s="112"/>
      <c r="AP38" s="112"/>
      <c r="AQ38" s="113"/>
    </row>
    <row r="39" spans="1:43" ht="29.4" customHeight="1" thickBot="1">
      <c r="A39" s="1"/>
      <c r="B39" s="20"/>
      <c r="C39" s="22"/>
      <c r="D39" s="7"/>
      <c r="E39" s="7"/>
      <c r="F39" s="7"/>
      <c r="G39" s="7"/>
      <c r="H39" s="21"/>
      <c r="I39" s="7"/>
      <c r="J39" s="23" t="s">
        <v>30</v>
      </c>
      <c r="K39" s="24"/>
      <c r="L39" s="24"/>
      <c r="M39" s="1"/>
      <c r="N39" s="1"/>
      <c r="O39" s="1"/>
      <c r="P39" s="1"/>
      <c r="Q39" s="1"/>
      <c r="R39" s="1"/>
      <c r="S39" s="1"/>
      <c r="T39" s="1"/>
      <c r="U39" s="1"/>
      <c r="V39" s="1"/>
      <c r="W39" s="1"/>
      <c r="X39" s="1"/>
      <c r="Y39" s="1"/>
      <c r="Z39" s="1"/>
      <c r="AA39" s="1"/>
      <c r="AB39" s="1"/>
      <c r="AC39" s="1"/>
      <c r="AD39" s="1"/>
      <c r="AE39" s="1"/>
      <c r="AF39" s="1"/>
      <c r="AG39" s="1"/>
      <c r="AH39" s="1"/>
      <c r="AI39" s="1"/>
      <c r="AJ39" s="1"/>
      <c r="AK39" s="105" t="s">
        <v>31</v>
      </c>
      <c r="AL39" s="106"/>
      <c r="AM39" s="106"/>
      <c r="AN39" s="106"/>
      <c r="AO39" s="106"/>
      <c r="AP39" s="106"/>
      <c r="AQ39" s="107"/>
    </row>
    <row r="40" spans="1:43" ht="9.6" customHeight="1">
      <c r="A40" s="1"/>
      <c r="B40" s="25"/>
      <c r="C40" s="26"/>
      <c r="D40" s="27"/>
      <c r="E40" s="27"/>
      <c r="F40" s="27"/>
      <c r="G40" s="27"/>
      <c r="H40" s="28"/>
      <c r="I40" s="7"/>
      <c r="J40" s="29"/>
      <c r="K40" s="30"/>
      <c r="L40" s="30"/>
      <c r="M40" s="31"/>
      <c r="N40" s="31"/>
      <c r="O40" s="31"/>
      <c r="P40" s="31"/>
      <c r="Q40" s="31"/>
      <c r="R40" s="31"/>
      <c r="S40" s="31"/>
      <c r="T40" s="31"/>
      <c r="U40" s="31"/>
      <c r="V40" s="31"/>
      <c r="W40" s="31"/>
      <c r="X40" s="31"/>
      <c r="Y40" s="31"/>
      <c r="Z40" s="31"/>
      <c r="AA40" s="31"/>
      <c r="AB40" s="31"/>
      <c r="AC40" s="31"/>
      <c r="AD40" s="31"/>
      <c r="AE40" s="31"/>
      <c r="AF40" s="31"/>
      <c r="AG40" s="31"/>
      <c r="AH40" s="32"/>
      <c r="AI40" s="1"/>
      <c r="AJ40" s="1"/>
      <c r="AK40" s="108" t="s">
        <v>173</v>
      </c>
      <c r="AL40" s="109"/>
      <c r="AM40" s="109"/>
      <c r="AN40" s="109"/>
      <c r="AO40" s="109"/>
      <c r="AP40" s="109"/>
      <c r="AQ40" s="110"/>
    </row>
    <row r="41" spans="1:43" ht="29.4" customHeight="1">
      <c r="A41" s="1"/>
      <c r="B41" s="33"/>
      <c r="C41" s="22"/>
      <c r="D41" s="7"/>
      <c r="E41" s="7"/>
      <c r="F41" s="7"/>
      <c r="G41" s="7"/>
      <c r="H41" s="21"/>
      <c r="I41" s="7"/>
      <c r="J41" s="33" t="s">
        <v>32</v>
      </c>
      <c r="K41" s="34"/>
      <c r="L41" s="34"/>
      <c r="M41" s="7"/>
      <c r="N41" s="7"/>
      <c r="O41" s="7"/>
      <c r="P41" s="7"/>
      <c r="Q41" s="7"/>
      <c r="R41" s="7"/>
      <c r="S41" s="7"/>
      <c r="T41" s="7"/>
      <c r="U41" s="7"/>
      <c r="V41" s="7"/>
      <c r="W41" s="7"/>
      <c r="X41" s="7"/>
      <c r="Y41" s="7"/>
      <c r="Z41" s="7"/>
      <c r="AA41" s="7"/>
      <c r="AB41" s="7"/>
      <c r="AC41" s="7"/>
      <c r="AD41" s="7"/>
      <c r="AE41" s="7"/>
      <c r="AF41" s="7"/>
      <c r="AG41" s="7"/>
      <c r="AH41" s="21"/>
      <c r="AI41" s="1"/>
      <c r="AJ41" s="1"/>
      <c r="AK41" s="108"/>
      <c r="AL41" s="109"/>
      <c r="AM41" s="109"/>
      <c r="AN41" s="109"/>
      <c r="AO41" s="109"/>
      <c r="AP41" s="109"/>
      <c r="AQ41" s="110"/>
    </row>
    <row r="42" spans="1:43" ht="43.35" customHeight="1">
      <c r="A42" s="1"/>
      <c r="B42" s="114"/>
      <c r="C42" s="115"/>
      <c r="D42" s="115"/>
      <c r="E42" s="7"/>
      <c r="F42" s="7"/>
      <c r="G42" s="7"/>
      <c r="H42" s="21"/>
      <c r="I42" s="7"/>
      <c r="J42" s="20"/>
      <c r="K42" s="7"/>
      <c r="L42" s="22"/>
      <c r="M42" s="7"/>
      <c r="N42" s="7"/>
      <c r="O42" s="7"/>
      <c r="P42" s="35"/>
      <c r="Q42" s="22"/>
      <c r="R42" s="22"/>
      <c r="S42" s="7"/>
      <c r="T42" s="7"/>
      <c r="U42" s="7"/>
      <c r="V42" s="35"/>
      <c r="W42" s="7"/>
      <c r="X42" s="22"/>
      <c r="Y42" s="7"/>
      <c r="Z42" s="7"/>
      <c r="AA42" s="7"/>
      <c r="AB42" s="35"/>
      <c r="AC42" s="7"/>
      <c r="AD42" s="7"/>
      <c r="AE42" s="7"/>
      <c r="AF42" s="7"/>
      <c r="AG42" s="7"/>
      <c r="AH42" s="21"/>
      <c r="AI42" s="1"/>
      <c r="AJ42" s="1"/>
      <c r="AK42" s="108"/>
      <c r="AL42" s="109"/>
      <c r="AM42" s="109"/>
      <c r="AN42" s="109"/>
      <c r="AO42" s="109"/>
      <c r="AP42" s="109"/>
      <c r="AQ42" s="110"/>
    </row>
    <row r="43" spans="1:43" ht="16.350000000000001" customHeight="1">
      <c r="A43" s="1"/>
      <c r="B43" s="20"/>
      <c r="C43" s="7"/>
      <c r="D43" s="7"/>
      <c r="E43" s="7"/>
      <c r="F43" s="7"/>
      <c r="G43" s="7"/>
      <c r="H43" s="21"/>
      <c r="I43" s="7"/>
      <c r="J43" s="20"/>
      <c r="K43" s="7"/>
      <c r="L43" s="7"/>
      <c r="M43" s="7"/>
      <c r="N43" s="7"/>
      <c r="O43" s="7"/>
      <c r="P43" s="7"/>
      <c r="Q43" s="7"/>
      <c r="R43" s="7"/>
      <c r="S43" s="7"/>
      <c r="T43" s="7"/>
      <c r="U43" s="7"/>
      <c r="V43" s="7"/>
      <c r="W43" s="7"/>
      <c r="X43" s="7"/>
      <c r="Y43" s="7"/>
      <c r="Z43" s="7"/>
      <c r="AA43" s="7"/>
      <c r="AB43" s="7"/>
      <c r="AC43" s="7"/>
      <c r="AD43" s="7"/>
      <c r="AE43" s="7"/>
      <c r="AF43" s="7"/>
      <c r="AG43" s="7"/>
      <c r="AH43" s="21"/>
      <c r="AI43" s="1"/>
      <c r="AJ43" s="1"/>
      <c r="AK43" s="108"/>
      <c r="AL43" s="109"/>
      <c r="AM43" s="109"/>
      <c r="AN43" s="109"/>
      <c r="AO43" s="109"/>
      <c r="AP43" s="109"/>
      <c r="AQ43" s="110"/>
    </row>
    <row r="44" spans="1:43" ht="16.350000000000001" customHeight="1">
      <c r="A44" s="1"/>
      <c r="B44" s="20"/>
      <c r="C44" s="7"/>
      <c r="D44" s="7"/>
      <c r="E44" s="7"/>
      <c r="F44" s="7"/>
      <c r="G44" s="7"/>
      <c r="H44" s="21"/>
      <c r="I44" s="7"/>
      <c r="J44" s="20"/>
      <c r="K44" s="7"/>
      <c r="L44" s="7"/>
      <c r="M44" s="7"/>
      <c r="N44" s="7"/>
      <c r="O44" s="7"/>
      <c r="P44" s="7"/>
      <c r="Q44" s="7"/>
      <c r="R44" s="7"/>
      <c r="S44" s="7"/>
      <c r="T44" s="7"/>
      <c r="U44" s="7"/>
      <c r="V44" s="7"/>
      <c r="W44" s="7"/>
      <c r="X44" s="7"/>
      <c r="Y44" s="7"/>
      <c r="Z44" s="7"/>
      <c r="AA44" s="7"/>
      <c r="AB44" s="7"/>
      <c r="AC44" s="7"/>
      <c r="AD44" s="7"/>
      <c r="AE44" s="7"/>
      <c r="AF44" s="7"/>
      <c r="AG44" s="7"/>
      <c r="AH44" s="21"/>
      <c r="AI44" s="1"/>
      <c r="AJ44" s="1"/>
      <c r="AK44" s="108"/>
      <c r="AL44" s="109"/>
      <c r="AM44" s="109"/>
      <c r="AN44" s="109"/>
      <c r="AO44" s="109"/>
      <c r="AP44" s="109"/>
      <c r="AQ44" s="110"/>
    </row>
    <row r="45" spans="1:43" ht="16.350000000000001" customHeight="1">
      <c r="A45" s="1"/>
      <c r="B45" s="20"/>
      <c r="C45" s="7"/>
      <c r="D45" s="7"/>
      <c r="E45" s="7"/>
      <c r="F45" s="7"/>
      <c r="G45" s="7"/>
      <c r="H45" s="21"/>
      <c r="I45" s="7"/>
      <c r="J45" s="20"/>
      <c r="K45" s="7"/>
      <c r="L45" s="7"/>
      <c r="M45" s="7"/>
      <c r="N45" s="7"/>
      <c r="O45" s="7"/>
      <c r="P45" s="7"/>
      <c r="Q45" s="7"/>
      <c r="R45" s="7"/>
      <c r="S45" s="7"/>
      <c r="T45" s="7"/>
      <c r="U45" s="7"/>
      <c r="V45" s="7"/>
      <c r="W45" s="7"/>
      <c r="X45" s="7"/>
      <c r="Y45" s="7"/>
      <c r="Z45" s="7"/>
      <c r="AA45" s="7"/>
      <c r="AB45" s="7"/>
      <c r="AC45" s="7"/>
      <c r="AD45" s="7"/>
      <c r="AE45" s="7"/>
      <c r="AF45" s="7"/>
      <c r="AG45" s="7"/>
      <c r="AH45" s="21"/>
      <c r="AI45" s="1"/>
      <c r="AJ45" s="1"/>
      <c r="AK45" s="108"/>
      <c r="AL45" s="109"/>
      <c r="AM45" s="109"/>
      <c r="AN45" s="109"/>
      <c r="AO45" s="109"/>
      <c r="AP45" s="109"/>
      <c r="AQ45" s="110"/>
    </row>
    <row r="46" spans="1:43" ht="16.350000000000001" customHeight="1">
      <c r="A46" s="1"/>
      <c r="B46" s="20"/>
      <c r="C46" s="7"/>
      <c r="D46" s="7"/>
      <c r="E46" s="7"/>
      <c r="F46" s="7"/>
      <c r="G46" s="7"/>
      <c r="H46" s="21"/>
      <c r="I46" s="7"/>
      <c r="J46" s="20"/>
      <c r="K46" s="7"/>
      <c r="L46" s="7"/>
      <c r="M46" s="7"/>
      <c r="N46" s="7"/>
      <c r="O46" s="7"/>
      <c r="P46" s="7"/>
      <c r="Q46" s="7"/>
      <c r="R46" s="7"/>
      <c r="S46" s="7"/>
      <c r="T46" s="7"/>
      <c r="U46" s="7"/>
      <c r="V46" s="7"/>
      <c r="W46" s="7"/>
      <c r="X46" s="7"/>
      <c r="Y46" s="7"/>
      <c r="Z46" s="7"/>
      <c r="AA46" s="7"/>
      <c r="AB46" s="7"/>
      <c r="AC46" s="7"/>
      <c r="AD46" s="7"/>
      <c r="AE46" s="7"/>
      <c r="AF46" s="7"/>
      <c r="AG46" s="7"/>
      <c r="AH46" s="21"/>
      <c r="AI46" s="1"/>
      <c r="AJ46" s="1"/>
      <c r="AK46" s="108"/>
      <c r="AL46" s="109"/>
      <c r="AM46" s="109"/>
      <c r="AN46" s="109"/>
      <c r="AO46" s="109"/>
      <c r="AP46" s="109"/>
      <c r="AQ46" s="110"/>
    </row>
    <row r="47" spans="1:43" ht="16.350000000000001" customHeight="1">
      <c r="A47" s="1"/>
      <c r="B47" s="20"/>
      <c r="C47" s="7"/>
      <c r="D47" s="7"/>
      <c r="E47" s="7"/>
      <c r="F47" s="7"/>
      <c r="G47" s="7"/>
      <c r="H47" s="21"/>
      <c r="I47" s="7"/>
      <c r="J47" s="20"/>
      <c r="K47" s="7"/>
      <c r="L47" s="7"/>
      <c r="M47" s="7"/>
      <c r="N47" s="7"/>
      <c r="O47" s="7"/>
      <c r="P47" s="7"/>
      <c r="Q47" s="7"/>
      <c r="R47" s="7"/>
      <c r="S47" s="7"/>
      <c r="T47" s="7"/>
      <c r="U47" s="7"/>
      <c r="V47" s="7"/>
      <c r="W47" s="7"/>
      <c r="X47" s="7"/>
      <c r="Y47" s="7"/>
      <c r="Z47" s="7"/>
      <c r="AA47" s="7"/>
      <c r="AB47" s="7"/>
      <c r="AC47" s="7"/>
      <c r="AD47" s="7"/>
      <c r="AE47" s="7"/>
      <c r="AF47" s="7"/>
      <c r="AG47" s="7"/>
      <c r="AH47" s="21"/>
      <c r="AI47" s="1"/>
      <c r="AJ47" s="1"/>
      <c r="AK47" s="108"/>
      <c r="AL47" s="109"/>
      <c r="AM47" s="109"/>
      <c r="AN47" s="109"/>
      <c r="AO47" s="109"/>
      <c r="AP47" s="109"/>
      <c r="AQ47" s="110"/>
    </row>
    <row r="48" spans="1:43" ht="16.350000000000001" customHeight="1">
      <c r="A48" s="1"/>
      <c r="B48" s="20"/>
      <c r="C48" s="7"/>
      <c r="D48" s="7"/>
      <c r="E48" s="7"/>
      <c r="F48" s="7"/>
      <c r="G48" s="7"/>
      <c r="H48" s="21"/>
      <c r="I48" s="7"/>
      <c r="J48" s="20"/>
      <c r="K48" s="7"/>
      <c r="L48" s="7"/>
      <c r="M48" s="7"/>
      <c r="N48" s="7"/>
      <c r="O48" s="7"/>
      <c r="P48" s="7"/>
      <c r="Q48" s="7"/>
      <c r="R48" s="7"/>
      <c r="S48" s="7"/>
      <c r="T48" s="7"/>
      <c r="U48" s="7"/>
      <c r="V48" s="7"/>
      <c r="W48" s="7"/>
      <c r="X48" s="7"/>
      <c r="Y48" s="7"/>
      <c r="Z48" s="7"/>
      <c r="AA48" s="7"/>
      <c r="AB48" s="7"/>
      <c r="AC48" s="7"/>
      <c r="AD48" s="7"/>
      <c r="AE48" s="7"/>
      <c r="AF48" s="7"/>
      <c r="AG48" s="7"/>
      <c r="AH48" s="21"/>
      <c r="AI48" s="1"/>
      <c r="AJ48" s="1"/>
      <c r="AK48" s="108"/>
      <c r="AL48" s="109"/>
      <c r="AM48" s="109"/>
      <c r="AN48" s="109"/>
      <c r="AO48" s="109"/>
      <c r="AP48" s="109"/>
      <c r="AQ48" s="110"/>
    </row>
    <row r="49" spans="1:43" ht="16.350000000000001" customHeight="1">
      <c r="A49" s="1"/>
      <c r="B49" s="20"/>
      <c r="C49" s="7"/>
      <c r="D49" s="7"/>
      <c r="E49" s="7"/>
      <c r="F49" s="7"/>
      <c r="G49" s="7"/>
      <c r="H49" s="21"/>
      <c r="I49" s="7"/>
      <c r="J49" s="20"/>
      <c r="K49" s="7"/>
      <c r="L49" s="7"/>
      <c r="M49" s="7"/>
      <c r="N49" s="7"/>
      <c r="O49" s="7"/>
      <c r="P49" s="7"/>
      <c r="Q49" s="7"/>
      <c r="R49" s="7"/>
      <c r="S49" s="7"/>
      <c r="T49" s="7"/>
      <c r="U49" s="7"/>
      <c r="V49" s="7"/>
      <c r="W49" s="7"/>
      <c r="X49" s="7"/>
      <c r="Y49" s="7"/>
      <c r="Z49" s="7"/>
      <c r="AA49" s="7"/>
      <c r="AB49" s="7"/>
      <c r="AC49" s="7"/>
      <c r="AD49" s="7"/>
      <c r="AE49" s="7"/>
      <c r="AF49" s="7"/>
      <c r="AG49" s="7"/>
      <c r="AH49" s="21"/>
      <c r="AI49" s="1"/>
      <c r="AJ49" s="1"/>
      <c r="AK49" s="108"/>
      <c r="AL49" s="109"/>
      <c r="AM49" s="109"/>
      <c r="AN49" s="109"/>
      <c r="AO49" s="109"/>
      <c r="AP49" s="109"/>
      <c r="AQ49" s="110"/>
    </row>
    <row r="50" spans="1:43" ht="16.350000000000001" customHeight="1">
      <c r="A50" s="1"/>
      <c r="B50" s="20"/>
      <c r="C50" s="7"/>
      <c r="D50" s="7"/>
      <c r="E50" s="7"/>
      <c r="F50" s="7"/>
      <c r="G50" s="7"/>
      <c r="H50" s="21"/>
      <c r="I50" s="7"/>
      <c r="J50" s="20"/>
      <c r="K50" s="7"/>
      <c r="L50" s="7"/>
      <c r="M50" s="7"/>
      <c r="N50" s="7"/>
      <c r="O50" s="7"/>
      <c r="P50" s="7"/>
      <c r="Q50" s="7"/>
      <c r="R50" s="7"/>
      <c r="S50" s="7"/>
      <c r="T50" s="7"/>
      <c r="U50" s="7"/>
      <c r="V50" s="7"/>
      <c r="W50" s="7"/>
      <c r="X50" s="7"/>
      <c r="Y50" s="7"/>
      <c r="Z50" s="7"/>
      <c r="AA50" s="7"/>
      <c r="AB50" s="7"/>
      <c r="AC50" s="7"/>
      <c r="AD50" s="7"/>
      <c r="AE50" s="7"/>
      <c r="AF50" s="7"/>
      <c r="AG50" s="7"/>
      <c r="AH50" s="21"/>
      <c r="AI50" s="1"/>
      <c r="AJ50" s="1"/>
      <c r="AK50" s="108"/>
      <c r="AL50" s="109"/>
      <c r="AM50" s="109"/>
      <c r="AN50" s="109"/>
      <c r="AO50" s="109"/>
      <c r="AP50" s="109"/>
      <c r="AQ50" s="110"/>
    </row>
    <row r="51" spans="1:43" ht="16.350000000000001" customHeight="1">
      <c r="A51" s="1"/>
      <c r="B51" s="20"/>
      <c r="C51" s="7"/>
      <c r="D51" s="7"/>
      <c r="E51" s="7"/>
      <c r="F51" s="7"/>
      <c r="G51" s="7"/>
      <c r="H51" s="21"/>
      <c r="I51" s="7"/>
      <c r="J51" s="20"/>
      <c r="K51" s="7"/>
      <c r="L51" s="7"/>
      <c r="M51" s="7"/>
      <c r="N51" s="7"/>
      <c r="O51" s="7"/>
      <c r="P51" s="7"/>
      <c r="Q51" s="7"/>
      <c r="R51" s="7"/>
      <c r="S51" s="7"/>
      <c r="T51" s="7"/>
      <c r="U51" s="7"/>
      <c r="V51" s="7"/>
      <c r="W51" s="7"/>
      <c r="X51" s="7"/>
      <c r="Y51" s="7"/>
      <c r="Z51" s="7"/>
      <c r="AA51" s="7"/>
      <c r="AB51" s="7"/>
      <c r="AC51" s="7"/>
      <c r="AD51" s="7"/>
      <c r="AE51" s="7"/>
      <c r="AF51" s="7"/>
      <c r="AG51" s="7"/>
      <c r="AH51" s="21"/>
      <c r="AI51" s="1"/>
      <c r="AJ51" s="1"/>
      <c r="AK51" s="108"/>
      <c r="AL51" s="109"/>
      <c r="AM51" s="109"/>
      <c r="AN51" s="109"/>
      <c r="AO51" s="109"/>
      <c r="AP51" s="109"/>
      <c r="AQ51" s="110"/>
    </row>
    <row r="52" spans="1:43" ht="16.350000000000001" customHeight="1">
      <c r="A52" s="1"/>
      <c r="B52" s="20"/>
      <c r="C52" s="7"/>
      <c r="D52" s="7"/>
      <c r="E52" s="7"/>
      <c r="F52" s="7"/>
      <c r="G52" s="7"/>
      <c r="H52" s="21"/>
      <c r="I52" s="7"/>
      <c r="J52" s="20"/>
      <c r="K52" s="7"/>
      <c r="L52" s="7"/>
      <c r="M52" s="7"/>
      <c r="N52" s="7"/>
      <c r="O52" s="7"/>
      <c r="P52" s="7"/>
      <c r="Q52" s="7"/>
      <c r="R52" s="7"/>
      <c r="S52" s="7"/>
      <c r="T52" s="7"/>
      <c r="U52" s="7"/>
      <c r="V52" s="7"/>
      <c r="W52" s="7"/>
      <c r="X52" s="7"/>
      <c r="Y52" s="7"/>
      <c r="Z52" s="7"/>
      <c r="AA52" s="7"/>
      <c r="AB52" s="7"/>
      <c r="AC52" s="7"/>
      <c r="AD52" s="7"/>
      <c r="AE52" s="7"/>
      <c r="AF52" s="7"/>
      <c r="AG52" s="7"/>
      <c r="AH52" s="21"/>
      <c r="AI52" s="1"/>
      <c r="AJ52" s="1"/>
      <c r="AK52" s="108"/>
      <c r="AL52" s="109"/>
      <c r="AM52" s="109"/>
      <c r="AN52" s="109"/>
      <c r="AO52" s="109"/>
      <c r="AP52" s="109"/>
      <c r="AQ52" s="110"/>
    </row>
    <row r="53" spans="1:43" ht="16.350000000000001" customHeight="1">
      <c r="A53" s="1"/>
      <c r="B53" s="20"/>
      <c r="C53" s="7"/>
      <c r="D53" s="7"/>
      <c r="E53" s="7"/>
      <c r="F53" s="7"/>
      <c r="G53" s="7"/>
      <c r="H53" s="21"/>
      <c r="I53" s="7"/>
      <c r="J53" s="20"/>
      <c r="K53" s="7"/>
      <c r="L53" s="7"/>
      <c r="M53" s="7"/>
      <c r="N53" s="7"/>
      <c r="O53" s="7"/>
      <c r="P53" s="7"/>
      <c r="Q53" s="7"/>
      <c r="R53" s="7"/>
      <c r="S53" s="7"/>
      <c r="T53" s="7"/>
      <c r="U53" s="7"/>
      <c r="V53" s="7"/>
      <c r="W53" s="7"/>
      <c r="X53" s="7"/>
      <c r="Y53" s="7"/>
      <c r="Z53" s="7"/>
      <c r="AA53" s="7"/>
      <c r="AB53" s="7"/>
      <c r="AC53" s="7"/>
      <c r="AD53" s="7"/>
      <c r="AE53" s="7"/>
      <c r="AF53" s="7"/>
      <c r="AG53" s="7"/>
      <c r="AH53" s="21"/>
      <c r="AI53" s="1"/>
      <c r="AJ53" s="1"/>
      <c r="AK53" s="108"/>
      <c r="AL53" s="109"/>
      <c r="AM53" s="109"/>
      <c r="AN53" s="109"/>
      <c r="AO53" s="109"/>
      <c r="AP53" s="109"/>
      <c r="AQ53" s="110"/>
    </row>
    <row r="54" spans="1:43" ht="16.350000000000001" customHeight="1">
      <c r="A54" s="1"/>
      <c r="B54" s="20"/>
      <c r="C54" s="7"/>
      <c r="D54" s="7"/>
      <c r="E54" s="7"/>
      <c r="F54" s="7"/>
      <c r="G54" s="7"/>
      <c r="H54" s="21"/>
      <c r="I54" s="7"/>
      <c r="J54" s="20"/>
      <c r="K54" s="7"/>
      <c r="L54" s="7"/>
      <c r="M54" s="7"/>
      <c r="N54" s="7"/>
      <c r="O54" s="7"/>
      <c r="P54" s="7"/>
      <c r="Q54" s="7"/>
      <c r="R54" s="7"/>
      <c r="S54" s="7"/>
      <c r="T54" s="7"/>
      <c r="U54" s="7"/>
      <c r="V54" s="7"/>
      <c r="W54" s="7"/>
      <c r="X54" s="7"/>
      <c r="Y54" s="7"/>
      <c r="Z54" s="7"/>
      <c r="AA54" s="7"/>
      <c r="AB54" s="7"/>
      <c r="AC54" s="7"/>
      <c r="AD54" s="7"/>
      <c r="AE54" s="7"/>
      <c r="AF54" s="7"/>
      <c r="AG54" s="7"/>
      <c r="AH54" s="21"/>
      <c r="AI54" s="1"/>
      <c r="AJ54" s="1"/>
      <c r="AK54" s="108"/>
      <c r="AL54" s="109"/>
      <c r="AM54" s="109"/>
      <c r="AN54" s="109"/>
      <c r="AO54" s="109"/>
      <c r="AP54" s="109"/>
      <c r="AQ54" s="110"/>
    </row>
    <row r="55" spans="1:43" ht="16.350000000000001" customHeight="1">
      <c r="A55" s="1"/>
      <c r="B55" s="20"/>
      <c r="C55" s="7"/>
      <c r="D55" s="7"/>
      <c r="E55" s="7"/>
      <c r="F55" s="7"/>
      <c r="G55" s="7"/>
      <c r="H55" s="21"/>
      <c r="I55" s="7"/>
      <c r="J55" s="20"/>
      <c r="K55" s="7"/>
      <c r="L55" s="7"/>
      <c r="M55" s="7"/>
      <c r="N55" s="7"/>
      <c r="O55" s="7"/>
      <c r="P55" s="7"/>
      <c r="Q55" s="7"/>
      <c r="R55" s="7"/>
      <c r="S55" s="7"/>
      <c r="T55" s="7"/>
      <c r="U55" s="7"/>
      <c r="V55" s="7"/>
      <c r="W55" s="7"/>
      <c r="X55" s="7"/>
      <c r="Y55" s="7"/>
      <c r="Z55" s="7"/>
      <c r="AA55" s="7"/>
      <c r="AB55" s="7"/>
      <c r="AC55" s="7"/>
      <c r="AD55" s="7"/>
      <c r="AE55" s="7"/>
      <c r="AF55" s="7"/>
      <c r="AG55" s="7"/>
      <c r="AH55" s="21"/>
      <c r="AI55" s="1"/>
      <c r="AJ55" s="1"/>
      <c r="AK55" s="108"/>
      <c r="AL55" s="109"/>
      <c r="AM55" s="109"/>
      <c r="AN55" s="109"/>
      <c r="AO55" s="109"/>
      <c r="AP55" s="109"/>
      <c r="AQ55" s="110"/>
    </row>
    <row r="56" spans="1:43" ht="16.350000000000001" customHeight="1">
      <c r="A56" s="1"/>
      <c r="B56" s="20"/>
      <c r="C56" s="7"/>
      <c r="D56" s="7"/>
      <c r="E56" s="7"/>
      <c r="F56" s="7"/>
      <c r="G56" s="7"/>
      <c r="H56" s="21"/>
      <c r="I56" s="7"/>
      <c r="J56" s="20"/>
      <c r="K56" s="7"/>
      <c r="L56" s="7"/>
      <c r="M56" s="7"/>
      <c r="N56" s="7"/>
      <c r="O56" s="7"/>
      <c r="P56" s="7"/>
      <c r="Q56" s="7"/>
      <c r="R56" s="7"/>
      <c r="S56" s="7"/>
      <c r="T56" s="7"/>
      <c r="U56" s="7"/>
      <c r="V56" s="7"/>
      <c r="W56" s="7"/>
      <c r="X56" s="7"/>
      <c r="Y56" s="7"/>
      <c r="Z56" s="7"/>
      <c r="AA56" s="7"/>
      <c r="AB56" s="7"/>
      <c r="AC56" s="7"/>
      <c r="AD56" s="7"/>
      <c r="AE56" s="7"/>
      <c r="AF56" s="7"/>
      <c r="AG56" s="7"/>
      <c r="AH56" s="21"/>
      <c r="AI56" s="1"/>
      <c r="AJ56" s="1"/>
      <c r="AK56" s="108"/>
      <c r="AL56" s="109"/>
      <c r="AM56" s="109"/>
      <c r="AN56" s="109"/>
      <c r="AO56" s="109"/>
      <c r="AP56" s="109"/>
      <c r="AQ56" s="110"/>
    </row>
    <row r="57" spans="1:43" ht="16.350000000000001" customHeight="1">
      <c r="A57" s="1"/>
      <c r="B57" s="20"/>
      <c r="C57" s="7"/>
      <c r="D57" s="7"/>
      <c r="E57" s="7"/>
      <c r="F57" s="7"/>
      <c r="G57" s="7"/>
      <c r="H57" s="21"/>
      <c r="I57" s="7"/>
      <c r="J57" s="20"/>
      <c r="K57" s="7"/>
      <c r="L57" s="7"/>
      <c r="M57" s="7"/>
      <c r="N57" s="7"/>
      <c r="O57" s="7"/>
      <c r="P57" s="7"/>
      <c r="Q57" s="7"/>
      <c r="R57" s="7"/>
      <c r="S57" s="7"/>
      <c r="T57" s="7"/>
      <c r="U57" s="7"/>
      <c r="V57" s="7"/>
      <c r="W57" s="7"/>
      <c r="X57" s="7"/>
      <c r="Y57" s="7"/>
      <c r="Z57" s="7"/>
      <c r="AA57" s="7"/>
      <c r="AB57" s="7"/>
      <c r="AC57" s="7"/>
      <c r="AD57" s="7"/>
      <c r="AE57" s="7"/>
      <c r="AF57" s="7"/>
      <c r="AG57" s="7"/>
      <c r="AH57" s="21"/>
      <c r="AI57" s="1"/>
      <c r="AJ57" s="1"/>
      <c r="AK57" s="108"/>
      <c r="AL57" s="109"/>
      <c r="AM57" s="109"/>
      <c r="AN57" s="109"/>
      <c r="AO57" s="109"/>
      <c r="AP57" s="109"/>
      <c r="AQ57" s="110"/>
    </row>
    <row r="58" spans="1:43" ht="16.350000000000001" customHeight="1">
      <c r="A58" s="1"/>
      <c r="B58" s="20"/>
      <c r="C58" s="7"/>
      <c r="D58" s="7"/>
      <c r="E58" s="7"/>
      <c r="F58" s="7"/>
      <c r="G58" s="7"/>
      <c r="H58" s="21"/>
      <c r="I58" s="7"/>
      <c r="J58" s="20"/>
      <c r="K58" s="7"/>
      <c r="L58" s="7"/>
      <c r="M58" s="7"/>
      <c r="N58" s="7"/>
      <c r="O58" s="7"/>
      <c r="P58" s="7"/>
      <c r="Q58" s="7"/>
      <c r="R58" s="7"/>
      <c r="S58" s="7"/>
      <c r="T58" s="7"/>
      <c r="U58" s="7"/>
      <c r="V58" s="7"/>
      <c r="W58" s="7"/>
      <c r="X58" s="7"/>
      <c r="Y58" s="7"/>
      <c r="Z58" s="7"/>
      <c r="AA58" s="7"/>
      <c r="AB58" s="7"/>
      <c r="AC58" s="7"/>
      <c r="AD58" s="7"/>
      <c r="AE58" s="7"/>
      <c r="AF58" s="7"/>
      <c r="AG58" s="7"/>
      <c r="AH58" s="21"/>
      <c r="AI58" s="1"/>
      <c r="AJ58" s="1"/>
      <c r="AK58" s="108"/>
      <c r="AL58" s="109"/>
      <c r="AM58" s="109"/>
      <c r="AN58" s="109"/>
      <c r="AO58" s="109"/>
      <c r="AP58" s="109"/>
      <c r="AQ58" s="110"/>
    </row>
    <row r="59" spans="1:43" ht="16.350000000000001" customHeight="1">
      <c r="A59" s="1"/>
      <c r="B59" s="20"/>
      <c r="C59" s="7"/>
      <c r="D59" s="7"/>
      <c r="E59" s="7"/>
      <c r="F59" s="7"/>
      <c r="G59" s="7"/>
      <c r="H59" s="21"/>
      <c r="I59" s="7"/>
      <c r="J59" s="20"/>
      <c r="K59" s="7"/>
      <c r="L59" s="7"/>
      <c r="M59" s="7"/>
      <c r="N59" s="7"/>
      <c r="O59" s="7"/>
      <c r="P59" s="7"/>
      <c r="Q59" s="7"/>
      <c r="R59" s="7"/>
      <c r="S59" s="7"/>
      <c r="T59" s="7"/>
      <c r="U59" s="7"/>
      <c r="V59" s="7"/>
      <c r="W59" s="7"/>
      <c r="X59" s="7"/>
      <c r="Y59" s="7"/>
      <c r="Z59" s="7"/>
      <c r="AA59" s="7"/>
      <c r="AB59" s="7"/>
      <c r="AC59" s="7"/>
      <c r="AD59" s="7"/>
      <c r="AE59" s="7"/>
      <c r="AF59" s="7"/>
      <c r="AG59" s="7"/>
      <c r="AH59" s="21"/>
      <c r="AI59" s="1"/>
      <c r="AJ59" s="1"/>
      <c r="AK59" s="108"/>
      <c r="AL59" s="109"/>
      <c r="AM59" s="109"/>
      <c r="AN59" s="109"/>
      <c r="AO59" s="109"/>
      <c r="AP59" s="109"/>
      <c r="AQ59" s="110"/>
    </row>
    <row r="60" spans="1:43" ht="16.350000000000001" customHeight="1">
      <c r="A60" s="1"/>
      <c r="B60" s="20"/>
      <c r="C60" s="7"/>
      <c r="D60" s="7"/>
      <c r="E60" s="7"/>
      <c r="F60" s="7"/>
      <c r="G60" s="7"/>
      <c r="H60" s="21"/>
      <c r="I60" s="7"/>
      <c r="J60" s="20"/>
      <c r="K60" s="7"/>
      <c r="L60" s="7"/>
      <c r="M60" s="7"/>
      <c r="N60" s="7"/>
      <c r="O60" s="7"/>
      <c r="P60" s="7"/>
      <c r="Q60" s="7"/>
      <c r="R60" s="7"/>
      <c r="S60" s="7"/>
      <c r="T60" s="7"/>
      <c r="U60" s="7"/>
      <c r="V60" s="7"/>
      <c r="W60" s="7"/>
      <c r="X60" s="7"/>
      <c r="Y60" s="7"/>
      <c r="Z60" s="7"/>
      <c r="AA60" s="7"/>
      <c r="AB60" s="7"/>
      <c r="AC60" s="7"/>
      <c r="AD60" s="7"/>
      <c r="AE60" s="7"/>
      <c r="AF60" s="7"/>
      <c r="AG60" s="7"/>
      <c r="AH60" s="21"/>
      <c r="AI60" s="1"/>
      <c r="AJ60" s="1"/>
      <c r="AK60" s="108"/>
      <c r="AL60" s="109"/>
      <c r="AM60" s="109"/>
      <c r="AN60" s="109"/>
      <c r="AO60" s="109"/>
      <c r="AP60" s="109"/>
      <c r="AQ60" s="110"/>
    </row>
    <row r="61" spans="1:43" ht="16.350000000000001" customHeight="1">
      <c r="A61" s="1"/>
      <c r="B61" s="20"/>
      <c r="C61" s="7"/>
      <c r="D61" s="7"/>
      <c r="E61" s="7"/>
      <c r="F61" s="7"/>
      <c r="G61" s="7"/>
      <c r="H61" s="21"/>
      <c r="I61" s="7"/>
      <c r="J61" s="20"/>
      <c r="K61" s="7"/>
      <c r="L61" s="7"/>
      <c r="M61" s="7"/>
      <c r="N61" s="7"/>
      <c r="O61" s="7"/>
      <c r="P61" s="7"/>
      <c r="Q61" s="7"/>
      <c r="R61" s="7"/>
      <c r="S61" s="7"/>
      <c r="T61" s="7"/>
      <c r="U61" s="7"/>
      <c r="V61" s="7"/>
      <c r="W61" s="7"/>
      <c r="X61" s="7"/>
      <c r="Y61" s="7"/>
      <c r="Z61" s="7"/>
      <c r="AA61" s="7"/>
      <c r="AB61" s="7"/>
      <c r="AC61" s="7"/>
      <c r="AD61" s="7"/>
      <c r="AE61" s="7"/>
      <c r="AF61" s="7"/>
      <c r="AG61" s="7"/>
      <c r="AH61" s="21"/>
      <c r="AI61" s="1"/>
      <c r="AJ61" s="1"/>
      <c r="AK61" s="108"/>
      <c r="AL61" s="109"/>
      <c r="AM61" s="109"/>
      <c r="AN61" s="109"/>
      <c r="AO61" s="109"/>
      <c r="AP61" s="109"/>
      <c r="AQ61" s="110"/>
    </row>
    <row r="62" spans="1:43" ht="16.350000000000001" customHeight="1">
      <c r="A62" s="1"/>
      <c r="B62" s="20"/>
      <c r="C62" s="7"/>
      <c r="D62" s="7"/>
      <c r="E62" s="7"/>
      <c r="F62" s="7"/>
      <c r="G62" s="7"/>
      <c r="H62" s="21"/>
      <c r="I62" s="7"/>
      <c r="J62" s="20"/>
      <c r="K62" s="7"/>
      <c r="L62" s="7"/>
      <c r="M62" s="7"/>
      <c r="N62" s="7"/>
      <c r="O62" s="7"/>
      <c r="P62" s="7"/>
      <c r="Q62" s="7"/>
      <c r="R62" s="7"/>
      <c r="S62" s="7"/>
      <c r="T62" s="7"/>
      <c r="U62" s="7"/>
      <c r="V62" s="7"/>
      <c r="W62" s="7"/>
      <c r="X62" s="7"/>
      <c r="Y62" s="7"/>
      <c r="Z62" s="7"/>
      <c r="AA62" s="7"/>
      <c r="AB62" s="7"/>
      <c r="AC62" s="7"/>
      <c r="AD62" s="7"/>
      <c r="AE62" s="7"/>
      <c r="AF62" s="7"/>
      <c r="AG62" s="7"/>
      <c r="AH62" s="21"/>
      <c r="AI62" s="1"/>
      <c r="AJ62" s="1"/>
      <c r="AK62" s="108"/>
      <c r="AL62" s="109"/>
      <c r="AM62" s="109"/>
      <c r="AN62" s="109"/>
      <c r="AO62" s="109"/>
      <c r="AP62" s="109"/>
      <c r="AQ62" s="110"/>
    </row>
    <row r="63" spans="1:43" ht="16.350000000000001" customHeight="1">
      <c r="A63" s="1"/>
      <c r="B63" s="20"/>
      <c r="C63" s="7"/>
      <c r="D63" s="7"/>
      <c r="E63" s="7"/>
      <c r="F63" s="7"/>
      <c r="G63" s="7"/>
      <c r="H63" s="21"/>
      <c r="I63" s="7"/>
      <c r="J63" s="20"/>
      <c r="K63" s="7"/>
      <c r="L63" s="7"/>
      <c r="M63" s="7"/>
      <c r="N63" s="7"/>
      <c r="O63" s="7"/>
      <c r="P63" s="7"/>
      <c r="Q63" s="7"/>
      <c r="R63" s="7"/>
      <c r="S63" s="7"/>
      <c r="T63" s="7"/>
      <c r="U63" s="7"/>
      <c r="V63" s="7"/>
      <c r="W63" s="7"/>
      <c r="X63" s="7"/>
      <c r="Y63" s="7"/>
      <c r="Z63" s="7"/>
      <c r="AA63" s="7"/>
      <c r="AB63" s="7"/>
      <c r="AC63" s="7"/>
      <c r="AD63" s="7"/>
      <c r="AE63" s="7"/>
      <c r="AF63" s="7"/>
      <c r="AG63" s="7"/>
      <c r="AH63" s="21"/>
      <c r="AI63" s="1"/>
      <c r="AJ63" s="1"/>
      <c r="AK63" s="108"/>
      <c r="AL63" s="109"/>
      <c r="AM63" s="109"/>
      <c r="AN63" s="109"/>
      <c r="AO63" s="109"/>
      <c r="AP63" s="109"/>
      <c r="AQ63" s="110"/>
    </row>
    <row r="64" spans="1:43" ht="16.350000000000001" customHeight="1">
      <c r="A64" s="1"/>
      <c r="B64" s="20"/>
      <c r="C64" s="7"/>
      <c r="D64" s="7"/>
      <c r="E64" s="7"/>
      <c r="F64" s="7"/>
      <c r="G64" s="7"/>
      <c r="H64" s="21"/>
      <c r="I64" s="7"/>
      <c r="J64" s="20"/>
      <c r="K64" s="7"/>
      <c r="L64" s="7"/>
      <c r="M64" s="7"/>
      <c r="N64" s="7"/>
      <c r="O64" s="7"/>
      <c r="P64" s="7"/>
      <c r="Q64" s="7"/>
      <c r="R64" s="7"/>
      <c r="S64" s="7"/>
      <c r="T64" s="7"/>
      <c r="U64" s="7"/>
      <c r="V64" s="7"/>
      <c r="W64" s="7"/>
      <c r="X64" s="7"/>
      <c r="Y64" s="7"/>
      <c r="Z64" s="7"/>
      <c r="AA64" s="7"/>
      <c r="AB64" s="7"/>
      <c r="AC64" s="7"/>
      <c r="AD64" s="7"/>
      <c r="AE64" s="7"/>
      <c r="AF64" s="7"/>
      <c r="AG64" s="7"/>
      <c r="AH64" s="21"/>
      <c r="AI64" s="1"/>
      <c r="AJ64" s="1"/>
      <c r="AK64" s="108"/>
      <c r="AL64" s="109"/>
      <c r="AM64" s="109"/>
      <c r="AN64" s="109"/>
      <c r="AO64" s="109"/>
      <c r="AP64" s="109"/>
      <c r="AQ64" s="110"/>
    </row>
    <row r="65" spans="1:43" ht="16.350000000000001" customHeight="1">
      <c r="A65" s="1"/>
      <c r="B65" s="20"/>
      <c r="C65" s="7"/>
      <c r="D65" s="7"/>
      <c r="E65" s="7"/>
      <c r="F65" s="7"/>
      <c r="G65" s="7"/>
      <c r="H65" s="21"/>
      <c r="I65" s="7"/>
      <c r="J65" s="20"/>
      <c r="K65" s="7"/>
      <c r="L65" s="7"/>
      <c r="M65" s="7"/>
      <c r="N65" s="7"/>
      <c r="O65" s="7"/>
      <c r="P65" s="7"/>
      <c r="Q65" s="7"/>
      <c r="R65" s="7"/>
      <c r="S65" s="7"/>
      <c r="T65" s="7"/>
      <c r="U65" s="7"/>
      <c r="V65" s="7"/>
      <c r="W65" s="7"/>
      <c r="X65" s="7"/>
      <c r="Y65" s="7"/>
      <c r="Z65" s="7"/>
      <c r="AA65" s="7"/>
      <c r="AB65" s="7"/>
      <c r="AC65" s="7"/>
      <c r="AD65" s="7"/>
      <c r="AE65" s="7"/>
      <c r="AF65" s="7"/>
      <c r="AG65" s="7"/>
      <c r="AH65" s="21"/>
      <c r="AI65" s="1"/>
      <c r="AJ65" s="1"/>
      <c r="AK65" s="108"/>
      <c r="AL65" s="109"/>
      <c r="AM65" s="109"/>
      <c r="AN65" s="109"/>
      <c r="AO65" s="109"/>
      <c r="AP65" s="109"/>
      <c r="AQ65" s="110"/>
    </row>
    <row r="66" spans="1:43" ht="16.350000000000001" customHeight="1">
      <c r="A66" s="1"/>
      <c r="B66" s="20"/>
      <c r="C66" s="7"/>
      <c r="D66" s="7"/>
      <c r="E66" s="7"/>
      <c r="F66" s="7"/>
      <c r="G66" s="7"/>
      <c r="H66" s="21"/>
      <c r="I66" s="7"/>
      <c r="J66" s="20"/>
      <c r="K66" s="7"/>
      <c r="L66" s="7"/>
      <c r="M66" s="7"/>
      <c r="N66" s="7"/>
      <c r="O66" s="7"/>
      <c r="P66" s="7"/>
      <c r="Q66" s="7"/>
      <c r="R66" s="7"/>
      <c r="S66" s="7"/>
      <c r="T66" s="7"/>
      <c r="U66" s="7"/>
      <c r="V66" s="7"/>
      <c r="W66" s="7"/>
      <c r="X66" s="7"/>
      <c r="Y66" s="7"/>
      <c r="Z66" s="7"/>
      <c r="AA66" s="7"/>
      <c r="AB66" s="7"/>
      <c r="AC66" s="7"/>
      <c r="AD66" s="7"/>
      <c r="AE66" s="7"/>
      <c r="AF66" s="7"/>
      <c r="AG66" s="7"/>
      <c r="AH66" s="21"/>
      <c r="AI66" s="1"/>
      <c r="AJ66" s="1"/>
      <c r="AK66" s="108"/>
      <c r="AL66" s="109"/>
      <c r="AM66" s="109"/>
      <c r="AN66" s="109"/>
      <c r="AO66" s="109"/>
      <c r="AP66" s="109"/>
      <c r="AQ66" s="110"/>
    </row>
    <row r="67" spans="1:43" ht="16.350000000000001" customHeight="1">
      <c r="A67" s="1"/>
      <c r="B67" s="20"/>
      <c r="C67" s="7"/>
      <c r="D67" s="7"/>
      <c r="E67" s="7"/>
      <c r="F67" s="7"/>
      <c r="G67" s="7"/>
      <c r="H67" s="21"/>
      <c r="I67" s="7"/>
      <c r="J67" s="20"/>
      <c r="K67" s="7"/>
      <c r="L67" s="7"/>
      <c r="M67" s="7"/>
      <c r="N67" s="7"/>
      <c r="O67" s="7"/>
      <c r="P67" s="7"/>
      <c r="Q67" s="7"/>
      <c r="R67" s="7"/>
      <c r="S67" s="7"/>
      <c r="T67" s="7"/>
      <c r="U67" s="7"/>
      <c r="V67" s="7"/>
      <c r="W67" s="7"/>
      <c r="X67" s="7"/>
      <c r="Y67" s="7"/>
      <c r="Z67" s="7"/>
      <c r="AA67" s="7"/>
      <c r="AB67" s="7"/>
      <c r="AC67" s="7"/>
      <c r="AD67" s="7"/>
      <c r="AE67" s="7"/>
      <c r="AF67" s="7"/>
      <c r="AG67" s="7"/>
      <c r="AH67" s="21"/>
      <c r="AI67" s="1"/>
      <c r="AJ67" s="1"/>
      <c r="AK67" s="108"/>
      <c r="AL67" s="109"/>
      <c r="AM67" s="109"/>
      <c r="AN67" s="109"/>
      <c r="AO67" s="109"/>
      <c r="AP67" s="109"/>
      <c r="AQ67" s="110"/>
    </row>
    <row r="68" spans="1:43" ht="16.350000000000001" customHeight="1">
      <c r="A68" s="1"/>
      <c r="B68" s="20"/>
      <c r="C68" s="7"/>
      <c r="D68" s="7"/>
      <c r="E68" s="7"/>
      <c r="F68" s="7"/>
      <c r="G68" s="7"/>
      <c r="H68" s="21"/>
      <c r="I68" s="7"/>
      <c r="J68" s="20"/>
      <c r="K68" s="7"/>
      <c r="L68" s="7"/>
      <c r="M68" s="7"/>
      <c r="N68" s="7"/>
      <c r="O68" s="7"/>
      <c r="P68" s="7"/>
      <c r="Q68" s="7"/>
      <c r="R68" s="7"/>
      <c r="S68" s="7"/>
      <c r="T68" s="7"/>
      <c r="U68" s="7"/>
      <c r="V68" s="7"/>
      <c r="W68" s="7"/>
      <c r="X68" s="7"/>
      <c r="Y68" s="7"/>
      <c r="Z68" s="7"/>
      <c r="AA68" s="7"/>
      <c r="AB68" s="7"/>
      <c r="AC68" s="7"/>
      <c r="AD68" s="7"/>
      <c r="AE68" s="7"/>
      <c r="AF68" s="7"/>
      <c r="AG68" s="7"/>
      <c r="AH68" s="21"/>
      <c r="AI68" s="1"/>
      <c r="AJ68" s="1"/>
      <c r="AK68" s="108"/>
      <c r="AL68" s="109"/>
      <c r="AM68" s="109"/>
      <c r="AN68" s="109"/>
      <c r="AO68" s="109"/>
      <c r="AP68" s="109"/>
      <c r="AQ68" s="110"/>
    </row>
    <row r="69" spans="1:43" ht="16.350000000000001" customHeight="1">
      <c r="A69" s="1"/>
      <c r="B69" s="20"/>
      <c r="C69" s="7"/>
      <c r="D69" s="7"/>
      <c r="E69" s="7"/>
      <c r="F69" s="7"/>
      <c r="G69" s="7"/>
      <c r="H69" s="21"/>
      <c r="I69" s="7"/>
      <c r="J69" s="20"/>
      <c r="K69" s="7"/>
      <c r="L69" s="7"/>
      <c r="M69" s="7"/>
      <c r="N69" s="7"/>
      <c r="O69" s="7"/>
      <c r="P69" s="7"/>
      <c r="Q69" s="7"/>
      <c r="R69" s="7"/>
      <c r="S69" s="7"/>
      <c r="T69" s="7"/>
      <c r="U69" s="7"/>
      <c r="V69" s="7"/>
      <c r="W69" s="7"/>
      <c r="X69" s="7"/>
      <c r="Y69" s="7"/>
      <c r="Z69" s="7"/>
      <c r="AA69" s="7"/>
      <c r="AB69" s="7"/>
      <c r="AC69" s="7"/>
      <c r="AD69" s="7"/>
      <c r="AE69" s="7"/>
      <c r="AF69" s="7"/>
      <c r="AG69" s="7"/>
      <c r="AH69" s="21"/>
      <c r="AI69" s="1"/>
      <c r="AJ69" s="1"/>
      <c r="AK69" s="108"/>
      <c r="AL69" s="109"/>
      <c r="AM69" s="109"/>
      <c r="AN69" s="109"/>
      <c r="AO69" s="109"/>
      <c r="AP69" s="109"/>
      <c r="AQ69" s="110"/>
    </row>
    <row r="70" spans="1:43" ht="16.350000000000001" customHeight="1">
      <c r="A70" s="1"/>
      <c r="B70" s="20"/>
      <c r="C70" s="7"/>
      <c r="D70" s="7"/>
      <c r="E70" s="7"/>
      <c r="F70" s="7"/>
      <c r="G70" s="7"/>
      <c r="H70" s="21"/>
      <c r="I70" s="7"/>
      <c r="J70" s="20"/>
      <c r="K70" s="7"/>
      <c r="L70" s="7"/>
      <c r="M70" s="7"/>
      <c r="N70" s="7"/>
      <c r="O70" s="7"/>
      <c r="P70" s="7"/>
      <c r="Q70" s="7"/>
      <c r="R70" s="7"/>
      <c r="S70" s="7"/>
      <c r="T70" s="7"/>
      <c r="U70" s="7"/>
      <c r="V70" s="7"/>
      <c r="W70" s="7"/>
      <c r="X70" s="7"/>
      <c r="Y70" s="7"/>
      <c r="Z70" s="7"/>
      <c r="AA70" s="7"/>
      <c r="AB70" s="7"/>
      <c r="AC70" s="7"/>
      <c r="AD70" s="7"/>
      <c r="AE70" s="7"/>
      <c r="AF70" s="7"/>
      <c r="AG70" s="7"/>
      <c r="AH70" s="21"/>
      <c r="AI70" s="1"/>
      <c r="AJ70" s="1"/>
      <c r="AK70" s="108"/>
      <c r="AL70" s="109"/>
      <c r="AM70" s="109"/>
      <c r="AN70" s="109"/>
      <c r="AO70" s="109"/>
      <c r="AP70" s="109"/>
      <c r="AQ70" s="110"/>
    </row>
    <row r="71" spans="1:43" ht="16.350000000000001" customHeight="1">
      <c r="A71" s="1"/>
      <c r="B71" s="20"/>
      <c r="C71" s="7"/>
      <c r="D71" s="7"/>
      <c r="E71" s="7"/>
      <c r="F71" s="7"/>
      <c r="G71" s="7"/>
      <c r="H71" s="21"/>
      <c r="I71" s="7"/>
      <c r="J71" s="20"/>
      <c r="K71" s="7"/>
      <c r="L71" s="7"/>
      <c r="M71" s="7"/>
      <c r="N71" s="7"/>
      <c r="O71" s="7"/>
      <c r="P71" s="7"/>
      <c r="Q71" s="7"/>
      <c r="R71" s="7"/>
      <c r="S71" s="7"/>
      <c r="T71" s="7"/>
      <c r="U71" s="7"/>
      <c r="V71" s="7"/>
      <c r="W71" s="7"/>
      <c r="X71" s="7"/>
      <c r="Y71" s="7"/>
      <c r="Z71" s="7"/>
      <c r="AA71" s="7"/>
      <c r="AB71" s="7"/>
      <c r="AC71" s="7"/>
      <c r="AD71" s="7"/>
      <c r="AE71" s="7"/>
      <c r="AF71" s="7"/>
      <c r="AG71" s="7"/>
      <c r="AH71" s="21"/>
      <c r="AI71" s="1"/>
      <c r="AJ71" s="1"/>
      <c r="AK71" s="108"/>
      <c r="AL71" s="109"/>
      <c r="AM71" s="109"/>
      <c r="AN71" s="109"/>
      <c r="AO71" s="109"/>
      <c r="AP71" s="109"/>
      <c r="AQ71" s="110"/>
    </row>
    <row r="72" spans="1:43" ht="16.350000000000001" customHeight="1">
      <c r="A72" s="1"/>
      <c r="B72" s="20"/>
      <c r="C72" s="7"/>
      <c r="D72" s="7"/>
      <c r="E72" s="7"/>
      <c r="F72" s="7"/>
      <c r="G72" s="7"/>
      <c r="H72" s="21"/>
      <c r="I72" s="7"/>
      <c r="J72" s="20"/>
      <c r="K72" s="7"/>
      <c r="L72" s="7"/>
      <c r="M72" s="7"/>
      <c r="N72" s="7"/>
      <c r="O72" s="7"/>
      <c r="P72" s="7"/>
      <c r="Q72" s="7"/>
      <c r="R72" s="7"/>
      <c r="S72" s="7"/>
      <c r="T72" s="7"/>
      <c r="U72" s="7"/>
      <c r="V72" s="7"/>
      <c r="W72" s="7"/>
      <c r="X72" s="7"/>
      <c r="Y72" s="7"/>
      <c r="Z72" s="7"/>
      <c r="AA72" s="7"/>
      <c r="AB72" s="7"/>
      <c r="AC72" s="7"/>
      <c r="AD72" s="7"/>
      <c r="AE72" s="7"/>
      <c r="AF72" s="7"/>
      <c r="AG72" s="7"/>
      <c r="AH72" s="21"/>
      <c r="AI72" s="1"/>
      <c r="AJ72" s="1"/>
      <c r="AK72" s="108"/>
      <c r="AL72" s="109"/>
      <c r="AM72" s="109"/>
      <c r="AN72" s="109"/>
      <c r="AO72" s="109"/>
      <c r="AP72" s="109"/>
      <c r="AQ72" s="110"/>
    </row>
    <row r="73" spans="1:43" ht="16.350000000000001" customHeight="1">
      <c r="A73" s="1"/>
      <c r="B73" s="20"/>
      <c r="C73" s="7"/>
      <c r="D73" s="7"/>
      <c r="E73" s="7"/>
      <c r="F73" s="7"/>
      <c r="G73" s="7"/>
      <c r="H73" s="21"/>
      <c r="I73" s="7"/>
      <c r="J73" s="20"/>
      <c r="K73" s="7"/>
      <c r="L73" s="7"/>
      <c r="M73" s="7"/>
      <c r="N73" s="7"/>
      <c r="O73" s="7"/>
      <c r="P73" s="7"/>
      <c r="Q73" s="7"/>
      <c r="R73" s="7"/>
      <c r="S73" s="7"/>
      <c r="T73" s="7"/>
      <c r="U73" s="7"/>
      <c r="V73" s="7"/>
      <c r="W73" s="7"/>
      <c r="X73" s="7"/>
      <c r="Y73" s="7"/>
      <c r="Z73" s="7"/>
      <c r="AA73" s="7"/>
      <c r="AB73" s="7"/>
      <c r="AC73" s="7"/>
      <c r="AD73" s="7"/>
      <c r="AE73" s="7"/>
      <c r="AF73" s="7"/>
      <c r="AG73" s="7"/>
      <c r="AH73" s="21"/>
      <c r="AI73" s="1"/>
      <c r="AJ73" s="1"/>
      <c r="AK73" s="108"/>
      <c r="AL73" s="109"/>
      <c r="AM73" s="109"/>
      <c r="AN73" s="109"/>
      <c r="AO73" s="109"/>
      <c r="AP73" s="109"/>
      <c r="AQ73" s="110"/>
    </row>
    <row r="74" spans="1:43" ht="16.350000000000001" customHeight="1">
      <c r="A74" s="1"/>
      <c r="B74" s="20"/>
      <c r="C74" s="7"/>
      <c r="D74" s="7"/>
      <c r="E74" s="7"/>
      <c r="F74" s="7"/>
      <c r="G74" s="7"/>
      <c r="H74" s="21"/>
      <c r="I74" s="7"/>
      <c r="J74" s="20"/>
      <c r="K74" s="7"/>
      <c r="L74" s="7"/>
      <c r="M74" s="7"/>
      <c r="N74" s="7"/>
      <c r="O74" s="7"/>
      <c r="P74" s="7"/>
      <c r="Q74" s="7"/>
      <c r="R74" s="7"/>
      <c r="S74" s="7"/>
      <c r="T74" s="7"/>
      <c r="U74" s="7"/>
      <c r="V74" s="7"/>
      <c r="W74" s="7"/>
      <c r="X74" s="7"/>
      <c r="Y74" s="7"/>
      <c r="Z74" s="7"/>
      <c r="AA74" s="7"/>
      <c r="AB74" s="7"/>
      <c r="AC74" s="7"/>
      <c r="AD74" s="7"/>
      <c r="AE74" s="7"/>
      <c r="AF74" s="7"/>
      <c r="AG74" s="7"/>
      <c r="AH74" s="21"/>
      <c r="AI74" s="1"/>
      <c r="AJ74" s="1"/>
      <c r="AK74" s="108"/>
      <c r="AL74" s="109"/>
      <c r="AM74" s="109"/>
      <c r="AN74" s="109"/>
      <c r="AO74" s="109"/>
      <c r="AP74" s="109"/>
      <c r="AQ74" s="110"/>
    </row>
    <row r="75" spans="1:43" ht="16.350000000000001" customHeight="1">
      <c r="A75" s="1"/>
      <c r="B75" s="20"/>
      <c r="C75" s="7"/>
      <c r="D75" s="7"/>
      <c r="E75" s="7"/>
      <c r="F75" s="7"/>
      <c r="G75" s="7"/>
      <c r="H75" s="21"/>
      <c r="I75" s="7"/>
      <c r="J75" s="20"/>
      <c r="K75" s="7"/>
      <c r="L75" s="7"/>
      <c r="M75" s="7"/>
      <c r="N75" s="7"/>
      <c r="O75" s="7"/>
      <c r="P75" s="7"/>
      <c r="Q75" s="7"/>
      <c r="R75" s="7"/>
      <c r="S75" s="7"/>
      <c r="T75" s="7"/>
      <c r="U75" s="7"/>
      <c r="V75" s="7"/>
      <c r="W75" s="7"/>
      <c r="X75" s="7"/>
      <c r="Y75" s="7"/>
      <c r="Z75" s="7"/>
      <c r="AA75" s="7"/>
      <c r="AB75" s="7"/>
      <c r="AC75" s="7"/>
      <c r="AD75" s="7"/>
      <c r="AE75" s="7"/>
      <c r="AF75" s="7"/>
      <c r="AG75" s="7"/>
      <c r="AH75" s="21"/>
      <c r="AI75" s="1"/>
      <c r="AJ75" s="1"/>
      <c r="AK75" s="108"/>
      <c r="AL75" s="109"/>
      <c r="AM75" s="109"/>
      <c r="AN75" s="109"/>
      <c r="AO75" s="109"/>
      <c r="AP75" s="109"/>
      <c r="AQ75" s="110"/>
    </row>
    <row r="76" spans="1:43" ht="16.350000000000001" customHeight="1">
      <c r="A76" s="1"/>
      <c r="B76" s="20"/>
      <c r="C76" s="7"/>
      <c r="D76" s="7"/>
      <c r="E76" s="7"/>
      <c r="F76" s="7"/>
      <c r="G76" s="7"/>
      <c r="H76" s="21"/>
      <c r="I76" s="7"/>
      <c r="J76" s="20"/>
      <c r="K76" s="7"/>
      <c r="L76" s="7"/>
      <c r="M76" s="7"/>
      <c r="N76" s="7"/>
      <c r="O76" s="7"/>
      <c r="P76" s="7"/>
      <c r="Q76" s="7"/>
      <c r="R76" s="7"/>
      <c r="S76" s="7"/>
      <c r="T76" s="7"/>
      <c r="U76" s="7"/>
      <c r="V76" s="7"/>
      <c r="W76" s="7"/>
      <c r="X76" s="7"/>
      <c r="Y76" s="7"/>
      <c r="Z76" s="7"/>
      <c r="AA76" s="7"/>
      <c r="AB76" s="7"/>
      <c r="AC76" s="7"/>
      <c r="AD76" s="7"/>
      <c r="AE76" s="7"/>
      <c r="AF76" s="7"/>
      <c r="AG76" s="7"/>
      <c r="AH76" s="21"/>
      <c r="AI76" s="1"/>
      <c r="AJ76" s="1"/>
      <c r="AK76" s="108"/>
      <c r="AL76" s="109"/>
      <c r="AM76" s="109"/>
      <c r="AN76" s="109"/>
      <c r="AO76" s="109"/>
      <c r="AP76" s="109"/>
      <c r="AQ76" s="110"/>
    </row>
    <row r="77" spans="1:43" ht="16.350000000000001" customHeight="1">
      <c r="A77" s="1"/>
      <c r="B77" s="20"/>
      <c r="C77" s="7"/>
      <c r="D77" s="7"/>
      <c r="E77" s="7"/>
      <c r="F77" s="7"/>
      <c r="G77" s="7"/>
      <c r="H77" s="21"/>
      <c r="I77" s="7"/>
      <c r="J77" s="20"/>
      <c r="K77" s="7"/>
      <c r="L77" s="7"/>
      <c r="M77" s="7"/>
      <c r="N77" s="7"/>
      <c r="O77" s="7"/>
      <c r="P77" s="7"/>
      <c r="Q77" s="7"/>
      <c r="R77" s="7"/>
      <c r="S77" s="7"/>
      <c r="T77" s="7"/>
      <c r="U77" s="7"/>
      <c r="V77" s="7"/>
      <c r="W77" s="7"/>
      <c r="X77" s="7"/>
      <c r="Y77" s="7"/>
      <c r="Z77" s="7"/>
      <c r="AA77" s="7"/>
      <c r="AB77" s="7"/>
      <c r="AC77" s="7"/>
      <c r="AD77" s="7"/>
      <c r="AE77" s="7"/>
      <c r="AF77" s="7"/>
      <c r="AG77" s="7"/>
      <c r="AH77" s="21"/>
      <c r="AI77" s="1"/>
      <c r="AJ77" s="1"/>
      <c r="AK77" s="108"/>
      <c r="AL77" s="109"/>
      <c r="AM77" s="109"/>
      <c r="AN77" s="109"/>
      <c r="AO77" s="109"/>
      <c r="AP77" s="109"/>
      <c r="AQ77" s="110"/>
    </row>
    <row r="78" spans="1:43" ht="16.350000000000001" customHeight="1">
      <c r="A78" s="1"/>
      <c r="B78" s="20"/>
      <c r="C78" s="7"/>
      <c r="D78" s="7"/>
      <c r="E78" s="7"/>
      <c r="F78" s="7"/>
      <c r="G78" s="7"/>
      <c r="H78" s="21"/>
      <c r="I78" s="7"/>
      <c r="J78" s="20"/>
      <c r="K78" s="7"/>
      <c r="L78" s="7"/>
      <c r="M78" s="7"/>
      <c r="N78" s="7"/>
      <c r="O78" s="7"/>
      <c r="P78" s="7"/>
      <c r="Q78" s="7"/>
      <c r="R78" s="7"/>
      <c r="S78" s="7"/>
      <c r="T78" s="7"/>
      <c r="U78" s="7"/>
      <c r="V78" s="7"/>
      <c r="W78" s="7"/>
      <c r="X78" s="7"/>
      <c r="Y78" s="7"/>
      <c r="Z78" s="7"/>
      <c r="AA78" s="7"/>
      <c r="AB78" s="7"/>
      <c r="AC78" s="7"/>
      <c r="AD78" s="7"/>
      <c r="AE78" s="7"/>
      <c r="AF78" s="7"/>
      <c r="AG78" s="7"/>
      <c r="AH78" s="21"/>
      <c r="AI78" s="1"/>
      <c r="AJ78" s="1"/>
      <c r="AK78" s="108"/>
      <c r="AL78" s="109"/>
      <c r="AM78" s="109"/>
      <c r="AN78" s="109"/>
      <c r="AO78" s="109"/>
      <c r="AP78" s="109"/>
      <c r="AQ78" s="110"/>
    </row>
    <row r="79" spans="1:43" ht="16.350000000000001" customHeight="1">
      <c r="A79" s="1"/>
      <c r="B79" s="20"/>
      <c r="C79" s="7"/>
      <c r="D79" s="7"/>
      <c r="E79" s="7"/>
      <c r="F79" s="7"/>
      <c r="G79" s="7"/>
      <c r="H79" s="21"/>
      <c r="I79" s="7"/>
      <c r="J79" s="20"/>
      <c r="K79" s="7"/>
      <c r="L79" s="7"/>
      <c r="M79" s="7"/>
      <c r="N79" s="7"/>
      <c r="O79" s="7"/>
      <c r="P79" s="7"/>
      <c r="Q79" s="7"/>
      <c r="R79" s="7"/>
      <c r="S79" s="7"/>
      <c r="T79" s="7"/>
      <c r="U79" s="7"/>
      <c r="V79" s="7"/>
      <c r="W79" s="7"/>
      <c r="X79" s="7"/>
      <c r="Y79" s="7"/>
      <c r="Z79" s="7"/>
      <c r="AA79" s="7"/>
      <c r="AB79" s="7"/>
      <c r="AC79" s="7"/>
      <c r="AD79" s="7"/>
      <c r="AE79" s="7"/>
      <c r="AF79" s="7"/>
      <c r="AG79" s="7"/>
      <c r="AH79" s="21"/>
      <c r="AI79" s="1"/>
      <c r="AJ79" s="1"/>
      <c r="AK79" s="108"/>
      <c r="AL79" s="109"/>
      <c r="AM79" s="109"/>
      <c r="AN79" s="109"/>
      <c r="AO79" s="109"/>
      <c r="AP79" s="109"/>
      <c r="AQ79" s="110"/>
    </row>
    <row r="80" spans="1:43" ht="16.350000000000001" customHeight="1">
      <c r="A80" s="1"/>
      <c r="B80" s="20"/>
      <c r="C80" s="7"/>
      <c r="D80" s="7"/>
      <c r="E80" s="7"/>
      <c r="F80" s="7"/>
      <c r="G80" s="7"/>
      <c r="H80" s="21"/>
      <c r="I80" s="7"/>
      <c r="J80" s="20"/>
      <c r="K80" s="7"/>
      <c r="L80" s="7"/>
      <c r="M80" s="7"/>
      <c r="N80" s="7"/>
      <c r="O80" s="7"/>
      <c r="P80" s="7"/>
      <c r="Q80" s="7"/>
      <c r="R80" s="7"/>
      <c r="S80" s="7"/>
      <c r="T80" s="7"/>
      <c r="U80" s="7"/>
      <c r="V80" s="7"/>
      <c r="W80" s="7"/>
      <c r="X80" s="7"/>
      <c r="Y80" s="7"/>
      <c r="Z80" s="7"/>
      <c r="AA80" s="7"/>
      <c r="AB80" s="7"/>
      <c r="AC80" s="7"/>
      <c r="AD80" s="7"/>
      <c r="AE80" s="7"/>
      <c r="AF80" s="7"/>
      <c r="AG80" s="7"/>
      <c r="AH80" s="21"/>
      <c r="AI80" s="1"/>
      <c r="AJ80" s="1"/>
      <c r="AK80" s="108"/>
      <c r="AL80" s="109"/>
      <c r="AM80" s="109"/>
      <c r="AN80" s="109"/>
      <c r="AO80" s="109"/>
      <c r="AP80" s="109"/>
      <c r="AQ80" s="110"/>
    </row>
    <row r="81" spans="1:43" ht="16.350000000000001" customHeight="1">
      <c r="A81" s="1"/>
      <c r="B81" s="20"/>
      <c r="C81" s="7"/>
      <c r="D81" s="7"/>
      <c r="E81" s="7"/>
      <c r="F81" s="7"/>
      <c r="G81" s="7"/>
      <c r="H81" s="21"/>
      <c r="I81" s="7"/>
      <c r="J81" s="20"/>
      <c r="K81" s="7"/>
      <c r="L81" s="7"/>
      <c r="M81" s="7"/>
      <c r="N81" s="7"/>
      <c r="O81" s="7"/>
      <c r="P81" s="7"/>
      <c r="Q81" s="7"/>
      <c r="R81" s="7"/>
      <c r="S81" s="7"/>
      <c r="T81" s="7"/>
      <c r="U81" s="7"/>
      <c r="V81" s="7"/>
      <c r="W81" s="7"/>
      <c r="X81" s="7"/>
      <c r="Y81" s="7"/>
      <c r="Z81" s="7"/>
      <c r="AA81" s="7"/>
      <c r="AB81" s="7"/>
      <c r="AC81" s="7"/>
      <c r="AD81" s="7"/>
      <c r="AE81" s="7"/>
      <c r="AF81" s="7"/>
      <c r="AG81" s="7"/>
      <c r="AH81" s="21"/>
      <c r="AI81" s="1"/>
      <c r="AJ81" s="1"/>
      <c r="AK81" s="108"/>
      <c r="AL81" s="109"/>
      <c r="AM81" s="109"/>
      <c r="AN81" s="109"/>
      <c r="AO81" s="109"/>
      <c r="AP81" s="109"/>
      <c r="AQ81" s="110"/>
    </row>
    <row r="82" spans="1:43" ht="16.350000000000001" customHeight="1">
      <c r="A82" s="1"/>
      <c r="B82" s="20"/>
      <c r="C82" s="7"/>
      <c r="D82" s="7"/>
      <c r="E82" s="7"/>
      <c r="F82" s="7"/>
      <c r="G82" s="7"/>
      <c r="H82" s="21"/>
      <c r="I82" s="7"/>
      <c r="J82" s="20"/>
      <c r="K82" s="7"/>
      <c r="L82" s="7"/>
      <c r="M82" s="7"/>
      <c r="N82" s="7"/>
      <c r="O82" s="7"/>
      <c r="P82" s="7"/>
      <c r="Q82" s="7"/>
      <c r="R82" s="7"/>
      <c r="S82" s="7"/>
      <c r="T82" s="7"/>
      <c r="U82" s="7"/>
      <c r="V82" s="7"/>
      <c r="W82" s="7"/>
      <c r="X82" s="7"/>
      <c r="Y82" s="7"/>
      <c r="Z82" s="7"/>
      <c r="AA82" s="7"/>
      <c r="AB82" s="7"/>
      <c r="AC82" s="7"/>
      <c r="AD82" s="7"/>
      <c r="AE82" s="7"/>
      <c r="AF82" s="7"/>
      <c r="AG82" s="7"/>
      <c r="AH82" s="21"/>
      <c r="AI82" s="1"/>
      <c r="AJ82" s="1"/>
      <c r="AK82" s="108"/>
      <c r="AL82" s="109"/>
      <c r="AM82" s="109"/>
      <c r="AN82" s="109"/>
      <c r="AO82" s="109"/>
      <c r="AP82" s="109"/>
      <c r="AQ82" s="110"/>
    </row>
    <row r="83" spans="1:43" ht="16.350000000000001" customHeight="1">
      <c r="A83" s="1"/>
      <c r="B83" s="20"/>
      <c r="C83" s="7"/>
      <c r="D83" s="7"/>
      <c r="E83" s="7"/>
      <c r="F83" s="7"/>
      <c r="G83" s="7"/>
      <c r="H83" s="21"/>
      <c r="I83" s="7"/>
      <c r="J83" s="20"/>
      <c r="K83" s="7"/>
      <c r="L83" s="7"/>
      <c r="M83" s="7"/>
      <c r="N83" s="7"/>
      <c r="O83" s="7"/>
      <c r="P83" s="7"/>
      <c r="Q83" s="7"/>
      <c r="R83" s="7"/>
      <c r="S83" s="7"/>
      <c r="T83" s="7"/>
      <c r="U83" s="7"/>
      <c r="V83" s="7"/>
      <c r="W83" s="7"/>
      <c r="X83" s="7"/>
      <c r="Y83" s="7"/>
      <c r="Z83" s="7"/>
      <c r="AA83" s="7"/>
      <c r="AB83" s="7"/>
      <c r="AC83" s="7"/>
      <c r="AD83" s="7"/>
      <c r="AE83" s="7"/>
      <c r="AF83" s="7"/>
      <c r="AG83" s="7"/>
      <c r="AH83" s="21"/>
      <c r="AI83" s="1"/>
      <c r="AJ83" s="1"/>
      <c r="AK83" s="108"/>
      <c r="AL83" s="109"/>
      <c r="AM83" s="109"/>
      <c r="AN83" s="109"/>
      <c r="AO83" s="109"/>
      <c r="AP83" s="109"/>
      <c r="AQ83" s="110"/>
    </row>
    <row r="84" spans="1:43" ht="16.350000000000001" customHeight="1">
      <c r="A84" s="1"/>
      <c r="B84" s="20"/>
      <c r="C84" s="7"/>
      <c r="D84" s="7"/>
      <c r="E84" s="7"/>
      <c r="F84" s="7"/>
      <c r="G84" s="7"/>
      <c r="H84" s="21"/>
      <c r="I84" s="7"/>
      <c r="J84" s="20"/>
      <c r="K84" s="7"/>
      <c r="L84" s="7"/>
      <c r="M84" s="7"/>
      <c r="N84" s="7"/>
      <c r="O84" s="7"/>
      <c r="P84" s="7"/>
      <c r="Q84" s="7"/>
      <c r="R84" s="7"/>
      <c r="S84" s="7"/>
      <c r="T84" s="7"/>
      <c r="U84" s="7"/>
      <c r="V84" s="7"/>
      <c r="W84" s="7"/>
      <c r="X84" s="7"/>
      <c r="Y84" s="7"/>
      <c r="Z84" s="7"/>
      <c r="AA84" s="7"/>
      <c r="AB84" s="7"/>
      <c r="AC84" s="7"/>
      <c r="AD84" s="7"/>
      <c r="AE84" s="7"/>
      <c r="AF84" s="7"/>
      <c r="AG84" s="7"/>
      <c r="AH84" s="21"/>
      <c r="AI84" s="1"/>
      <c r="AJ84" s="1"/>
      <c r="AK84" s="108"/>
      <c r="AL84" s="109"/>
      <c r="AM84" s="109"/>
      <c r="AN84" s="109"/>
      <c r="AO84" s="109"/>
      <c r="AP84" s="109"/>
      <c r="AQ84" s="110"/>
    </row>
    <row r="85" spans="1:43" ht="16.350000000000001" customHeight="1">
      <c r="A85" s="1"/>
      <c r="B85" s="20"/>
      <c r="C85" s="7"/>
      <c r="D85" s="7"/>
      <c r="E85" s="7"/>
      <c r="F85" s="7"/>
      <c r="G85" s="7"/>
      <c r="H85" s="21"/>
      <c r="I85" s="7"/>
      <c r="J85" s="20"/>
      <c r="K85" s="7"/>
      <c r="L85" s="7"/>
      <c r="M85" s="7"/>
      <c r="N85" s="7"/>
      <c r="O85" s="7"/>
      <c r="P85" s="7"/>
      <c r="Q85" s="7"/>
      <c r="R85" s="7"/>
      <c r="S85" s="7"/>
      <c r="T85" s="7"/>
      <c r="U85" s="7"/>
      <c r="V85" s="7"/>
      <c r="W85" s="7"/>
      <c r="X85" s="7"/>
      <c r="Y85" s="7"/>
      <c r="Z85" s="7"/>
      <c r="AA85" s="7"/>
      <c r="AB85" s="7"/>
      <c r="AC85" s="7"/>
      <c r="AD85" s="7"/>
      <c r="AE85" s="7"/>
      <c r="AF85" s="7"/>
      <c r="AG85" s="7"/>
      <c r="AH85" s="21"/>
      <c r="AI85" s="1"/>
      <c r="AJ85" s="1"/>
      <c r="AK85" s="108"/>
      <c r="AL85" s="109"/>
      <c r="AM85" s="109"/>
      <c r="AN85" s="109"/>
      <c r="AO85" s="109"/>
      <c r="AP85" s="109"/>
      <c r="AQ85" s="110"/>
    </row>
    <row r="86" spans="1:43" ht="16.350000000000001" customHeight="1">
      <c r="A86" s="1"/>
      <c r="B86" s="20"/>
      <c r="C86" s="7"/>
      <c r="D86" s="7"/>
      <c r="E86" s="7"/>
      <c r="F86" s="7"/>
      <c r="G86" s="7"/>
      <c r="H86" s="21"/>
      <c r="I86" s="7"/>
      <c r="J86" s="20"/>
      <c r="K86" s="7"/>
      <c r="L86" s="7"/>
      <c r="M86" s="7"/>
      <c r="N86" s="7"/>
      <c r="O86" s="7"/>
      <c r="P86" s="7"/>
      <c r="Q86" s="7"/>
      <c r="R86" s="7"/>
      <c r="S86" s="7"/>
      <c r="T86" s="7"/>
      <c r="U86" s="7"/>
      <c r="V86" s="7"/>
      <c r="W86" s="7"/>
      <c r="X86" s="7"/>
      <c r="Y86" s="7"/>
      <c r="Z86" s="7"/>
      <c r="AA86" s="7"/>
      <c r="AB86" s="7"/>
      <c r="AC86" s="7"/>
      <c r="AD86" s="7"/>
      <c r="AE86" s="7"/>
      <c r="AF86" s="7"/>
      <c r="AG86" s="7"/>
      <c r="AH86" s="21"/>
      <c r="AI86" s="1"/>
      <c r="AJ86" s="1"/>
      <c r="AK86" s="108"/>
      <c r="AL86" s="109"/>
      <c r="AM86" s="109"/>
      <c r="AN86" s="109"/>
      <c r="AO86" s="109"/>
      <c r="AP86" s="109"/>
      <c r="AQ86" s="110"/>
    </row>
    <row r="87" spans="1:43" ht="16.350000000000001" customHeight="1">
      <c r="A87" s="1"/>
      <c r="B87" s="20"/>
      <c r="C87" s="7"/>
      <c r="D87" s="7"/>
      <c r="E87" s="7"/>
      <c r="F87" s="7"/>
      <c r="G87" s="7"/>
      <c r="H87" s="21"/>
      <c r="I87" s="7"/>
      <c r="J87" s="20"/>
      <c r="K87" s="7"/>
      <c r="L87" s="7"/>
      <c r="M87" s="7"/>
      <c r="N87" s="7"/>
      <c r="O87" s="7"/>
      <c r="P87" s="7"/>
      <c r="Q87" s="7"/>
      <c r="R87" s="7"/>
      <c r="S87" s="7"/>
      <c r="T87" s="7"/>
      <c r="U87" s="7"/>
      <c r="V87" s="7"/>
      <c r="W87" s="7"/>
      <c r="X87" s="7"/>
      <c r="Y87" s="7"/>
      <c r="Z87" s="7"/>
      <c r="AA87" s="7"/>
      <c r="AB87" s="7"/>
      <c r="AC87" s="7"/>
      <c r="AD87" s="7"/>
      <c r="AE87" s="7"/>
      <c r="AF87" s="7"/>
      <c r="AG87" s="7"/>
      <c r="AH87" s="21"/>
      <c r="AI87" s="1"/>
      <c r="AJ87" s="1"/>
      <c r="AK87" s="108"/>
      <c r="AL87" s="109"/>
      <c r="AM87" s="109"/>
      <c r="AN87" s="109"/>
      <c r="AO87" s="109"/>
      <c r="AP87" s="109"/>
      <c r="AQ87" s="110"/>
    </row>
    <row r="88" spans="1:43" ht="16.350000000000001" customHeight="1">
      <c r="A88" s="1"/>
      <c r="B88" s="20"/>
      <c r="C88" s="7"/>
      <c r="D88" s="7"/>
      <c r="E88" s="7"/>
      <c r="F88" s="7"/>
      <c r="G88" s="7"/>
      <c r="H88" s="21"/>
      <c r="I88" s="7"/>
      <c r="J88" s="20"/>
      <c r="K88" s="7"/>
      <c r="L88" s="7"/>
      <c r="M88" s="7"/>
      <c r="N88" s="7"/>
      <c r="O88" s="7"/>
      <c r="P88" s="7"/>
      <c r="Q88" s="7"/>
      <c r="R88" s="7"/>
      <c r="S88" s="7"/>
      <c r="T88" s="7"/>
      <c r="U88" s="7"/>
      <c r="V88" s="7"/>
      <c r="W88" s="7"/>
      <c r="X88" s="7"/>
      <c r="Y88" s="7"/>
      <c r="Z88" s="7"/>
      <c r="AA88" s="7"/>
      <c r="AB88" s="7"/>
      <c r="AC88" s="7"/>
      <c r="AD88" s="7"/>
      <c r="AE88" s="7"/>
      <c r="AF88" s="7"/>
      <c r="AG88" s="7"/>
      <c r="AH88" s="21"/>
      <c r="AI88" s="1"/>
      <c r="AJ88" s="1"/>
      <c r="AK88" s="108"/>
      <c r="AL88" s="109"/>
      <c r="AM88" s="109"/>
      <c r="AN88" s="109"/>
      <c r="AO88" s="109"/>
      <c r="AP88" s="109"/>
      <c r="AQ88" s="110"/>
    </row>
    <row r="89" spans="1:43" ht="16.350000000000001" customHeight="1">
      <c r="A89" s="1"/>
      <c r="B89" s="20"/>
      <c r="C89" s="7"/>
      <c r="D89" s="7"/>
      <c r="E89" s="7"/>
      <c r="F89" s="7"/>
      <c r="G89" s="7"/>
      <c r="H89" s="21"/>
      <c r="I89" s="7"/>
      <c r="J89" s="20"/>
      <c r="K89" s="7"/>
      <c r="L89" s="7"/>
      <c r="M89" s="7"/>
      <c r="N89" s="7"/>
      <c r="O89" s="7"/>
      <c r="P89" s="7"/>
      <c r="Q89" s="7"/>
      <c r="R89" s="7"/>
      <c r="S89" s="7"/>
      <c r="T89" s="7"/>
      <c r="U89" s="7"/>
      <c r="V89" s="7"/>
      <c r="W89" s="7"/>
      <c r="X89" s="7"/>
      <c r="Y89" s="7"/>
      <c r="Z89" s="7"/>
      <c r="AA89" s="7"/>
      <c r="AB89" s="7"/>
      <c r="AC89" s="7"/>
      <c r="AD89" s="7"/>
      <c r="AE89" s="7"/>
      <c r="AF89" s="7"/>
      <c r="AG89" s="7"/>
      <c r="AH89" s="21"/>
      <c r="AI89" s="1"/>
      <c r="AJ89" s="1"/>
      <c r="AK89" s="108"/>
      <c r="AL89" s="109"/>
      <c r="AM89" s="109"/>
      <c r="AN89" s="109"/>
      <c r="AO89" s="109"/>
      <c r="AP89" s="109"/>
      <c r="AQ89" s="110"/>
    </row>
    <row r="90" spans="1:43" ht="16.350000000000001" customHeight="1">
      <c r="A90" s="1"/>
      <c r="B90" s="20"/>
      <c r="C90" s="7"/>
      <c r="D90" s="7"/>
      <c r="E90" s="7"/>
      <c r="F90" s="7"/>
      <c r="G90" s="7"/>
      <c r="H90" s="21"/>
      <c r="I90" s="7"/>
      <c r="J90" s="20"/>
      <c r="K90" s="7"/>
      <c r="L90" s="7"/>
      <c r="M90" s="7"/>
      <c r="N90" s="7"/>
      <c r="O90" s="7"/>
      <c r="P90" s="7"/>
      <c r="Q90" s="7"/>
      <c r="R90" s="7"/>
      <c r="S90" s="7"/>
      <c r="T90" s="7"/>
      <c r="U90" s="7"/>
      <c r="V90" s="7"/>
      <c r="W90" s="7"/>
      <c r="X90" s="7"/>
      <c r="Y90" s="7"/>
      <c r="Z90" s="7"/>
      <c r="AA90" s="7"/>
      <c r="AB90" s="7"/>
      <c r="AC90" s="7"/>
      <c r="AD90" s="7"/>
      <c r="AE90" s="7"/>
      <c r="AF90" s="7"/>
      <c r="AG90" s="7"/>
      <c r="AH90" s="21"/>
      <c r="AI90" s="1"/>
      <c r="AJ90" s="1"/>
      <c r="AK90" s="108"/>
      <c r="AL90" s="109"/>
      <c r="AM90" s="109"/>
      <c r="AN90" s="109"/>
      <c r="AO90" s="109"/>
      <c r="AP90" s="109"/>
      <c r="AQ90" s="110"/>
    </row>
    <row r="91" spans="1:43" ht="16.350000000000001" customHeight="1">
      <c r="A91" s="1"/>
      <c r="B91" s="20"/>
      <c r="C91" s="7"/>
      <c r="D91" s="7"/>
      <c r="E91" s="7"/>
      <c r="F91" s="7"/>
      <c r="G91" s="7"/>
      <c r="H91" s="21"/>
      <c r="I91" s="7"/>
      <c r="J91" s="20"/>
      <c r="K91" s="7"/>
      <c r="L91" s="7"/>
      <c r="M91" s="7"/>
      <c r="N91" s="7"/>
      <c r="O91" s="7"/>
      <c r="P91" s="7"/>
      <c r="Q91" s="7"/>
      <c r="R91" s="7"/>
      <c r="S91" s="7"/>
      <c r="T91" s="7"/>
      <c r="U91" s="7"/>
      <c r="V91" s="7"/>
      <c r="W91" s="7"/>
      <c r="X91" s="7"/>
      <c r="Y91" s="7"/>
      <c r="Z91" s="7"/>
      <c r="AA91" s="7"/>
      <c r="AB91" s="7"/>
      <c r="AC91" s="7"/>
      <c r="AD91" s="7"/>
      <c r="AE91" s="7"/>
      <c r="AF91" s="7"/>
      <c r="AG91" s="7"/>
      <c r="AH91" s="21"/>
      <c r="AI91" s="1"/>
      <c r="AJ91" s="1"/>
      <c r="AK91" s="108"/>
      <c r="AL91" s="109"/>
      <c r="AM91" s="109"/>
      <c r="AN91" s="109"/>
      <c r="AO91" s="109"/>
      <c r="AP91" s="109"/>
      <c r="AQ91" s="110"/>
    </row>
    <row r="92" spans="1:43" ht="16.350000000000001" customHeight="1">
      <c r="A92" s="1"/>
      <c r="B92" s="20"/>
      <c r="C92" s="7"/>
      <c r="D92" s="7"/>
      <c r="E92" s="7"/>
      <c r="F92" s="7"/>
      <c r="G92" s="7"/>
      <c r="H92" s="21"/>
      <c r="I92" s="7"/>
      <c r="J92" s="20"/>
      <c r="K92" s="7"/>
      <c r="L92" s="7"/>
      <c r="M92" s="7"/>
      <c r="N92" s="7"/>
      <c r="O92" s="7"/>
      <c r="P92" s="7"/>
      <c r="Q92" s="7"/>
      <c r="R92" s="7"/>
      <c r="S92" s="7"/>
      <c r="T92" s="7"/>
      <c r="U92" s="7"/>
      <c r="V92" s="7"/>
      <c r="W92" s="7"/>
      <c r="X92" s="7"/>
      <c r="Y92" s="7"/>
      <c r="Z92" s="7"/>
      <c r="AA92" s="7"/>
      <c r="AB92" s="7"/>
      <c r="AC92" s="7"/>
      <c r="AD92" s="7"/>
      <c r="AE92" s="7"/>
      <c r="AF92" s="7"/>
      <c r="AG92" s="7"/>
      <c r="AH92" s="21"/>
      <c r="AI92" s="1"/>
      <c r="AJ92" s="1"/>
      <c r="AK92" s="108"/>
      <c r="AL92" s="109"/>
      <c r="AM92" s="109"/>
      <c r="AN92" s="109"/>
      <c r="AO92" s="109"/>
      <c r="AP92" s="109"/>
      <c r="AQ92" s="110"/>
    </row>
    <row r="93" spans="1:43" ht="16.350000000000001" customHeight="1">
      <c r="A93" s="1"/>
      <c r="B93" s="20"/>
      <c r="C93" s="7"/>
      <c r="D93" s="7"/>
      <c r="E93" s="7"/>
      <c r="F93" s="7"/>
      <c r="G93" s="7"/>
      <c r="H93" s="21"/>
      <c r="I93" s="7"/>
      <c r="J93" s="20"/>
      <c r="K93" s="7"/>
      <c r="L93" s="7"/>
      <c r="M93" s="7"/>
      <c r="N93" s="7"/>
      <c r="O93" s="7"/>
      <c r="P93" s="7"/>
      <c r="Q93" s="7"/>
      <c r="R93" s="7"/>
      <c r="S93" s="7"/>
      <c r="T93" s="7"/>
      <c r="U93" s="7"/>
      <c r="V93" s="7"/>
      <c r="W93" s="7"/>
      <c r="X93" s="7"/>
      <c r="Y93" s="7"/>
      <c r="Z93" s="7"/>
      <c r="AA93" s="7"/>
      <c r="AB93" s="7"/>
      <c r="AC93" s="7"/>
      <c r="AD93" s="7"/>
      <c r="AE93" s="7"/>
      <c r="AF93" s="7"/>
      <c r="AG93" s="7"/>
      <c r="AH93" s="21"/>
      <c r="AI93" s="1"/>
      <c r="AJ93" s="1"/>
      <c r="AK93" s="108"/>
      <c r="AL93" s="109"/>
      <c r="AM93" s="109"/>
      <c r="AN93" s="109"/>
      <c r="AO93" s="109"/>
      <c r="AP93" s="109"/>
      <c r="AQ93" s="110"/>
    </row>
    <row r="94" spans="1:43" ht="16.350000000000001" customHeight="1">
      <c r="A94" s="1"/>
      <c r="B94" s="20"/>
      <c r="C94" s="7"/>
      <c r="D94" s="7"/>
      <c r="E94" s="7"/>
      <c r="F94" s="7"/>
      <c r="G94" s="7"/>
      <c r="H94" s="21"/>
      <c r="I94" s="7"/>
      <c r="J94" s="20"/>
      <c r="K94" s="7"/>
      <c r="L94" s="7"/>
      <c r="M94" s="7"/>
      <c r="N94" s="7"/>
      <c r="O94" s="7"/>
      <c r="P94" s="7"/>
      <c r="Q94" s="7"/>
      <c r="R94" s="7"/>
      <c r="S94" s="7"/>
      <c r="T94" s="7"/>
      <c r="U94" s="7"/>
      <c r="V94" s="7"/>
      <c r="W94" s="7"/>
      <c r="X94" s="7"/>
      <c r="Y94" s="7"/>
      <c r="Z94" s="7"/>
      <c r="AA94" s="7"/>
      <c r="AB94" s="7"/>
      <c r="AC94" s="7"/>
      <c r="AD94" s="7"/>
      <c r="AE94" s="7"/>
      <c r="AF94" s="7"/>
      <c r="AG94" s="7"/>
      <c r="AH94" s="21"/>
      <c r="AI94" s="1"/>
      <c r="AJ94" s="1"/>
      <c r="AK94" s="108"/>
      <c r="AL94" s="109"/>
      <c r="AM94" s="109"/>
      <c r="AN94" s="109"/>
      <c r="AO94" s="109"/>
      <c r="AP94" s="109"/>
      <c r="AQ94" s="110"/>
    </row>
    <row r="95" spans="1:43" ht="16.350000000000001" customHeight="1">
      <c r="A95" s="1"/>
      <c r="B95" s="20"/>
      <c r="C95" s="7"/>
      <c r="D95" s="7"/>
      <c r="E95" s="7"/>
      <c r="F95" s="7"/>
      <c r="G95" s="7"/>
      <c r="H95" s="21"/>
      <c r="I95" s="7"/>
      <c r="J95" s="20"/>
      <c r="K95" s="7"/>
      <c r="L95" s="7"/>
      <c r="M95" s="7"/>
      <c r="N95" s="7"/>
      <c r="O95" s="7"/>
      <c r="P95" s="7"/>
      <c r="Q95" s="7"/>
      <c r="R95" s="7"/>
      <c r="S95" s="7"/>
      <c r="T95" s="7"/>
      <c r="U95" s="7"/>
      <c r="V95" s="7"/>
      <c r="W95" s="7"/>
      <c r="X95" s="7"/>
      <c r="Y95" s="7"/>
      <c r="Z95" s="7"/>
      <c r="AA95" s="7"/>
      <c r="AB95" s="7"/>
      <c r="AC95" s="7"/>
      <c r="AD95" s="7"/>
      <c r="AE95" s="7"/>
      <c r="AF95" s="7"/>
      <c r="AG95" s="7"/>
      <c r="AH95" s="21"/>
      <c r="AI95" s="1"/>
      <c r="AJ95" s="1"/>
      <c r="AK95" s="108"/>
      <c r="AL95" s="109"/>
      <c r="AM95" s="109"/>
      <c r="AN95" s="109"/>
      <c r="AO95" s="109"/>
      <c r="AP95" s="109"/>
      <c r="AQ95" s="110"/>
    </row>
    <row r="96" spans="1:43" ht="16.350000000000001" customHeight="1">
      <c r="A96" s="1"/>
      <c r="B96" s="20"/>
      <c r="C96" s="7"/>
      <c r="D96" s="7"/>
      <c r="E96" s="7"/>
      <c r="F96" s="7"/>
      <c r="G96" s="7"/>
      <c r="H96" s="21"/>
      <c r="I96" s="7"/>
      <c r="J96" s="20"/>
      <c r="K96" s="7"/>
      <c r="L96" s="7"/>
      <c r="M96" s="7"/>
      <c r="N96" s="7"/>
      <c r="O96" s="7"/>
      <c r="P96" s="7"/>
      <c r="Q96" s="7"/>
      <c r="R96" s="7"/>
      <c r="S96" s="7"/>
      <c r="T96" s="7"/>
      <c r="U96" s="7"/>
      <c r="V96" s="7"/>
      <c r="W96" s="7"/>
      <c r="X96" s="7"/>
      <c r="Y96" s="7"/>
      <c r="Z96" s="7"/>
      <c r="AA96" s="7"/>
      <c r="AB96" s="7"/>
      <c r="AC96" s="7"/>
      <c r="AD96" s="7"/>
      <c r="AE96" s="7"/>
      <c r="AF96" s="7"/>
      <c r="AG96" s="7"/>
      <c r="AH96" s="21"/>
      <c r="AI96" s="1"/>
      <c r="AJ96" s="1"/>
      <c r="AK96" s="111"/>
      <c r="AL96" s="112"/>
      <c r="AM96" s="112"/>
      <c r="AN96" s="112"/>
      <c r="AO96" s="112"/>
      <c r="AP96" s="112"/>
      <c r="AQ96" s="113"/>
    </row>
    <row r="97" spans="1:43" ht="16.350000000000001" customHeight="1">
      <c r="A97" s="1"/>
      <c r="B97" s="20"/>
      <c r="C97" s="7"/>
      <c r="D97" s="7"/>
      <c r="E97" s="7"/>
      <c r="F97" s="7"/>
      <c r="G97" s="7"/>
      <c r="H97" s="21"/>
      <c r="I97" s="7"/>
      <c r="J97" s="20"/>
      <c r="K97" s="7"/>
      <c r="L97" s="7"/>
      <c r="M97" s="7"/>
      <c r="N97" s="7"/>
      <c r="O97" s="7"/>
      <c r="P97" s="7"/>
      <c r="Q97" s="7"/>
      <c r="R97" s="7"/>
      <c r="S97" s="7"/>
      <c r="T97" s="7"/>
      <c r="U97" s="7"/>
      <c r="V97" s="7"/>
      <c r="W97" s="7"/>
      <c r="X97" s="7"/>
      <c r="Y97" s="7"/>
      <c r="Z97" s="7"/>
      <c r="AA97" s="7"/>
      <c r="AB97" s="7"/>
      <c r="AC97" s="7"/>
      <c r="AD97" s="7"/>
      <c r="AE97" s="7"/>
      <c r="AF97" s="7"/>
      <c r="AG97" s="7"/>
      <c r="AH97" s="21"/>
      <c r="AI97" s="1"/>
      <c r="AJ97" s="1"/>
      <c r="AK97" s="105" t="s">
        <v>33</v>
      </c>
      <c r="AL97" s="106"/>
      <c r="AM97" s="106"/>
      <c r="AN97" s="106"/>
      <c r="AO97" s="106"/>
      <c r="AP97" s="106"/>
      <c r="AQ97" s="107"/>
    </row>
    <row r="98" spans="1:43" ht="16.350000000000001" customHeight="1">
      <c r="A98" s="1"/>
      <c r="B98" s="20"/>
      <c r="C98" s="7"/>
      <c r="D98" s="7"/>
      <c r="E98" s="7"/>
      <c r="F98" s="7"/>
      <c r="G98" s="7"/>
      <c r="H98" s="21"/>
      <c r="I98" s="7"/>
      <c r="J98" s="20"/>
      <c r="K98" s="7"/>
      <c r="L98" s="7"/>
      <c r="M98" s="7"/>
      <c r="N98" s="7"/>
      <c r="O98" s="7"/>
      <c r="P98" s="7"/>
      <c r="Q98" s="7"/>
      <c r="R98" s="7"/>
      <c r="S98" s="7"/>
      <c r="T98" s="7"/>
      <c r="U98" s="7"/>
      <c r="V98" s="7"/>
      <c r="W98" s="7"/>
      <c r="X98" s="7"/>
      <c r="Y98" s="7"/>
      <c r="Z98" s="7"/>
      <c r="AA98" s="7"/>
      <c r="AB98" s="7"/>
      <c r="AC98" s="7"/>
      <c r="AD98" s="7"/>
      <c r="AE98" s="7"/>
      <c r="AF98" s="7"/>
      <c r="AG98" s="7"/>
      <c r="AH98" s="21"/>
      <c r="AI98" s="1"/>
      <c r="AJ98" s="1"/>
      <c r="AK98" s="116"/>
      <c r="AL98" s="117"/>
      <c r="AM98" s="117"/>
      <c r="AN98" s="117"/>
      <c r="AO98" s="117"/>
      <c r="AP98" s="117"/>
      <c r="AQ98" s="118"/>
    </row>
    <row r="99" spans="1:43" ht="16.350000000000001" customHeight="1">
      <c r="A99" s="1"/>
      <c r="B99" s="20"/>
      <c r="C99" s="7"/>
      <c r="D99" s="7"/>
      <c r="E99" s="7"/>
      <c r="F99" s="7"/>
      <c r="G99" s="7"/>
      <c r="H99" s="21"/>
      <c r="I99" s="7"/>
      <c r="J99" s="20"/>
      <c r="K99" s="7"/>
      <c r="L99" s="7"/>
      <c r="M99" s="7"/>
      <c r="N99" s="7"/>
      <c r="O99" s="7"/>
      <c r="P99" s="7"/>
      <c r="Q99" s="7"/>
      <c r="R99" s="7"/>
      <c r="S99" s="7"/>
      <c r="T99" s="7"/>
      <c r="U99" s="7"/>
      <c r="V99" s="7"/>
      <c r="W99" s="7"/>
      <c r="X99" s="7"/>
      <c r="Y99" s="7"/>
      <c r="Z99" s="7"/>
      <c r="AA99" s="7"/>
      <c r="AB99" s="7"/>
      <c r="AC99" s="7"/>
      <c r="AD99" s="7"/>
      <c r="AE99" s="7"/>
      <c r="AF99" s="7"/>
      <c r="AG99" s="7"/>
      <c r="AH99" s="21"/>
      <c r="AI99" s="1"/>
      <c r="AJ99" s="1"/>
      <c r="AK99" s="119" t="s">
        <v>172</v>
      </c>
      <c r="AL99" s="120"/>
      <c r="AM99" s="120"/>
      <c r="AN99" s="120"/>
      <c r="AO99" s="120"/>
      <c r="AP99" s="120"/>
      <c r="AQ99" s="121"/>
    </row>
    <row r="100" spans="1:43" ht="16.350000000000001" customHeight="1">
      <c r="A100" s="1"/>
      <c r="B100" s="20"/>
      <c r="C100" s="7"/>
      <c r="D100" s="7"/>
      <c r="E100" s="7"/>
      <c r="F100" s="7"/>
      <c r="G100" s="7"/>
      <c r="H100" s="21"/>
      <c r="I100" s="7"/>
      <c r="J100" s="20"/>
      <c r="K100" s="7"/>
      <c r="L100" s="7"/>
      <c r="M100" s="7"/>
      <c r="N100" s="7"/>
      <c r="O100" s="7"/>
      <c r="P100" s="7"/>
      <c r="Q100" s="7"/>
      <c r="R100" s="7"/>
      <c r="S100" s="7"/>
      <c r="T100" s="7"/>
      <c r="U100" s="7"/>
      <c r="V100" s="7"/>
      <c r="W100" s="7"/>
      <c r="X100" s="7"/>
      <c r="Y100" s="7"/>
      <c r="Z100" s="7"/>
      <c r="AA100" s="7"/>
      <c r="AB100" s="7"/>
      <c r="AC100" s="7"/>
      <c r="AD100" s="7"/>
      <c r="AE100" s="7"/>
      <c r="AF100" s="7"/>
      <c r="AG100" s="7"/>
      <c r="AH100" s="21"/>
      <c r="AI100" s="1"/>
      <c r="AJ100" s="1"/>
      <c r="AK100" s="119"/>
      <c r="AL100" s="120"/>
      <c r="AM100" s="120"/>
      <c r="AN100" s="120"/>
      <c r="AO100" s="120"/>
      <c r="AP100" s="120"/>
      <c r="AQ100" s="121"/>
    </row>
    <row r="101" spans="1:43" ht="16.350000000000001" customHeight="1">
      <c r="A101" s="1"/>
      <c r="B101" s="20"/>
      <c r="C101" s="7"/>
      <c r="D101" s="7"/>
      <c r="E101" s="7"/>
      <c r="F101" s="7"/>
      <c r="G101" s="7"/>
      <c r="H101" s="21"/>
      <c r="I101" s="7"/>
      <c r="J101" s="20"/>
      <c r="K101" s="7"/>
      <c r="L101" s="7"/>
      <c r="M101" s="7"/>
      <c r="N101" s="7"/>
      <c r="O101" s="7"/>
      <c r="P101" s="7"/>
      <c r="Q101" s="7"/>
      <c r="R101" s="7"/>
      <c r="S101" s="7"/>
      <c r="T101" s="7"/>
      <c r="U101" s="7"/>
      <c r="V101" s="7"/>
      <c r="W101" s="7"/>
      <c r="X101" s="7"/>
      <c r="Y101" s="7"/>
      <c r="Z101" s="7"/>
      <c r="AA101" s="7"/>
      <c r="AB101" s="7"/>
      <c r="AC101" s="7"/>
      <c r="AD101" s="7"/>
      <c r="AE101" s="7"/>
      <c r="AF101" s="7"/>
      <c r="AG101" s="7"/>
      <c r="AH101" s="21"/>
      <c r="AI101" s="1"/>
      <c r="AJ101" s="1"/>
      <c r="AK101" s="119"/>
      <c r="AL101" s="120"/>
      <c r="AM101" s="120"/>
      <c r="AN101" s="120"/>
      <c r="AO101" s="120"/>
      <c r="AP101" s="120"/>
      <c r="AQ101" s="121"/>
    </row>
    <row r="102" spans="1:43" ht="16.350000000000001" customHeight="1">
      <c r="A102" s="1"/>
      <c r="B102" s="20"/>
      <c r="C102" s="7"/>
      <c r="D102" s="7"/>
      <c r="E102" s="7"/>
      <c r="F102" s="7"/>
      <c r="G102" s="7"/>
      <c r="H102" s="21"/>
      <c r="I102" s="7"/>
      <c r="J102" s="20"/>
      <c r="K102" s="7"/>
      <c r="L102" s="7"/>
      <c r="M102" s="7"/>
      <c r="N102" s="7"/>
      <c r="O102" s="7"/>
      <c r="P102" s="7"/>
      <c r="Q102" s="7"/>
      <c r="R102" s="7"/>
      <c r="S102" s="7"/>
      <c r="T102" s="7"/>
      <c r="U102" s="7"/>
      <c r="V102" s="7"/>
      <c r="W102" s="7"/>
      <c r="X102" s="7"/>
      <c r="Y102" s="7"/>
      <c r="Z102" s="7"/>
      <c r="AA102" s="7"/>
      <c r="AB102" s="7"/>
      <c r="AC102" s="7"/>
      <c r="AD102" s="7"/>
      <c r="AE102" s="7"/>
      <c r="AF102" s="7"/>
      <c r="AG102" s="7"/>
      <c r="AH102" s="21"/>
      <c r="AI102" s="1"/>
      <c r="AJ102" s="1"/>
      <c r="AK102" s="119"/>
      <c r="AL102" s="120"/>
      <c r="AM102" s="120"/>
      <c r="AN102" s="120"/>
      <c r="AO102" s="120"/>
      <c r="AP102" s="120"/>
      <c r="AQ102" s="121"/>
    </row>
    <row r="103" spans="1:43" ht="16.350000000000001" customHeight="1">
      <c r="A103" s="1"/>
      <c r="B103" s="20"/>
      <c r="C103" s="7"/>
      <c r="D103" s="7"/>
      <c r="E103" s="7"/>
      <c r="F103" s="7"/>
      <c r="G103" s="7"/>
      <c r="H103" s="21"/>
      <c r="I103" s="7"/>
      <c r="J103" s="20"/>
      <c r="K103" s="7"/>
      <c r="L103" s="7"/>
      <c r="M103" s="7"/>
      <c r="N103" s="7"/>
      <c r="O103" s="7"/>
      <c r="P103" s="7"/>
      <c r="Q103" s="7"/>
      <c r="R103" s="7"/>
      <c r="S103" s="7"/>
      <c r="T103" s="7"/>
      <c r="U103" s="7"/>
      <c r="V103" s="7"/>
      <c r="W103" s="7"/>
      <c r="X103" s="7"/>
      <c r="Y103" s="7"/>
      <c r="Z103" s="7"/>
      <c r="AA103" s="7"/>
      <c r="AB103" s="7"/>
      <c r="AC103" s="7"/>
      <c r="AD103" s="7"/>
      <c r="AE103" s="7"/>
      <c r="AF103" s="7"/>
      <c r="AG103" s="7"/>
      <c r="AH103" s="21"/>
      <c r="AI103" s="1"/>
      <c r="AJ103" s="1"/>
      <c r="AK103" s="119"/>
      <c r="AL103" s="120"/>
      <c r="AM103" s="120"/>
      <c r="AN103" s="120"/>
      <c r="AO103" s="120"/>
      <c r="AP103" s="120"/>
      <c r="AQ103" s="121"/>
    </row>
    <row r="104" spans="1:43" ht="16.350000000000001" customHeight="1">
      <c r="A104" s="1"/>
      <c r="B104" s="20"/>
      <c r="C104" s="7"/>
      <c r="D104" s="7"/>
      <c r="E104" s="7"/>
      <c r="F104" s="7"/>
      <c r="G104" s="7"/>
      <c r="H104" s="21"/>
      <c r="I104" s="7"/>
      <c r="J104" s="20"/>
      <c r="K104" s="7"/>
      <c r="L104" s="7"/>
      <c r="M104" s="7"/>
      <c r="N104" s="7"/>
      <c r="O104" s="7"/>
      <c r="P104" s="7"/>
      <c r="Q104" s="7"/>
      <c r="R104" s="7"/>
      <c r="S104" s="7"/>
      <c r="T104" s="7"/>
      <c r="U104" s="7"/>
      <c r="V104" s="7"/>
      <c r="W104" s="7"/>
      <c r="X104" s="7"/>
      <c r="Y104" s="7"/>
      <c r="Z104" s="7"/>
      <c r="AA104" s="7"/>
      <c r="AB104" s="7"/>
      <c r="AC104" s="7"/>
      <c r="AD104" s="7"/>
      <c r="AE104" s="7"/>
      <c r="AF104" s="7"/>
      <c r="AG104" s="7"/>
      <c r="AH104" s="21"/>
      <c r="AI104" s="1"/>
      <c r="AJ104" s="1"/>
      <c r="AK104" s="119"/>
      <c r="AL104" s="120"/>
      <c r="AM104" s="120"/>
      <c r="AN104" s="120"/>
      <c r="AO104" s="120"/>
      <c r="AP104" s="120"/>
      <c r="AQ104" s="121"/>
    </row>
    <row r="105" spans="1:43" ht="16.350000000000001" customHeight="1">
      <c r="A105" s="1"/>
      <c r="B105" s="20"/>
      <c r="C105" s="7"/>
      <c r="D105" s="7"/>
      <c r="E105" s="7"/>
      <c r="F105" s="7"/>
      <c r="G105" s="7"/>
      <c r="H105" s="21"/>
      <c r="I105" s="7"/>
      <c r="J105" s="20"/>
      <c r="K105" s="7"/>
      <c r="L105" s="7"/>
      <c r="M105" s="7"/>
      <c r="N105" s="7"/>
      <c r="O105" s="7"/>
      <c r="P105" s="7"/>
      <c r="Q105" s="7"/>
      <c r="R105" s="7"/>
      <c r="S105" s="7"/>
      <c r="T105" s="7"/>
      <c r="U105" s="7"/>
      <c r="V105" s="7"/>
      <c r="W105" s="7"/>
      <c r="X105" s="7"/>
      <c r="Y105" s="7"/>
      <c r="Z105" s="7"/>
      <c r="AA105" s="7"/>
      <c r="AB105" s="7"/>
      <c r="AC105" s="7"/>
      <c r="AD105" s="7"/>
      <c r="AE105" s="7"/>
      <c r="AF105" s="7"/>
      <c r="AG105" s="7"/>
      <c r="AH105" s="21"/>
      <c r="AI105" s="1"/>
      <c r="AJ105" s="1"/>
      <c r="AK105" s="119"/>
      <c r="AL105" s="120"/>
      <c r="AM105" s="120"/>
      <c r="AN105" s="120"/>
      <c r="AO105" s="120"/>
      <c r="AP105" s="120"/>
      <c r="AQ105" s="121"/>
    </row>
    <row r="106" spans="1:43" ht="16.350000000000001" customHeight="1">
      <c r="A106" s="1"/>
      <c r="B106" s="20"/>
      <c r="C106" s="7"/>
      <c r="D106" s="7"/>
      <c r="E106" s="7"/>
      <c r="F106" s="7"/>
      <c r="G106" s="7"/>
      <c r="H106" s="21"/>
      <c r="I106" s="7"/>
      <c r="J106" s="20"/>
      <c r="K106" s="7"/>
      <c r="L106" s="7"/>
      <c r="M106" s="7"/>
      <c r="N106" s="7"/>
      <c r="O106" s="7"/>
      <c r="P106" s="7"/>
      <c r="Q106" s="7"/>
      <c r="R106" s="7"/>
      <c r="S106" s="7"/>
      <c r="T106" s="7"/>
      <c r="U106" s="7"/>
      <c r="V106" s="7"/>
      <c r="W106" s="7"/>
      <c r="X106" s="7"/>
      <c r="Y106" s="7"/>
      <c r="Z106" s="7"/>
      <c r="AA106" s="7"/>
      <c r="AB106" s="7"/>
      <c r="AC106" s="7"/>
      <c r="AD106" s="7"/>
      <c r="AE106" s="7"/>
      <c r="AF106" s="7"/>
      <c r="AG106" s="7"/>
      <c r="AH106" s="21"/>
      <c r="AI106" s="1"/>
      <c r="AJ106" s="1"/>
      <c r="AK106" s="119"/>
      <c r="AL106" s="120"/>
      <c r="AM106" s="120"/>
      <c r="AN106" s="120"/>
      <c r="AO106" s="120"/>
      <c r="AP106" s="120"/>
      <c r="AQ106" s="121"/>
    </row>
    <row r="107" spans="1:43" ht="16.350000000000001" customHeight="1">
      <c r="A107" s="1"/>
      <c r="B107" s="20"/>
      <c r="C107" s="7"/>
      <c r="D107" s="7"/>
      <c r="E107" s="7"/>
      <c r="F107" s="7"/>
      <c r="G107" s="7"/>
      <c r="H107" s="21"/>
      <c r="I107" s="7"/>
      <c r="J107" s="20"/>
      <c r="K107" s="7"/>
      <c r="L107" s="7"/>
      <c r="M107" s="7"/>
      <c r="N107" s="7"/>
      <c r="O107" s="7"/>
      <c r="P107" s="7"/>
      <c r="Q107" s="7"/>
      <c r="R107" s="7"/>
      <c r="S107" s="7"/>
      <c r="T107" s="7"/>
      <c r="U107" s="7"/>
      <c r="V107" s="7"/>
      <c r="W107" s="7"/>
      <c r="X107" s="7"/>
      <c r="Y107" s="7"/>
      <c r="Z107" s="7"/>
      <c r="AA107" s="7"/>
      <c r="AB107" s="7"/>
      <c r="AC107" s="7"/>
      <c r="AD107" s="7"/>
      <c r="AE107" s="7"/>
      <c r="AF107" s="7"/>
      <c r="AG107" s="7"/>
      <c r="AH107" s="21"/>
      <c r="AI107" s="1"/>
      <c r="AJ107" s="1"/>
      <c r="AK107" s="119"/>
      <c r="AL107" s="120"/>
      <c r="AM107" s="120"/>
      <c r="AN107" s="120"/>
      <c r="AO107" s="120"/>
      <c r="AP107" s="120"/>
      <c r="AQ107" s="121"/>
    </row>
    <row r="108" spans="1:43" ht="16.350000000000001" customHeight="1">
      <c r="A108" s="1"/>
      <c r="B108" s="20"/>
      <c r="C108" s="7"/>
      <c r="D108" s="7"/>
      <c r="E108" s="7"/>
      <c r="F108" s="7"/>
      <c r="G108" s="7"/>
      <c r="H108" s="21"/>
      <c r="I108" s="7"/>
      <c r="J108" s="20"/>
      <c r="K108" s="7"/>
      <c r="L108" s="7"/>
      <c r="M108" s="7"/>
      <c r="N108" s="7"/>
      <c r="O108" s="7"/>
      <c r="P108" s="7"/>
      <c r="Q108" s="7"/>
      <c r="R108" s="7"/>
      <c r="S108" s="7"/>
      <c r="T108" s="7"/>
      <c r="U108" s="7"/>
      <c r="V108" s="7"/>
      <c r="W108" s="7"/>
      <c r="X108" s="7"/>
      <c r="Y108" s="7"/>
      <c r="Z108" s="7"/>
      <c r="AA108" s="7"/>
      <c r="AB108" s="7"/>
      <c r="AC108" s="7"/>
      <c r="AD108" s="7"/>
      <c r="AE108" s="7"/>
      <c r="AF108" s="7"/>
      <c r="AG108" s="7"/>
      <c r="AH108" s="21"/>
      <c r="AI108" s="1"/>
      <c r="AJ108" s="1"/>
      <c r="AK108" s="119"/>
      <c r="AL108" s="120"/>
      <c r="AM108" s="120"/>
      <c r="AN108" s="120"/>
      <c r="AO108" s="120"/>
      <c r="AP108" s="120"/>
      <c r="AQ108" s="121"/>
    </row>
    <row r="109" spans="1:43" ht="16.350000000000001" customHeight="1">
      <c r="A109" s="1"/>
      <c r="B109" s="20"/>
      <c r="C109" s="7"/>
      <c r="D109" s="7"/>
      <c r="E109" s="7"/>
      <c r="F109" s="7"/>
      <c r="G109" s="7"/>
      <c r="H109" s="21"/>
      <c r="I109" s="7"/>
      <c r="J109" s="20"/>
      <c r="K109" s="7"/>
      <c r="L109" s="7"/>
      <c r="M109" s="7"/>
      <c r="N109" s="7"/>
      <c r="O109" s="7"/>
      <c r="P109" s="7"/>
      <c r="Q109" s="7"/>
      <c r="R109" s="7"/>
      <c r="S109" s="7"/>
      <c r="T109" s="7"/>
      <c r="U109" s="7"/>
      <c r="V109" s="7"/>
      <c r="W109" s="7"/>
      <c r="X109" s="7"/>
      <c r="Y109" s="7"/>
      <c r="Z109" s="7"/>
      <c r="AA109" s="7"/>
      <c r="AB109" s="7"/>
      <c r="AC109" s="7"/>
      <c r="AD109" s="7"/>
      <c r="AE109" s="7"/>
      <c r="AF109" s="7"/>
      <c r="AG109" s="7"/>
      <c r="AH109" s="21"/>
      <c r="AI109" s="1"/>
      <c r="AJ109" s="1"/>
      <c r="AK109" s="119"/>
      <c r="AL109" s="120"/>
      <c r="AM109" s="120"/>
      <c r="AN109" s="120"/>
      <c r="AO109" s="120"/>
      <c r="AP109" s="120"/>
      <c r="AQ109" s="121"/>
    </row>
    <row r="110" spans="1:43" ht="16.350000000000001" customHeight="1">
      <c r="A110" s="1"/>
      <c r="B110" s="20"/>
      <c r="C110" s="7"/>
      <c r="D110" s="7"/>
      <c r="E110" s="7"/>
      <c r="F110" s="7"/>
      <c r="G110" s="7"/>
      <c r="H110" s="21"/>
      <c r="I110" s="7"/>
      <c r="J110" s="20"/>
      <c r="K110" s="7"/>
      <c r="L110" s="7"/>
      <c r="M110" s="7"/>
      <c r="N110" s="7"/>
      <c r="O110" s="7"/>
      <c r="P110" s="7"/>
      <c r="Q110" s="7"/>
      <c r="R110" s="7"/>
      <c r="S110" s="7"/>
      <c r="T110" s="7"/>
      <c r="U110" s="7"/>
      <c r="V110" s="7"/>
      <c r="W110" s="7"/>
      <c r="X110" s="7"/>
      <c r="Y110" s="7"/>
      <c r="Z110" s="7"/>
      <c r="AA110" s="7"/>
      <c r="AB110" s="7"/>
      <c r="AC110" s="7"/>
      <c r="AD110" s="7"/>
      <c r="AE110" s="7"/>
      <c r="AF110" s="7"/>
      <c r="AG110" s="7"/>
      <c r="AH110" s="21"/>
      <c r="AI110" s="1"/>
      <c r="AJ110" s="1"/>
      <c r="AK110" s="119"/>
      <c r="AL110" s="120"/>
      <c r="AM110" s="120"/>
      <c r="AN110" s="120"/>
      <c r="AO110" s="120"/>
      <c r="AP110" s="120"/>
      <c r="AQ110" s="121"/>
    </row>
    <row r="111" spans="1:43" ht="16.350000000000001" customHeight="1">
      <c r="A111" s="1"/>
      <c r="B111" s="20"/>
      <c r="C111" s="7"/>
      <c r="D111" s="7"/>
      <c r="E111" s="7"/>
      <c r="F111" s="7"/>
      <c r="G111" s="7"/>
      <c r="H111" s="21"/>
      <c r="I111" s="7"/>
      <c r="J111" s="20"/>
      <c r="K111" s="7"/>
      <c r="L111" s="7"/>
      <c r="M111" s="7"/>
      <c r="N111" s="7"/>
      <c r="O111" s="7"/>
      <c r="P111" s="7"/>
      <c r="Q111" s="7"/>
      <c r="R111" s="7"/>
      <c r="S111" s="7"/>
      <c r="T111" s="7"/>
      <c r="U111" s="7"/>
      <c r="V111" s="7"/>
      <c r="W111" s="7"/>
      <c r="X111" s="7"/>
      <c r="Y111" s="7"/>
      <c r="Z111" s="7"/>
      <c r="AA111" s="7"/>
      <c r="AB111" s="7"/>
      <c r="AC111" s="7"/>
      <c r="AD111" s="7"/>
      <c r="AE111" s="7"/>
      <c r="AF111" s="7"/>
      <c r="AG111" s="7"/>
      <c r="AH111" s="21"/>
      <c r="AI111" s="1"/>
      <c r="AJ111" s="1"/>
      <c r="AK111" s="119"/>
      <c r="AL111" s="120"/>
      <c r="AM111" s="120"/>
      <c r="AN111" s="120"/>
      <c r="AO111" s="120"/>
      <c r="AP111" s="120"/>
      <c r="AQ111" s="121"/>
    </row>
    <row r="112" spans="1:43" ht="16.350000000000001" customHeight="1">
      <c r="A112" s="1"/>
      <c r="B112" s="20"/>
      <c r="C112" s="7"/>
      <c r="D112" s="7"/>
      <c r="E112" s="7"/>
      <c r="F112" s="7"/>
      <c r="G112" s="7"/>
      <c r="H112" s="21"/>
      <c r="I112" s="7"/>
      <c r="J112" s="20"/>
      <c r="K112" s="7"/>
      <c r="L112" s="7"/>
      <c r="M112" s="7"/>
      <c r="N112" s="7"/>
      <c r="O112" s="7"/>
      <c r="P112" s="7"/>
      <c r="Q112" s="7"/>
      <c r="R112" s="7"/>
      <c r="S112" s="7"/>
      <c r="T112" s="7"/>
      <c r="U112" s="7"/>
      <c r="V112" s="7"/>
      <c r="W112" s="7"/>
      <c r="X112" s="7"/>
      <c r="Y112" s="7"/>
      <c r="Z112" s="7"/>
      <c r="AA112" s="7"/>
      <c r="AB112" s="7"/>
      <c r="AC112" s="7"/>
      <c r="AD112" s="7"/>
      <c r="AE112" s="7"/>
      <c r="AF112" s="7"/>
      <c r="AG112" s="7"/>
      <c r="AH112" s="21"/>
      <c r="AI112" s="1"/>
      <c r="AJ112" s="1"/>
      <c r="AK112" s="119"/>
      <c r="AL112" s="120"/>
      <c r="AM112" s="120"/>
      <c r="AN112" s="120"/>
      <c r="AO112" s="120"/>
      <c r="AP112" s="120"/>
      <c r="AQ112" s="121"/>
    </row>
    <row r="113" spans="1:43" ht="16.350000000000001" customHeight="1">
      <c r="A113" s="1"/>
      <c r="B113" s="20"/>
      <c r="C113" s="7"/>
      <c r="D113" s="7"/>
      <c r="E113" s="7"/>
      <c r="F113" s="7"/>
      <c r="G113" s="7"/>
      <c r="H113" s="21"/>
      <c r="I113" s="7"/>
      <c r="J113" s="20"/>
      <c r="K113" s="7"/>
      <c r="L113" s="7"/>
      <c r="M113" s="7"/>
      <c r="N113" s="7"/>
      <c r="O113" s="7"/>
      <c r="P113" s="7"/>
      <c r="Q113" s="7"/>
      <c r="R113" s="7"/>
      <c r="S113" s="7"/>
      <c r="T113" s="7"/>
      <c r="U113" s="7"/>
      <c r="V113" s="7"/>
      <c r="W113" s="7"/>
      <c r="X113" s="7"/>
      <c r="Y113" s="7"/>
      <c r="Z113" s="7"/>
      <c r="AA113" s="7"/>
      <c r="AB113" s="7"/>
      <c r="AC113" s="7"/>
      <c r="AD113" s="7"/>
      <c r="AE113" s="7"/>
      <c r="AF113" s="7"/>
      <c r="AG113" s="7"/>
      <c r="AH113" s="21"/>
      <c r="AI113" s="1"/>
      <c r="AJ113" s="1"/>
      <c r="AK113" s="119"/>
      <c r="AL113" s="120"/>
      <c r="AM113" s="120"/>
      <c r="AN113" s="120"/>
      <c r="AO113" s="120"/>
      <c r="AP113" s="120"/>
      <c r="AQ113" s="121"/>
    </row>
    <row r="114" spans="1:43" ht="16.350000000000001" customHeight="1">
      <c r="A114" s="1"/>
      <c r="B114" s="20"/>
      <c r="C114" s="7"/>
      <c r="D114" s="7"/>
      <c r="E114" s="7"/>
      <c r="F114" s="7"/>
      <c r="G114" s="7"/>
      <c r="H114" s="21"/>
      <c r="I114" s="7"/>
      <c r="J114" s="20"/>
      <c r="K114" s="7"/>
      <c r="L114" s="7"/>
      <c r="M114" s="7"/>
      <c r="N114" s="7"/>
      <c r="O114" s="7"/>
      <c r="P114" s="7"/>
      <c r="Q114" s="7"/>
      <c r="R114" s="7"/>
      <c r="S114" s="7"/>
      <c r="T114" s="7"/>
      <c r="U114" s="7"/>
      <c r="V114" s="7"/>
      <c r="W114" s="7"/>
      <c r="X114" s="7"/>
      <c r="Y114" s="7"/>
      <c r="Z114" s="7"/>
      <c r="AA114" s="7"/>
      <c r="AB114" s="7"/>
      <c r="AC114" s="7"/>
      <c r="AD114" s="7"/>
      <c r="AE114" s="7"/>
      <c r="AF114" s="7"/>
      <c r="AG114" s="7"/>
      <c r="AH114" s="21"/>
      <c r="AI114" s="1"/>
      <c r="AJ114" s="1"/>
      <c r="AK114" s="119"/>
      <c r="AL114" s="120"/>
      <c r="AM114" s="120"/>
      <c r="AN114" s="120"/>
      <c r="AO114" s="120"/>
      <c r="AP114" s="120"/>
      <c r="AQ114" s="121"/>
    </row>
    <row r="115" spans="1:43" ht="16.350000000000001" customHeight="1">
      <c r="A115" s="1"/>
      <c r="B115" s="20"/>
      <c r="C115" s="7"/>
      <c r="D115" s="7"/>
      <c r="E115" s="7"/>
      <c r="F115" s="7"/>
      <c r="G115" s="7"/>
      <c r="H115" s="21"/>
      <c r="I115" s="7"/>
      <c r="J115" s="20"/>
      <c r="K115" s="7"/>
      <c r="L115" s="7"/>
      <c r="M115" s="7"/>
      <c r="N115" s="7"/>
      <c r="O115" s="7"/>
      <c r="P115" s="7"/>
      <c r="Q115" s="7"/>
      <c r="R115" s="7"/>
      <c r="S115" s="7"/>
      <c r="T115" s="7"/>
      <c r="U115" s="7"/>
      <c r="V115" s="7"/>
      <c r="W115" s="7"/>
      <c r="X115" s="7"/>
      <c r="Y115" s="7"/>
      <c r="Z115" s="7"/>
      <c r="AA115" s="7"/>
      <c r="AB115" s="7"/>
      <c r="AC115" s="7"/>
      <c r="AD115" s="7"/>
      <c r="AE115" s="7"/>
      <c r="AF115" s="7"/>
      <c r="AG115" s="7"/>
      <c r="AH115" s="21"/>
      <c r="AI115" s="1"/>
      <c r="AJ115" s="1"/>
      <c r="AK115" s="119"/>
      <c r="AL115" s="120"/>
      <c r="AM115" s="120"/>
      <c r="AN115" s="120"/>
      <c r="AO115" s="120"/>
      <c r="AP115" s="120"/>
      <c r="AQ115" s="121"/>
    </row>
    <row r="116" spans="1:43" ht="13.5" customHeight="1">
      <c r="A116" s="1"/>
      <c r="B116" s="20"/>
      <c r="C116" s="7"/>
      <c r="D116" s="7"/>
      <c r="E116" s="7"/>
      <c r="F116" s="7"/>
      <c r="G116" s="7"/>
      <c r="H116" s="21"/>
      <c r="I116" s="7"/>
      <c r="J116" s="20"/>
      <c r="K116" s="7"/>
      <c r="L116" s="7"/>
      <c r="M116" s="7"/>
      <c r="N116" s="7"/>
      <c r="O116" s="7"/>
      <c r="P116" s="7"/>
      <c r="Q116" s="7"/>
      <c r="R116" s="7"/>
      <c r="S116" s="7"/>
      <c r="T116" s="7"/>
      <c r="U116" s="7"/>
      <c r="V116" s="7"/>
      <c r="W116" s="7"/>
      <c r="X116" s="7"/>
      <c r="Y116" s="7"/>
      <c r="Z116" s="7"/>
      <c r="AA116" s="7"/>
      <c r="AB116" s="7"/>
      <c r="AC116" s="7"/>
      <c r="AD116" s="7"/>
      <c r="AE116" s="7"/>
      <c r="AF116" s="7"/>
      <c r="AG116" s="7"/>
      <c r="AH116" s="21"/>
      <c r="AI116" s="1"/>
      <c r="AJ116" s="1"/>
      <c r="AK116" s="119"/>
      <c r="AL116" s="120"/>
      <c r="AM116" s="120"/>
      <c r="AN116" s="120"/>
      <c r="AO116" s="120"/>
      <c r="AP116" s="120"/>
      <c r="AQ116" s="121"/>
    </row>
    <row r="117" spans="1:43" ht="14.25" customHeight="1" thickBot="1">
      <c r="A117" s="1"/>
      <c r="B117" s="36"/>
      <c r="C117" s="37"/>
      <c r="D117" s="37"/>
      <c r="E117" s="37"/>
      <c r="F117" s="37"/>
      <c r="G117" s="37"/>
      <c r="H117" s="38"/>
      <c r="I117" s="7"/>
      <c r="J117" s="36"/>
      <c r="K117" s="37"/>
      <c r="L117" s="37"/>
      <c r="M117" s="37"/>
      <c r="N117" s="37"/>
      <c r="O117" s="37"/>
      <c r="P117" s="37"/>
      <c r="Q117" s="37"/>
      <c r="R117" s="37"/>
      <c r="S117" s="37"/>
      <c r="T117" s="37"/>
      <c r="U117" s="37"/>
      <c r="V117" s="37"/>
      <c r="W117" s="37"/>
      <c r="X117" s="37"/>
      <c r="Y117" s="37"/>
      <c r="Z117" s="37"/>
      <c r="AA117" s="37"/>
      <c r="AB117" s="37"/>
      <c r="AC117" s="37"/>
      <c r="AD117" s="37"/>
      <c r="AE117" s="37"/>
      <c r="AF117" s="37"/>
      <c r="AG117" s="37"/>
      <c r="AH117" s="38"/>
      <c r="AI117" s="1"/>
      <c r="AJ117" s="1"/>
      <c r="AK117" s="122"/>
      <c r="AL117" s="123"/>
      <c r="AM117" s="123"/>
      <c r="AN117" s="123"/>
      <c r="AO117" s="123"/>
      <c r="AP117" s="123"/>
      <c r="AQ117" s="124"/>
    </row>
    <row r="118" spans="1:43" ht="21" customHeight="1">
      <c r="A118" s="1"/>
      <c r="B118" s="39" t="s">
        <v>34</v>
      </c>
      <c r="C118" s="40"/>
      <c r="D118" s="40"/>
      <c r="E118" s="40"/>
      <c r="F118" s="40"/>
      <c r="G118" s="40"/>
      <c r="H118" s="40"/>
      <c r="I118" s="41"/>
      <c r="J118" s="40"/>
      <c r="K118" s="40"/>
      <c r="L118" s="40"/>
      <c r="M118" s="40"/>
      <c r="N118" s="40"/>
      <c r="O118" s="40"/>
      <c r="P118" s="40"/>
      <c r="Q118" s="40"/>
      <c r="R118" s="40"/>
      <c r="S118" s="40"/>
      <c r="T118" s="40"/>
      <c r="U118" s="40"/>
      <c r="V118" s="40"/>
      <c r="W118" s="40"/>
      <c r="X118" s="1"/>
      <c r="Y118" s="1"/>
      <c r="Z118" s="1"/>
      <c r="AA118" s="1"/>
      <c r="AB118" s="1"/>
      <c r="AC118" s="1"/>
      <c r="AD118" s="1"/>
      <c r="AE118" s="1"/>
      <c r="AF118" s="1"/>
      <c r="AG118" s="1"/>
      <c r="AH118" s="1"/>
      <c r="AI118" s="1"/>
      <c r="AJ118" s="1"/>
      <c r="AK118" s="1"/>
      <c r="AL118" s="1"/>
      <c r="AM118" s="1"/>
      <c r="AN118" s="1"/>
      <c r="AO118" s="1"/>
      <c r="AP118" s="1"/>
      <c r="AQ118" s="1"/>
    </row>
  </sheetData>
  <sheetProtection password="8649" sheet="1" objects="1" scenarios="1" formatCells="0" formatColumns="0" formatRows="0"/>
  <mergeCells count="85">
    <mergeCell ref="AK2:AQ2"/>
    <mergeCell ref="B2:E2"/>
    <mergeCell ref="F2:I2"/>
    <mergeCell ref="J2:M2"/>
    <mergeCell ref="N2:Q2"/>
    <mergeCell ref="S2:AH2"/>
    <mergeCell ref="AK3:AQ38"/>
    <mergeCell ref="B4:E4"/>
    <mergeCell ref="F4:I4"/>
    <mergeCell ref="J4:M4"/>
    <mergeCell ref="N4:Q4"/>
    <mergeCell ref="B3:E3"/>
    <mergeCell ref="F3:I3"/>
    <mergeCell ref="J3:M3"/>
    <mergeCell ref="N3:Q3"/>
    <mergeCell ref="S3:AH19"/>
    <mergeCell ref="B5:E5"/>
    <mergeCell ref="F5:I5"/>
    <mergeCell ref="J5:M5"/>
    <mergeCell ref="N5:Q5"/>
    <mergeCell ref="B6:E6"/>
    <mergeCell ref="F6:I6"/>
    <mergeCell ref="J6:M6"/>
    <mergeCell ref="N6:Q6"/>
    <mergeCell ref="B7:E7"/>
    <mergeCell ref="F7:I7"/>
    <mergeCell ref="J7:M7"/>
    <mergeCell ref="N7:Q7"/>
    <mergeCell ref="B8:E8"/>
    <mergeCell ref="F8:I8"/>
    <mergeCell ref="J8:M8"/>
    <mergeCell ref="N8:Q8"/>
    <mergeCell ref="N12:O12"/>
    <mergeCell ref="B9:E9"/>
    <mergeCell ref="F9:I9"/>
    <mergeCell ref="J9:M9"/>
    <mergeCell ref="N9:Q9"/>
    <mergeCell ref="B11:E11"/>
    <mergeCell ref="F11:G11"/>
    <mergeCell ref="H11:I11"/>
    <mergeCell ref="J11:K11"/>
    <mergeCell ref="L11:M11"/>
    <mergeCell ref="N11:O11"/>
    <mergeCell ref="B12:E12"/>
    <mergeCell ref="F12:G12"/>
    <mergeCell ref="H12:I12"/>
    <mergeCell ref="J12:K12"/>
    <mergeCell ref="L12:M12"/>
    <mergeCell ref="N14:O14"/>
    <mergeCell ref="N13:O13"/>
    <mergeCell ref="B13:E13"/>
    <mergeCell ref="F13:G13"/>
    <mergeCell ref="H13:I13"/>
    <mergeCell ref="J13:K13"/>
    <mergeCell ref="L13:M13"/>
    <mergeCell ref="B14:E14"/>
    <mergeCell ref="F14:G14"/>
    <mergeCell ref="H14:I14"/>
    <mergeCell ref="J14:K14"/>
    <mergeCell ref="L14:M14"/>
    <mergeCell ref="N16:O16"/>
    <mergeCell ref="B15:E15"/>
    <mergeCell ref="F15:G15"/>
    <mergeCell ref="H15:I15"/>
    <mergeCell ref="J15:K15"/>
    <mergeCell ref="L15:M15"/>
    <mergeCell ref="N15:O15"/>
    <mergeCell ref="B16:E16"/>
    <mergeCell ref="F16:G16"/>
    <mergeCell ref="H16:I16"/>
    <mergeCell ref="J16:K16"/>
    <mergeCell ref="L16:M16"/>
    <mergeCell ref="B18:E18"/>
    <mergeCell ref="F18:H18"/>
    <mergeCell ref="I18:K18"/>
    <mergeCell ref="L18:O18"/>
    <mergeCell ref="B19:E19"/>
    <mergeCell ref="F19:H19"/>
    <mergeCell ref="I19:K19"/>
    <mergeCell ref="L19:O19"/>
    <mergeCell ref="AK39:AQ39"/>
    <mergeCell ref="AK40:AQ96"/>
    <mergeCell ref="B42:D42"/>
    <mergeCell ref="AK97:AQ98"/>
    <mergeCell ref="AK99:AQ117"/>
  </mergeCells>
  <phoneticPr fontId="3"/>
  <printOptions horizontalCentered="1" verticalCentered="1"/>
  <pageMargins left="0.19685039370078741" right="0.19685039370078741" top="0.19685039370078741" bottom="0.19685039370078741" header="0.31496062992125984" footer="0.31496062992125984"/>
  <pageSetup paperSize="8" scale="40"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NI35"/>
  <sheetViews>
    <sheetView showGridLines="0" zoomScale="130" zoomScaleNormal="130" workbookViewId="0"/>
  </sheetViews>
  <sheetFormatPr defaultColWidth="9" defaultRowHeight="13.2"/>
  <cols>
    <col min="1" max="1" width="9" style="44"/>
    <col min="2" max="6" width="11.88671875" style="44" customWidth="1"/>
    <col min="7" max="7" width="18.33203125" style="44" bestFit="1" customWidth="1"/>
    <col min="8" max="8" width="12.109375" style="44" customWidth="1"/>
    <col min="9" max="9" width="14.77734375" style="44" customWidth="1"/>
    <col min="10" max="15" width="12.109375" style="44" customWidth="1"/>
    <col min="16" max="16" width="27.109375" style="44" customWidth="1"/>
    <col min="17" max="17" width="28" style="44" customWidth="1"/>
    <col min="18" max="18" width="12.109375" style="44" customWidth="1"/>
    <col min="19" max="19" width="17.109375" style="44" customWidth="1"/>
    <col min="20" max="48" width="12.109375" style="44" customWidth="1"/>
    <col min="49" max="49" width="9.44140625" style="44" customWidth="1"/>
    <col min="50" max="54" width="12.88671875" style="44" customWidth="1"/>
    <col min="55" max="59" width="12.44140625" style="44" customWidth="1"/>
    <col min="60" max="60" width="9.44140625" style="44" customWidth="1"/>
    <col min="61" max="65" width="12.88671875" style="44" customWidth="1"/>
    <col min="66" max="70" width="12.44140625" style="44" customWidth="1"/>
    <col min="71" max="71" width="9.44140625" style="44" customWidth="1"/>
    <col min="72" max="76" width="12.88671875" style="44" customWidth="1"/>
    <col min="77" max="81" width="12.44140625" style="44" customWidth="1"/>
    <col min="82" max="82" width="9.44140625" style="44" customWidth="1"/>
    <col min="83" max="87" width="12.88671875" style="44" customWidth="1"/>
    <col min="88" max="91" width="12.44140625" style="44" customWidth="1"/>
    <col min="92" max="92" width="9.44140625" style="44" customWidth="1"/>
    <col min="93" max="97" width="12.88671875" style="44" customWidth="1"/>
    <col min="98" max="102" width="12.44140625" style="44" customWidth="1"/>
    <col min="103" max="103" width="9.33203125" style="44" customWidth="1"/>
    <col min="104" max="108" width="12.88671875" style="44" customWidth="1"/>
    <col min="109" max="112" width="12.44140625" style="44" customWidth="1"/>
    <col min="113" max="113" width="9.33203125" style="44" customWidth="1"/>
    <col min="114" max="118" width="12.88671875" style="44" customWidth="1"/>
    <col min="119" max="122" width="12.44140625" style="44" customWidth="1"/>
    <col min="123" max="123" width="9.33203125" style="44" customWidth="1"/>
    <col min="124" max="128" width="12.88671875" style="44" customWidth="1"/>
    <col min="129" max="132" width="12.44140625" style="44" customWidth="1"/>
    <col min="133" max="133" width="9.33203125" style="44" customWidth="1"/>
    <col min="134" max="138" width="12.88671875" style="44" customWidth="1"/>
    <col min="139" max="142" width="12.44140625" style="44" customWidth="1"/>
    <col min="143" max="143" width="9.33203125" style="44" customWidth="1"/>
    <col min="144" max="148" width="12.88671875" style="44" customWidth="1"/>
    <col min="149" max="153" width="12.44140625" style="44" customWidth="1"/>
    <col min="154" max="154" width="9.109375" style="44" customWidth="1"/>
    <col min="155" max="159" width="11.6640625" style="44" customWidth="1"/>
    <col min="160" max="163" width="12.44140625" style="44" customWidth="1"/>
    <col min="164" max="164" width="9.109375" style="44" customWidth="1"/>
    <col min="165" max="169" width="11.6640625" style="44" customWidth="1"/>
    <col min="170" max="173" width="12.44140625" style="44" customWidth="1"/>
    <col min="174" max="174" width="9.109375" style="44" customWidth="1"/>
    <col min="175" max="179" width="11.6640625" style="44" customWidth="1"/>
    <col min="180" max="183" width="12.44140625" style="44" customWidth="1"/>
    <col min="184" max="184" width="9.109375" style="44" customWidth="1"/>
    <col min="185" max="189" width="11.6640625" style="44" customWidth="1"/>
    <col min="190" max="193" width="12.44140625" style="44" customWidth="1"/>
    <col min="194" max="194" width="9.109375" style="44" customWidth="1"/>
    <col min="195" max="199" width="11.6640625" style="44" customWidth="1"/>
    <col min="200" max="204" width="12.44140625" style="44" customWidth="1"/>
    <col min="205" max="205" width="9.109375" style="44" customWidth="1"/>
    <col min="206" max="210" width="11.6640625" style="44" customWidth="1"/>
    <col min="211" max="214" width="12.44140625" style="44" customWidth="1"/>
    <col min="215" max="215" width="9.109375" style="44" customWidth="1"/>
    <col min="216" max="220" width="11.6640625" style="44" customWidth="1"/>
    <col min="221" max="224" width="12.44140625" style="44" customWidth="1"/>
    <col min="225" max="225" width="9.109375" style="44" customWidth="1"/>
    <col min="226" max="230" width="11.6640625" style="44" customWidth="1"/>
    <col min="231" max="234" width="12.44140625" style="44" customWidth="1"/>
    <col min="235" max="235" width="9.109375" style="44" customWidth="1"/>
    <col min="236" max="240" width="11.6640625" style="44" customWidth="1"/>
    <col min="241" max="244" width="12.44140625" style="44" customWidth="1"/>
    <col min="245" max="245" width="9.109375" style="44" customWidth="1"/>
    <col min="246" max="250" width="11.6640625" style="44" customWidth="1"/>
    <col min="251" max="255" width="12.44140625" style="44" customWidth="1"/>
    <col min="256" max="256" width="9.109375" style="44" customWidth="1"/>
    <col min="257" max="261" width="11.6640625" style="44" customWidth="1"/>
    <col min="262" max="265" width="12.44140625" style="44" customWidth="1"/>
    <col min="266" max="266" width="9.109375" style="44" customWidth="1"/>
    <col min="267" max="271" width="11.6640625" style="44" customWidth="1"/>
    <col min="272" max="275" width="12.44140625" style="44" customWidth="1"/>
    <col min="276" max="276" width="9.109375" style="44" customWidth="1"/>
    <col min="277" max="281" width="11.6640625" style="44" customWidth="1"/>
    <col min="282" max="285" width="12.44140625" style="44" customWidth="1"/>
    <col min="286" max="286" width="9.109375" style="44" customWidth="1"/>
    <col min="287" max="291" width="11.6640625" style="44" customWidth="1"/>
    <col min="292" max="295" width="12.44140625" style="44" customWidth="1"/>
    <col min="296" max="296" width="9.109375" style="44" customWidth="1"/>
    <col min="297" max="301" width="11.6640625" style="44" customWidth="1"/>
    <col min="302" max="306" width="12.44140625" style="44" customWidth="1"/>
    <col min="307" max="307" width="9.109375" style="44" customWidth="1"/>
    <col min="308" max="312" width="11.6640625" style="44" customWidth="1"/>
    <col min="313" max="316" width="12.44140625" style="44" customWidth="1"/>
    <col min="317" max="317" width="9.109375" style="44" customWidth="1"/>
    <col min="318" max="322" width="11.6640625" style="44" customWidth="1"/>
    <col min="323" max="326" width="12.44140625" style="44" customWidth="1"/>
    <col min="327" max="327" width="9.109375" style="44" customWidth="1"/>
    <col min="328" max="332" width="11.6640625" style="44" customWidth="1"/>
    <col min="333" max="336" width="12.44140625" style="44" customWidth="1"/>
    <col min="337" max="337" width="9.109375" style="44" customWidth="1"/>
    <col min="338" max="342" width="11.6640625" style="44" customWidth="1"/>
    <col min="343" max="346" width="12.44140625" style="44" customWidth="1"/>
    <col min="347" max="347" width="9.109375" style="44" customWidth="1"/>
    <col min="348" max="352" width="11.6640625" style="44" customWidth="1"/>
    <col min="353" max="356" width="12.44140625" style="44" customWidth="1"/>
    <col min="357" max="373" width="17" style="44" customWidth="1"/>
    <col min="374" max="16384" width="9" style="44"/>
  </cols>
  <sheetData>
    <row r="1" spans="1:373">
      <c r="A1" s="42" t="s">
        <v>35</v>
      </c>
      <c r="B1" s="42"/>
      <c r="C1" s="42"/>
      <c r="D1" s="42"/>
      <c r="E1" s="43"/>
      <c r="F1" s="43"/>
      <c r="G1" s="43"/>
      <c r="H1" s="43"/>
      <c r="I1" s="43"/>
      <c r="J1" s="43"/>
      <c r="K1" s="43"/>
      <c r="L1" s="43"/>
      <c r="M1" s="43"/>
      <c r="N1" s="43"/>
      <c r="O1" s="43"/>
      <c r="P1" s="43"/>
      <c r="Q1" s="43"/>
      <c r="R1" s="43"/>
      <c r="S1" s="43"/>
      <c r="T1" s="43"/>
      <c r="U1" s="43"/>
      <c r="V1" s="43"/>
      <c r="W1" s="43">
        <v>1</v>
      </c>
      <c r="X1" s="43">
        <v>1</v>
      </c>
      <c r="Y1" s="43">
        <v>1</v>
      </c>
      <c r="Z1" s="43">
        <v>1</v>
      </c>
      <c r="AA1" s="43">
        <v>1</v>
      </c>
      <c r="AB1" s="43">
        <v>1</v>
      </c>
      <c r="AC1" s="43">
        <v>1</v>
      </c>
      <c r="AD1" s="43">
        <v>1</v>
      </c>
      <c r="AE1" s="43">
        <v>1</v>
      </c>
      <c r="AF1" s="43">
        <v>1</v>
      </c>
      <c r="AG1" s="43"/>
      <c r="AH1" s="43">
        <v>1</v>
      </c>
      <c r="AI1" s="43">
        <v>1</v>
      </c>
      <c r="AJ1" s="43">
        <v>1</v>
      </c>
      <c r="AK1" s="43">
        <v>1</v>
      </c>
      <c r="AL1" s="43">
        <v>1</v>
      </c>
      <c r="AM1" s="43">
        <v>1</v>
      </c>
      <c r="AN1" s="43">
        <v>1</v>
      </c>
      <c r="AO1" s="43">
        <v>1</v>
      </c>
      <c r="AP1" s="43">
        <v>1</v>
      </c>
      <c r="AQ1" s="43">
        <v>1</v>
      </c>
      <c r="AR1" s="43"/>
      <c r="AS1" s="43">
        <v>1</v>
      </c>
      <c r="AT1" s="43">
        <v>1</v>
      </c>
      <c r="AU1" s="43">
        <v>1</v>
      </c>
      <c r="AV1" s="43">
        <v>1</v>
      </c>
      <c r="AW1" s="43">
        <v>1</v>
      </c>
      <c r="AX1" s="43">
        <v>1</v>
      </c>
      <c r="AY1" s="43">
        <v>1</v>
      </c>
      <c r="AZ1" s="43">
        <v>1</v>
      </c>
      <c r="BA1" s="43">
        <v>1</v>
      </c>
      <c r="BB1" s="43">
        <v>1</v>
      </c>
      <c r="BC1" s="43"/>
      <c r="BD1" s="43">
        <v>1</v>
      </c>
      <c r="BE1" s="43">
        <v>1</v>
      </c>
      <c r="BF1" s="43">
        <v>1</v>
      </c>
      <c r="BG1" s="43">
        <v>1</v>
      </c>
      <c r="BH1" s="43">
        <v>1</v>
      </c>
      <c r="BI1" s="43">
        <v>1</v>
      </c>
      <c r="BJ1" s="43">
        <v>1</v>
      </c>
      <c r="BK1" s="43">
        <v>1</v>
      </c>
      <c r="BL1" s="43">
        <v>1</v>
      </c>
      <c r="BM1" s="43">
        <v>1</v>
      </c>
      <c r="BN1" s="43"/>
      <c r="BO1" s="43">
        <v>1</v>
      </c>
      <c r="BP1" s="43">
        <v>1</v>
      </c>
      <c r="BQ1" s="43">
        <v>1</v>
      </c>
      <c r="BR1" s="43">
        <v>1</v>
      </c>
      <c r="BS1" s="43">
        <v>1</v>
      </c>
      <c r="BT1" s="43">
        <v>1</v>
      </c>
      <c r="BU1" s="43">
        <v>1</v>
      </c>
      <c r="BV1" s="43">
        <v>1</v>
      </c>
      <c r="BW1" s="43">
        <v>1</v>
      </c>
      <c r="BX1" s="43">
        <v>1</v>
      </c>
      <c r="BY1" s="43"/>
      <c r="BZ1" s="43">
        <v>1</v>
      </c>
      <c r="CA1" s="43">
        <v>1</v>
      </c>
      <c r="CB1" s="43">
        <v>1</v>
      </c>
      <c r="CC1" s="43">
        <v>1</v>
      </c>
      <c r="CD1" s="43">
        <v>1</v>
      </c>
      <c r="CE1" s="43">
        <v>1</v>
      </c>
      <c r="CF1" s="43">
        <v>1</v>
      </c>
      <c r="CG1" s="43">
        <v>1</v>
      </c>
      <c r="CH1" s="43">
        <v>1</v>
      </c>
      <c r="CI1" s="43">
        <v>1</v>
      </c>
      <c r="CJ1" s="43"/>
      <c r="CK1" s="43">
        <v>1</v>
      </c>
      <c r="CL1" s="43">
        <v>1</v>
      </c>
      <c r="CM1" s="43">
        <v>1</v>
      </c>
      <c r="CN1" s="43">
        <v>1</v>
      </c>
      <c r="CO1" s="43">
        <v>1</v>
      </c>
      <c r="CP1" s="43">
        <v>1</v>
      </c>
      <c r="CQ1" s="43">
        <v>1</v>
      </c>
      <c r="CR1" s="43">
        <v>1</v>
      </c>
      <c r="CS1" s="43">
        <v>1</v>
      </c>
      <c r="CT1" s="43">
        <v>1</v>
      </c>
      <c r="CU1" s="43"/>
      <c r="CV1" s="43">
        <v>1</v>
      </c>
      <c r="CW1" s="43">
        <v>1</v>
      </c>
      <c r="CX1" s="43">
        <v>1</v>
      </c>
      <c r="CY1" s="43">
        <v>1</v>
      </c>
      <c r="CZ1" s="43">
        <v>1</v>
      </c>
      <c r="DA1" s="43">
        <v>1</v>
      </c>
      <c r="DB1" s="43">
        <v>1</v>
      </c>
      <c r="DC1" s="43">
        <v>1</v>
      </c>
      <c r="DD1" s="43">
        <v>1</v>
      </c>
      <c r="DE1" s="43">
        <v>1</v>
      </c>
      <c r="DF1" s="43"/>
      <c r="DG1" s="43">
        <v>1</v>
      </c>
      <c r="DH1" s="43">
        <v>1</v>
      </c>
      <c r="DI1" s="43">
        <v>1</v>
      </c>
      <c r="DJ1" s="43">
        <v>1</v>
      </c>
      <c r="DK1" s="43">
        <v>1</v>
      </c>
      <c r="DL1" s="43">
        <v>1</v>
      </c>
      <c r="DM1" s="43">
        <v>1</v>
      </c>
      <c r="DN1" s="43">
        <v>1</v>
      </c>
      <c r="DO1" s="43">
        <v>1</v>
      </c>
      <c r="DP1" s="43">
        <v>1</v>
      </c>
      <c r="DQ1" s="43"/>
      <c r="DR1" s="43">
        <v>1</v>
      </c>
      <c r="DS1" s="43">
        <v>1</v>
      </c>
      <c r="DT1" s="43">
        <v>1</v>
      </c>
      <c r="DU1" s="43">
        <v>1</v>
      </c>
      <c r="DV1" s="43">
        <v>1</v>
      </c>
      <c r="DW1" s="43">
        <v>1</v>
      </c>
      <c r="DX1" s="43">
        <v>1</v>
      </c>
      <c r="DY1" s="43">
        <v>1</v>
      </c>
      <c r="DZ1" s="43">
        <v>1</v>
      </c>
      <c r="EA1" s="43">
        <v>1</v>
      </c>
      <c r="EB1" s="43"/>
      <c r="EC1" s="43">
        <v>1</v>
      </c>
      <c r="ED1" s="43">
        <v>1</v>
      </c>
      <c r="EE1" s="43">
        <v>1</v>
      </c>
      <c r="EF1" s="43">
        <v>1</v>
      </c>
      <c r="EG1" s="43">
        <v>1</v>
      </c>
      <c r="EH1" s="43">
        <v>1</v>
      </c>
      <c r="EI1" s="43">
        <v>1</v>
      </c>
      <c r="EJ1" s="43">
        <v>1</v>
      </c>
      <c r="EK1" s="43">
        <v>1</v>
      </c>
      <c r="EL1" s="43">
        <v>1</v>
      </c>
      <c r="EM1" s="43">
        <v>1</v>
      </c>
      <c r="EN1" s="43">
        <v>1</v>
      </c>
      <c r="EO1" s="43">
        <v>1</v>
      </c>
      <c r="EP1" s="43">
        <v>1</v>
      </c>
      <c r="EQ1" s="43">
        <v>1</v>
      </c>
      <c r="ER1" s="43">
        <v>1</v>
      </c>
      <c r="ES1" s="43">
        <v>1</v>
      </c>
      <c r="ET1" s="43">
        <v>1</v>
      </c>
      <c r="EU1" s="43">
        <v>1</v>
      </c>
      <c r="EV1" s="43">
        <v>1</v>
      </c>
      <c r="EW1" s="43">
        <v>1</v>
      </c>
      <c r="EX1" s="43">
        <v>1</v>
      </c>
      <c r="EY1" s="43">
        <v>1</v>
      </c>
      <c r="EZ1" s="43">
        <v>1</v>
      </c>
      <c r="FA1" s="43">
        <v>1</v>
      </c>
      <c r="FB1" s="43">
        <v>1</v>
      </c>
      <c r="FC1" s="43">
        <v>1</v>
      </c>
      <c r="FD1" s="43">
        <v>1</v>
      </c>
      <c r="FE1" s="43">
        <v>1</v>
      </c>
      <c r="FF1" s="43">
        <v>1</v>
      </c>
      <c r="FG1" s="43">
        <v>1</v>
      </c>
      <c r="FH1" s="43">
        <v>1</v>
      </c>
      <c r="FI1" s="43">
        <v>1</v>
      </c>
      <c r="FJ1" s="43">
        <v>1</v>
      </c>
      <c r="FK1" s="43">
        <v>1</v>
      </c>
      <c r="FL1" s="43">
        <v>1</v>
      </c>
      <c r="FM1" s="43">
        <v>1</v>
      </c>
      <c r="FN1" s="43">
        <v>1</v>
      </c>
      <c r="FO1" s="43">
        <v>1</v>
      </c>
      <c r="FP1" s="43">
        <v>1</v>
      </c>
      <c r="FQ1" s="43">
        <v>1</v>
      </c>
      <c r="FR1" s="43">
        <v>1</v>
      </c>
      <c r="FS1" s="43">
        <v>1</v>
      </c>
      <c r="FT1" s="43">
        <v>1</v>
      </c>
      <c r="FU1" s="43">
        <v>1</v>
      </c>
      <c r="FV1" s="43">
        <v>1</v>
      </c>
      <c r="FW1" s="43">
        <v>1</v>
      </c>
      <c r="FX1" s="43">
        <v>1</v>
      </c>
      <c r="FY1" s="43">
        <v>1</v>
      </c>
      <c r="FZ1" s="43">
        <v>1</v>
      </c>
      <c r="GA1" s="43">
        <v>1</v>
      </c>
      <c r="GB1" s="43">
        <v>1</v>
      </c>
      <c r="GC1" s="43">
        <v>1</v>
      </c>
      <c r="GD1" s="43">
        <v>1</v>
      </c>
      <c r="GE1" s="43">
        <v>1</v>
      </c>
      <c r="GF1" s="43">
        <v>1</v>
      </c>
      <c r="GG1" s="43">
        <v>1</v>
      </c>
      <c r="GH1" s="43">
        <v>1</v>
      </c>
      <c r="GI1" s="43">
        <v>1</v>
      </c>
      <c r="GJ1" s="43">
        <v>1</v>
      </c>
      <c r="GK1" s="43">
        <v>1</v>
      </c>
      <c r="GL1" s="43">
        <v>1</v>
      </c>
      <c r="GM1" s="43">
        <v>1</v>
      </c>
      <c r="GN1" s="43">
        <v>1</v>
      </c>
      <c r="GO1" s="43">
        <v>1</v>
      </c>
      <c r="GP1" s="43">
        <v>1</v>
      </c>
      <c r="GQ1" s="43">
        <v>1</v>
      </c>
      <c r="GR1" s="43">
        <v>1</v>
      </c>
      <c r="GS1" s="43">
        <v>1</v>
      </c>
      <c r="GT1" s="43">
        <v>1</v>
      </c>
      <c r="GU1" s="43">
        <v>1</v>
      </c>
      <c r="GV1" s="43">
        <v>1</v>
      </c>
      <c r="GW1" s="43">
        <v>1</v>
      </c>
      <c r="GX1" s="43">
        <v>1</v>
      </c>
      <c r="GY1" s="43">
        <v>1</v>
      </c>
      <c r="GZ1" s="43">
        <v>1</v>
      </c>
      <c r="HA1" s="43">
        <v>1</v>
      </c>
      <c r="HB1" s="43">
        <v>1</v>
      </c>
      <c r="HC1" s="43">
        <v>1</v>
      </c>
      <c r="HD1" s="43">
        <v>1</v>
      </c>
      <c r="HE1" s="43">
        <v>1</v>
      </c>
      <c r="HF1" s="43">
        <v>1</v>
      </c>
      <c r="HG1" s="43">
        <v>1</v>
      </c>
      <c r="HH1" s="43">
        <v>1</v>
      </c>
      <c r="HI1" s="43">
        <v>1</v>
      </c>
      <c r="HJ1" s="43">
        <v>1</v>
      </c>
      <c r="HK1" s="43">
        <v>1</v>
      </c>
      <c r="HL1" s="43">
        <v>1</v>
      </c>
      <c r="HM1" s="43">
        <v>1</v>
      </c>
      <c r="HN1" s="43">
        <v>1</v>
      </c>
      <c r="HO1" s="43">
        <v>1</v>
      </c>
      <c r="HP1" s="43">
        <v>1</v>
      </c>
      <c r="HQ1" s="43">
        <v>1</v>
      </c>
      <c r="HR1" s="43">
        <v>1</v>
      </c>
      <c r="HS1" s="43">
        <v>1</v>
      </c>
      <c r="HT1" s="43">
        <v>1</v>
      </c>
      <c r="HU1" s="43">
        <v>1</v>
      </c>
      <c r="HV1" s="43">
        <v>1</v>
      </c>
      <c r="HW1" s="43">
        <v>1</v>
      </c>
      <c r="HX1" s="43">
        <v>1</v>
      </c>
      <c r="HY1" s="43">
        <v>1</v>
      </c>
      <c r="HZ1" s="43">
        <v>1</v>
      </c>
      <c r="IA1" s="43">
        <v>1</v>
      </c>
      <c r="IB1" s="43">
        <v>1</v>
      </c>
      <c r="IC1" s="43">
        <v>1</v>
      </c>
      <c r="ID1" s="43">
        <v>1</v>
      </c>
      <c r="IE1" s="43">
        <v>1</v>
      </c>
      <c r="IF1" s="43">
        <v>1</v>
      </c>
      <c r="IG1" s="43">
        <v>1</v>
      </c>
      <c r="IH1" s="43">
        <v>1</v>
      </c>
      <c r="II1" s="43">
        <v>1</v>
      </c>
      <c r="IJ1" s="43">
        <v>1</v>
      </c>
      <c r="IK1" s="43">
        <v>1</v>
      </c>
      <c r="IL1" s="43">
        <v>1</v>
      </c>
      <c r="IM1" s="43">
        <v>1</v>
      </c>
      <c r="IN1" s="43">
        <v>1</v>
      </c>
      <c r="IO1" s="43">
        <v>1</v>
      </c>
      <c r="IP1" s="43">
        <v>1</v>
      </c>
      <c r="IQ1" s="43">
        <v>1</v>
      </c>
      <c r="IR1" s="43">
        <v>1</v>
      </c>
      <c r="IS1" s="43">
        <v>1</v>
      </c>
      <c r="IT1" s="43">
        <v>1</v>
      </c>
      <c r="IU1" s="43">
        <v>1</v>
      </c>
      <c r="IV1" s="43">
        <v>1</v>
      </c>
      <c r="IW1" s="43">
        <v>1</v>
      </c>
      <c r="IX1" s="43">
        <v>1</v>
      </c>
      <c r="IY1" s="43">
        <v>1</v>
      </c>
      <c r="IZ1" s="43">
        <v>1</v>
      </c>
      <c r="JA1" s="43">
        <v>1</v>
      </c>
      <c r="JB1" s="43">
        <v>1</v>
      </c>
      <c r="JC1" s="43">
        <v>1</v>
      </c>
      <c r="JD1" s="43">
        <v>1</v>
      </c>
      <c r="JE1" s="43">
        <v>1</v>
      </c>
      <c r="JF1" s="43">
        <v>1</v>
      </c>
      <c r="JG1" s="43">
        <v>1</v>
      </c>
      <c r="JH1" s="43">
        <v>1</v>
      </c>
      <c r="JI1" s="43">
        <v>1</v>
      </c>
      <c r="JJ1" s="43">
        <v>1</v>
      </c>
      <c r="JK1" s="43">
        <v>1</v>
      </c>
      <c r="JL1" s="43">
        <v>1</v>
      </c>
      <c r="JM1" s="43">
        <v>1</v>
      </c>
      <c r="JN1" s="43">
        <v>1</v>
      </c>
      <c r="JO1" s="43">
        <v>1</v>
      </c>
      <c r="JP1" s="43">
        <v>1</v>
      </c>
      <c r="JQ1" s="43">
        <v>1</v>
      </c>
      <c r="JR1" s="43">
        <v>1</v>
      </c>
      <c r="JS1" s="43">
        <v>1</v>
      </c>
      <c r="JT1" s="43">
        <v>1</v>
      </c>
      <c r="JU1" s="43">
        <v>1</v>
      </c>
      <c r="JV1" s="43">
        <v>1</v>
      </c>
      <c r="JW1" s="43">
        <v>1</v>
      </c>
      <c r="JX1" s="43">
        <v>1</v>
      </c>
      <c r="JY1" s="43">
        <v>1</v>
      </c>
      <c r="JZ1" s="43">
        <v>1</v>
      </c>
      <c r="KA1" s="43">
        <v>1</v>
      </c>
      <c r="KB1" s="43">
        <v>1</v>
      </c>
      <c r="KC1" s="43">
        <v>1</v>
      </c>
      <c r="KD1" s="43">
        <v>1</v>
      </c>
      <c r="KE1" s="43">
        <v>1</v>
      </c>
      <c r="KF1" s="43">
        <v>1</v>
      </c>
      <c r="KG1" s="43">
        <v>1</v>
      </c>
      <c r="KH1" s="43">
        <v>1</v>
      </c>
      <c r="KI1" s="43">
        <v>1</v>
      </c>
      <c r="KJ1" s="43">
        <v>1</v>
      </c>
      <c r="KK1" s="43">
        <v>1</v>
      </c>
      <c r="KL1" s="43">
        <v>1</v>
      </c>
      <c r="KM1" s="43">
        <v>1</v>
      </c>
      <c r="KN1" s="43">
        <v>1</v>
      </c>
      <c r="KO1" s="43">
        <v>1</v>
      </c>
      <c r="KP1" s="43">
        <v>1</v>
      </c>
      <c r="KQ1" s="43">
        <v>1</v>
      </c>
      <c r="KR1" s="43">
        <v>1</v>
      </c>
      <c r="KS1" s="43">
        <v>1</v>
      </c>
      <c r="KT1" s="43">
        <v>1</v>
      </c>
      <c r="KU1" s="43">
        <v>1</v>
      </c>
      <c r="KV1" s="43">
        <v>1</v>
      </c>
      <c r="KW1" s="43">
        <v>1</v>
      </c>
      <c r="KX1" s="43">
        <v>1</v>
      </c>
      <c r="KY1" s="43">
        <v>1</v>
      </c>
      <c r="KZ1" s="43">
        <v>1</v>
      </c>
      <c r="LA1" s="43">
        <v>1</v>
      </c>
      <c r="LB1" s="43">
        <v>1</v>
      </c>
      <c r="LC1" s="43">
        <v>1</v>
      </c>
      <c r="LD1" s="43">
        <v>1</v>
      </c>
      <c r="LE1" s="43">
        <v>1</v>
      </c>
      <c r="LF1" s="43">
        <v>1</v>
      </c>
      <c r="LG1" s="43">
        <v>1</v>
      </c>
      <c r="LH1" s="43">
        <v>1</v>
      </c>
      <c r="LI1" s="43">
        <v>1</v>
      </c>
      <c r="LJ1" s="43">
        <v>1</v>
      </c>
      <c r="LK1" s="43">
        <v>1</v>
      </c>
      <c r="LL1" s="43">
        <v>1</v>
      </c>
      <c r="LM1" s="43">
        <v>1</v>
      </c>
      <c r="LN1" s="43">
        <v>1</v>
      </c>
      <c r="LO1" s="43">
        <v>1</v>
      </c>
      <c r="LP1" s="43">
        <v>1</v>
      </c>
      <c r="LQ1" s="43">
        <v>1</v>
      </c>
      <c r="LR1" s="43">
        <v>1</v>
      </c>
      <c r="LS1" s="43">
        <v>1</v>
      </c>
      <c r="LT1" s="43">
        <v>1</v>
      </c>
      <c r="LU1" s="43">
        <v>1</v>
      </c>
      <c r="LV1" s="43">
        <v>1</v>
      </c>
      <c r="LW1" s="43">
        <v>1</v>
      </c>
      <c r="LX1" s="43">
        <v>1</v>
      </c>
      <c r="LY1" s="43">
        <v>1</v>
      </c>
      <c r="LZ1" s="43">
        <v>1</v>
      </c>
      <c r="MA1" s="43">
        <v>1</v>
      </c>
      <c r="MB1" s="43">
        <v>1</v>
      </c>
      <c r="MC1" s="43">
        <v>1</v>
      </c>
      <c r="MD1" s="43">
        <v>1</v>
      </c>
      <c r="ME1" s="43">
        <v>1</v>
      </c>
      <c r="MF1" s="43">
        <v>1</v>
      </c>
      <c r="MG1" s="43">
        <v>1</v>
      </c>
      <c r="MH1" s="43">
        <v>1</v>
      </c>
      <c r="MI1" s="43">
        <v>1</v>
      </c>
      <c r="MJ1" s="43">
        <v>1</v>
      </c>
      <c r="MK1" s="43">
        <v>1</v>
      </c>
      <c r="ML1" s="43">
        <v>1</v>
      </c>
      <c r="MM1" s="43">
        <v>1</v>
      </c>
      <c r="MN1" s="43">
        <v>1</v>
      </c>
      <c r="MO1" s="43">
        <v>1</v>
      </c>
      <c r="MP1" s="43">
        <v>1</v>
      </c>
      <c r="MQ1" s="43">
        <v>1</v>
      </c>
      <c r="MR1" s="43">
        <v>1</v>
      </c>
      <c r="MS1" s="42"/>
      <c r="MT1" s="42"/>
      <c r="MU1" s="42"/>
      <c r="MV1" s="42"/>
      <c r="MW1" s="42"/>
      <c r="MX1" s="42"/>
      <c r="MY1" s="42"/>
      <c r="MZ1" s="42"/>
      <c r="NA1" s="42"/>
      <c r="NB1" s="42"/>
      <c r="NC1" s="42"/>
      <c r="ND1" s="42"/>
      <c r="NE1" s="42"/>
      <c r="NF1" s="42"/>
      <c r="NG1" s="42"/>
      <c r="NH1" s="42"/>
      <c r="NI1" s="42"/>
    </row>
    <row r="2" spans="1:373">
      <c r="A2" s="45" t="s">
        <v>36</v>
      </c>
      <c r="B2" s="45">
        <f>COLUMN()-1</f>
        <v>1</v>
      </c>
      <c r="C2" s="45">
        <f t="shared" ref="C2:BR2" si="0">COLUMN()-1</f>
        <v>2</v>
      </c>
      <c r="D2" s="45">
        <f t="shared" si="0"/>
        <v>3</v>
      </c>
      <c r="E2" s="45">
        <f t="shared" si="0"/>
        <v>4</v>
      </c>
      <c r="F2" s="45">
        <f t="shared" si="0"/>
        <v>5</v>
      </c>
      <c r="G2" s="45">
        <f t="shared" si="0"/>
        <v>6</v>
      </c>
      <c r="H2" s="45">
        <f t="shared" si="0"/>
        <v>7</v>
      </c>
      <c r="I2" s="45">
        <f t="shared" si="0"/>
        <v>8</v>
      </c>
      <c r="J2" s="45">
        <f t="shared" si="0"/>
        <v>9</v>
      </c>
      <c r="K2" s="45">
        <f t="shared" si="0"/>
        <v>10</v>
      </c>
      <c r="L2" s="45">
        <f t="shared" si="0"/>
        <v>11</v>
      </c>
      <c r="M2" s="45">
        <f t="shared" si="0"/>
        <v>12</v>
      </c>
      <c r="N2" s="45">
        <f t="shared" si="0"/>
        <v>13</v>
      </c>
      <c r="O2" s="45">
        <f t="shared" si="0"/>
        <v>14</v>
      </c>
      <c r="P2" s="45">
        <f t="shared" si="0"/>
        <v>15</v>
      </c>
      <c r="Q2" s="45">
        <f t="shared" si="0"/>
        <v>16</v>
      </c>
      <c r="R2" s="45">
        <f t="shared" si="0"/>
        <v>17</v>
      </c>
      <c r="S2" s="45">
        <f t="shared" si="0"/>
        <v>18</v>
      </c>
      <c r="T2" s="45">
        <f t="shared" si="0"/>
        <v>19</v>
      </c>
      <c r="U2" s="45">
        <f t="shared" si="0"/>
        <v>20</v>
      </c>
      <c r="V2" s="45">
        <f t="shared" si="0"/>
        <v>21</v>
      </c>
      <c r="W2" s="45">
        <f t="shared" si="0"/>
        <v>22</v>
      </c>
      <c r="X2" s="45">
        <f t="shared" si="0"/>
        <v>23</v>
      </c>
      <c r="Y2" s="45">
        <f t="shared" si="0"/>
        <v>24</v>
      </c>
      <c r="Z2" s="45">
        <f t="shared" si="0"/>
        <v>25</v>
      </c>
      <c r="AA2" s="45">
        <f t="shared" si="0"/>
        <v>26</v>
      </c>
      <c r="AB2" s="45">
        <f t="shared" si="0"/>
        <v>27</v>
      </c>
      <c r="AC2" s="45">
        <f t="shared" si="0"/>
        <v>28</v>
      </c>
      <c r="AD2" s="45">
        <f t="shared" si="0"/>
        <v>29</v>
      </c>
      <c r="AE2" s="45">
        <f t="shared" si="0"/>
        <v>30</v>
      </c>
      <c r="AF2" s="45">
        <f t="shared" si="0"/>
        <v>31</v>
      </c>
      <c r="AG2" s="45">
        <f t="shared" si="0"/>
        <v>32</v>
      </c>
      <c r="AH2" s="45">
        <f t="shared" si="0"/>
        <v>33</v>
      </c>
      <c r="AI2" s="45">
        <f t="shared" si="0"/>
        <v>34</v>
      </c>
      <c r="AJ2" s="45">
        <f t="shared" si="0"/>
        <v>35</v>
      </c>
      <c r="AK2" s="45">
        <f t="shared" si="0"/>
        <v>36</v>
      </c>
      <c r="AL2" s="45">
        <f t="shared" si="0"/>
        <v>37</v>
      </c>
      <c r="AM2" s="45">
        <f t="shared" si="0"/>
        <v>38</v>
      </c>
      <c r="AN2" s="45">
        <f t="shared" si="0"/>
        <v>39</v>
      </c>
      <c r="AO2" s="45">
        <f t="shared" si="0"/>
        <v>40</v>
      </c>
      <c r="AP2" s="45">
        <f t="shared" si="0"/>
        <v>41</v>
      </c>
      <c r="AQ2" s="45">
        <f t="shared" si="0"/>
        <v>42</v>
      </c>
      <c r="AR2" s="45">
        <f t="shared" si="0"/>
        <v>43</v>
      </c>
      <c r="AS2" s="45">
        <f t="shared" si="0"/>
        <v>44</v>
      </c>
      <c r="AT2" s="45">
        <f t="shared" si="0"/>
        <v>45</v>
      </c>
      <c r="AU2" s="45">
        <f t="shared" si="0"/>
        <v>46</v>
      </c>
      <c r="AV2" s="45">
        <f t="shared" si="0"/>
        <v>47</v>
      </c>
      <c r="AW2" s="45">
        <f t="shared" si="0"/>
        <v>48</v>
      </c>
      <c r="AX2" s="45">
        <f t="shared" si="0"/>
        <v>49</v>
      </c>
      <c r="AY2" s="45">
        <f t="shared" si="0"/>
        <v>50</v>
      </c>
      <c r="AZ2" s="45">
        <f t="shared" si="0"/>
        <v>51</v>
      </c>
      <c r="BA2" s="45">
        <f t="shared" si="0"/>
        <v>52</v>
      </c>
      <c r="BB2" s="45">
        <f t="shared" si="0"/>
        <v>53</v>
      </c>
      <c r="BC2" s="45">
        <f t="shared" si="0"/>
        <v>54</v>
      </c>
      <c r="BD2" s="45">
        <f t="shared" si="0"/>
        <v>55</v>
      </c>
      <c r="BE2" s="45">
        <f t="shared" si="0"/>
        <v>56</v>
      </c>
      <c r="BF2" s="45">
        <f t="shared" si="0"/>
        <v>57</v>
      </c>
      <c r="BG2" s="45">
        <f t="shared" si="0"/>
        <v>58</v>
      </c>
      <c r="BH2" s="45">
        <f t="shared" si="0"/>
        <v>59</v>
      </c>
      <c r="BI2" s="45">
        <f t="shared" si="0"/>
        <v>60</v>
      </c>
      <c r="BJ2" s="45">
        <f t="shared" si="0"/>
        <v>61</v>
      </c>
      <c r="BK2" s="45">
        <f t="shared" si="0"/>
        <v>62</v>
      </c>
      <c r="BL2" s="45">
        <f t="shared" si="0"/>
        <v>63</v>
      </c>
      <c r="BM2" s="45">
        <f t="shared" si="0"/>
        <v>64</v>
      </c>
      <c r="BN2" s="45">
        <f t="shared" si="0"/>
        <v>65</v>
      </c>
      <c r="BO2" s="45">
        <f t="shared" si="0"/>
        <v>66</v>
      </c>
      <c r="BP2" s="45">
        <f t="shared" si="0"/>
        <v>67</v>
      </c>
      <c r="BQ2" s="45">
        <f t="shared" si="0"/>
        <v>68</v>
      </c>
      <c r="BR2" s="45">
        <f t="shared" si="0"/>
        <v>69</v>
      </c>
      <c r="BS2" s="45">
        <f t="shared" ref="BS2:ED2" si="1">COLUMN()-1</f>
        <v>70</v>
      </c>
      <c r="BT2" s="45">
        <f t="shared" si="1"/>
        <v>71</v>
      </c>
      <c r="BU2" s="45">
        <f t="shared" si="1"/>
        <v>72</v>
      </c>
      <c r="BV2" s="45">
        <f t="shared" si="1"/>
        <v>73</v>
      </c>
      <c r="BW2" s="45">
        <f t="shared" si="1"/>
        <v>74</v>
      </c>
      <c r="BX2" s="45">
        <f t="shared" si="1"/>
        <v>75</v>
      </c>
      <c r="BY2" s="45">
        <f t="shared" si="1"/>
        <v>76</v>
      </c>
      <c r="BZ2" s="45">
        <f t="shared" si="1"/>
        <v>77</v>
      </c>
      <c r="CA2" s="45">
        <f t="shared" si="1"/>
        <v>78</v>
      </c>
      <c r="CB2" s="45">
        <f t="shared" si="1"/>
        <v>79</v>
      </c>
      <c r="CC2" s="45">
        <f t="shared" si="1"/>
        <v>80</v>
      </c>
      <c r="CD2" s="45">
        <f t="shared" si="1"/>
        <v>81</v>
      </c>
      <c r="CE2" s="45">
        <f t="shared" si="1"/>
        <v>82</v>
      </c>
      <c r="CF2" s="45">
        <f t="shared" si="1"/>
        <v>83</v>
      </c>
      <c r="CG2" s="45">
        <f t="shared" si="1"/>
        <v>84</v>
      </c>
      <c r="CH2" s="45">
        <f t="shared" si="1"/>
        <v>85</v>
      </c>
      <c r="CI2" s="45">
        <f t="shared" si="1"/>
        <v>86</v>
      </c>
      <c r="CJ2" s="45">
        <f t="shared" si="1"/>
        <v>87</v>
      </c>
      <c r="CK2" s="45">
        <f t="shared" si="1"/>
        <v>88</v>
      </c>
      <c r="CL2" s="45">
        <f t="shared" si="1"/>
        <v>89</v>
      </c>
      <c r="CM2" s="45">
        <f t="shared" si="1"/>
        <v>90</v>
      </c>
      <c r="CN2" s="45">
        <f t="shared" si="1"/>
        <v>91</v>
      </c>
      <c r="CO2" s="45">
        <f t="shared" si="1"/>
        <v>92</v>
      </c>
      <c r="CP2" s="45">
        <f t="shared" si="1"/>
        <v>93</v>
      </c>
      <c r="CQ2" s="45">
        <f t="shared" si="1"/>
        <v>94</v>
      </c>
      <c r="CR2" s="45">
        <f t="shared" si="1"/>
        <v>95</v>
      </c>
      <c r="CS2" s="45">
        <f t="shared" si="1"/>
        <v>96</v>
      </c>
      <c r="CT2" s="45">
        <f t="shared" si="1"/>
        <v>97</v>
      </c>
      <c r="CU2" s="45">
        <f t="shared" si="1"/>
        <v>98</v>
      </c>
      <c r="CV2" s="45">
        <f t="shared" si="1"/>
        <v>99</v>
      </c>
      <c r="CW2" s="45">
        <f t="shared" si="1"/>
        <v>100</v>
      </c>
      <c r="CX2" s="45">
        <f t="shared" si="1"/>
        <v>101</v>
      </c>
      <c r="CY2" s="45">
        <f t="shared" si="1"/>
        <v>102</v>
      </c>
      <c r="CZ2" s="45">
        <f t="shared" si="1"/>
        <v>103</v>
      </c>
      <c r="DA2" s="45">
        <f t="shared" si="1"/>
        <v>104</v>
      </c>
      <c r="DB2" s="45">
        <f t="shared" si="1"/>
        <v>105</v>
      </c>
      <c r="DC2" s="45">
        <f t="shared" si="1"/>
        <v>106</v>
      </c>
      <c r="DD2" s="45">
        <f t="shared" si="1"/>
        <v>107</v>
      </c>
      <c r="DE2" s="45">
        <f t="shared" si="1"/>
        <v>108</v>
      </c>
      <c r="DF2" s="45">
        <f t="shared" si="1"/>
        <v>109</v>
      </c>
      <c r="DG2" s="45">
        <f t="shared" si="1"/>
        <v>110</v>
      </c>
      <c r="DH2" s="45">
        <f t="shared" si="1"/>
        <v>111</v>
      </c>
      <c r="DI2" s="45">
        <f t="shared" si="1"/>
        <v>112</v>
      </c>
      <c r="DJ2" s="45">
        <f t="shared" si="1"/>
        <v>113</v>
      </c>
      <c r="DK2" s="45">
        <f t="shared" si="1"/>
        <v>114</v>
      </c>
      <c r="DL2" s="45">
        <f t="shared" si="1"/>
        <v>115</v>
      </c>
      <c r="DM2" s="45">
        <f t="shared" si="1"/>
        <v>116</v>
      </c>
      <c r="DN2" s="45">
        <f t="shared" si="1"/>
        <v>117</v>
      </c>
      <c r="DO2" s="45">
        <f t="shared" si="1"/>
        <v>118</v>
      </c>
      <c r="DP2" s="45">
        <f t="shared" si="1"/>
        <v>119</v>
      </c>
      <c r="DQ2" s="45">
        <f t="shared" si="1"/>
        <v>120</v>
      </c>
      <c r="DR2" s="45">
        <f t="shared" si="1"/>
        <v>121</v>
      </c>
      <c r="DS2" s="45">
        <f t="shared" si="1"/>
        <v>122</v>
      </c>
      <c r="DT2" s="45">
        <f t="shared" si="1"/>
        <v>123</v>
      </c>
      <c r="DU2" s="45">
        <f t="shared" si="1"/>
        <v>124</v>
      </c>
      <c r="DV2" s="45">
        <f t="shared" si="1"/>
        <v>125</v>
      </c>
      <c r="DW2" s="45">
        <f t="shared" si="1"/>
        <v>126</v>
      </c>
      <c r="DX2" s="45">
        <f t="shared" si="1"/>
        <v>127</v>
      </c>
      <c r="DY2" s="45">
        <f t="shared" si="1"/>
        <v>128</v>
      </c>
      <c r="DZ2" s="45">
        <f t="shared" si="1"/>
        <v>129</v>
      </c>
      <c r="EA2" s="45">
        <f t="shared" si="1"/>
        <v>130</v>
      </c>
      <c r="EB2" s="45">
        <f t="shared" si="1"/>
        <v>131</v>
      </c>
      <c r="EC2" s="45">
        <f t="shared" si="1"/>
        <v>132</v>
      </c>
      <c r="ED2" s="45">
        <f t="shared" si="1"/>
        <v>133</v>
      </c>
      <c r="EE2" s="45">
        <f t="shared" ref="EE2:GP2" si="2">COLUMN()-1</f>
        <v>134</v>
      </c>
      <c r="EF2" s="45">
        <f t="shared" si="2"/>
        <v>135</v>
      </c>
      <c r="EG2" s="45">
        <f t="shared" si="2"/>
        <v>136</v>
      </c>
      <c r="EH2" s="45">
        <f t="shared" si="2"/>
        <v>137</v>
      </c>
      <c r="EI2" s="45">
        <f t="shared" si="2"/>
        <v>138</v>
      </c>
      <c r="EJ2" s="45">
        <f t="shared" si="2"/>
        <v>139</v>
      </c>
      <c r="EK2" s="45">
        <f t="shared" si="2"/>
        <v>140</v>
      </c>
      <c r="EL2" s="45">
        <f t="shared" si="2"/>
        <v>141</v>
      </c>
      <c r="EM2" s="45">
        <f t="shared" si="2"/>
        <v>142</v>
      </c>
      <c r="EN2" s="45">
        <f t="shared" si="2"/>
        <v>143</v>
      </c>
      <c r="EO2" s="45">
        <f t="shared" si="2"/>
        <v>144</v>
      </c>
      <c r="EP2" s="45">
        <f t="shared" si="2"/>
        <v>145</v>
      </c>
      <c r="EQ2" s="45">
        <f t="shared" si="2"/>
        <v>146</v>
      </c>
      <c r="ER2" s="45">
        <f t="shared" si="2"/>
        <v>147</v>
      </c>
      <c r="ES2" s="45">
        <f t="shared" si="2"/>
        <v>148</v>
      </c>
      <c r="ET2" s="45">
        <f t="shared" si="2"/>
        <v>149</v>
      </c>
      <c r="EU2" s="45">
        <f t="shared" si="2"/>
        <v>150</v>
      </c>
      <c r="EV2" s="45">
        <f t="shared" si="2"/>
        <v>151</v>
      </c>
      <c r="EW2" s="45">
        <f t="shared" si="2"/>
        <v>152</v>
      </c>
      <c r="EX2" s="45">
        <f t="shared" si="2"/>
        <v>153</v>
      </c>
      <c r="EY2" s="45">
        <f t="shared" si="2"/>
        <v>154</v>
      </c>
      <c r="EZ2" s="45">
        <f t="shared" si="2"/>
        <v>155</v>
      </c>
      <c r="FA2" s="45">
        <f t="shared" si="2"/>
        <v>156</v>
      </c>
      <c r="FB2" s="45">
        <f t="shared" si="2"/>
        <v>157</v>
      </c>
      <c r="FC2" s="45">
        <f t="shared" si="2"/>
        <v>158</v>
      </c>
      <c r="FD2" s="45">
        <f t="shared" si="2"/>
        <v>159</v>
      </c>
      <c r="FE2" s="45">
        <f t="shared" si="2"/>
        <v>160</v>
      </c>
      <c r="FF2" s="45">
        <f t="shared" si="2"/>
        <v>161</v>
      </c>
      <c r="FG2" s="45">
        <f t="shared" si="2"/>
        <v>162</v>
      </c>
      <c r="FH2" s="45">
        <f t="shared" si="2"/>
        <v>163</v>
      </c>
      <c r="FI2" s="45">
        <f t="shared" si="2"/>
        <v>164</v>
      </c>
      <c r="FJ2" s="45">
        <f t="shared" si="2"/>
        <v>165</v>
      </c>
      <c r="FK2" s="45">
        <f t="shared" si="2"/>
        <v>166</v>
      </c>
      <c r="FL2" s="45">
        <f t="shared" si="2"/>
        <v>167</v>
      </c>
      <c r="FM2" s="45">
        <f t="shared" si="2"/>
        <v>168</v>
      </c>
      <c r="FN2" s="45">
        <f t="shared" si="2"/>
        <v>169</v>
      </c>
      <c r="FO2" s="45">
        <f t="shared" si="2"/>
        <v>170</v>
      </c>
      <c r="FP2" s="45">
        <f t="shared" si="2"/>
        <v>171</v>
      </c>
      <c r="FQ2" s="45">
        <f t="shared" si="2"/>
        <v>172</v>
      </c>
      <c r="FR2" s="45">
        <f t="shared" si="2"/>
        <v>173</v>
      </c>
      <c r="FS2" s="45">
        <f t="shared" si="2"/>
        <v>174</v>
      </c>
      <c r="FT2" s="45">
        <f t="shared" si="2"/>
        <v>175</v>
      </c>
      <c r="FU2" s="45">
        <f t="shared" si="2"/>
        <v>176</v>
      </c>
      <c r="FV2" s="45">
        <f t="shared" si="2"/>
        <v>177</v>
      </c>
      <c r="FW2" s="45">
        <f t="shared" si="2"/>
        <v>178</v>
      </c>
      <c r="FX2" s="45">
        <f t="shared" si="2"/>
        <v>179</v>
      </c>
      <c r="FY2" s="45">
        <f t="shared" si="2"/>
        <v>180</v>
      </c>
      <c r="FZ2" s="45">
        <f t="shared" si="2"/>
        <v>181</v>
      </c>
      <c r="GA2" s="45">
        <f t="shared" si="2"/>
        <v>182</v>
      </c>
      <c r="GB2" s="45">
        <f t="shared" si="2"/>
        <v>183</v>
      </c>
      <c r="GC2" s="45">
        <f t="shared" si="2"/>
        <v>184</v>
      </c>
      <c r="GD2" s="45">
        <f t="shared" si="2"/>
        <v>185</v>
      </c>
      <c r="GE2" s="45">
        <f t="shared" si="2"/>
        <v>186</v>
      </c>
      <c r="GF2" s="45">
        <f t="shared" si="2"/>
        <v>187</v>
      </c>
      <c r="GG2" s="45">
        <f t="shared" si="2"/>
        <v>188</v>
      </c>
      <c r="GH2" s="45">
        <f t="shared" si="2"/>
        <v>189</v>
      </c>
      <c r="GI2" s="45">
        <f t="shared" si="2"/>
        <v>190</v>
      </c>
      <c r="GJ2" s="45">
        <f t="shared" si="2"/>
        <v>191</v>
      </c>
      <c r="GK2" s="45">
        <f t="shared" si="2"/>
        <v>192</v>
      </c>
      <c r="GL2" s="45">
        <f t="shared" si="2"/>
        <v>193</v>
      </c>
      <c r="GM2" s="45">
        <f t="shared" si="2"/>
        <v>194</v>
      </c>
      <c r="GN2" s="45">
        <f t="shared" si="2"/>
        <v>195</v>
      </c>
      <c r="GO2" s="45">
        <f t="shared" si="2"/>
        <v>196</v>
      </c>
      <c r="GP2" s="45">
        <f t="shared" si="2"/>
        <v>197</v>
      </c>
      <c r="GQ2" s="45">
        <f t="shared" ref="GQ2:JB2" si="3">COLUMN()-1</f>
        <v>198</v>
      </c>
      <c r="GR2" s="45">
        <f t="shared" si="3"/>
        <v>199</v>
      </c>
      <c r="GS2" s="45">
        <f t="shared" si="3"/>
        <v>200</v>
      </c>
      <c r="GT2" s="45">
        <f t="shared" si="3"/>
        <v>201</v>
      </c>
      <c r="GU2" s="45">
        <f t="shared" si="3"/>
        <v>202</v>
      </c>
      <c r="GV2" s="45">
        <f t="shared" si="3"/>
        <v>203</v>
      </c>
      <c r="GW2" s="45">
        <f t="shared" si="3"/>
        <v>204</v>
      </c>
      <c r="GX2" s="45">
        <f t="shared" si="3"/>
        <v>205</v>
      </c>
      <c r="GY2" s="45">
        <f t="shared" si="3"/>
        <v>206</v>
      </c>
      <c r="GZ2" s="45">
        <f t="shared" si="3"/>
        <v>207</v>
      </c>
      <c r="HA2" s="45">
        <f t="shared" si="3"/>
        <v>208</v>
      </c>
      <c r="HB2" s="45">
        <f t="shared" si="3"/>
        <v>209</v>
      </c>
      <c r="HC2" s="45">
        <f t="shared" si="3"/>
        <v>210</v>
      </c>
      <c r="HD2" s="45">
        <f t="shared" si="3"/>
        <v>211</v>
      </c>
      <c r="HE2" s="45">
        <f t="shared" si="3"/>
        <v>212</v>
      </c>
      <c r="HF2" s="45">
        <f t="shared" si="3"/>
        <v>213</v>
      </c>
      <c r="HG2" s="45">
        <f t="shared" si="3"/>
        <v>214</v>
      </c>
      <c r="HH2" s="45">
        <f t="shared" si="3"/>
        <v>215</v>
      </c>
      <c r="HI2" s="45">
        <f t="shared" si="3"/>
        <v>216</v>
      </c>
      <c r="HJ2" s="45">
        <f t="shared" si="3"/>
        <v>217</v>
      </c>
      <c r="HK2" s="45">
        <f t="shared" si="3"/>
        <v>218</v>
      </c>
      <c r="HL2" s="45">
        <f t="shared" si="3"/>
        <v>219</v>
      </c>
      <c r="HM2" s="45">
        <f t="shared" si="3"/>
        <v>220</v>
      </c>
      <c r="HN2" s="45">
        <f t="shared" si="3"/>
        <v>221</v>
      </c>
      <c r="HO2" s="45">
        <f t="shared" si="3"/>
        <v>222</v>
      </c>
      <c r="HP2" s="45">
        <f t="shared" si="3"/>
        <v>223</v>
      </c>
      <c r="HQ2" s="45">
        <f t="shared" si="3"/>
        <v>224</v>
      </c>
      <c r="HR2" s="45">
        <f t="shared" si="3"/>
        <v>225</v>
      </c>
      <c r="HS2" s="45">
        <f t="shared" si="3"/>
        <v>226</v>
      </c>
      <c r="HT2" s="45">
        <f t="shared" si="3"/>
        <v>227</v>
      </c>
      <c r="HU2" s="45">
        <f t="shared" si="3"/>
        <v>228</v>
      </c>
      <c r="HV2" s="45">
        <f t="shared" si="3"/>
        <v>229</v>
      </c>
      <c r="HW2" s="45">
        <f t="shared" si="3"/>
        <v>230</v>
      </c>
      <c r="HX2" s="45">
        <f t="shared" si="3"/>
        <v>231</v>
      </c>
      <c r="HY2" s="45">
        <f t="shared" si="3"/>
        <v>232</v>
      </c>
      <c r="HZ2" s="45">
        <f t="shared" si="3"/>
        <v>233</v>
      </c>
      <c r="IA2" s="45">
        <f t="shared" si="3"/>
        <v>234</v>
      </c>
      <c r="IB2" s="45">
        <f t="shared" si="3"/>
        <v>235</v>
      </c>
      <c r="IC2" s="45">
        <f t="shared" si="3"/>
        <v>236</v>
      </c>
      <c r="ID2" s="45">
        <f t="shared" si="3"/>
        <v>237</v>
      </c>
      <c r="IE2" s="45">
        <f t="shared" si="3"/>
        <v>238</v>
      </c>
      <c r="IF2" s="45">
        <f t="shared" si="3"/>
        <v>239</v>
      </c>
      <c r="IG2" s="45">
        <f t="shared" si="3"/>
        <v>240</v>
      </c>
      <c r="IH2" s="45">
        <f t="shared" si="3"/>
        <v>241</v>
      </c>
      <c r="II2" s="45">
        <f t="shared" si="3"/>
        <v>242</v>
      </c>
      <c r="IJ2" s="45">
        <f t="shared" si="3"/>
        <v>243</v>
      </c>
      <c r="IK2" s="45">
        <f t="shared" si="3"/>
        <v>244</v>
      </c>
      <c r="IL2" s="45">
        <f t="shared" si="3"/>
        <v>245</v>
      </c>
      <c r="IM2" s="45">
        <f t="shared" si="3"/>
        <v>246</v>
      </c>
      <c r="IN2" s="45">
        <f t="shared" si="3"/>
        <v>247</v>
      </c>
      <c r="IO2" s="45">
        <f t="shared" si="3"/>
        <v>248</v>
      </c>
      <c r="IP2" s="45">
        <f t="shared" si="3"/>
        <v>249</v>
      </c>
      <c r="IQ2" s="45">
        <f t="shared" si="3"/>
        <v>250</v>
      </c>
      <c r="IR2" s="45">
        <f t="shared" si="3"/>
        <v>251</v>
      </c>
      <c r="IS2" s="45">
        <f t="shared" si="3"/>
        <v>252</v>
      </c>
      <c r="IT2" s="45">
        <f t="shared" si="3"/>
        <v>253</v>
      </c>
      <c r="IU2" s="45">
        <f t="shared" si="3"/>
        <v>254</v>
      </c>
      <c r="IV2" s="45">
        <f t="shared" si="3"/>
        <v>255</v>
      </c>
      <c r="IW2" s="45">
        <f t="shared" si="3"/>
        <v>256</v>
      </c>
      <c r="IX2" s="45">
        <f t="shared" si="3"/>
        <v>257</v>
      </c>
      <c r="IY2" s="45">
        <f t="shared" si="3"/>
        <v>258</v>
      </c>
      <c r="IZ2" s="45">
        <f t="shared" si="3"/>
        <v>259</v>
      </c>
      <c r="JA2" s="45">
        <f t="shared" si="3"/>
        <v>260</v>
      </c>
      <c r="JB2" s="45">
        <f t="shared" si="3"/>
        <v>261</v>
      </c>
      <c r="JC2" s="45">
        <f t="shared" ref="JC2:LN2" si="4">COLUMN()-1</f>
        <v>262</v>
      </c>
      <c r="JD2" s="45">
        <f t="shared" si="4"/>
        <v>263</v>
      </c>
      <c r="JE2" s="45">
        <f t="shared" si="4"/>
        <v>264</v>
      </c>
      <c r="JF2" s="45">
        <f t="shared" si="4"/>
        <v>265</v>
      </c>
      <c r="JG2" s="45">
        <f t="shared" si="4"/>
        <v>266</v>
      </c>
      <c r="JH2" s="45">
        <f t="shared" si="4"/>
        <v>267</v>
      </c>
      <c r="JI2" s="45">
        <f t="shared" si="4"/>
        <v>268</v>
      </c>
      <c r="JJ2" s="45">
        <f t="shared" si="4"/>
        <v>269</v>
      </c>
      <c r="JK2" s="45">
        <f t="shared" si="4"/>
        <v>270</v>
      </c>
      <c r="JL2" s="45">
        <f t="shared" si="4"/>
        <v>271</v>
      </c>
      <c r="JM2" s="45">
        <f t="shared" si="4"/>
        <v>272</v>
      </c>
      <c r="JN2" s="45">
        <f t="shared" si="4"/>
        <v>273</v>
      </c>
      <c r="JO2" s="45">
        <f t="shared" si="4"/>
        <v>274</v>
      </c>
      <c r="JP2" s="45">
        <f t="shared" si="4"/>
        <v>275</v>
      </c>
      <c r="JQ2" s="45">
        <f t="shared" si="4"/>
        <v>276</v>
      </c>
      <c r="JR2" s="45">
        <f t="shared" si="4"/>
        <v>277</v>
      </c>
      <c r="JS2" s="45">
        <f t="shared" si="4"/>
        <v>278</v>
      </c>
      <c r="JT2" s="45">
        <f t="shared" si="4"/>
        <v>279</v>
      </c>
      <c r="JU2" s="45">
        <f t="shared" si="4"/>
        <v>280</v>
      </c>
      <c r="JV2" s="45">
        <f t="shared" si="4"/>
        <v>281</v>
      </c>
      <c r="JW2" s="45">
        <f t="shared" si="4"/>
        <v>282</v>
      </c>
      <c r="JX2" s="45">
        <f t="shared" si="4"/>
        <v>283</v>
      </c>
      <c r="JY2" s="45">
        <f t="shared" si="4"/>
        <v>284</v>
      </c>
      <c r="JZ2" s="45">
        <f t="shared" si="4"/>
        <v>285</v>
      </c>
      <c r="KA2" s="45">
        <f t="shared" si="4"/>
        <v>286</v>
      </c>
      <c r="KB2" s="45">
        <f t="shared" si="4"/>
        <v>287</v>
      </c>
      <c r="KC2" s="45">
        <f t="shared" si="4"/>
        <v>288</v>
      </c>
      <c r="KD2" s="45">
        <f t="shared" si="4"/>
        <v>289</v>
      </c>
      <c r="KE2" s="45">
        <f t="shared" si="4"/>
        <v>290</v>
      </c>
      <c r="KF2" s="45">
        <f t="shared" si="4"/>
        <v>291</v>
      </c>
      <c r="KG2" s="45">
        <f t="shared" si="4"/>
        <v>292</v>
      </c>
      <c r="KH2" s="45">
        <f t="shared" si="4"/>
        <v>293</v>
      </c>
      <c r="KI2" s="45">
        <f t="shared" si="4"/>
        <v>294</v>
      </c>
      <c r="KJ2" s="45">
        <f t="shared" si="4"/>
        <v>295</v>
      </c>
      <c r="KK2" s="45">
        <f t="shared" si="4"/>
        <v>296</v>
      </c>
      <c r="KL2" s="45">
        <f t="shared" si="4"/>
        <v>297</v>
      </c>
      <c r="KM2" s="45">
        <f t="shared" si="4"/>
        <v>298</v>
      </c>
      <c r="KN2" s="45">
        <f t="shared" si="4"/>
        <v>299</v>
      </c>
      <c r="KO2" s="45">
        <f t="shared" si="4"/>
        <v>300</v>
      </c>
      <c r="KP2" s="45">
        <f t="shared" si="4"/>
        <v>301</v>
      </c>
      <c r="KQ2" s="45">
        <f t="shared" si="4"/>
        <v>302</v>
      </c>
      <c r="KR2" s="45">
        <f t="shared" si="4"/>
        <v>303</v>
      </c>
      <c r="KS2" s="45">
        <f t="shared" si="4"/>
        <v>304</v>
      </c>
      <c r="KT2" s="45">
        <f t="shared" si="4"/>
        <v>305</v>
      </c>
      <c r="KU2" s="45">
        <f t="shared" si="4"/>
        <v>306</v>
      </c>
      <c r="KV2" s="45">
        <f t="shared" si="4"/>
        <v>307</v>
      </c>
      <c r="KW2" s="45">
        <f t="shared" si="4"/>
        <v>308</v>
      </c>
      <c r="KX2" s="45">
        <f t="shared" si="4"/>
        <v>309</v>
      </c>
      <c r="KY2" s="45">
        <f t="shared" si="4"/>
        <v>310</v>
      </c>
      <c r="KZ2" s="45">
        <f t="shared" si="4"/>
        <v>311</v>
      </c>
      <c r="LA2" s="45">
        <f t="shared" si="4"/>
        <v>312</v>
      </c>
      <c r="LB2" s="45">
        <f t="shared" si="4"/>
        <v>313</v>
      </c>
      <c r="LC2" s="45">
        <f t="shared" si="4"/>
        <v>314</v>
      </c>
      <c r="LD2" s="45">
        <f t="shared" si="4"/>
        <v>315</v>
      </c>
      <c r="LE2" s="45">
        <f t="shared" si="4"/>
        <v>316</v>
      </c>
      <c r="LF2" s="45">
        <f t="shared" si="4"/>
        <v>317</v>
      </c>
      <c r="LG2" s="45">
        <f t="shared" si="4"/>
        <v>318</v>
      </c>
      <c r="LH2" s="45">
        <f t="shared" si="4"/>
        <v>319</v>
      </c>
      <c r="LI2" s="45">
        <f t="shared" si="4"/>
        <v>320</v>
      </c>
      <c r="LJ2" s="45">
        <f t="shared" si="4"/>
        <v>321</v>
      </c>
      <c r="LK2" s="45">
        <f t="shared" si="4"/>
        <v>322</v>
      </c>
      <c r="LL2" s="45">
        <f t="shared" si="4"/>
        <v>323</v>
      </c>
      <c r="LM2" s="45">
        <f t="shared" si="4"/>
        <v>324</v>
      </c>
      <c r="LN2" s="45">
        <f t="shared" si="4"/>
        <v>325</v>
      </c>
      <c r="LO2" s="45">
        <f t="shared" ref="LO2:NI2" si="5">COLUMN()-1</f>
        <v>326</v>
      </c>
      <c r="LP2" s="45">
        <f t="shared" si="5"/>
        <v>327</v>
      </c>
      <c r="LQ2" s="45">
        <f t="shared" si="5"/>
        <v>328</v>
      </c>
      <c r="LR2" s="45">
        <f t="shared" si="5"/>
        <v>329</v>
      </c>
      <c r="LS2" s="45">
        <f t="shared" si="5"/>
        <v>330</v>
      </c>
      <c r="LT2" s="45">
        <f t="shared" si="5"/>
        <v>331</v>
      </c>
      <c r="LU2" s="45">
        <f t="shared" si="5"/>
        <v>332</v>
      </c>
      <c r="LV2" s="45">
        <f t="shared" si="5"/>
        <v>333</v>
      </c>
      <c r="LW2" s="45">
        <f t="shared" si="5"/>
        <v>334</v>
      </c>
      <c r="LX2" s="45">
        <f t="shared" si="5"/>
        <v>335</v>
      </c>
      <c r="LY2" s="45">
        <f t="shared" si="5"/>
        <v>336</v>
      </c>
      <c r="LZ2" s="45">
        <f t="shared" si="5"/>
        <v>337</v>
      </c>
      <c r="MA2" s="45">
        <f t="shared" si="5"/>
        <v>338</v>
      </c>
      <c r="MB2" s="45">
        <f t="shared" si="5"/>
        <v>339</v>
      </c>
      <c r="MC2" s="45">
        <f t="shared" si="5"/>
        <v>340</v>
      </c>
      <c r="MD2" s="45">
        <f t="shared" si="5"/>
        <v>341</v>
      </c>
      <c r="ME2" s="45">
        <f t="shared" si="5"/>
        <v>342</v>
      </c>
      <c r="MF2" s="45">
        <f t="shared" si="5"/>
        <v>343</v>
      </c>
      <c r="MG2" s="45">
        <f t="shared" si="5"/>
        <v>344</v>
      </c>
      <c r="MH2" s="45">
        <f t="shared" si="5"/>
        <v>345</v>
      </c>
      <c r="MI2" s="45">
        <f t="shared" si="5"/>
        <v>346</v>
      </c>
      <c r="MJ2" s="45">
        <f t="shared" si="5"/>
        <v>347</v>
      </c>
      <c r="MK2" s="45">
        <f t="shared" si="5"/>
        <v>348</v>
      </c>
      <c r="ML2" s="45">
        <f t="shared" si="5"/>
        <v>349</v>
      </c>
      <c r="MM2" s="45">
        <f t="shared" si="5"/>
        <v>350</v>
      </c>
      <c r="MN2" s="45">
        <f t="shared" si="5"/>
        <v>351</v>
      </c>
      <c r="MO2" s="45">
        <f t="shared" si="5"/>
        <v>352</v>
      </c>
      <c r="MP2" s="45">
        <f t="shared" si="5"/>
        <v>353</v>
      </c>
      <c r="MQ2" s="45">
        <f t="shared" si="5"/>
        <v>354</v>
      </c>
      <c r="MR2" s="45">
        <f t="shared" si="5"/>
        <v>355</v>
      </c>
      <c r="MS2" s="45">
        <f t="shared" si="5"/>
        <v>356</v>
      </c>
      <c r="MT2" s="45">
        <f t="shared" si="5"/>
        <v>357</v>
      </c>
      <c r="MU2" s="45">
        <f t="shared" si="5"/>
        <v>358</v>
      </c>
      <c r="MV2" s="45">
        <f t="shared" si="5"/>
        <v>359</v>
      </c>
      <c r="MW2" s="45">
        <f t="shared" si="5"/>
        <v>360</v>
      </c>
      <c r="MX2" s="45">
        <f t="shared" si="5"/>
        <v>361</v>
      </c>
      <c r="MY2" s="45">
        <f t="shared" si="5"/>
        <v>362</v>
      </c>
      <c r="MZ2" s="45">
        <f t="shared" si="5"/>
        <v>363</v>
      </c>
      <c r="NA2" s="45">
        <f t="shared" si="5"/>
        <v>364</v>
      </c>
      <c r="NB2" s="45">
        <f t="shared" si="5"/>
        <v>365</v>
      </c>
      <c r="NC2" s="45">
        <f t="shared" si="5"/>
        <v>366</v>
      </c>
      <c r="ND2" s="45">
        <f t="shared" si="5"/>
        <v>367</v>
      </c>
      <c r="NE2" s="45">
        <f t="shared" si="5"/>
        <v>368</v>
      </c>
      <c r="NF2" s="45">
        <f t="shared" si="5"/>
        <v>369</v>
      </c>
      <c r="NG2" s="45">
        <f t="shared" si="5"/>
        <v>370</v>
      </c>
      <c r="NH2" s="45">
        <f t="shared" si="5"/>
        <v>371</v>
      </c>
      <c r="NI2" s="45">
        <f t="shared" si="5"/>
        <v>372</v>
      </c>
    </row>
    <row r="3" spans="1:373" ht="13.5" customHeight="1">
      <c r="A3" s="45" t="s">
        <v>37</v>
      </c>
      <c r="B3" s="46" t="s">
        <v>38</v>
      </c>
      <c r="C3" s="46" t="s">
        <v>39</v>
      </c>
      <c r="D3" s="46" t="s">
        <v>40</v>
      </c>
      <c r="E3" s="46" t="s">
        <v>41</v>
      </c>
      <c r="F3" s="46" t="s">
        <v>42</v>
      </c>
      <c r="G3" s="46" t="s">
        <v>43</v>
      </c>
      <c r="H3" s="47" t="s">
        <v>44</v>
      </c>
      <c r="I3" s="48"/>
      <c r="J3" s="48"/>
      <c r="K3" s="48"/>
      <c r="L3" s="48"/>
      <c r="M3" s="48"/>
      <c r="N3" s="48"/>
      <c r="O3" s="48"/>
      <c r="P3" s="48"/>
      <c r="Q3" s="48"/>
      <c r="R3" s="48"/>
      <c r="S3" s="48"/>
      <c r="T3" s="48"/>
      <c r="U3" s="48"/>
      <c r="V3" s="49" t="s">
        <v>45</v>
      </c>
      <c r="W3" s="50"/>
      <c r="X3" s="51"/>
      <c r="Y3" s="50"/>
      <c r="Z3" s="50"/>
      <c r="AA3" s="50"/>
      <c r="AB3" s="50"/>
      <c r="AC3" s="50"/>
      <c r="AD3" s="50"/>
      <c r="AE3" s="50"/>
      <c r="AF3" s="50"/>
      <c r="AG3" s="50"/>
      <c r="AH3" s="50"/>
      <c r="AI3" s="50"/>
      <c r="AJ3" s="50"/>
      <c r="AK3" s="50"/>
      <c r="AL3" s="50"/>
      <c r="AM3" s="50"/>
      <c r="AN3" s="50"/>
      <c r="AO3" s="50"/>
      <c r="AP3" s="50"/>
      <c r="AQ3" s="50"/>
      <c r="AR3" s="50"/>
      <c r="AS3" s="50"/>
      <c r="AT3" s="50"/>
      <c r="AU3" s="52" t="s">
        <v>46</v>
      </c>
      <c r="AV3" s="48"/>
      <c r="AW3" s="53"/>
      <c r="AX3" s="50" t="s">
        <v>47</v>
      </c>
      <c r="AY3" s="50"/>
      <c r="AZ3" s="50"/>
      <c r="BA3" s="50"/>
      <c r="BB3" s="50"/>
      <c r="BC3" s="50"/>
      <c r="BD3" s="50"/>
      <c r="BE3" s="50"/>
      <c r="BF3" s="50"/>
      <c r="BG3" s="50"/>
      <c r="BH3" s="50"/>
      <c r="BI3" s="50"/>
      <c r="BJ3" s="50"/>
      <c r="BK3" s="50"/>
      <c r="BL3" s="50"/>
      <c r="BM3" s="50"/>
      <c r="BN3" s="50"/>
      <c r="BO3" s="50"/>
      <c r="BP3" s="50"/>
      <c r="BQ3" s="50"/>
      <c r="BR3" s="50"/>
      <c r="BS3" s="50"/>
      <c r="BT3" s="50"/>
      <c r="BU3" s="50"/>
      <c r="BV3" s="50"/>
      <c r="BW3" s="50"/>
      <c r="BX3" s="50"/>
      <c r="BY3" s="50"/>
      <c r="BZ3" s="50"/>
      <c r="CA3" s="50"/>
      <c r="CB3" s="50"/>
      <c r="CC3" s="50"/>
      <c r="CD3" s="50"/>
      <c r="CE3" s="50"/>
      <c r="CF3" s="50"/>
      <c r="CG3" s="50"/>
      <c r="CH3" s="50"/>
      <c r="CI3" s="50"/>
      <c r="CJ3" s="50"/>
      <c r="CK3" s="50"/>
      <c r="CL3" s="50"/>
      <c r="CM3" s="50"/>
      <c r="CN3" s="50"/>
      <c r="CO3" s="50"/>
      <c r="CP3" s="50"/>
      <c r="CQ3" s="50"/>
      <c r="CR3" s="50"/>
      <c r="CS3" s="50"/>
      <c r="CT3" s="50"/>
      <c r="CU3" s="50"/>
      <c r="CV3" s="50"/>
      <c r="CW3" s="50"/>
      <c r="CX3" s="50"/>
      <c r="CY3" s="52" t="s">
        <v>48</v>
      </c>
      <c r="CZ3" s="50"/>
      <c r="DA3" s="50"/>
      <c r="DB3" s="50"/>
      <c r="DC3" s="50"/>
      <c r="DD3" s="50"/>
      <c r="DE3" s="50"/>
      <c r="DF3" s="50"/>
      <c r="DG3" s="50"/>
      <c r="DH3" s="50"/>
      <c r="DI3" s="50"/>
      <c r="DJ3" s="50" t="str">
        <f>CY3</f>
        <v>施設全体</v>
      </c>
      <c r="DK3" s="50"/>
      <c r="DL3" s="50"/>
      <c r="DM3" s="50"/>
      <c r="DN3" s="50"/>
      <c r="DO3" s="50"/>
      <c r="DP3" s="50"/>
      <c r="DQ3" s="50"/>
      <c r="DR3" s="50"/>
      <c r="DS3" s="50"/>
      <c r="DT3" s="50" t="str">
        <f>CY3</f>
        <v>施設全体</v>
      </c>
      <c r="DU3" s="50"/>
      <c r="DV3" s="50"/>
      <c r="DW3" s="50"/>
      <c r="DX3" s="50"/>
      <c r="DY3" s="50"/>
      <c r="DZ3" s="50"/>
      <c r="EA3" s="50"/>
      <c r="EB3" s="50"/>
      <c r="EC3" s="50"/>
      <c r="ED3" s="50" t="str">
        <f>CY3</f>
        <v>施設全体</v>
      </c>
      <c r="EE3" s="50"/>
      <c r="EF3" s="50"/>
      <c r="EG3" s="50"/>
      <c r="EH3" s="50"/>
      <c r="EI3" s="50"/>
      <c r="EJ3" s="50"/>
      <c r="EK3" s="50"/>
      <c r="EL3" s="50"/>
      <c r="EM3" s="50"/>
      <c r="EN3" s="50" t="str">
        <f>DJ3</f>
        <v>施設全体</v>
      </c>
      <c r="EO3" s="50"/>
      <c r="EP3" s="50"/>
      <c r="EQ3" s="50"/>
      <c r="ER3" s="50"/>
      <c r="ES3" s="50"/>
      <c r="ET3" s="50"/>
      <c r="EU3" s="50"/>
      <c r="EV3" s="50"/>
      <c r="EW3" s="54"/>
      <c r="EX3" s="52" t="s">
        <v>49</v>
      </c>
      <c r="EY3" s="50"/>
      <c r="EZ3" s="50"/>
      <c r="FA3" s="50"/>
      <c r="FB3" s="50"/>
      <c r="FC3" s="50"/>
      <c r="FD3" s="50"/>
      <c r="FE3" s="50"/>
      <c r="FF3" s="50"/>
      <c r="FG3" s="50"/>
      <c r="FH3" s="50"/>
      <c r="FI3" s="50" t="str">
        <f>EX3</f>
        <v>水力発電</v>
      </c>
      <c r="FJ3" s="50"/>
      <c r="FK3" s="50"/>
      <c r="FL3" s="50"/>
      <c r="FM3" s="50"/>
      <c r="FN3" s="50"/>
      <c r="FO3" s="50"/>
      <c r="FP3" s="50"/>
      <c r="FQ3" s="50"/>
      <c r="FR3" s="50"/>
      <c r="FS3" s="50" t="str">
        <f>EX3</f>
        <v>水力発電</v>
      </c>
      <c r="FT3" s="50"/>
      <c r="FU3" s="50"/>
      <c r="FV3" s="50"/>
      <c r="FW3" s="50"/>
      <c r="FX3" s="50"/>
      <c r="FY3" s="50"/>
      <c r="FZ3" s="50"/>
      <c r="GA3" s="50"/>
      <c r="GB3" s="50"/>
      <c r="GC3" s="50" t="str">
        <f>EX3</f>
        <v>水力発電</v>
      </c>
      <c r="GD3" s="50"/>
      <c r="GE3" s="50"/>
      <c r="GF3" s="50"/>
      <c r="GG3" s="50"/>
      <c r="GH3" s="50"/>
      <c r="GI3" s="50"/>
      <c r="GJ3" s="50"/>
      <c r="GK3" s="50"/>
      <c r="GL3" s="50"/>
      <c r="GM3" s="50" t="str">
        <f>FI3</f>
        <v>水力発電</v>
      </c>
      <c r="GN3" s="50"/>
      <c r="GO3" s="50"/>
      <c r="GP3" s="50"/>
      <c r="GQ3" s="50"/>
      <c r="GR3" s="50"/>
      <c r="GS3" s="50"/>
      <c r="GT3" s="50"/>
      <c r="GU3" s="50"/>
      <c r="GV3" s="54"/>
      <c r="GW3" s="52" t="s">
        <v>50</v>
      </c>
      <c r="GX3" s="50"/>
      <c r="GY3" s="50"/>
      <c r="GZ3" s="50"/>
      <c r="HA3" s="50"/>
      <c r="HB3" s="50"/>
      <c r="HC3" s="50"/>
      <c r="HD3" s="50"/>
      <c r="HE3" s="50"/>
      <c r="HF3" s="50"/>
      <c r="HG3" s="50"/>
      <c r="HH3" s="50" t="str">
        <f>GW3</f>
        <v>ごみ発電</v>
      </c>
      <c r="HI3" s="50"/>
      <c r="HJ3" s="50"/>
      <c r="HK3" s="50"/>
      <c r="HL3" s="50"/>
      <c r="HM3" s="50"/>
      <c r="HN3" s="50"/>
      <c r="HO3" s="50"/>
      <c r="HP3" s="50"/>
      <c r="HQ3" s="50"/>
      <c r="HR3" s="50" t="str">
        <f>GW3</f>
        <v>ごみ発電</v>
      </c>
      <c r="HS3" s="50"/>
      <c r="HT3" s="50"/>
      <c r="HU3" s="50"/>
      <c r="HV3" s="50"/>
      <c r="HW3" s="50"/>
      <c r="HX3" s="50"/>
      <c r="HY3" s="50"/>
      <c r="HZ3" s="50"/>
      <c r="IA3" s="50"/>
      <c r="IB3" s="50" t="str">
        <f>GW3</f>
        <v>ごみ発電</v>
      </c>
      <c r="IC3" s="50"/>
      <c r="ID3" s="50"/>
      <c r="IE3" s="50"/>
      <c r="IF3" s="50"/>
      <c r="IG3" s="50"/>
      <c r="IH3" s="50"/>
      <c r="II3" s="50"/>
      <c r="IJ3" s="50"/>
      <c r="IK3" s="50"/>
      <c r="IL3" s="50" t="str">
        <f>HH3</f>
        <v>ごみ発電</v>
      </c>
      <c r="IM3" s="50"/>
      <c r="IN3" s="50"/>
      <c r="IO3" s="50"/>
      <c r="IP3" s="50"/>
      <c r="IQ3" s="50"/>
      <c r="IR3" s="50"/>
      <c r="IS3" s="50"/>
      <c r="IT3" s="50"/>
      <c r="IU3" s="54"/>
      <c r="IV3" s="52" t="s">
        <v>51</v>
      </c>
      <c r="IW3" s="50"/>
      <c r="IX3" s="50"/>
      <c r="IY3" s="50"/>
      <c r="IZ3" s="50"/>
      <c r="JA3" s="50"/>
      <c r="JB3" s="50"/>
      <c r="JC3" s="50"/>
      <c r="JD3" s="50"/>
      <c r="JE3" s="50"/>
      <c r="JF3" s="50"/>
      <c r="JG3" s="50" t="str">
        <f>IV3</f>
        <v>風力発電</v>
      </c>
      <c r="JH3" s="50"/>
      <c r="JI3" s="50"/>
      <c r="JJ3" s="50"/>
      <c r="JK3" s="50"/>
      <c r="JL3" s="50"/>
      <c r="JM3" s="50"/>
      <c r="JN3" s="50"/>
      <c r="JO3" s="50"/>
      <c r="JP3" s="50"/>
      <c r="JQ3" s="50" t="str">
        <f>IV3</f>
        <v>風力発電</v>
      </c>
      <c r="JR3" s="50"/>
      <c r="JS3" s="50"/>
      <c r="JT3" s="50"/>
      <c r="JU3" s="50"/>
      <c r="JV3" s="50"/>
      <c r="JW3" s="50"/>
      <c r="JX3" s="50"/>
      <c r="JY3" s="50"/>
      <c r="JZ3" s="50"/>
      <c r="KA3" s="50" t="str">
        <f>IV3</f>
        <v>風力発電</v>
      </c>
      <c r="KB3" s="50"/>
      <c r="KC3" s="50"/>
      <c r="KD3" s="50"/>
      <c r="KE3" s="50"/>
      <c r="KF3" s="50"/>
      <c r="KG3" s="50"/>
      <c r="KH3" s="50"/>
      <c r="KI3" s="50"/>
      <c r="KJ3" s="50"/>
      <c r="KK3" s="50" t="str">
        <f>JG3</f>
        <v>風力発電</v>
      </c>
      <c r="KL3" s="50"/>
      <c r="KM3" s="50"/>
      <c r="KN3" s="50"/>
      <c r="KO3" s="50"/>
      <c r="KP3" s="50"/>
      <c r="KQ3" s="50"/>
      <c r="KR3" s="50"/>
      <c r="KS3" s="50"/>
      <c r="KT3" s="54"/>
      <c r="KU3" s="52" t="s">
        <v>52</v>
      </c>
      <c r="KV3" s="50"/>
      <c r="KW3" s="50"/>
      <c r="KX3" s="50"/>
      <c r="KY3" s="50"/>
      <c r="KZ3" s="50"/>
      <c r="LA3" s="50"/>
      <c r="LB3" s="50"/>
      <c r="LC3" s="50"/>
      <c r="LD3" s="50"/>
      <c r="LE3" s="50"/>
      <c r="LF3" s="50" t="str">
        <f>KU3</f>
        <v>太陽光発電</v>
      </c>
      <c r="LG3" s="50"/>
      <c r="LH3" s="50"/>
      <c r="LI3" s="50"/>
      <c r="LJ3" s="50"/>
      <c r="LK3" s="50"/>
      <c r="LL3" s="50"/>
      <c r="LM3" s="50"/>
      <c r="LN3" s="50"/>
      <c r="LO3" s="50"/>
      <c r="LP3" s="50" t="str">
        <f>KU3</f>
        <v>太陽光発電</v>
      </c>
      <c r="LQ3" s="50"/>
      <c r="LR3" s="50"/>
      <c r="LS3" s="50"/>
      <c r="LT3" s="50"/>
      <c r="LU3" s="50"/>
      <c r="LV3" s="50"/>
      <c r="LW3" s="50"/>
      <c r="LX3" s="50"/>
      <c r="LY3" s="50"/>
      <c r="LZ3" s="50" t="str">
        <f>KU3</f>
        <v>太陽光発電</v>
      </c>
      <c r="MA3" s="50"/>
      <c r="MB3" s="50"/>
      <c r="MC3" s="50"/>
      <c r="MD3" s="50"/>
      <c r="ME3" s="50"/>
      <c r="MF3" s="50"/>
      <c r="MG3" s="50"/>
      <c r="MH3" s="50"/>
      <c r="MI3" s="50"/>
      <c r="MJ3" s="50" t="str">
        <f>LF3</f>
        <v>太陽光発電</v>
      </c>
      <c r="MK3" s="50"/>
      <c r="ML3" s="50"/>
      <c r="MM3" s="50"/>
      <c r="MN3" s="50"/>
      <c r="MO3" s="50"/>
      <c r="MP3" s="50"/>
      <c r="MQ3" s="50"/>
      <c r="MR3" s="50"/>
      <c r="MS3" s="54"/>
      <c r="MT3" s="49" t="s">
        <v>53</v>
      </c>
      <c r="MU3" s="50"/>
      <c r="MV3" s="50"/>
      <c r="MW3" s="50"/>
      <c r="MX3" s="50"/>
      <c r="MY3" s="50"/>
      <c r="MZ3" s="50"/>
      <c r="NA3" s="50"/>
      <c r="NB3" s="50"/>
      <c r="NC3" s="50"/>
      <c r="ND3" s="50"/>
      <c r="NE3" s="50"/>
      <c r="NF3" s="50"/>
      <c r="NG3" s="50"/>
      <c r="NH3" s="50"/>
      <c r="NI3" s="54"/>
    </row>
    <row r="4" spans="1:373">
      <c r="A4" s="45" t="s">
        <v>54</v>
      </c>
      <c r="B4" s="55"/>
      <c r="C4" s="55"/>
      <c r="D4" s="55"/>
      <c r="E4" s="55"/>
      <c r="F4" s="55"/>
      <c r="G4" s="55"/>
      <c r="H4" s="56"/>
      <c r="I4" s="57"/>
      <c r="J4" s="57"/>
      <c r="K4" s="57"/>
      <c r="L4" s="57"/>
      <c r="M4" s="57"/>
      <c r="N4" s="57"/>
      <c r="O4" s="57"/>
      <c r="P4" s="57"/>
      <c r="Q4" s="57"/>
      <c r="R4" s="57"/>
      <c r="S4" s="57"/>
      <c r="T4" s="57"/>
      <c r="U4" s="57"/>
      <c r="V4" s="49" t="s">
        <v>55</v>
      </c>
      <c r="W4" s="50"/>
      <c r="X4" s="50"/>
      <c r="Y4" s="50"/>
      <c r="Z4" s="50"/>
      <c r="AA4" s="49" t="s">
        <v>56</v>
      </c>
      <c r="AB4" s="50"/>
      <c r="AC4" s="50"/>
      <c r="AD4" s="50"/>
      <c r="AE4" s="54"/>
      <c r="AF4" s="49" t="s">
        <v>57</v>
      </c>
      <c r="AG4" s="50"/>
      <c r="AH4" s="50"/>
      <c r="AI4" s="50"/>
      <c r="AJ4" s="54"/>
      <c r="AK4" s="49" t="s">
        <v>58</v>
      </c>
      <c r="AL4" s="50"/>
      <c r="AM4" s="50"/>
      <c r="AN4" s="50"/>
      <c r="AO4" s="54"/>
      <c r="AP4" s="49" t="s">
        <v>59</v>
      </c>
      <c r="AQ4" s="50"/>
      <c r="AR4" s="50"/>
      <c r="AS4" s="50"/>
      <c r="AT4" s="50"/>
      <c r="AU4" s="58"/>
      <c r="AV4" s="57"/>
      <c r="AW4" s="59"/>
      <c r="AX4" s="49" t="s">
        <v>60</v>
      </c>
      <c r="AY4" s="50"/>
      <c r="AZ4" s="50"/>
      <c r="BA4" s="50"/>
      <c r="BB4" s="50"/>
      <c r="BC4" s="50"/>
      <c r="BD4" s="50"/>
      <c r="BE4" s="50"/>
      <c r="BF4" s="50"/>
      <c r="BG4" s="50"/>
      <c r="BH4" s="54"/>
      <c r="BI4" s="49" t="s">
        <v>61</v>
      </c>
      <c r="BJ4" s="50"/>
      <c r="BK4" s="50"/>
      <c r="BL4" s="50"/>
      <c r="BM4" s="50"/>
      <c r="BN4" s="50"/>
      <c r="BO4" s="50"/>
      <c r="BP4" s="50"/>
      <c r="BQ4" s="50"/>
      <c r="BR4" s="50"/>
      <c r="BS4" s="54"/>
      <c r="BT4" s="49" t="s">
        <v>62</v>
      </c>
      <c r="BU4" s="50"/>
      <c r="BV4" s="50"/>
      <c r="BW4" s="50"/>
      <c r="BX4" s="50"/>
      <c r="BY4" s="50"/>
      <c r="BZ4" s="50"/>
      <c r="CA4" s="50"/>
      <c r="CB4" s="50"/>
      <c r="CC4" s="50"/>
      <c r="CD4" s="54"/>
      <c r="CE4" s="49" t="s">
        <v>63</v>
      </c>
      <c r="CF4" s="50"/>
      <c r="CG4" s="50"/>
      <c r="CH4" s="50"/>
      <c r="CI4" s="50"/>
      <c r="CJ4" s="50"/>
      <c r="CK4" s="50"/>
      <c r="CL4" s="50"/>
      <c r="CM4" s="50"/>
      <c r="CN4" s="54"/>
      <c r="CO4" s="49" t="s">
        <v>64</v>
      </c>
      <c r="CP4" s="50"/>
      <c r="CQ4" s="50"/>
      <c r="CR4" s="50"/>
      <c r="CS4" s="50"/>
      <c r="CT4" s="50"/>
      <c r="CU4" s="50"/>
      <c r="CV4" s="50"/>
      <c r="CW4" s="50"/>
      <c r="CX4" s="54"/>
      <c r="CY4" s="60"/>
      <c r="CZ4" s="49" t="s">
        <v>65</v>
      </c>
      <c r="DA4" s="50"/>
      <c r="DB4" s="50"/>
      <c r="DC4" s="50"/>
      <c r="DD4" s="50"/>
      <c r="DE4" s="50"/>
      <c r="DF4" s="50"/>
      <c r="DG4" s="50"/>
      <c r="DH4" s="50"/>
      <c r="DI4" s="54"/>
      <c r="DJ4" s="49" t="s">
        <v>66</v>
      </c>
      <c r="DK4" s="50"/>
      <c r="DL4" s="50"/>
      <c r="DM4" s="50"/>
      <c r="DN4" s="50"/>
      <c r="DO4" s="50"/>
      <c r="DP4" s="50"/>
      <c r="DQ4" s="50"/>
      <c r="DR4" s="50"/>
      <c r="DS4" s="54"/>
      <c r="DT4" s="49" t="s">
        <v>67</v>
      </c>
      <c r="DU4" s="50"/>
      <c r="DV4" s="50"/>
      <c r="DW4" s="50"/>
      <c r="DX4" s="50"/>
      <c r="DY4" s="50"/>
      <c r="DZ4" s="50"/>
      <c r="EA4" s="50"/>
      <c r="EB4" s="50"/>
      <c r="EC4" s="54"/>
      <c r="ED4" s="49" t="s">
        <v>68</v>
      </c>
      <c r="EE4" s="50"/>
      <c r="EF4" s="50"/>
      <c r="EG4" s="50"/>
      <c r="EH4" s="50"/>
      <c r="EI4" s="50"/>
      <c r="EJ4" s="50"/>
      <c r="EK4" s="50"/>
      <c r="EL4" s="50"/>
      <c r="EM4" s="54"/>
      <c r="EN4" s="49" t="s">
        <v>69</v>
      </c>
      <c r="EO4" s="50"/>
      <c r="EP4" s="50"/>
      <c r="EQ4" s="50"/>
      <c r="ER4" s="50"/>
      <c r="ES4" s="50"/>
      <c r="ET4" s="50"/>
      <c r="EU4" s="50"/>
      <c r="EV4" s="50"/>
      <c r="EW4" s="54"/>
      <c r="EX4" s="60"/>
      <c r="EY4" s="49" t="s">
        <v>65</v>
      </c>
      <c r="EZ4" s="50"/>
      <c r="FA4" s="50"/>
      <c r="FB4" s="50"/>
      <c r="FC4" s="50"/>
      <c r="FD4" s="50"/>
      <c r="FE4" s="50"/>
      <c r="FF4" s="50"/>
      <c r="FG4" s="50"/>
      <c r="FH4" s="54"/>
      <c r="FI4" s="49" t="s">
        <v>66</v>
      </c>
      <c r="FJ4" s="50"/>
      <c r="FK4" s="50"/>
      <c r="FL4" s="50"/>
      <c r="FM4" s="50"/>
      <c r="FN4" s="50"/>
      <c r="FO4" s="50"/>
      <c r="FP4" s="50"/>
      <c r="FQ4" s="50"/>
      <c r="FR4" s="54"/>
      <c r="FS4" s="49" t="s">
        <v>67</v>
      </c>
      <c r="FT4" s="50"/>
      <c r="FU4" s="50"/>
      <c r="FV4" s="50"/>
      <c r="FW4" s="50"/>
      <c r="FX4" s="50"/>
      <c r="FY4" s="50"/>
      <c r="FZ4" s="50"/>
      <c r="GA4" s="50"/>
      <c r="GB4" s="54"/>
      <c r="GC4" s="49" t="s">
        <v>68</v>
      </c>
      <c r="GD4" s="50"/>
      <c r="GE4" s="50"/>
      <c r="GF4" s="50"/>
      <c r="GG4" s="50"/>
      <c r="GH4" s="50"/>
      <c r="GI4" s="50"/>
      <c r="GJ4" s="50"/>
      <c r="GK4" s="50"/>
      <c r="GL4" s="54"/>
      <c r="GM4" s="49" t="s">
        <v>69</v>
      </c>
      <c r="GN4" s="50"/>
      <c r="GO4" s="50"/>
      <c r="GP4" s="50"/>
      <c r="GQ4" s="50"/>
      <c r="GR4" s="50"/>
      <c r="GS4" s="50"/>
      <c r="GT4" s="50"/>
      <c r="GU4" s="50"/>
      <c r="GV4" s="54"/>
      <c r="GW4" s="60"/>
      <c r="GX4" s="49" t="s">
        <v>65</v>
      </c>
      <c r="GY4" s="50"/>
      <c r="GZ4" s="50"/>
      <c r="HA4" s="50"/>
      <c r="HB4" s="50"/>
      <c r="HC4" s="50"/>
      <c r="HD4" s="50"/>
      <c r="HE4" s="50"/>
      <c r="HF4" s="50"/>
      <c r="HG4" s="54"/>
      <c r="HH4" s="49" t="s">
        <v>66</v>
      </c>
      <c r="HI4" s="50"/>
      <c r="HJ4" s="50"/>
      <c r="HK4" s="50"/>
      <c r="HL4" s="50"/>
      <c r="HM4" s="50"/>
      <c r="HN4" s="50"/>
      <c r="HO4" s="50"/>
      <c r="HP4" s="50"/>
      <c r="HQ4" s="54"/>
      <c r="HR4" s="49" t="s">
        <v>67</v>
      </c>
      <c r="HS4" s="50"/>
      <c r="HT4" s="50"/>
      <c r="HU4" s="50"/>
      <c r="HV4" s="50"/>
      <c r="HW4" s="50"/>
      <c r="HX4" s="50"/>
      <c r="HY4" s="50"/>
      <c r="HZ4" s="50"/>
      <c r="IA4" s="54"/>
      <c r="IB4" s="49" t="s">
        <v>68</v>
      </c>
      <c r="IC4" s="50"/>
      <c r="ID4" s="50"/>
      <c r="IE4" s="50"/>
      <c r="IF4" s="50"/>
      <c r="IG4" s="50"/>
      <c r="IH4" s="50"/>
      <c r="II4" s="50"/>
      <c r="IJ4" s="50"/>
      <c r="IK4" s="54"/>
      <c r="IL4" s="49" t="s">
        <v>69</v>
      </c>
      <c r="IM4" s="50"/>
      <c r="IN4" s="50"/>
      <c r="IO4" s="50"/>
      <c r="IP4" s="50"/>
      <c r="IQ4" s="50"/>
      <c r="IR4" s="50"/>
      <c r="IS4" s="50"/>
      <c r="IT4" s="50"/>
      <c r="IU4" s="54"/>
      <c r="IV4" s="60"/>
      <c r="IW4" s="49" t="s">
        <v>65</v>
      </c>
      <c r="IX4" s="50"/>
      <c r="IY4" s="50"/>
      <c r="IZ4" s="50"/>
      <c r="JA4" s="50"/>
      <c r="JB4" s="50"/>
      <c r="JC4" s="50"/>
      <c r="JD4" s="50"/>
      <c r="JE4" s="50"/>
      <c r="JF4" s="54"/>
      <c r="JG4" s="49" t="s">
        <v>66</v>
      </c>
      <c r="JH4" s="50"/>
      <c r="JI4" s="50"/>
      <c r="JJ4" s="50"/>
      <c r="JK4" s="50"/>
      <c r="JL4" s="50"/>
      <c r="JM4" s="50"/>
      <c r="JN4" s="50"/>
      <c r="JO4" s="50"/>
      <c r="JP4" s="54"/>
      <c r="JQ4" s="49" t="s">
        <v>67</v>
      </c>
      <c r="JR4" s="50"/>
      <c r="JS4" s="50"/>
      <c r="JT4" s="50"/>
      <c r="JU4" s="50"/>
      <c r="JV4" s="50"/>
      <c r="JW4" s="50"/>
      <c r="JX4" s="50"/>
      <c r="JY4" s="50"/>
      <c r="JZ4" s="54"/>
      <c r="KA4" s="49" t="s">
        <v>68</v>
      </c>
      <c r="KB4" s="50"/>
      <c r="KC4" s="50"/>
      <c r="KD4" s="50"/>
      <c r="KE4" s="50"/>
      <c r="KF4" s="50"/>
      <c r="KG4" s="50"/>
      <c r="KH4" s="50"/>
      <c r="KI4" s="50"/>
      <c r="KJ4" s="54"/>
      <c r="KK4" s="49" t="s">
        <v>69</v>
      </c>
      <c r="KL4" s="50"/>
      <c r="KM4" s="50"/>
      <c r="KN4" s="50"/>
      <c r="KO4" s="50"/>
      <c r="KP4" s="50"/>
      <c r="KQ4" s="50"/>
      <c r="KR4" s="50"/>
      <c r="KS4" s="50"/>
      <c r="KT4" s="54"/>
      <c r="KU4" s="60"/>
      <c r="KV4" s="49" t="s">
        <v>65</v>
      </c>
      <c r="KW4" s="50"/>
      <c r="KX4" s="50"/>
      <c r="KY4" s="50"/>
      <c r="KZ4" s="50"/>
      <c r="LA4" s="50"/>
      <c r="LB4" s="50"/>
      <c r="LC4" s="50"/>
      <c r="LD4" s="50"/>
      <c r="LE4" s="54"/>
      <c r="LF4" s="49" t="s">
        <v>66</v>
      </c>
      <c r="LG4" s="50"/>
      <c r="LH4" s="50"/>
      <c r="LI4" s="50"/>
      <c r="LJ4" s="50"/>
      <c r="LK4" s="50"/>
      <c r="LL4" s="50"/>
      <c r="LM4" s="50"/>
      <c r="LN4" s="50"/>
      <c r="LO4" s="54"/>
      <c r="LP4" s="49" t="s">
        <v>67</v>
      </c>
      <c r="LQ4" s="50"/>
      <c r="LR4" s="50"/>
      <c r="LS4" s="50"/>
      <c r="LT4" s="50"/>
      <c r="LU4" s="50"/>
      <c r="LV4" s="50"/>
      <c r="LW4" s="50"/>
      <c r="LX4" s="50"/>
      <c r="LY4" s="54"/>
      <c r="LZ4" s="49" t="s">
        <v>68</v>
      </c>
      <c r="MA4" s="50"/>
      <c r="MB4" s="50"/>
      <c r="MC4" s="50"/>
      <c r="MD4" s="50"/>
      <c r="ME4" s="50"/>
      <c r="MF4" s="50"/>
      <c r="MG4" s="50"/>
      <c r="MH4" s="50"/>
      <c r="MI4" s="54"/>
      <c r="MJ4" s="49" t="s">
        <v>69</v>
      </c>
      <c r="MK4" s="50"/>
      <c r="ML4" s="50"/>
      <c r="MM4" s="50"/>
      <c r="MN4" s="50"/>
      <c r="MO4" s="50"/>
      <c r="MP4" s="50"/>
      <c r="MQ4" s="50"/>
      <c r="MR4" s="50"/>
      <c r="MS4" s="54"/>
      <c r="MT4" s="49" t="s">
        <v>19</v>
      </c>
      <c r="MU4" s="50"/>
      <c r="MV4" s="50"/>
      <c r="MW4" s="54"/>
      <c r="MX4" s="49" t="s">
        <v>70</v>
      </c>
      <c r="MY4" s="50"/>
      <c r="MZ4" s="50"/>
      <c r="NA4" s="54"/>
      <c r="NB4" s="49" t="s">
        <v>71</v>
      </c>
      <c r="NC4" s="50"/>
      <c r="ND4" s="50"/>
      <c r="NE4" s="54"/>
      <c r="NF4" s="49" t="s">
        <v>72</v>
      </c>
      <c r="NG4" s="50"/>
      <c r="NH4" s="50"/>
      <c r="NI4" s="54"/>
    </row>
    <row r="5" spans="1:373">
      <c r="A5" s="45" t="s">
        <v>73</v>
      </c>
      <c r="B5" s="61"/>
      <c r="C5" s="61"/>
      <c r="D5" s="61"/>
      <c r="E5" s="61"/>
      <c r="F5" s="61"/>
      <c r="G5" s="61"/>
      <c r="H5" s="61" t="s">
        <v>74</v>
      </c>
      <c r="I5" s="62" t="s">
        <v>75</v>
      </c>
      <c r="J5" s="62" t="s">
        <v>76</v>
      </c>
      <c r="K5" s="62" t="s">
        <v>77</v>
      </c>
      <c r="L5" s="62" t="s">
        <v>78</v>
      </c>
      <c r="M5" s="62" t="s">
        <v>79</v>
      </c>
      <c r="N5" s="62" t="s">
        <v>80</v>
      </c>
      <c r="O5" s="62" t="s">
        <v>81</v>
      </c>
      <c r="P5" s="62" t="s">
        <v>82</v>
      </c>
      <c r="Q5" s="62" t="s">
        <v>83</v>
      </c>
      <c r="R5" s="62" t="s">
        <v>84</v>
      </c>
      <c r="S5" s="62" t="s">
        <v>85</v>
      </c>
      <c r="T5" s="62" t="s">
        <v>86</v>
      </c>
      <c r="U5" s="62" t="s">
        <v>87</v>
      </c>
      <c r="V5" s="62" t="s">
        <v>88</v>
      </c>
      <c r="W5" s="62" t="s">
        <v>89</v>
      </c>
      <c r="X5" s="62" t="s">
        <v>90</v>
      </c>
      <c r="Y5" s="62" t="s">
        <v>91</v>
      </c>
      <c r="Z5" s="62" t="s">
        <v>92</v>
      </c>
      <c r="AA5" s="62" t="s">
        <v>88</v>
      </c>
      <c r="AB5" s="62" t="s">
        <v>89</v>
      </c>
      <c r="AC5" s="62" t="s">
        <v>90</v>
      </c>
      <c r="AD5" s="62" t="s">
        <v>91</v>
      </c>
      <c r="AE5" s="62" t="s">
        <v>92</v>
      </c>
      <c r="AF5" s="62" t="s">
        <v>88</v>
      </c>
      <c r="AG5" s="62" t="s">
        <v>89</v>
      </c>
      <c r="AH5" s="62" t="s">
        <v>90</v>
      </c>
      <c r="AI5" s="62" t="s">
        <v>91</v>
      </c>
      <c r="AJ5" s="62" t="s">
        <v>92</v>
      </c>
      <c r="AK5" s="62" t="s">
        <v>88</v>
      </c>
      <c r="AL5" s="62" t="s">
        <v>89</v>
      </c>
      <c r="AM5" s="62" t="s">
        <v>90</v>
      </c>
      <c r="AN5" s="62" t="s">
        <v>91</v>
      </c>
      <c r="AO5" s="62" t="s">
        <v>92</v>
      </c>
      <c r="AP5" s="62" t="s">
        <v>88</v>
      </c>
      <c r="AQ5" s="62" t="s">
        <v>89</v>
      </c>
      <c r="AR5" s="62" t="s">
        <v>90</v>
      </c>
      <c r="AS5" s="62" t="s">
        <v>91</v>
      </c>
      <c r="AT5" s="62" t="s">
        <v>92</v>
      </c>
      <c r="AU5" s="62" t="s">
        <v>93</v>
      </c>
      <c r="AV5" s="62" t="s">
        <v>94</v>
      </c>
      <c r="AW5" s="62" t="s">
        <v>95</v>
      </c>
      <c r="AX5" s="62" t="s">
        <v>96</v>
      </c>
      <c r="AY5" s="62" t="s">
        <v>97</v>
      </c>
      <c r="AZ5" s="62" t="s">
        <v>98</v>
      </c>
      <c r="BA5" s="62" t="s">
        <v>99</v>
      </c>
      <c r="BB5" s="62" t="s">
        <v>100</v>
      </c>
      <c r="BC5" s="62" t="s">
        <v>101</v>
      </c>
      <c r="BD5" s="62" t="s">
        <v>102</v>
      </c>
      <c r="BE5" s="62" t="s">
        <v>103</v>
      </c>
      <c r="BF5" s="62" t="s">
        <v>104</v>
      </c>
      <c r="BG5" s="62" t="s">
        <v>105</v>
      </c>
      <c r="BH5" s="62" t="s">
        <v>106</v>
      </c>
      <c r="BI5" s="62" t="s">
        <v>96</v>
      </c>
      <c r="BJ5" s="62" t="s">
        <v>97</v>
      </c>
      <c r="BK5" s="62" t="s">
        <v>98</v>
      </c>
      <c r="BL5" s="62" t="s">
        <v>99</v>
      </c>
      <c r="BM5" s="62" t="s">
        <v>100</v>
      </c>
      <c r="BN5" s="62" t="s">
        <v>101</v>
      </c>
      <c r="BO5" s="62" t="s">
        <v>102</v>
      </c>
      <c r="BP5" s="62" t="s">
        <v>103</v>
      </c>
      <c r="BQ5" s="62" t="s">
        <v>104</v>
      </c>
      <c r="BR5" s="62" t="s">
        <v>105</v>
      </c>
      <c r="BS5" s="62" t="s">
        <v>106</v>
      </c>
      <c r="BT5" s="62" t="s">
        <v>96</v>
      </c>
      <c r="BU5" s="62" t="s">
        <v>97</v>
      </c>
      <c r="BV5" s="62" t="s">
        <v>98</v>
      </c>
      <c r="BW5" s="62" t="s">
        <v>99</v>
      </c>
      <c r="BX5" s="62" t="s">
        <v>100</v>
      </c>
      <c r="BY5" s="62" t="s">
        <v>101</v>
      </c>
      <c r="BZ5" s="62" t="s">
        <v>102</v>
      </c>
      <c r="CA5" s="62" t="s">
        <v>103</v>
      </c>
      <c r="CB5" s="62" t="s">
        <v>104</v>
      </c>
      <c r="CC5" s="62" t="s">
        <v>105</v>
      </c>
      <c r="CD5" s="62" t="s">
        <v>106</v>
      </c>
      <c r="CE5" s="62" t="s">
        <v>96</v>
      </c>
      <c r="CF5" s="62" t="s">
        <v>97</v>
      </c>
      <c r="CG5" s="62" t="s">
        <v>98</v>
      </c>
      <c r="CH5" s="62" t="s">
        <v>99</v>
      </c>
      <c r="CI5" s="62" t="s">
        <v>100</v>
      </c>
      <c r="CJ5" s="62" t="s">
        <v>101</v>
      </c>
      <c r="CK5" s="62" t="s">
        <v>102</v>
      </c>
      <c r="CL5" s="62" t="s">
        <v>103</v>
      </c>
      <c r="CM5" s="62" t="s">
        <v>104</v>
      </c>
      <c r="CN5" s="62" t="s">
        <v>105</v>
      </c>
      <c r="CO5" s="62" t="s">
        <v>96</v>
      </c>
      <c r="CP5" s="62" t="s">
        <v>97</v>
      </c>
      <c r="CQ5" s="62" t="s">
        <v>98</v>
      </c>
      <c r="CR5" s="62" t="s">
        <v>99</v>
      </c>
      <c r="CS5" s="62" t="s">
        <v>100</v>
      </c>
      <c r="CT5" s="62" t="s">
        <v>101</v>
      </c>
      <c r="CU5" s="62" t="s">
        <v>102</v>
      </c>
      <c r="CV5" s="62" t="s">
        <v>103</v>
      </c>
      <c r="CW5" s="62" t="s">
        <v>104</v>
      </c>
      <c r="CX5" s="62" t="s">
        <v>105</v>
      </c>
      <c r="CY5" s="62" t="s">
        <v>107</v>
      </c>
      <c r="CZ5" s="62" t="s">
        <v>96</v>
      </c>
      <c r="DA5" s="62" t="s">
        <v>97</v>
      </c>
      <c r="DB5" s="62" t="s">
        <v>98</v>
      </c>
      <c r="DC5" s="62" t="s">
        <v>99</v>
      </c>
      <c r="DD5" s="62" t="s">
        <v>100</v>
      </c>
      <c r="DE5" s="62" t="s">
        <v>101</v>
      </c>
      <c r="DF5" s="62" t="s">
        <v>102</v>
      </c>
      <c r="DG5" s="62" t="s">
        <v>103</v>
      </c>
      <c r="DH5" s="62" t="s">
        <v>104</v>
      </c>
      <c r="DI5" s="62" t="s">
        <v>105</v>
      </c>
      <c r="DJ5" s="62" t="s">
        <v>96</v>
      </c>
      <c r="DK5" s="62" t="s">
        <v>97</v>
      </c>
      <c r="DL5" s="62" t="s">
        <v>98</v>
      </c>
      <c r="DM5" s="62" t="s">
        <v>99</v>
      </c>
      <c r="DN5" s="62" t="s">
        <v>100</v>
      </c>
      <c r="DO5" s="62" t="s">
        <v>101</v>
      </c>
      <c r="DP5" s="62" t="s">
        <v>102</v>
      </c>
      <c r="DQ5" s="62" t="s">
        <v>103</v>
      </c>
      <c r="DR5" s="62" t="s">
        <v>104</v>
      </c>
      <c r="DS5" s="62" t="s">
        <v>105</v>
      </c>
      <c r="DT5" s="62" t="s">
        <v>96</v>
      </c>
      <c r="DU5" s="62" t="s">
        <v>97</v>
      </c>
      <c r="DV5" s="62" t="s">
        <v>98</v>
      </c>
      <c r="DW5" s="62" t="s">
        <v>99</v>
      </c>
      <c r="DX5" s="62" t="s">
        <v>100</v>
      </c>
      <c r="DY5" s="62" t="s">
        <v>101</v>
      </c>
      <c r="DZ5" s="62" t="s">
        <v>102</v>
      </c>
      <c r="EA5" s="62" t="s">
        <v>103</v>
      </c>
      <c r="EB5" s="62" t="s">
        <v>104</v>
      </c>
      <c r="EC5" s="62" t="s">
        <v>105</v>
      </c>
      <c r="ED5" s="62" t="s">
        <v>96</v>
      </c>
      <c r="EE5" s="62" t="s">
        <v>97</v>
      </c>
      <c r="EF5" s="62" t="s">
        <v>98</v>
      </c>
      <c r="EG5" s="62" t="s">
        <v>99</v>
      </c>
      <c r="EH5" s="62" t="s">
        <v>100</v>
      </c>
      <c r="EI5" s="62" t="s">
        <v>101</v>
      </c>
      <c r="EJ5" s="62" t="s">
        <v>102</v>
      </c>
      <c r="EK5" s="62" t="s">
        <v>103</v>
      </c>
      <c r="EL5" s="62" t="s">
        <v>104</v>
      </c>
      <c r="EM5" s="62" t="s">
        <v>105</v>
      </c>
      <c r="EN5" s="62" t="s">
        <v>96</v>
      </c>
      <c r="EO5" s="62" t="s">
        <v>97</v>
      </c>
      <c r="EP5" s="62" t="s">
        <v>98</v>
      </c>
      <c r="EQ5" s="62" t="s">
        <v>99</v>
      </c>
      <c r="ER5" s="62" t="s">
        <v>100</v>
      </c>
      <c r="ES5" s="62" t="s">
        <v>101</v>
      </c>
      <c r="ET5" s="62" t="s">
        <v>102</v>
      </c>
      <c r="EU5" s="62" t="s">
        <v>103</v>
      </c>
      <c r="EV5" s="62" t="s">
        <v>104</v>
      </c>
      <c r="EW5" s="62" t="s">
        <v>105</v>
      </c>
      <c r="EX5" s="62" t="s">
        <v>107</v>
      </c>
      <c r="EY5" s="62" t="s">
        <v>96</v>
      </c>
      <c r="EZ5" s="62" t="s">
        <v>97</v>
      </c>
      <c r="FA5" s="62" t="s">
        <v>98</v>
      </c>
      <c r="FB5" s="62" t="s">
        <v>99</v>
      </c>
      <c r="FC5" s="62" t="s">
        <v>100</v>
      </c>
      <c r="FD5" s="62" t="s">
        <v>101</v>
      </c>
      <c r="FE5" s="62" t="s">
        <v>102</v>
      </c>
      <c r="FF5" s="62" t="s">
        <v>103</v>
      </c>
      <c r="FG5" s="62" t="s">
        <v>104</v>
      </c>
      <c r="FH5" s="62" t="s">
        <v>105</v>
      </c>
      <c r="FI5" s="62" t="s">
        <v>96</v>
      </c>
      <c r="FJ5" s="62" t="s">
        <v>97</v>
      </c>
      <c r="FK5" s="62" t="s">
        <v>98</v>
      </c>
      <c r="FL5" s="62" t="s">
        <v>99</v>
      </c>
      <c r="FM5" s="62" t="s">
        <v>100</v>
      </c>
      <c r="FN5" s="62" t="s">
        <v>101</v>
      </c>
      <c r="FO5" s="62" t="s">
        <v>102</v>
      </c>
      <c r="FP5" s="62" t="s">
        <v>103</v>
      </c>
      <c r="FQ5" s="62" t="s">
        <v>104</v>
      </c>
      <c r="FR5" s="62" t="s">
        <v>105</v>
      </c>
      <c r="FS5" s="62" t="s">
        <v>96</v>
      </c>
      <c r="FT5" s="62" t="s">
        <v>97</v>
      </c>
      <c r="FU5" s="62" t="s">
        <v>98</v>
      </c>
      <c r="FV5" s="62" t="s">
        <v>99</v>
      </c>
      <c r="FW5" s="62" t="s">
        <v>100</v>
      </c>
      <c r="FX5" s="62" t="s">
        <v>101</v>
      </c>
      <c r="FY5" s="62" t="s">
        <v>102</v>
      </c>
      <c r="FZ5" s="62" t="s">
        <v>103</v>
      </c>
      <c r="GA5" s="62" t="s">
        <v>104</v>
      </c>
      <c r="GB5" s="62" t="s">
        <v>105</v>
      </c>
      <c r="GC5" s="62" t="s">
        <v>96</v>
      </c>
      <c r="GD5" s="62" t="s">
        <v>97</v>
      </c>
      <c r="GE5" s="62" t="s">
        <v>98</v>
      </c>
      <c r="GF5" s="62" t="s">
        <v>99</v>
      </c>
      <c r="GG5" s="62" t="s">
        <v>100</v>
      </c>
      <c r="GH5" s="62" t="s">
        <v>101</v>
      </c>
      <c r="GI5" s="62" t="s">
        <v>102</v>
      </c>
      <c r="GJ5" s="62" t="s">
        <v>103</v>
      </c>
      <c r="GK5" s="62" t="s">
        <v>104</v>
      </c>
      <c r="GL5" s="62" t="s">
        <v>105</v>
      </c>
      <c r="GM5" s="62" t="s">
        <v>96</v>
      </c>
      <c r="GN5" s="62" t="s">
        <v>97</v>
      </c>
      <c r="GO5" s="62" t="s">
        <v>98</v>
      </c>
      <c r="GP5" s="62" t="s">
        <v>99</v>
      </c>
      <c r="GQ5" s="62" t="s">
        <v>100</v>
      </c>
      <c r="GR5" s="62" t="s">
        <v>101</v>
      </c>
      <c r="GS5" s="62" t="s">
        <v>102</v>
      </c>
      <c r="GT5" s="62" t="s">
        <v>103</v>
      </c>
      <c r="GU5" s="62" t="s">
        <v>104</v>
      </c>
      <c r="GV5" s="62" t="s">
        <v>105</v>
      </c>
      <c r="GW5" s="62" t="s">
        <v>107</v>
      </c>
      <c r="GX5" s="62" t="s">
        <v>96</v>
      </c>
      <c r="GY5" s="62" t="s">
        <v>97</v>
      </c>
      <c r="GZ5" s="62" t="s">
        <v>98</v>
      </c>
      <c r="HA5" s="62" t="s">
        <v>99</v>
      </c>
      <c r="HB5" s="62" t="s">
        <v>100</v>
      </c>
      <c r="HC5" s="62" t="s">
        <v>101</v>
      </c>
      <c r="HD5" s="62" t="s">
        <v>102</v>
      </c>
      <c r="HE5" s="62" t="s">
        <v>103</v>
      </c>
      <c r="HF5" s="62" t="s">
        <v>104</v>
      </c>
      <c r="HG5" s="62" t="s">
        <v>105</v>
      </c>
      <c r="HH5" s="62" t="s">
        <v>96</v>
      </c>
      <c r="HI5" s="62" t="s">
        <v>97</v>
      </c>
      <c r="HJ5" s="62" t="s">
        <v>98</v>
      </c>
      <c r="HK5" s="62" t="s">
        <v>99</v>
      </c>
      <c r="HL5" s="62" t="s">
        <v>100</v>
      </c>
      <c r="HM5" s="62" t="s">
        <v>101</v>
      </c>
      <c r="HN5" s="62" t="s">
        <v>102</v>
      </c>
      <c r="HO5" s="62" t="s">
        <v>103</v>
      </c>
      <c r="HP5" s="62" t="s">
        <v>104</v>
      </c>
      <c r="HQ5" s="62" t="s">
        <v>105</v>
      </c>
      <c r="HR5" s="62" t="s">
        <v>96</v>
      </c>
      <c r="HS5" s="62" t="s">
        <v>97</v>
      </c>
      <c r="HT5" s="62" t="s">
        <v>98</v>
      </c>
      <c r="HU5" s="62" t="s">
        <v>99</v>
      </c>
      <c r="HV5" s="62" t="s">
        <v>100</v>
      </c>
      <c r="HW5" s="62" t="s">
        <v>101</v>
      </c>
      <c r="HX5" s="62" t="s">
        <v>102</v>
      </c>
      <c r="HY5" s="62" t="s">
        <v>103</v>
      </c>
      <c r="HZ5" s="62" t="s">
        <v>104</v>
      </c>
      <c r="IA5" s="62" t="s">
        <v>105</v>
      </c>
      <c r="IB5" s="62" t="s">
        <v>96</v>
      </c>
      <c r="IC5" s="62" t="s">
        <v>97</v>
      </c>
      <c r="ID5" s="62" t="s">
        <v>98</v>
      </c>
      <c r="IE5" s="62" t="s">
        <v>99</v>
      </c>
      <c r="IF5" s="62" t="s">
        <v>100</v>
      </c>
      <c r="IG5" s="62" t="s">
        <v>101</v>
      </c>
      <c r="IH5" s="62" t="s">
        <v>102</v>
      </c>
      <c r="II5" s="62" t="s">
        <v>103</v>
      </c>
      <c r="IJ5" s="62" t="s">
        <v>104</v>
      </c>
      <c r="IK5" s="62" t="s">
        <v>105</v>
      </c>
      <c r="IL5" s="62" t="s">
        <v>96</v>
      </c>
      <c r="IM5" s="62" t="s">
        <v>97</v>
      </c>
      <c r="IN5" s="62" t="s">
        <v>98</v>
      </c>
      <c r="IO5" s="62" t="s">
        <v>99</v>
      </c>
      <c r="IP5" s="62" t="s">
        <v>100</v>
      </c>
      <c r="IQ5" s="62" t="s">
        <v>101</v>
      </c>
      <c r="IR5" s="62" t="s">
        <v>102</v>
      </c>
      <c r="IS5" s="62" t="s">
        <v>103</v>
      </c>
      <c r="IT5" s="62" t="s">
        <v>104</v>
      </c>
      <c r="IU5" s="62" t="s">
        <v>105</v>
      </c>
      <c r="IV5" s="62" t="s">
        <v>107</v>
      </c>
      <c r="IW5" s="62" t="s">
        <v>96</v>
      </c>
      <c r="IX5" s="62" t="s">
        <v>97</v>
      </c>
      <c r="IY5" s="62" t="s">
        <v>98</v>
      </c>
      <c r="IZ5" s="62" t="s">
        <v>99</v>
      </c>
      <c r="JA5" s="62" t="s">
        <v>100</v>
      </c>
      <c r="JB5" s="62" t="s">
        <v>101</v>
      </c>
      <c r="JC5" s="62" t="s">
        <v>102</v>
      </c>
      <c r="JD5" s="62" t="s">
        <v>103</v>
      </c>
      <c r="JE5" s="62" t="s">
        <v>104</v>
      </c>
      <c r="JF5" s="62" t="s">
        <v>105</v>
      </c>
      <c r="JG5" s="62" t="s">
        <v>96</v>
      </c>
      <c r="JH5" s="62" t="s">
        <v>97</v>
      </c>
      <c r="JI5" s="62" t="s">
        <v>98</v>
      </c>
      <c r="JJ5" s="62" t="s">
        <v>99</v>
      </c>
      <c r="JK5" s="62" t="s">
        <v>100</v>
      </c>
      <c r="JL5" s="62" t="s">
        <v>101</v>
      </c>
      <c r="JM5" s="62" t="s">
        <v>102</v>
      </c>
      <c r="JN5" s="62" t="s">
        <v>103</v>
      </c>
      <c r="JO5" s="62" t="s">
        <v>104</v>
      </c>
      <c r="JP5" s="62" t="s">
        <v>105</v>
      </c>
      <c r="JQ5" s="62" t="s">
        <v>96</v>
      </c>
      <c r="JR5" s="62" t="s">
        <v>97</v>
      </c>
      <c r="JS5" s="62" t="s">
        <v>98</v>
      </c>
      <c r="JT5" s="62" t="s">
        <v>99</v>
      </c>
      <c r="JU5" s="62" t="s">
        <v>100</v>
      </c>
      <c r="JV5" s="62" t="s">
        <v>101</v>
      </c>
      <c r="JW5" s="62" t="s">
        <v>102</v>
      </c>
      <c r="JX5" s="62" t="s">
        <v>103</v>
      </c>
      <c r="JY5" s="62" t="s">
        <v>104</v>
      </c>
      <c r="JZ5" s="62" t="s">
        <v>105</v>
      </c>
      <c r="KA5" s="62" t="s">
        <v>96</v>
      </c>
      <c r="KB5" s="62" t="s">
        <v>97</v>
      </c>
      <c r="KC5" s="62" t="s">
        <v>98</v>
      </c>
      <c r="KD5" s="62" t="s">
        <v>99</v>
      </c>
      <c r="KE5" s="62" t="s">
        <v>100</v>
      </c>
      <c r="KF5" s="62" t="s">
        <v>101</v>
      </c>
      <c r="KG5" s="62" t="s">
        <v>102</v>
      </c>
      <c r="KH5" s="62" t="s">
        <v>103</v>
      </c>
      <c r="KI5" s="62" t="s">
        <v>104</v>
      </c>
      <c r="KJ5" s="62" t="s">
        <v>105</v>
      </c>
      <c r="KK5" s="62" t="s">
        <v>96</v>
      </c>
      <c r="KL5" s="62" t="s">
        <v>97</v>
      </c>
      <c r="KM5" s="62" t="s">
        <v>98</v>
      </c>
      <c r="KN5" s="62" t="s">
        <v>99</v>
      </c>
      <c r="KO5" s="62" t="s">
        <v>100</v>
      </c>
      <c r="KP5" s="62" t="s">
        <v>101</v>
      </c>
      <c r="KQ5" s="62" t="s">
        <v>102</v>
      </c>
      <c r="KR5" s="62" t="s">
        <v>103</v>
      </c>
      <c r="KS5" s="62" t="s">
        <v>104</v>
      </c>
      <c r="KT5" s="62" t="s">
        <v>105</v>
      </c>
      <c r="KU5" s="62" t="s">
        <v>107</v>
      </c>
      <c r="KV5" s="62" t="s">
        <v>96</v>
      </c>
      <c r="KW5" s="62" t="s">
        <v>97</v>
      </c>
      <c r="KX5" s="62" t="s">
        <v>98</v>
      </c>
      <c r="KY5" s="62" t="s">
        <v>99</v>
      </c>
      <c r="KZ5" s="62" t="s">
        <v>100</v>
      </c>
      <c r="LA5" s="62" t="s">
        <v>101</v>
      </c>
      <c r="LB5" s="62" t="s">
        <v>102</v>
      </c>
      <c r="LC5" s="62" t="s">
        <v>103</v>
      </c>
      <c r="LD5" s="62" t="s">
        <v>104</v>
      </c>
      <c r="LE5" s="62" t="s">
        <v>105</v>
      </c>
      <c r="LF5" s="62" t="s">
        <v>96</v>
      </c>
      <c r="LG5" s="62" t="s">
        <v>97</v>
      </c>
      <c r="LH5" s="62" t="s">
        <v>98</v>
      </c>
      <c r="LI5" s="62" t="s">
        <v>99</v>
      </c>
      <c r="LJ5" s="62" t="s">
        <v>100</v>
      </c>
      <c r="LK5" s="62" t="s">
        <v>101</v>
      </c>
      <c r="LL5" s="62" t="s">
        <v>102</v>
      </c>
      <c r="LM5" s="62" t="s">
        <v>103</v>
      </c>
      <c r="LN5" s="62" t="s">
        <v>104</v>
      </c>
      <c r="LO5" s="62" t="s">
        <v>105</v>
      </c>
      <c r="LP5" s="62" t="s">
        <v>96</v>
      </c>
      <c r="LQ5" s="62" t="s">
        <v>97</v>
      </c>
      <c r="LR5" s="62" t="s">
        <v>98</v>
      </c>
      <c r="LS5" s="62" t="s">
        <v>99</v>
      </c>
      <c r="LT5" s="62" t="s">
        <v>100</v>
      </c>
      <c r="LU5" s="62" t="s">
        <v>101</v>
      </c>
      <c r="LV5" s="62" t="s">
        <v>102</v>
      </c>
      <c r="LW5" s="62" t="s">
        <v>103</v>
      </c>
      <c r="LX5" s="62" t="s">
        <v>104</v>
      </c>
      <c r="LY5" s="62" t="s">
        <v>105</v>
      </c>
      <c r="LZ5" s="62" t="s">
        <v>96</v>
      </c>
      <c r="MA5" s="62" t="s">
        <v>97</v>
      </c>
      <c r="MB5" s="62" t="s">
        <v>98</v>
      </c>
      <c r="MC5" s="62" t="s">
        <v>99</v>
      </c>
      <c r="MD5" s="62" t="s">
        <v>100</v>
      </c>
      <c r="ME5" s="62" t="s">
        <v>101</v>
      </c>
      <c r="MF5" s="62" t="s">
        <v>102</v>
      </c>
      <c r="MG5" s="62" t="s">
        <v>103</v>
      </c>
      <c r="MH5" s="62" t="s">
        <v>104</v>
      </c>
      <c r="MI5" s="62" t="s">
        <v>105</v>
      </c>
      <c r="MJ5" s="62" t="s">
        <v>96</v>
      </c>
      <c r="MK5" s="62" t="s">
        <v>97</v>
      </c>
      <c r="ML5" s="62" t="s">
        <v>98</v>
      </c>
      <c r="MM5" s="62" t="s">
        <v>99</v>
      </c>
      <c r="MN5" s="62" t="s">
        <v>100</v>
      </c>
      <c r="MO5" s="62" t="s">
        <v>101</v>
      </c>
      <c r="MP5" s="62" t="s">
        <v>102</v>
      </c>
      <c r="MQ5" s="62" t="s">
        <v>103</v>
      </c>
      <c r="MR5" s="62" t="s">
        <v>104</v>
      </c>
      <c r="MS5" s="62" t="s">
        <v>105</v>
      </c>
      <c r="MT5" s="62" t="s">
        <v>108</v>
      </c>
      <c r="MU5" s="62" t="s">
        <v>109</v>
      </c>
      <c r="MV5" s="62" t="s">
        <v>110</v>
      </c>
      <c r="MW5" s="62" t="s">
        <v>111</v>
      </c>
      <c r="MX5" s="62" t="s">
        <v>108</v>
      </c>
      <c r="MY5" s="62" t="s">
        <v>109</v>
      </c>
      <c r="MZ5" s="62" t="s">
        <v>110</v>
      </c>
      <c r="NA5" s="62" t="s">
        <v>111</v>
      </c>
      <c r="NB5" s="62" t="s">
        <v>108</v>
      </c>
      <c r="NC5" s="62" t="s">
        <v>109</v>
      </c>
      <c r="ND5" s="62" t="s">
        <v>110</v>
      </c>
      <c r="NE5" s="62" t="s">
        <v>111</v>
      </c>
      <c r="NF5" s="62" t="s">
        <v>108</v>
      </c>
      <c r="NG5" s="62" t="s">
        <v>109</v>
      </c>
      <c r="NH5" s="62" t="s">
        <v>110</v>
      </c>
      <c r="NI5" s="62" t="s">
        <v>111</v>
      </c>
    </row>
    <row r="6" spans="1:373" s="72" customFormat="1" ht="52.8">
      <c r="A6" s="45" t="s">
        <v>112</v>
      </c>
      <c r="B6" s="63" t="str">
        <f>B7</f>
        <v>2015</v>
      </c>
      <c r="C6" s="63" t="str">
        <f t="shared" ref="C6:AW6" si="6">C7</f>
        <v>160008</v>
      </c>
      <c r="D6" s="63" t="str">
        <f t="shared" si="6"/>
        <v>46</v>
      </c>
      <c r="E6" s="63" t="str">
        <f t="shared" si="6"/>
        <v>04</v>
      </c>
      <c r="F6" s="63" t="str">
        <f t="shared" si="6"/>
        <v>0</v>
      </c>
      <c r="G6" s="63" t="str">
        <f t="shared" si="6"/>
        <v>000</v>
      </c>
      <c r="H6" s="63" t="str">
        <f t="shared" si="6"/>
        <v>富山県</v>
      </c>
      <c r="I6" s="63" t="str">
        <f t="shared" si="6"/>
        <v>法適用</v>
      </c>
      <c r="J6" s="63" t="str">
        <f t="shared" si="6"/>
        <v>電気事業</v>
      </c>
      <c r="K6" s="64">
        <f t="shared" si="6"/>
        <v>76</v>
      </c>
      <c r="L6" s="65">
        <f t="shared" si="6"/>
        <v>19</v>
      </c>
      <c r="M6" s="65" t="str">
        <f t="shared" si="6"/>
        <v>-</v>
      </c>
      <c r="N6" s="65" t="str">
        <f t="shared" si="6"/>
        <v>-</v>
      </c>
      <c r="O6" s="65">
        <f t="shared" si="6"/>
        <v>1</v>
      </c>
      <c r="P6" s="65" t="str">
        <f t="shared" si="6"/>
        <v>-</v>
      </c>
      <c r="Q6" s="66" t="str">
        <f>Q7</f>
        <v>平成37年3月31日　大長谷第二発電所ほか</v>
      </c>
      <c r="R6" s="67" t="str">
        <f t="shared" si="6"/>
        <v>平成34年1月31日　新大長谷第一発電所</v>
      </c>
      <c r="S6" s="63" t="str">
        <f t="shared" si="6"/>
        <v>無</v>
      </c>
      <c r="T6" s="67" t="str">
        <f t="shared" si="6"/>
        <v>北陸電力株式会社</v>
      </c>
      <c r="U6" s="64" t="str">
        <f t="shared" si="6"/>
        <v>-</v>
      </c>
      <c r="V6" s="65">
        <f>V7</f>
        <v>501901</v>
      </c>
      <c r="W6" s="65">
        <f t="shared" si="6"/>
        <v>421281</v>
      </c>
      <c r="X6" s="65">
        <f t="shared" si="6"/>
        <v>518325</v>
      </c>
      <c r="Y6" s="65">
        <f t="shared" si="6"/>
        <v>500917</v>
      </c>
      <c r="Z6" s="65">
        <f t="shared" si="6"/>
        <v>490791</v>
      </c>
      <c r="AA6" s="65" t="str">
        <f t="shared" si="6"/>
        <v>-</v>
      </c>
      <c r="AB6" s="65" t="str">
        <f t="shared" si="6"/>
        <v>-</v>
      </c>
      <c r="AC6" s="65" t="str">
        <f t="shared" si="6"/>
        <v>-</v>
      </c>
      <c r="AD6" s="65" t="str">
        <f t="shared" si="6"/>
        <v>-</v>
      </c>
      <c r="AE6" s="65" t="str">
        <f t="shared" si="6"/>
        <v>-</v>
      </c>
      <c r="AF6" s="65" t="str">
        <f t="shared" si="6"/>
        <v>-</v>
      </c>
      <c r="AG6" s="65" t="str">
        <f t="shared" si="6"/>
        <v>-</v>
      </c>
      <c r="AH6" s="65" t="str">
        <f t="shared" si="6"/>
        <v>-</v>
      </c>
      <c r="AI6" s="65" t="str">
        <f t="shared" si="6"/>
        <v>-</v>
      </c>
      <c r="AJ6" s="65" t="str">
        <f t="shared" si="6"/>
        <v>-</v>
      </c>
      <c r="AK6" s="65" t="str">
        <f t="shared" si="6"/>
        <v>-</v>
      </c>
      <c r="AL6" s="65" t="str">
        <f t="shared" si="6"/>
        <v>-</v>
      </c>
      <c r="AM6" s="65" t="str">
        <f t="shared" si="6"/>
        <v>-</v>
      </c>
      <c r="AN6" s="65" t="str">
        <f t="shared" si="6"/>
        <v>-</v>
      </c>
      <c r="AO6" s="65">
        <f t="shared" si="6"/>
        <v>583</v>
      </c>
      <c r="AP6" s="65">
        <f t="shared" si="6"/>
        <v>501901</v>
      </c>
      <c r="AQ6" s="65">
        <f t="shared" si="6"/>
        <v>421281</v>
      </c>
      <c r="AR6" s="65">
        <f t="shared" si="6"/>
        <v>518325</v>
      </c>
      <c r="AS6" s="65">
        <f t="shared" si="6"/>
        <v>500917</v>
      </c>
      <c r="AT6" s="65">
        <f t="shared" si="6"/>
        <v>491374</v>
      </c>
      <c r="AU6" s="65">
        <f t="shared" si="6"/>
        <v>3289821</v>
      </c>
      <c r="AV6" s="65">
        <f t="shared" si="6"/>
        <v>722410</v>
      </c>
      <c r="AW6" s="65">
        <f t="shared" si="6"/>
        <v>4012231</v>
      </c>
      <c r="AX6" s="68"/>
      <c r="AY6" s="69"/>
      <c r="AZ6" s="69"/>
      <c r="BA6" s="69"/>
      <c r="BB6" s="69"/>
      <c r="BC6" s="69"/>
      <c r="BD6" s="69"/>
      <c r="BE6" s="69"/>
      <c r="BF6" s="69"/>
      <c r="BG6" s="69"/>
      <c r="BH6" s="69"/>
      <c r="BI6" s="69"/>
      <c r="BJ6" s="69"/>
      <c r="BK6" s="69"/>
      <c r="BL6" s="69"/>
      <c r="BM6" s="69"/>
      <c r="BN6" s="69"/>
      <c r="BO6" s="69"/>
      <c r="BP6" s="69"/>
      <c r="BQ6" s="69"/>
      <c r="BR6" s="69"/>
      <c r="BS6" s="69"/>
      <c r="BT6" s="69"/>
      <c r="BU6" s="69"/>
      <c r="BV6" s="69"/>
      <c r="BW6" s="69"/>
      <c r="BX6" s="69"/>
      <c r="BY6" s="69"/>
      <c r="BZ6" s="69"/>
      <c r="CA6" s="69"/>
      <c r="CB6" s="69"/>
      <c r="CC6" s="69"/>
      <c r="CD6" s="69"/>
      <c r="CE6" s="69"/>
      <c r="CF6" s="69"/>
      <c r="CG6" s="69"/>
      <c r="CH6" s="69"/>
      <c r="CI6" s="69"/>
      <c r="CJ6" s="69"/>
      <c r="CK6" s="69"/>
      <c r="CL6" s="69"/>
      <c r="CM6" s="69"/>
      <c r="CN6" s="69"/>
      <c r="CO6" s="70"/>
      <c r="CP6" s="70"/>
      <c r="CQ6" s="70"/>
      <c r="CR6" s="70"/>
      <c r="CS6" s="70"/>
      <c r="CT6" s="70"/>
      <c r="CU6" s="70"/>
      <c r="CV6" s="70"/>
      <c r="CW6" s="70"/>
      <c r="CX6" s="70"/>
      <c r="CY6" s="69"/>
      <c r="CZ6" s="69"/>
      <c r="DA6" s="69"/>
      <c r="DB6" s="69"/>
      <c r="DC6" s="69"/>
      <c r="DD6" s="69"/>
      <c r="DE6" s="69"/>
      <c r="DF6" s="69"/>
      <c r="DG6" s="69"/>
      <c r="DH6" s="69"/>
      <c r="DI6" s="69"/>
      <c r="DJ6" s="69"/>
      <c r="DK6" s="69"/>
      <c r="DL6" s="69"/>
      <c r="DM6" s="69"/>
      <c r="DN6" s="69"/>
      <c r="DO6" s="69"/>
      <c r="DP6" s="69"/>
      <c r="DQ6" s="69"/>
      <c r="DR6" s="69"/>
      <c r="DS6" s="69"/>
      <c r="DT6" s="69"/>
      <c r="DU6" s="69"/>
      <c r="DV6" s="69"/>
      <c r="DW6" s="69"/>
      <c r="DX6" s="69"/>
      <c r="DY6" s="69"/>
      <c r="DZ6" s="69"/>
      <c r="EA6" s="69"/>
      <c r="EB6" s="69"/>
      <c r="EC6" s="69"/>
      <c r="ED6" s="69"/>
      <c r="EE6" s="69"/>
      <c r="EF6" s="69"/>
      <c r="EG6" s="69"/>
      <c r="EH6" s="69"/>
      <c r="EI6" s="69"/>
      <c r="EJ6" s="69"/>
      <c r="EK6" s="69"/>
      <c r="EL6" s="69"/>
      <c r="EM6" s="69"/>
      <c r="EN6" s="69"/>
      <c r="EO6" s="69"/>
      <c r="EP6" s="69"/>
      <c r="EQ6" s="69"/>
      <c r="ER6" s="69"/>
      <c r="ES6" s="69"/>
      <c r="ET6" s="69"/>
      <c r="EU6" s="69"/>
      <c r="EV6" s="69"/>
      <c r="EW6" s="69"/>
      <c r="EX6" s="69"/>
      <c r="EY6" s="69"/>
      <c r="EZ6" s="69"/>
      <c r="FA6" s="69"/>
      <c r="FB6" s="69"/>
      <c r="FC6" s="69"/>
      <c r="FD6" s="69"/>
      <c r="FE6" s="69"/>
      <c r="FF6" s="69"/>
      <c r="FG6" s="69"/>
      <c r="FH6" s="69"/>
      <c r="FI6" s="69"/>
      <c r="FJ6" s="69"/>
      <c r="FK6" s="69"/>
      <c r="FL6" s="69"/>
      <c r="FM6" s="69"/>
      <c r="FN6" s="69"/>
      <c r="FO6" s="69"/>
      <c r="FP6" s="69"/>
      <c r="FQ6" s="69"/>
      <c r="FR6" s="69"/>
      <c r="FS6" s="69"/>
      <c r="FT6" s="69"/>
      <c r="FU6" s="69"/>
      <c r="FV6" s="69"/>
      <c r="FW6" s="69"/>
      <c r="FX6" s="69"/>
      <c r="FY6" s="69"/>
      <c r="FZ6" s="69"/>
      <c r="GA6" s="69"/>
      <c r="GB6" s="69"/>
      <c r="GC6" s="69"/>
      <c r="GD6" s="69"/>
      <c r="GE6" s="69"/>
      <c r="GF6" s="69"/>
      <c r="GG6" s="69"/>
      <c r="GH6" s="69"/>
      <c r="GI6" s="69"/>
      <c r="GJ6" s="69"/>
      <c r="GK6" s="69"/>
      <c r="GL6" s="69"/>
      <c r="GM6" s="69"/>
      <c r="GN6" s="69"/>
      <c r="GO6" s="69"/>
      <c r="GP6" s="69"/>
      <c r="GQ6" s="69"/>
      <c r="GR6" s="69"/>
      <c r="GS6" s="69"/>
      <c r="GT6" s="69"/>
      <c r="GU6" s="69"/>
      <c r="GV6" s="69"/>
      <c r="GW6" s="69"/>
      <c r="GX6" s="69"/>
      <c r="GY6" s="69"/>
      <c r="GZ6" s="69"/>
      <c r="HA6" s="69"/>
      <c r="HB6" s="69"/>
      <c r="HC6" s="69"/>
      <c r="HD6" s="69"/>
      <c r="HE6" s="69"/>
      <c r="HF6" s="69"/>
      <c r="HG6" s="69"/>
      <c r="HH6" s="69"/>
      <c r="HI6" s="69"/>
      <c r="HJ6" s="69"/>
      <c r="HK6" s="69"/>
      <c r="HL6" s="69"/>
      <c r="HM6" s="69"/>
      <c r="HN6" s="69"/>
      <c r="HO6" s="69"/>
      <c r="HP6" s="69"/>
      <c r="HQ6" s="69"/>
      <c r="HR6" s="69"/>
      <c r="HS6" s="69"/>
      <c r="HT6" s="69"/>
      <c r="HU6" s="69"/>
      <c r="HV6" s="69"/>
      <c r="HW6" s="69"/>
      <c r="HX6" s="69"/>
      <c r="HY6" s="69"/>
      <c r="HZ6" s="69"/>
      <c r="IA6" s="69"/>
      <c r="IB6" s="69"/>
      <c r="IC6" s="69"/>
      <c r="ID6" s="69"/>
      <c r="IE6" s="69"/>
      <c r="IF6" s="69"/>
      <c r="IG6" s="69"/>
      <c r="IH6" s="69"/>
      <c r="II6" s="69"/>
      <c r="IJ6" s="69"/>
      <c r="IK6" s="69"/>
      <c r="IL6" s="69"/>
      <c r="IM6" s="69"/>
      <c r="IN6" s="69"/>
      <c r="IO6" s="69"/>
      <c r="IP6" s="69"/>
      <c r="IQ6" s="69"/>
      <c r="IR6" s="69"/>
      <c r="IS6" s="69"/>
      <c r="IT6" s="69"/>
      <c r="IU6" s="69"/>
      <c r="IV6" s="69"/>
      <c r="IW6" s="69"/>
      <c r="IX6" s="69"/>
      <c r="IY6" s="69"/>
      <c r="IZ6" s="69"/>
      <c r="JA6" s="69"/>
      <c r="JB6" s="69"/>
      <c r="JC6" s="69"/>
      <c r="JD6" s="69"/>
      <c r="JE6" s="69"/>
      <c r="JF6" s="69"/>
      <c r="JG6" s="69"/>
      <c r="JH6" s="69"/>
      <c r="JI6" s="69"/>
      <c r="JJ6" s="69"/>
      <c r="JK6" s="69"/>
      <c r="JL6" s="69"/>
      <c r="JM6" s="69"/>
      <c r="JN6" s="69"/>
      <c r="JO6" s="69"/>
      <c r="JP6" s="69"/>
      <c r="JQ6" s="69"/>
      <c r="JR6" s="69"/>
      <c r="JS6" s="69"/>
      <c r="JT6" s="69"/>
      <c r="JU6" s="69"/>
      <c r="JV6" s="69"/>
      <c r="JW6" s="69"/>
      <c r="JX6" s="69"/>
      <c r="JY6" s="69"/>
      <c r="JZ6" s="69"/>
      <c r="KA6" s="69"/>
      <c r="KB6" s="69"/>
      <c r="KC6" s="69"/>
      <c r="KD6" s="69"/>
      <c r="KE6" s="69"/>
      <c r="KF6" s="69"/>
      <c r="KG6" s="69"/>
      <c r="KH6" s="69"/>
      <c r="KI6" s="69"/>
      <c r="KJ6" s="69"/>
      <c r="KK6" s="69"/>
      <c r="KL6" s="69"/>
      <c r="KM6" s="69"/>
      <c r="KN6" s="69"/>
      <c r="KO6" s="69"/>
      <c r="KP6" s="69"/>
      <c r="KQ6" s="69"/>
      <c r="KR6" s="69"/>
      <c r="KS6" s="69"/>
      <c r="KT6" s="69"/>
      <c r="KU6" s="69"/>
      <c r="KV6" s="69"/>
      <c r="KW6" s="69"/>
      <c r="KX6" s="69"/>
      <c r="KY6" s="69"/>
      <c r="KZ6" s="69"/>
      <c r="LA6" s="69"/>
      <c r="LB6" s="69"/>
      <c r="LC6" s="69"/>
      <c r="LD6" s="69"/>
      <c r="LE6" s="69"/>
      <c r="LF6" s="69"/>
      <c r="LG6" s="69"/>
      <c r="LH6" s="69"/>
      <c r="LI6" s="69"/>
      <c r="LJ6" s="69"/>
      <c r="LK6" s="69"/>
      <c r="LL6" s="69"/>
      <c r="LM6" s="69"/>
      <c r="LN6" s="69"/>
      <c r="LO6" s="69"/>
      <c r="LP6" s="69"/>
      <c r="LQ6" s="69"/>
      <c r="LR6" s="69"/>
      <c r="LS6" s="69"/>
      <c r="LT6" s="69"/>
      <c r="LU6" s="69"/>
      <c r="LV6" s="69"/>
      <c r="LW6" s="69"/>
      <c r="LX6" s="69"/>
      <c r="LY6" s="69"/>
      <c r="LZ6" s="69"/>
      <c r="MA6" s="69"/>
      <c r="MB6" s="69"/>
      <c r="MC6" s="69"/>
      <c r="MD6" s="69"/>
      <c r="ME6" s="69"/>
      <c r="MF6" s="69"/>
      <c r="MG6" s="69"/>
      <c r="MH6" s="69"/>
      <c r="MI6" s="69"/>
      <c r="MJ6" s="69"/>
      <c r="MK6" s="69"/>
      <c r="ML6" s="69"/>
      <c r="MM6" s="69"/>
      <c r="MN6" s="69"/>
      <c r="MO6" s="69"/>
      <c r="MP6" s="69"/>
      <c r="MQ6" s="69"/>
      <c r="MR6" s="69"/>
      <c r="MS6" s="71"/>
      <c r="MT6" s="71"/>
      <c r="MU6" s="71"/>
      <c r="MV6" s="71"/>
      <c r="MW6" s="71"/>
      <c r="MX6" s="71"/>
      <c r="MY6" s="71"/>
      <c r="MZ6" s="71"/>
      <c r="NA6" s="71"/>
      <c r="NB6" s="71"/>
      <c r="NC6" s="71"/>
      <c r="ND6" s="71"/>
      <c r="NE6" s="71"/>
      <c r="NF6" s="71"/>
      <c r="NG6" s="71"/>
      <c r="NH6" s="71"/>
      <c r="NI6" s="71"/>
    </row>
    <row r="7" spans="1:373" s="72" customFormat="1" ht="52.8">
      <c r="A7" s="45"/>
      <c r="B7" s="73" t="s">
        <v>113</v>
      </c>
      <c r="C7" s="73" t="s">
        <v>114</v>
      </c>
      <c r="D7" s="73" t="s">
        <v>115</v>
      </c>
      <c r="E7" s="73" t="s">
        <v>116</v>
      </c>
      <c r="F7" s="73" t="s">
        <v>117</v>
      </c>
      <c r="G7" s="73" t="s">
        <v>118</v>
      </c>
      <c r="H7" s="73" t="s">
        <v>119</v>
      </c>
      <c r="I7" s="73" t="s">
        <v>120</v>
      </c>
      <c r="J7" s="73" t="s">
        <v>121</v>
      </c>
      <c r="K7" s="74">
        <v>76</v>
      </c>
      <c r="L7" s="75">
        <v>19</v>
      </c>
      <c r="M7" s="75" t="s">
        <v>122</v>
      </c>
      <c r="N7" s="76" t="s">
        <v>122</v>
      </c>
      <c r="O7" s="76">
        <v>1</v>
      </c>
      <c r="P7" s="76" t="s">
        <v>122</v>
      </c>
      <c r="Q7" s="77" t="s">
        <v>123</v>
      </c>
      <c r="R7" s="77" t="s">
        <v>124</v>
      </c>
      <c r="S7" s="78" t="s">
        <v>125</v>
      </c>
      <c r="T7" s="77" t="s">
        <v>126</v>
      </c>
      <c r="U7" s="74" t="s">
        <v>122</v>
      </c>
      <c r="V7" s="76">
        <v>501901</v>
      </c>
      <c r="W7" s="76">
        <v>421281</v>
      </c>
      <c r="X7" s="76">
        <v>518325</v>
      </c>
      <c r="Y7" s="76">
        <v>500917</v>
      </c>
      <c r="Z7" s="76">
        <v>490791</v>
      </c>
      <c r="AA7" s="76" t="s">
        <v>122</v>
      </c>
      <c r="AB7" s="76" t="s">
        <v>122</v>
      </c>
      <c r="AC7" s="76" t="s">
        <v>122</v>
      </c>
      <c r="AD7" s="76" t="s">
        <v>122</v>
      </c>
      <c r="AE7" s="76" t="s">
        <v>122</v>
      </c>
      <c r="AF7" s="76" t="s">
        <v>122</v>
      </c>
      <c r="AG7" s="76" t="s">
        <v>122</v>
      </c>
      <c r="AH7" s="76" t="s">
        <v>122</v>
      </c>
      <c r="AI7" s="76" t="s">
        <v>122</v>
      </c>
      <c r="AJ7" s="76" t="s">
        <v>122</v>
      </c>
      <c r="AK7" s="76" t="s">
        <v>122</v>
      </c>
      <c r="AL7" s="76" t="s">
        <v>122</v>
      </c>
      <c r="AM7" s="76" t="s">
        <v>122</v>
      </c>
      <c r="AN7" s="76" t="s">
        <v>122</v>
      </c>
      <c r="AO7" s="76">
        <v>583</v>
      </c>
      <c r="AP7" s="76">
        <v>501901</v>
      </c>
      <c r="AQ7" s="76">
        <v>421281</v>
      </c>
      <c r="AR7" s="76">
        <v>518325</v>
      </c>
      <c r="AS7" s="76">
        <v>500917</v>
      </c>
      <c r="AT7" s="76">
        <v>491374</v>
      </c>
      <c r="AU7" s="76">
        <v>3289821</v>
      </c>
      <c r="AV7" s="76">
        <v>722410</v>
      </c>
      <c r="AW7" s="76">
        <v>4012231</v>
      </c>
      <c r="AX7" s="79">
        <v>104.3</v>
      </c>
      <c r="AY7" s="79">
        <v>109.3</v>
      </c>
      <c r="AZ7" s="79">
        <v>127.1</v>
      </c>
      <c r="BA7" s="79">
        <v>122.1</v>
      </c>
      <c r="BB7" s="79">
        <v>125.5</v>
      </c>
      <c r="BC7" s="79">
        <v>108.4</v>
      </c>
      <c r="BD7" s="79">
        <v>110.1</v>
      </c>
      <c r="BE7" s="79">
        <v>119.7</v>
      </c>
      <c r="BF7" s="79">
        <v>125.7</v>
      </c>
      <c r="BG7" s="79">
        <v>129.69999999999999</v>
      </c>
      <c r="BH7" s="79">
        <v>100</v>
      </c>
      <c r="BI7" s="79">
        <v>111.7</v>
      </c>
      <c r="BJ7" s="79">
        <v>115.6</v>
      </c>
      <c r="BK7" s="79">
        <v>133.9</v>
      </c>
      <c r="BL7" s="79">
        <v>125.5</v>
      </c>
      <c r="BM7" s="79">
        <v>126.9</v>
      </c>
      <c r="BN7" s="79">
        <v>112.4</v>
      </c>
      <c r="BO7" s="79">
        <v>112.7</v>
      </c>
      <c r="BP7" s="79">
        <v>121.8</v>
      </c>
      <c r="BQ7" s="79">
        <v>124.8</v>
      </c>
      <c r="BR7" s="79">
        <v>130.4</v>
      </c>
      <c r="BS7" s="79">
        <v>100</v>
      </c>
      <c r="BT7" s="79">
        <v>1811.5</v>
      </c>
      <c r="BU7" s="79">
        <v>726.7</v>
      </c>
      <c r="BV7" s="79">
        <v>1265.2</v>
      </c>
      <c r="BW7" s="79">
        <v>315.2</v>
      </c>
      <c r="BX7" s="79">
        <v>212</v>
      </c>
      <c r="BY7" s="79">
        <v>1465.9</v>
      </c>
      <c r="BZ7" s="79">
        <v>1317.9</v>
      </c>
      <c r="CA7" s="79">
        <v>992.4</v>
      </c>
      <c r="CB7" s="79">
        <v>632.6</v>
      </c>
      <c r="CC7" s="79">
        <v>712.7</v>
      </c>
      <c r="CD7" s="79">
        <v>100</v>
      </c>
      <c r="CE7" s="79">
        <v>6589.9</v>
      </c>
      <c r="CF7" s="79">
        <v>7394</v>
      </c>
      <c r="CG7" s="79">
        <v>5946.4</v>
      </c>
      <c r="CH7" s="79">
        <v>6207.5</v>
      </c>
      <c r="CI7" s="79">
        <v>6579.8</v>
      </c>
      <c r="CJ7" s="79">
        <v>7540.4</v>
      </c>
      <c r="CK7" s="79">
        <v>7970</v>
      </c>
      <c r="CL7" s="79">
        <v>7914.4</v>
      </c>
      <c r="CM7" s="79">
        <v>7493.6</v>
      </c>
      <c r="CN7" s="79">
        <v>8013.5</v>
      </c>
      <c r="CO7" s="76">
        <v>1411265</v>
      </c>
      <c r="CP7" s="76">
        <v>1533809</v>
      </c>
      <c r="CQ7" s="76">
        <v>2012893</v>
      </c>
      <c r="CR7" s="76">
        <v>1803285</v>
      </c>
      <c r="CS7" s="76">
        <v>1833213</v>
      </c>
      <c r="CT7" s="76">
        <v>1059040</v>
      </c>
      <c r="CU7" s="76">
        <v>1043769</v>
      </c>
      <c r="CV7" s="76">
        <v>1160012</v>
      </c>
      <c r="CW7" s="76">
        <v>1146099</v>
      </c>
      <c r="CX7" s="76">
        <v>1494682</v>
      </c>
      <c r="CY7" s="76">
        <v>144990</v>
      </c>
      <c r="CZ7" s="79">
        <v>40.799999999999997</v>
      </c>
      <c r="DA7" s="79">
        <v>34.299999999999997</v>
      </c>
      <c r="DB7" s="79">
        <v>42.2</v>
      </c>
      <c r="DC7" s="79">
        <v>40.700000000000003</v>
      </c>
      <c r="DD7" s="79">
        <v>38.6</v>
      </c>
      <c r="DE7" s="79">
        <v>40.200000000000003</v>
      </c>
      <c r="DF7" s="79">
        <v>37.299999999999997</v>
      </c>
      <c r="DG7" s="79">
        <v>36.299999999999997</v>
      </c>
      <c r="DH7" s="79">
        <v>38.4</v>
      </c>
      <c r="DI7" s="79">
        <v>37.700000000000003</v>
      </c>
      <c r="DJ7" s="79">
        <v>22.5</v>
      </c>
      <c r="DK7" s="79">
        <v>21.2</v>
      </c>
      <c r="DL7" s="79">
        <v>22.3</v>
      </c>
      <c r="DM7" s="79">
        <v>25.7</v>
      </c>
      <c r="DN7" s="79">
        <v>24</v>
      </c>
      <c r="DO7" s="79">
        <v>22.5</v>
      </c>
      <c r="DP7" s="79">
        <v>22.3</v>
      </c>
      <c r="DQ7" s="79">
        <v>22.1</v>
      </c>
      <c r="DR7" s="79">
        <v>21.1</v>
      </c>
      <c r="DS7" s="79">
        <v>20</v>
      </c>
      <c r="DT7" s="79">
        <v>194.4</v>
      </c>
      <c r="DU7" s="79">
        <v>175.9</v>
      </c>
      <c r="DV7" s="79">
        <v>133</v>
      </c>
      <c r="DW7" s="79">
        <v>118.7</v>
      </c>
      <c r="DX7" s="79">
        <v>95.8</v>
      </c>
      <c r="DY7" s="79">
        <v>160.30000000000001</v>
      </c>
      <c r="DZ7" s="79">
        <v>146.19999999999999</v>
      </c>
      <c r="EA7" s="79">
        <v>130.5</v>
      </c>
      <c r="EB7" s="79">
        <v>129.19999999999999</v>
      </c>
      <c r="EC7" s="79">
        <v>110.2</v>
      </c>
      <c r="ED7" s="79">
        <v>56.8</v>
      </c>
      <c r="EE7" s="79">
        <v>57.8</v>
      </c>
      <c r="EF7" s="79">
        <v>58.9</v>
      </c>
      <c r="EG7" s="79">
        <v>62.2</v>
      </c>
      <c r="EH7" s="79">
        <v>61.2</v>
      </c>
      <c r="EI7" s="79">
        <v>56.2</v>
      </c>
      <c r="EJ7" s="79">
        <v>57</v>
      </c>
      <c r="EK7" s="79">
        <v>57.7</v>
      </c>
      <c r="EL7" s="79">
        <v>59.8</v>
      </c>
      <c r="EM7" s="79">
        <v>59.6</v>
      </c>
      <c r="EN7" s="79" t="s">
        <v>122</v>
      </c>
      <c r="EO7" s="79">
        <v>7.7</v>
      </c>
      <c r="EP7" s="79">
        <v>19.100000000000001</v>
      </c>
      <c r="EQ7" s="79">
        <v>17.3</v>
      </c>
      <c r="ER7" s="79">
        <v>18</v>
      </c>
      <c r="ES7" s="79" t="s">
        <v>122</v>
      </c>
      <c r="ET7" s="79">
        <v>2.8</v>
      </c>
      <c r="EU7" s="79">
        <v>15.4</v>
      </c>
      <c r="EV7" s="79">
        <v>16.2</v>
      </c>
      <c r="EW7" s="79">
        <v>17.8</v>
      </c>
      <c r="EX7" s="76">
        <v>140490</v>
      </c>
      <c r="EY7" s="79">
        <v>40.799999999999997</v>
      </c>
      <c r="EZ7" s="79">
        <v>34.299999999999997</v>
      </c>
      <c r="FA7" s="79">
        <v>42.2</v>
      </c>
      <c r="FB7" s="79">
        <v>40.700000000000003</v>
      </c>
      <c r="FC7" s="79">
        <v>39.799999999999997</v>
      </c>
      <c r="FD7" s="79">
        <v>40.4</v>
      </c>
      <c r="FE7" s="79">
        <v>37.5</v>
      </c>
      <c r="FF7" s="79">
        <v>37</v>
      </c>
      <c r="FG7" s="79">
        <v>39.5</v>
      </c>
      <c r="FH7" s="79">
        <v>39.1</v>
      </c>
      <c r="FI7" s="79">
        <v>22.5</v>
      </c>
      <c r="FJ7" s="79">
        <v>21.2</v>
      </c>
      <c r="FK7" s="79">
        <v>22.3</v>
      </c>
      <c r="FL7" s="79">
        <v>25.7</v>
      </c>
      <c r="FM7" s="79">
        <v>24.1</v>
      </c>
      <c r="FN7" s="79">
        <v>23.5</v>
      </c>
      <c r="FO7" s="79">
        <v>23.1</v>
      </c>
      <c r="FP7" s="79">
        <v>22.6</v>
      </c>
      <c r="FQ7" s="79">
        <v>22</v>
      </c>
      <c r="FR7" s="79">
        <v>21.4</v>
      </c>
      <c r="FS7" s="79">
        <v>194.4</v>
      </c>
      <c r="FT7" s="79">
        <v>175.9</v>
      </c>
      <c r="FU7" s="79">
        <v>133</v>
      </c>
      <c r="FV7" s="79">
        <v>118.7</v>
      </c>
      <c r="FW7" s="79">
        <v>96.3</v>
      </c>
      <c r="FX7" s="79">
        <v>160.4</v>
      </c>
      <c r="FY7" s="79">
        <v>146</v>
      </c>
      <c r="FZ7" s="79">
        <v>121.2</v>
      </c>
      <c r="GA7" s="79">
        <v>106.1</v>
      </c>
      <c r="GB7" s="79">
        <v>89.6</v>
      </c>
      <c r="GC7" s="79">
        <v>56.8</v>
      </c>
      <c r="GD7" s="79">
        <v>57.8</v>
      </c>
      <c r="GE7" s="79">
        <v>58.9</v>
      </c>
      <c r="GF7" s="79">
        <v>62.2</v>
      </c>
      <c r="GG7" s="79">
        <v>63.3</v>
      </c>
      <c r="GH7" s="79">
        <v>56.7</v>
      </c>
      <c r="GI7" s="79">
        <v>57.6</v>
      </c>
      <c r="GJ7" s="79">
        <v>58.6</v>
      </c>
      <c r="GK7" s="79">
        <v>61.3</v>
      </c>
      <c r="GL7" s="79">
        <v>61.7</v>
      </c>
      <c r="GM7" s="79" t="s">
        <v>122</v>
      </c>
      <c r="GN7" s="79">
        <v>7.7</v>
      </c>
      <c r="GO7" s="79">
        <v>19.100000000000001</v>
      </c>
      <c r="GP7" s="79">
        <v>17.3</v>
      </c>
      <c r="GQ7" s="79">
        <v>17.600000000000001</v>
      </c>
      <c r="GR7" s="79" t="s">
        <v>122</v>
      </c>
      <c r="GS7" s="79">
        <v>1.8</v>
      </c>
      <c r="GT7" s="79">
        <v>12.3</v>
      </c>
      <c r="GU7" s="79">
        <v>11.9</v>
      </c>
      <c r="GV7" s="79">
        <v>13.3</v>
      </c>
      <c r="GW7" s="76" t="s">
        <v>122</v>
      </c>
      <c r="GX7" s="79" t="s">
        <v>122</v>
      </c>
      <c r="GY7" s="79" t="s">
        <v>122</v>
      </c>
      <c r="GZ7" s="79" t="s">
        <v>122</v>
      </c>
      <c r="HA7" s="79" t="s">
        <v>122</v>
      </c>
      <c r="HB7" s="79" t="s">
        <v>122</v>
      </c>
      <c r="HC7" s="79">
        <v>54.1</v>
      </c>
      <c r="HD7" s="79">
        <v>48.3</v>
      </c>
      <c r="HE7" s="79">
        <v>33.9</v>
      </c>
      <c r="HF7" s="79">
        <v>31.4</v>
      </c>
      <c r="HG7" s="79">
        <v>31.3</v>
      </c>
      <c r="HH7" s="79" t="s">
        <v>122</v>
      </c>
      <c r="HI7" s="79" t="s">
        <v>122</v>
      </c>
      <c r="HJ7" s="79" t="s">
        <v>122</v>
      </c>
      <c r="HK7" s="79" t="s">
        <v>122</v>
      </c>
      <c r="HL7" s="79" t="s">
        <v>122</v>
      </c>
      <c r="HM7" s="79">
        <v>1.8</v>
      </c>
      <c r="HN7" s="79">
        <v>2</v>
      </c>
      <c r="HO7" s="79">
        <v>1.8</v>
      </c>
      <c r="HP7" s="79">
        <v>4</v>
      </c>
      <c r="HQ7" s="79">
        <v>8.4</v>
      </c>
      <c r="HR7" s="79" t="s">
        <v>122</v>
      </c>
      <c r="HS7" s="79" t="s">
        <v>122</v>
      </c>
      <c r="HT7" s="79" t="s">
        <v>122</v>
      </c>
      <c r="HU7" s="79" t="s">
        <v>122</v>
      </c>
      <c r="HV7" s="79" t="s">
        <v>122</v>
      </c>
      <c r="HW7" s="79">
        <v>1.4</v>
      </c>
      <c r="HX7" s="79">
        <v>1.2</v>
      </c>
      <c r="HY7" s="79">
        <v>1.7</v>
      </c>
      <c r="HZ7" s="79">
        <v>0.8</v>
      </c>
      <c r="IA7" s="79">
        <v>0</v>
      </c>
      <c r="IB7" s="79" t="s">
        <v>122</v>
      </c>
      <c r="IC7" s="79" t="s">
        <v>122</v>
      </c>
      <c r="ID7" s="79" t="s">
        <v>122</v>
      </c>
      <c r="IE7" s="79" t="s">
        <v>122</v>
      </c>
      <c r="IF7" s="79" t="s">
        <v>122</v>
      </c>
      <c r="IG7" s="79">
        <v>54.9</v>
      </c>
      <c r="IH7" s="79">
        <v>57.5</v>
      </c>
      <c r="II7" s="79">
        <v>59.4</v>
      </c>
      <c r="IJ7" s="79">
        <v>70.8</v>
      </c>
      <c r="IK7" s="79">
        <v>73</v>
      </c>
      <c r="IL7" s="79" t="s">
        <v>122</v>
      </c>
      <c r="IM7" s="79" t="s">
        <v>122</v>
      </c>
      <c r="IN7" s="79" t="s">
        <v>122</v>
      </c>
      <c r="IO7" s="79" t="s">
        <v>122</v>
      </c>
      <c r="IP7" s="79" t="s">
        <v>122</v>
      </c>
      <c r="IQ7" s="79" t="s">
        <v>122</v>
      </c>
      <c r="IR7" s="79">
        <v>14.3</v>
      </c>
      <c r="IS7" s="79">
        <v>83.1</v>
      </c>
      <c r="IT7" s="79">
        <v>85.4</v>
      </c>
      <c r="IU7" s="79">
        <v>23.5</v>
      </c>
      <c r="IV7" s="76" t="s">
        <v>122</v>
      </c>
      <c r="IW7" s="79" t="s">
        <v>122</v>
      </c>
      <c r="IX7" s="79" t="s">
        <v>122</v>
      </c>
      <c r="IY7" s="79" t="s">
        <v>122</v>
      </c>
      <c r="IZ7" s="79" t="s">
        <v>122</v>
      </c>
      <c r="JA7" s="79" t="s">
        <v>122</v>
      </c>
      <c r="JB7" s="79">
        <v>17.7</v>
      </c>
      <c r="JC7" s="79">
        <v>16.3</v>
      </c>
      <c r="JD7" s="79">
        <v>15.1</v>
      </c>
      <c r="JE7" s="79">
        <v>15.1</v>
      </c>
      <c r="JF7" s="79">
        <v>14</v>
      </c>
      <c r="JG7" s="79" t="s">
        <v>122</v>
      </c>
      <c r="JH7" s="79" t="s">
        <v>122</v>
      </c>
      <c r="JI7" s="79" t="s">
        <v>122</v>
      </c>
      <c r="JJ7" s="79" t="s">
        <v>122</v>
      </c>
      <c r="JK7" s="79" t="s">
        <v>122</v>
      </c>
      <c r="JL7" s="79">
        <v>24.3</v>
      </c>
      <c r="JM7" s="79">
        <v>29.6</v>
      </c>
      <c r="JN7" s="79">
        <v>37.700000000000003</v>
      </c>
      <c r="JO7" s="79">
        <v>25.4</v>
      </c>
      <c r="JP7" s="79">
        <v>20.100000000000001</v>
      </c>
      <c r="JQ7" s="79" t="s">
        <v>122</v>
      </c>
      <c r="JR7" s="79" t="s">
        <v>122</v>
      </c>
      <c r="JS7" s="79" t="s">
        <v>122</v>
      </c>
      <c r="JT7" s="79" t="s">
        <v>122</v>
      </c>
      <c r="JU7" s="79" t="s">
        <v>122</v>
      </c>
      <c r="JV7" s="79">
        <v>494.7</v>
      </c>
      <c r="JW7" s="79">
        <v>344.4</v>
      </c>
      <c r="JX7" s="79">
        <v>259.60000000000002</v>
      </c>
      <c r="JY7" s="79">
        <v>226.2</v>
      </c>
      <c r="JZ7" s="79">
        <v>224.7</v>
      </c>
      <c r="KA7" s="79" t="s">
        <v>122</v>
      </c>
      <c r="KB7" s="79" t="s">
        <v>122</v>
      </c>
      <c r="KC7" s="79" t="s">
        <v>122</v>
      </c>
      <c r="KD7" s="79" t="s">
        <v>122</v>
      </c>
      <c r="KE7" s="79" t="s">
        <v>122</v>
      </c>
      <c r="KF7" s="79">
        <v>18.899999999999999</v>
      </c>
      <c r="KG7" s="79">
        <v>22.3</v>
      </c>
      <c r="KH7" s="79">
        <v>25.5</v>
      </c>
      <c r="KI7" s="79">
        <v>45.2</v>
      </c>
      <c r="KJ7" s="79">
        <v>48.7</v>
      </c>
      <c r="KK7" s="79" t="s">
        <v>122</v>
      </c>
      <c r="KL7" s="79" t="s">
        <v>122</v>
      </c>
      <c r="KM7" s="79" t="s">
        <v>122</v>
      </c>
      <c r="KN7" s="79" t="s">
        <v>122</v>
      </c>
      <c r="KO7" s="79" t="s">
        <v>122</v>
      </c>
      <c r="KP7" s="79" t="s">
        <v>122</v>
      </c>
      <c r="KQ7" s="79">
        <v>60.9</v>
      </c>
      <c r="KR7" s="79">
        <v>100</v>
      </c>
      <c r="KS7" s="79">
        <v>100</v>
      </c>
      <c r="KT7" s="79">
        <v>100</v>
      </c>
      <c r="KU7" s="76">
        <v>4500</v>
      </c>
      <c r="KV7" s="79" t="s">
        <v>122</v>
      </c>
      <c r="KW7" s="79" t="s">
        <v>122</v>
      </c>
      <c r="KX7" s="79" t="s">
        <v>122</v>
      </c>
      <c r="KY7" s="79" t="s">
        <v>122</v>
      </c>
      <c r="KZ7" s="79">
        <v>1.5</v>
      </c>
      <c r="LA7" s="79">
        <v>3.4</v>
      </c>
      <c r="LB7" s="79">
        <v>12.1</v>
      </c>
      <c r="LC7" s="79">
        <v>7.1</v>
      </c>
      <c r="LD7" s="79">
        <v>8.9</v>
      </c>
      <c r="LE7" s="79">
        <v>11.8</v>
      </c>
      <c r="LF7" s="79" t="s">
        <v>122</v>
      </c>
      <c r="LG7" s="79" t="s">
        <v>122</v>
      </c>
      <c r="LH7" s="79" t="s">
        <v>122</v>
      </c>
      <c r="LI7" s="79" t="s">
        <v>122</v>
      </c>
      <c r="LJ7" s="79">
        <v>0</v>
      </c>
      <c r="LK7" s="79">
        <v>0</v>
      </c>
      <c r="LL7" s="79">
        <v>1.4</v>
      </c>
      <c r="LM7" s="79">
        <v>8.6</v>
      </c>
      <c r="LN7" s="79">
        <v>2</v>
      </c>
      <c r="LO7" s="79">
        <v>1.4</v>
      </c>
      <c r="LP7" s="79" t="s">
        <v>122</v>
      </c>
      <c r="LQ7" s="79" t="s">
        <v>122</v>
      </c>
      <c r="LR7" s="79" t="s">
        <v>122</v>
      </c>
      <c r="LS7" s="79" t="s">
        <v>122</v>
      </c>
      <c r="LT7" s="79">
        <v>0</v>
      </c>
      <c r="LU7" s="79">
        <v>0</v>
      </c>
      <c r="LV7" s="79">
        <v>298.60000000000002</v>
      </c>
      <c r="LW7" s="79">
        <v>1092.0999999999999</v>
      </c>
      <c r="LX7" s="79">
        <v>1128.5999999999999</v>
      </c>
      <c r="LY7" s="79">
        <v>596.79999999999995</v>
      </c>
      <c r="LZ7" s="79" t="s">
        <v>122</v>
      </c>
      <c r="MA7" s="79" t="s">
        <v>122</v>
      </c>
      <c r="MB7" s="79" t="s">
        <v>122</v>
      </c>
      <c r="MC7" s="79" t="s">
        <v>122</v>
      </c>
      <c r="MD7" s="79">
        <v>0.4</v>
      </c>
      <c r="ME7" s="79">
        <v>0</v>
      </c>
      <c r="MF7" s="79">
        <v>1.7</v>
      </c>
      <c r="MG7" s="79">
        <v>2.9</v>
      </c>
      <c r="MH7" s="79">
        <v>3.4</v>
      </c>
      <c r="MI7" s="79">
        <v>5.6</v>
      </c>
      <c r="MJ7" s="79" t="s">
        <v>122</v>
      </c>
      <c r="MK7" s="79" t="s">
        <v>122</v>
      </c>
      <c r="ML7" s="79" t="s">
        <v>122</v>
      </c>
      <c r="MM7" s="79" t="s">
        <v>122</v>
      </c>
      <c r="MN7" s="79">
        <v>100</v>
      </c>
      <c r="MO7" s="79" t="s">
        <v>122</v>
      </c>
      <c r="MP7" s="79">
        <v>77.7</v>
      </c>
      <c r="MQ7" s="79">
        <v>100</v>
      </c>
      <c r="MR7" s="79">
        <v>100</v>
      </c>
      <c r="MS7" s="79">
        <v>100</v>
      </c>
      <c r="MT7" s="79">
        <v>17</v>
      </c>
      <c r="MU7" s="79">
        <v>18</v>
      </c>
      <c r="MV7" s="79">
        <v>18</v>
      </c>
      <c r="MW7" s="79">
        <v>19</v>
      </c>
      <c r="MX7" s="79" t="s">
        <v>122</v>
      </c>
      <c r="MY7" s="79" t="s">
        <v>122</v>
      </c>
      <c r="MZ7" s="79" t="s">
        <v>122</v>
      </c>
      <c r="NA7" s="79" t="s">
        <v>122</v>
      </c>
      <c r="NB7" s="79" t="s">
        <v>122</v>
      </c>
      <c r="NC7" s="79" t="s">
        <v>122</v>
      </c>
      <c r="ND7" s="79" t="s">
        <v>122</v>
      </c>
      <c r="NE7" s="79" t="s">
        <v>122</v>
      </c>
      <c r="NF7" s="79" t="s">
        <v>122</v>
      </c>
      <c r="NG7" s="79" t="s">
        <v>122</v>
      </c>
      <c r="NH7" s="79" t="s">
        <v>122</v>
      </c>
      <c r="NI7" s="79" t="s">
        <v>122</v>
      </c>
    </row>
    <row r="8" spans="1:373">
      <c r="A8" s="42"/>
      <c r="B8" s="80"/>
      <c r="C8" s="80"/>
      <c r="D8" s="80"/>
      <c r="E8" s="80"/>
      <c r="F8" s="80"/>
      <c r="G8" s="80"/>
      <c r="H8" s="80"/>
      <c r="I8" s="80"/>
      <c r="J8" s="80"/>
      <c r="K8" s="80"/>
      <c r="L8" s="80"/>
      <c r="M8" s="80"/>
      <c r="N8" s="80"/>
      <c r="O8" s="80"/>
      <c r="P8" s="80"/>
      <c r="Q8" s="80"/>
      <c r="R8" s="80"/>
      <c r="S8" s="80"/>
      <c r="T8" s="80"/>
      <c r="U8" s="80"/>
      <c r="V8" s="80"/>
      <c r="W8" s="81"/>
      <c r="X8" s="81"/>
      <c r="Y8" s="81"/>
      <c r="Z8" s="81"/>
      <c r="AA8" s="81"/>
      <c r="AB8" s="81"/>
      <c r="AC8" s="81"/>
      <c r="AD8" s="81"/>
      <c r="AE8" s="81"/>
      <c r="AF8" s="81"/>
      <c r="AG8" s="82"/>
      <c r="AH8" s="81"/>
      <c r="AI8" s="81"/>
      <c r="AJ8" s="81"/>
      <c r="AK8" s="81"/>
      <c r="AL8" s="81"/>
      <c r="AM8" s="81"/>
      <c r="AN8" s="81"/>
      <c r="AO8" s="81"/>
      <c r="AP8" s="81"/>
      <c r="AQ8" s="81"/>
      <c r="AR8" s="82"/>
      <c r="AS8" s="81"/>
      <c r="AT8" s="81"/>
      <c r="AU8" s="81"/>
      <c r="AV8" s="81"/>
      <c r="AW8" s="81" t="str">
        <f>AX4</f>
        <v>経常収支比率（％）</v>
      </c>
      <c r="AX8" s="81"/>
      <c r="AY8" s="83"/>
      <c r="AZ8" s="81"/>
      <c r="BA8" s="81"/>
      <c r="BB8" s="81"/>
      <c r="BC8" s="82"/>
      <c r="BD8" s="81"/>
      <c r="BE8" s="81"/>
      <c r="BF8" s="81"/>
      <c r="BG8" s="81"/>
      <c r="BH8" s="81" t="str">
        <f>BI4</f>
        <v>営業収支比率（％）</v>
      </c>
      <c r="BI8" s="81"/>
      <c r="BJ8" s="81"/>
      <c r="BK8" s="81"/>
      <c r="BL8" s="81"/>
      <c r="BM8" s="81"/>
      <c r="BN8" s="82"/>
      <c r="BO8" s="81"/>
      <c r="BP8" s="81"/>
      <c r="BQ8" s="81"/>
      <c r="BR8" s="81"/>
      <c r="BS8" s="81" t="str">
        <f>BT4</f>
        <v>流動比率（％）</v>
      </c>
      <c r="BT8" s="81"/>
      <c r="BU8" s="81"/>
      <c r="BV8" s="81"/>
      <c r="BW8" s="81"/>
      <c r="BX8" s="81"/>
      <c r="BY8" s="82"/>
      <c r="BZ8" s="81"/>
      <c r="CA8" s="81"/>
      <c r="CB8" s="81"/>
      <c r="CC8" s="81"/>
      <c r="CD8" s="81" t="str">
        <f>CE4</f>
        <v>供給原価（円）</v>
      </c>
      <c r="CE8" s="81"/>
      <c r="CF8" s="81"/>
      <c r="CG8" s="81"/>
      <c r="CH8" s="81"/>
      <c r="CI8" s="81"/>
      <c r="CJ8" s="82"/>
      <c r="CK8" s="81"/>
      <c r="CL8" s="81"/>
      <c r="CM8" s="81"/>
      <c r="CN8" s="81" t="str">
        <f>CO4</f>
        <v>EBITDA（千円）</v>
      </c>
      <c r="CO8" s="81"/>
      <c r="CP8" s="81"/>
      <c r="CQ8" s="81"/>
      <c r="CR8" s="81"/>
      <c r="CS8" s="81"/>
      <c r="CT8" s="81"/>
      <c r="CU8" s="82"/>
      <c r="CV8" s="81"/>
      <c r="CW8" s="81"/>
      <c r="CX8" s="81" t="str">
        <f>CY5</f>
        <v>最大出力合計</v>
      </c>
      <c r="CY8" s="81" t="str">
        <f>CZ4</f>
        <v>設備利用率（％）</v>
      </c>
      <c r="CZ8" s="81"/>
      <c r="DA8" s="81"/>
      <c r="DB8" s="81"/>
      <c r="DC8" s="81"/>
      <c r="DD8" s="81"/>
      <c r="DE8" s="81"/>
      <c r="DF8" s="82"/>
      <c r="DG8" s="81"/>
      <c r="DH8" s="81"/>
      <c r="DI8" s="81" t="str">
        <f>DJ4</f>
        <v>修繕費比率（％）</v>
      </c>
      <c r="DJ8" s="81"/>
      <c r="DK8" s="81"/>
      <c r="DL8" s="81"/>
      <c r="DM8" s="81"/>
      <c r="DN8" s="81"/>
      <c r="DO8" s="81"/>
      <c r="DP8" s="81"/>
      <c r="DQ8" s="82"/>
      <c r="DR8" s="81"/>
      <c r="DS8" s="81" t="str">
        <f>DT4</f>
        <v>企業債残高対料金収入比率（％）</v>
      </c>
      <c r="DT8" s="81"/>
      <c r="DU8" s="81"/>
      <c r="DV8" s="81"/>
      <c r="DW8" s="81"/>
      <c r="DX8" s="81"/>
      <c r="DY8" s="81"/>
      <c r="DZ8" s="81"/>
      <c r="EA8" s="81"/>
      <c r="EB8" s="82"/>
      <c r="EC8" s="81" t="str">
        <f>ED4</f>
        <v>有形固定資産減価償却率（％）</v>
      </c>
      <c r="ED8" s="81"/>
      <c r="EE8" s="81"/>
      <c r="EF8" s="81"/>
      <c r="EG8" s="81"/>
      <c r="EH8" s="81"/>
      <c r="EI8" s="81"/>
      <c r="EJ8" s="81"/>
      <c r="EK8" s="81"/>
      <c r="EL8" s="81"/>
      <c r="EM8" s="81" t="str">
        <f>EN4</f>
        <v>FIT収入割合（％）</v>
      </c>
      <c r="EN8" s="81"/>
      <c r="EO8" s="81"/>
      <c r="EP8" s="81"/>
      <c r="EQ8" s="81"/>
      <c r="ER8" s="81"/>
      <c r="ES8" s="80"/>
      <c r="ET8" s="80"/>
      <c r="EU8" s="80"/>
      <c r="EV8" s="80"/>
      <c r="EW8" s="81" t="str">
        <f>EX5</f>
        <v>最大出力合計</v>
      </c>
      <c r="EX8" s="81" t="str">
        <f>EY4</f>
        <v>設備利用率（％）</v>
      </c>
      <c r="EY8" s="81" t="b">
        <f>IF(SUM($L$6,$MT$7:$MW$7)=0,FALSE,TRUE)</f>
        <v>1</v>
      </c>
      <c r="EZ8" s="83" t="s">
        <v>127</v>
      </c>
      <c r="FA8" s="81"/>
      <c r="FB8" s="81"/>
      <c r="FC8" s="81"/>
      <c r="FD8" s="81"/>
      <c r="FE8" s="82"/>
      <c r="FF8" s="81"/>
      <c r="FG8" s="81"/>
      <c r="FH8" s="81" t="str">
        <f>FI4</f>
        <v>修繕費比率（％）</v>
      </c>
      <c r="FI8" s="81" t="b">
        <f>IF(SUM($L$6,$MT$7:$MW$7)=0,FALSE,TRUE)</f>
        <v>1</v>
      </c>
      <c r="FJ8" s="83" t="s">
        <v>127</v>
      </c>
      <c r="FK8" s="81"/>
      <c r="FL8" s="81"/>
      <c r="FM8" s="81"/>
      <c r="FN8" s="81"/>
      <c r="FO8" s="81"/>
      <c r="FP8" s="82"/>
      <c r="FQ8" s="81"/>
      <c r="FR8" s="81" t="str">
        <f>FS4</f>
        <v>企業債残高対料金収入比率（％）</v>
      </c>
      <c r="FS8" s="81" t="b">
        <f>IF(SUM($L$6,$MT$7:$MW$7)=0,FALSE,TRUE)</f>
        <v>1</v>
      </c>
      <c r="FT8" s="83" t="s">
        <v>127</v>
      </c>
      <c r="FU8" s="81"/>
      <c r="FV8" s="81"/>
      <c r="FW8" s="81"/>
      <c r="FX8" s="81"/>
      <c r="FY8" s="81"/>
      <c r="FZ8" s="81"/>
      <c r="GA8" s="82"/>
      <c r="GB8" s="81" t="str">
        <f>GC4</f>
        <v>有形固定資産減価償却率（％）</v>
      </c>
      <c r="GC8" s="81" t="b">
        <f>IF(SUM($L$6,$MT$7:$MW$7)=0,FALSE,TRUE)</f>
        <v>1</v>
      </c>
      <c r="GD8" s="83" t="s">
        <v>127</v>
      </c>
      <c r="GE8" s="81"/>
      <c r="GF8" s="81"/>
      <c r="GG8" s="81"/>
      <c r="GH8" s="81"/>
      <c r="GI8" s="81"/>
      <c r="GJ8" s="81"/>
      <c r="GK8" s="81"/>
      <c r="GL8" s="81" t="str">
        <f>GM4</f>
        <v>FIT収入割合（％）</v>
      </c>
      <c r="GM8" s="81" t="b">
        <f>IF(SUM($L$6,$MT$7:$MW$7)=0,FALSE,TRUE)</f>
        <v>1</v>
      </c>
      <c r="GN8" s="83" t="s">
        <v>127</v>
      </c>
      <c r="GO8" s="81"/>
      <c r="GP8" s="81"/>
      <c r="GQ8" s="81"/>
      <c r="GR8" s="80"/>
      <c r="GS8" s="80"/>
      <c r="GT8" s="80"/>
      <c r="GU8" s="80"/>
      <c r="GV8" s="81" t="str">
        <f>GW5</f>
        <v>最大出力合計</v>
      </c>
      <c r="GW8" s="81" t="str">
        <f>GX4</f>
        <v>設備利用率（％）</v>
      </c>
      <c r="GX8" s="81" t="b">
        <f>IF(SUM($M$7,$MX$7:$NA$7)=0,FALSE,TRUE)</f>
        <v>0</v>
      </c>
      <c r="GY8" s="83" t="s">
        <v>127</v>
      </c>
      <c r="GZ8" s="81"/>
      <c r="HA8" s="81"/>
      <c r="HB8" s="81"/>
      <c r="HC8" s="81"/>
      <c r="HD8" s="82"/>
      <c r="HE8" s="81"/>
      <c r="HF8" s="81"/>
      <c r="HG8" s="81" t="str">
        <f>HH4</f>
        <v>修繕費比率（％）</v>
      </c>
      <c r="HH8" s="81" t="b">
        <f>IF(SUM($M$7,$MX$7:$NA$7)=0,FALSE,TRUE)</f>
        <v>0</v>
      </c>
      <c r="HI8" s="83" t="s">
        <v>127</v>
      </c>
      <c r="HJ8" s="81"/>
      <c r="HK8" s="81"/>
      <c r="HL8" s="81"/>
      <c r="HM8" s="81"/>
      <c r="HN8" s="81"/>
      <c r="HO8" s="82"/>
      <c r="HP8" s="81"/>
      <c r="HQ8" s="81" t="str">
        <f>HR4</f>
        <v>企業債残高対料金収入比率（％）</v>
      </c>
      <c r="HR8" s="81" t="b">
        <f>IF(SUM($M$7,$MX$7:$NA$7)=0,FALSE,TRUE)</f>
        <v>0</v>
      </c>
      <c r="HS8" s="83" t="s">
        <v>127</v>
      </c>
      <c r="HT8" s="81"/>
      <c r="HU8" s="81"/>
      <c r="HV8" s="81"/>
      <c r="HW8" s="81"/>
      <c r="HX8" s="81"/>
      <c r="HY8" s="81"/>
      <c r="HZ8" s="82"/>
      <c r="IA8" s="81" t="str">
        <f>IB4</f>
        <v>有形固定資産減価償却率（％）</v>
      </c>
      <c r="IB8" s="81" t="b">
        <f>IF(SUM($M$7,$MX$7:$NA$7)=0,FALSE,TRUE)</f>
        <v>0</v>
      </c>
      <c r="IC8" s="83" t="s">
        <v>127</v>
      </c>
      <c r="ID8" s="81"/>
      <c r="IE8" s="81"/>
      <c r="IF8" s="81"/>
      <c r="IG8" s="81"/>
      <c r="IH8" s="81"/>
      <c r="II8" s="81"/>
      <c r="IJ8" s="81"/>
      <c r="IK8" s="81" t="str">
        <f>IL4</f>
        <v>FIT収入割合（％）</v>
      </c>
      <c r="IL8" s="81" t="b">
        <f>IF(SUM($M$7,$MX$7:$NA$7)=0,FALSE,TRUE)</f>
        <v>0</v>
      </c>
      <c r="IM8" s="83" t="s">
        <v>127</v>
      </c>
      <c r="IN8" s="81"/>
      <c r="IO8" s="81"/>
      <c r="IP8" s="81"/>
      <c r="IQ8" s="80"/>
      <c r="IR8" s="80"/>
      <c r="IS8" s="80"/>
      <c r="IT8" s="80"/>
      <c r="IU8" s="81" t="str">
        <f>IV5</f>
        <v>最大出力合計</v>
      </c>
      <c r="IV8" s="81" t="str">
        <f>IW4</f>
        <v>設備利用率（％）</v>
      </c>
      <c r="IW8" s="81" t="b">
        <f>IF(SUM($N$7,$NB$7:$NE$7)=0,FALSE,TRUE)</f>
        <v>0</v>
      </c>
      <c r="IX8" s="83" t="s">
        <v>127</v>
      </c>
      <c r="IY8" s="81"/>
      <c r="IZ8" s="81"/>
      <c r="JA8" s="81"/>
      <c r="JB8" s="81"/>
      <c r="JC8" s="82"/>
      <c r="JD8" s="81"/>
      <c r="JE8" s="81"/>
      <c r="JF8" s="81" t="str">
        <f>JG4</f>
        <v>修繕費比率（％）</v>
      </c>
      <c r="JG8" s="81" t="b">
        <f>IF(SUM($N$7,$NB$7:$NE$7)=0,FALSE,TRUE)</f>
        <v>0</v>
      </c>
      <c r="JH8" s="83" t="s">
        <v>127</v>
      </c>
      <c r="JI8" s="81"/>
      <c r="JJ8" s="81"/>
      <c r="JK8" s="81"/>
      <c r="JL8" s="81"/>
      <c r="JM8" s="81"/>
      <c r="JN8" s="82"/>
      <c r="JO8" s="81"/>
      <c r="JP8" s="81" t="str">
        <f>JQ4</f>
        <v>企業債残高対料金収入比率（％）</v>
      </c>
      <c r="JQ8" s="81" t="b">
        <f>IF(SUM($N$7,$NB$7:$NE$7)=0,FALSE,TRUE)</f>
        <v>0</v>
      </c>
      <c r="JR8" s="83" t="s">
        <v>127</v>
      </c>
      <c r="JS8" s="81"/>
      <c r="JT8" s="81"/>
      <c r="JU8" s="81"/>
      <c r="JV8" s="81"/>
      <c r="JW8" s="81"/>
      <c r="JX8" s="81"/>
      <c r="JY8" s="82"/>
      <c r="JZ8" s="81" t="str">
        <f>KA4</f>
        <v>有形固定資産減価償却率（％）</v>
      </c>
      <c r="KA8" s="81" t="b">
        <f>IF(SUM($N$7,$NB$7:$NE$7)=0,FALSE,TRUE)</f>
        <v>0</v>
      </c>
      <c r="KB8" s="83" t="s">
        <v>127</v>
      </c>
      <c r="KC8" s="81"/>
      <c r="KD8" s="81"/>
      <c r="KE8" s="81"/>
      <c r="KF8" s="81"/>
      <c r="KG8" s="81"/>
      <c r="KH8" s="81"/>
      <c r="KI8" s="81"/>
      <c r="KJ8" s="81" t="str">
        <f>KK4</f>
        <v>FIT収入割合（％）</v>
      </c>
      <c r="KK8" s="81" t="b">
        <f>IF(SUM($N$7,$NB$7:$NE$7)=0,FALSE,TRUE)</f>
        <v>0</v>
      </c>
      <c r="KL8" s="83" t="s">
        <v>127</v>
      </c>
      <c r="KM8" s="81"/>
      <c r="KN8" s="81"/>
      <c r="KO8" s="81"/>
      <c r="KP8" s="80"/>
      <c r="KQ8" s="80"/>
      <c r="KR8" s="80"/>
      <c r="KS8" s="80"/>
      <c r="KT8" s="81" t="str">
        <f>KU5</f>
        <v>最大出力合計</v>
      </c>
      <c r="KU8" s="81" t="str">
        <f>KV4</f>
        <v>設備利用率（％）</v>
      </c>
      <c r="KV8" s="81" t="b">
        <f>IF(SUM($O$7,$NF$7:$NI$7)=0,FALSE,TRUE)</f>
        <v>1</v>
      </c>
      <c r="KW8" s="83" t="s">
        <v>127</v>
      </c>
      <c r="KX8" s="81"/>
      <c r="KY8" s="81"/>
      <c r="KZ8" s="81"/>
      <c r="LA8" s="81"/>
      <c r="LB8" s="82"/>
      <c r="LC8" s="81"/>
      <c r="LD8" s="81"/>
      <c r="LE8" s="81" t="str">
        <f>LF4</f>
        <v>修繕費比率（％）</v>
      </c>
      <c r="LF8" s="81" t="b">
        <f>IF(SUM($O$7,$NF$7:$NI$7)=0,FALSE,TRUE)</f>
        <v>1</v>
      </c>
      <c r="LG8" s="83" t="s">
        <v>127</v>
      </c>
      <c r="LH8" s="81"/>
      <c r="LI8" s="81"/>
      <c r="LJ8" s="81"/>
      <c r="LK8" s="81"/>
      <c r="LL8" s="81"/>
      <c r="LM8" s="82"/>
      <c r="LN8" s="81"/>
      <c r="LO8" s="81" t="str">
        <f>LP4</f>
        <v>企業債残高対料金収入比率（％）</v>
      </c>
      <c r="LP8" s="81" t="b">
        <f>IF(SUM($O$7,$NF$7:$NI$7)=0,FALSE,TRUE)</f>
        <v>1</v>
      </c>
      <c r="LQ8" s="83" t="s">
        <v>127</v>
      </c>
      <c r="LR8" s="81"/>
      <c r="LS8" s="81"/>
      <c r="LT8" s="81"/>
      <c r="LU8" s="81"/>
      <c r="LV8" s="81"/>
      <c r="LW8" s="81"/>
      <c r="LX8" s="82"/>
      <c r="LY8" s="81" t="str">
        <f>LZ4</f>
        <v>有形固定資産減価償却率（％）</v>
      </c>
      <c r="LZ8" s="81" t="b">
        <f>IF(SUM($O$7,$NF$7:$NI$7)=0,FALSE,TRUE)</f>
        <v>1</v>
      </c>
      <c r="MA8" s="83" t="s">
        <v>127</v>
      </c>
      <c r="MB8" s="81"/>
      <c r="MC8" s="81"/>
      <c r="MD8" s="81"/>
      <c r="ME8" s="81"/>
      <c r="MF8" s="81"/>
      <c r="MG8" s="81"/>
      <c r="MH8" s="81"/>
      <c r="MI8" s="81" t="str">
        <f>MJ4</f>
        <v>FIT収入割合（％）</v>
      </c>
      <c r="MJ8" s="81" t="b">
        <f>IF(SUM($O$7,$NF$7:$NI$7)=0,FALSE,TRUE)</f>
        <v>1</v>
      </c>
      <c r="MK8" s="83" t="s">
        <v>127</v>
      </c>
      <c r="ML8" s="81"/>
      <c r="MM8" s="81"/>
      <c r="MN8" s="81"/>
      <c r="MO8" s="80"/>
      <c r="MP8" s="80"/>
      <c r="MQ8" s="80"/>
      <c r="MR8" s="80"/>
      <c r="MS8" s="80"/>
      <c r="MT8" s="80"/>
      <c r="MU8" s="80"/>
      <c r="MV8" s="80"/>
      <c r="MW8" s="80"/>
      <c r="MX8" s="80"/>
      <c r="MY8" s="80"/>
      <c r="MZ8" s="80"/>
      <c r="NA8" s="80"/>
      <c r="NB8" s="80"/>
      <c r="NC8" s="80"/>
      <c r="ND8" s="80"/>
      <c r="NE8" s="80"/>
      <c r="NF8" s="80"/>
      <c r="NG8" s="80"/>
      <c r="NH8" s="80"/>
      <c r="NI8" s="80"/>
    </row>
    <row r="9" spans="1:373">
      <c r="A9" s="84"/>
      <c r="B9" s="85" t="s">
        <v>128</v>
      </c>
      <c r="C9" s="85" t="s">
        <v>129</v>
      </c>
      <c r="D9" s="85" t="s">
        <v>130</v>
      </c>
      <c r="E9" s="85" t="s">
        <v>131</v>
      </c>
      <c r="F9" s="85" t="s">
        <v>132</v>
      </c>
      <c r="G9" s="80"/>
      <c r="H9" s="80"/>
      <c r="I9" s="80"/>
      <c r="J9" s="80"/>
      <c r="K9" s="80"/>
      <c r="L9" s="80"/>
      <c r="M9" s="80"/>
      <c r="N9" s="80"/>
      <c r="O9" s="80"/>
      <c r="P9" s="80"/>
      <c r="Q9" s="80"/>
      <c r="R9" s="80"/>
      <c r="S9" s="80"/>
      <c r="T9" s="80"/>
      <c r="U9" s="80"/>
      <c r="V9" s="80"/>
      <c r="W9" s="81"/>
      <c r="X9" s="81"/>
      <c r="Y9" s="81"/>
      <c r="Z9" s="81"/>
      <c r="AA9" s="81"/>
      <c r="AB9" s="81"/>
      <c r="AC9" s="81"/>
      <c r="AD9" s="81"/>
      <c r="AE9" s="81"/>
      <c r="AF9" s="81"/>
      <c r="AG9" s="80"/>
      <c r="AH9" s="81"/>
      <c r="AI9" s="81"/>
      <c r="AJ9" s="81"/>
      <c r="AK9" s="81"/>
      <c r="AL9" s="81"/>
      <c r="AM9" s="81"/>
      <c r="AN9" s="81"/>
      <c r="AO9" s="81"/>
      <c r="AP9" s="81"/>
      <c r="AQ9" s="81"/>
      <c r="AR9" s="80"/>
      <c r="AS9" s="81"/>
      <c r="AT9" s="81"/>
      <c r="AU9" s="81"/>
      <c r="AV9" s="81"/>
      <c r="AW9" s="81" t="s">
        <v>133</v>
      </c>
      <c r="AX9" s="86"/>
      <c r="AY9" s="86"/>
      <c r="AZ9" s="86"/>
      <c r="BA9" s="86"/>
      <c r="BB9" s="86"/>
      <c r="BC9" s="80"/>
      <c r="BD9" s="81"/>
      <c r="BE9" s="81"/>
      <c r="BF9" s="81"/>
      <c r="BG9" s="81"/>
      <c r="BH9" s="81" t="s">
        <v>133</v>
      </c>
      <c r="BI9" s="86"/>
      <c r="BJ9" s="86"/>
      <c r="BK9" s="86"/>
      <c r="BL9" s="86"/>
      <c r="BM9" s="86"/>
      <c r="BN9" s="80"/>
      <c r="BO9" s="81"/>
      <c r="BP9" s="81"/>
      <c r="BQ9" s="81"/>
      <c r="BR9" s="81"/>
      <c r="BS9" s="81" t="s">
        <v>133</v>
      </c>
      <c r="BT9" s="86"/>
      <c r="BU9" s="86"/>
      <c r="BV9" s="86"/>
      <c r="BW9" s="86"/>
      <c r="BX9" s="86"/>
      <c r="BY9" s="80"/>
      <c r="BZ9" s="81"/>
      <c r="CA9" s="81"/>
      <c r="CB9" s="81"/>
      <c r="CC9" s="81"/>
      <c r="CD9" s="81" t="s">
        <v>133</v>
      </c>
      <c r="CE9" s="86"/>
      <c r="CF9" s="86"/>
      <c r="CG9" s="86"/>
      <c r="CH9" s="86"/>
      <c r="CI9" s="86"/>
      <c r="CJ9" s="80"/>
      <c r="CK9" s="81"/>
      <c r="CL9" s="81"/>
      <c r="CM9" s="81"/>
      <c r="CN9" s="81" t="s">
        <v>133</v>
      </c>
      <c r="CO9" s="86"/>
      <c r="CP9" s="86"/>
      <c r="CQ9" s="86"/>
      <c r="CR9" s="86"/>
      <c r="CS9" s="86"/>
      <c r="CT9" s="81"/>
      <c r="CU9" s="80"/>
      <c r="CV9" s="81"/>
      <c r="CW9" s="81"/>
      <c r="CX9" s="87" t="str">
        <f>"（最大出力合計"&amp;TEXT(CY7,"#,##0")&amp;"kW）"</f>
        <v>（最大出力合計144,990kW）</v>
      </c>
      <c r="CY9" s="81" t="s">
        <v>133</v>
      </c>
      <c r="CZ9" s="86"/>
      <c r="DA9" s="86"/>
      <c r="DB9" s="86"/>
      <c r="DC9" s="86"/>
      <c r="DD9" s="86"/>
      <c r="DE9" s="81"/>
      <c r="DF9" s="80"/>
      <c r="DG9" s="81"/>
      <c r="DH9" s="81"/>
      <c r="DI9" s="81" t="s">
        <v>133</v>
      </c>
      <c r="DJ9" s="86"/>
      <c r="DK9" s="86"/>
      <c r="DL9" s="86"/>
      <c r="DM9" s="86"/>
      <c r="DN9" s="86"/>
      <c r="DO9" s="81"/>
      <c r="DP9" s="81"/>
      <c r="DQ9" s="80"/>
      <c r="DR9" s="81"/>
      <c r="DS9" s="81" t="s">
        <v>133</v>
      </c>
      <c r="DT9" s="86"/>
      <c r="DU9" s="86"/>
      <c r="DV9" s="86"/>
      <c r="DW9" s="86"/>
      <c r="DX9" s="86"/>
      <c r="DY9" s="81"/>
      <c r="DZ9" s="81"/>
      <c r="EA9" s="81"/>
      <c r="EB9" s="80"/>
      <c r="EC9" s="81" t="s">
        <v>133</v>
      </c>
      <c r="ED9" s="86"/>
      <c r="EE9" s="86"/>
      <c r="EF9" s="86"/>
      <c r="EG9" s="86"/>
      <c r="EH9" s="86"/>
      <c r="EI9" s="81"/>
      <c r="EJ9" s="81"/>
      <c r="EK9" s="81"/>
      <c r="EL9" s="81"/>
      <c r="EM9" s="81" t="s">
        <v>133</v>
      </c>
      <c r="EN9" s="86"/>
      <c r="EO9" s="86"/>
      <c r="EP9" s="86"/>
      <c r="EQ9" s="86"/>
      <c r="ER9" s="86"/>
      <c r="ES9" s="80"/>
      <c r="ET9" s="80"/>
      <c r="EU9" s="80"/>
      <c r="EV9" s="80"/>
      <c r="EW9" s="87" t="str">
        <f>"（最大出力合計"&amp;TEXT(EX7,"#,##0")&amp;"kW）"</f>
        <v>（最大出力合計140,490kW）</v>
      </c>
      <c r="EX9" s="81" t="s">
        <v>133</v>
      </c>
      <c r="EY9" s="86"/>
      <c r="EZ9" s="86"/>
      <c r="FA9" s="86"/>
      <c r="FB9" s="86"/>
      <c r="FC9" s="86"/>
      <c r="FD9" s="81"/>
      <c r="FE9" s="80"/>
      <c r="FF9" s="81"/>
      <c r="FG9" s="81"/>
      <c r="FH9" s="81" t="s">
        <v>133</v>
      </c>
      <c r="FI9" s="86"/>
      <c r="FJ9" s="86"/>
      <c r="FK9" s="86"/>
      <c r="FL9" s="86"/>
      <c r="FM9" s="86"/>
      <c r="FN9" s="81"/>
      <c r="FO9" s="81"/>
      <c r="FP9" s="80"/>
      <c r="FQ9" s="81"/>
      <c r="FR9" s="81" t="s">
        <v>133</v>
      </c>
      <c r="FS9" s="86"/>
      <c r="FT9" s="86"/>
      <c r="FU9" s="86"/>
      <c r="FV9" s="86"/>
      <c r="FW9" s="86"/>
      <c r="FX9" s="81"/>
      <c r="FY9" s="81"/>
      <c r="FZ9" s="81"/>
      <c r="GA9" s="80"/>
      <c r="GB9" s="81" t="s">
        <v>133</v>
      </c>
      <c r="GC9" s="86"/>
      <c r="GD9" s="86"/>
      <c r="GE9" s="86"/>
      <c r="GF9" s="86"/>
      <c r="GG9" s="86"/>
      <c r="GH9" s="81"/>
      <c r="GI9" s="81"/>
      <c r="GJ9" s="81"/>
      <c r="GK9" s="81"/>
      <c r="GL9" s="81" t="s">
        <v>133</v>
      </c>
      <c r="GM9" s="86"/>
      <c r="GN9" s="86"/>
      <c r="GO9" s="86"/>
      <c r="GP9" s="86"/>
      <c r="GQ9" s="86"/>
      <c r="GR9" s="80"/>
      <c r="GS9" s="80"/>
      <c r="GT9" s="80"/>
      <c r="GU9" s="80"/>
      <c r="GV9" s="87" t="str">
        <f>"（最大出力合計"&amp;TEXT(GW7,"#,##0")&amp;"kW）"</f>
        <v>（最大出力合計-kW）</v>
      </c>
      <c r="GW9" s="81" t="s">
        <v>133</v>
      </c>
      <c r="GX9" s="86"/>
      <c r="GY9" s="86"/>
      <c r="GZ9" s="86"/>
      <c r="HA9" s="86"/>
      <c r="HB9" s="86"/>
      <c r="HC9" s="81"/>
      <c r="HD9" s="80"/>
      <c r="HE9" s="81"/>
      <c r="HF9" s="81"/>
      <c r="HG9" s="81" t="s">
        <v>133</v>
      </c>
      <c r="HH9" s="86"/>
      <c r="HI9" s="86"/>
      <c r="HJ9" s="86"/>
      <c r="HK9" s="86"/>
      <c r="HL9" s="86"/>
      <c r="HM9" s="81"/>
      <c r="HN9" s="81"/>
      <c r="HO9" s="80"/>
      <c r="HP9" s="81"/>
      <c r="HQ9" s="81" t="s">
        <v>133</v>
      </c>
      <c r="HR9" s="86"/>
      <c r="HS9" s="86"/>
      <c r="HT9" s="86"/>
      <c r="HU9" s="86"/>
      <c r="HV9" s="86"/>
      <c r="HW9" s="81"/>
      <c r="HX9" s="81"/>
      <c r="HY9" s="81"/>
      <c r="HZ9" s="80"/>
      <c r="IA9" s="81" t="s">
        <v>133</v>
      </c>
      <c r="IB9" s="86"/>
      <c r="IC9" s="86"/>
      <c r="ID9" s="86"/>
      <c r="IE9" s="86"/>
      <c r="IF9" s="86"/>
      <c r="IG9" s="81"/>
      <c r="IH9" s="81"/>
      <c r="II9" s="81"/>
      <c r="IJ9" s="81"/>
      <c r="IK9" s="81" t="s">
        <v>133</v>
      </c>
      <c r="IL9" s="86"/>
      <c r="IM9" s="86"/>
      <c r="IN9" s="86"/>
      <c r="IO9" s="86"/>
      <c r="IP9" s="86"/>
      <c r="IQ9" s="80"/>
      <c r="IR9" s="80"/>
      <c r="IS9" s="80"/>
      <c r="IT9" s="80"/>
      <c r="IU9" s="87" t="str">
        <f>"（最大出力合計"&amp;TEXT(IV7,"#,##0")&amp;"kW）"</f>
        <v>（最大出力合計-kW）</v>
      </c>
      <c r="IV9" s="81" t="s">
        <v>133</v>
      </c>
      <c r="IW9" s="86"/>
      <c r="IX9" s="86"/>
      <c r="IY9" s="86"/>
      <c r="IZ9" s="86"/>
      <c r="JA9" s="86"/>
      <c r="JB9" s="81"/>
      <c r="JC9" s="80"/>
      <c r="JD9" s="81"/>
      <c r="JE9" s="81"/>
      <c r="JF9" s="81" t="s">
        <v>133</v>
      </c>
      <c r="JG9" s="86"/>
      <c r="JH9" s="86"/>
      <c r="JI9" s="86"/>
      <c r="JJ9" s="86"/>
      <c r="JK9" s="86"/>
      <c r="JL9" s="81"/>
      <c r="JM9" s="81"/>
      <c r="JN9" s="80"/>
      <c r="JO9" s="81"/>
      <c r="JP9" s="81" t="s">
        <v>133</v>
      </c>
      <c r="JQ9" s="86"/>
      <c r="JR9" s="86"/>
      <c r="JS9" s="86"/>
      <c r="JT9" s="86"/>
      <c r="JU9" s="86"/>
      <c r="JV9" s="81"/>
      <c r="JW9" s="81"/>
      <c r="JX9" s="81"/>
      <c r="JY9" s="80"/>
      <c r="JZ9" s="81" t="s">
        <v>133</v>
      </c>
      <c r="KA9" s="86"/>
      <c r="KB9" s="86"/>
      <c r="KC9" s="86"/>
      <c r="KD9" s="86"/>
      <c r="KE9" s="86"/>
      <c r="KF9" s="81"/>
      <c r="KG9" s="81"/>
      <c r="KH9" s="81"/>
      <c r="KI9" s="81"/>
      <c r="KJ9" s="81" t="s">
        <v>133</v>
      </c>
      <c r="KK9" s="86"/>
      <c r="KL9" s="86"/>
      <c r="KM9" s="86"/>
      <c r="KN9" s="86"/>
      <c r="KO9" s="86"/>
      <c r="KP9" s="80"/>
      <c r="KQ9" s="80"/>
      <c r="KR9" s="80"/>
      <c r="KS9" s="80"/>
      <c r="KT9" s="87" t="str">
        <f>"（最大出力合計"&amp;TEXT(KU7,"#,##0")&amp;"kW）"</f>
        <v>（最大出力合計4,500kW）</v>
      </c>
      <c r="KU9" s="81" t="s">
        <v>133</v>
      </c>
      <c r="KV9" s="86"/>
      <c r="KW9" s="86"/>
      <c r="KX9" s="86"/>
      <c r="KY9" s="86"/>
      <c r="KZ9" s="86"/>
      <c r="LA9" s="81"/>
      <c r="LB9" s="80"/>
      <c r="LC9" s="81"/>
      <c r="LD9" s="81"/>
      <c r="LE9" s="81" t="s">
        <v>133</v>
      </c>
      <c r="LF9" s="86"/>
      <c r="LG9" s="86"/>
      <c r="LH9" s="86"/>
      <c r="LI9" s="86"/>
      <c r="LJ9" s="86"/>
      <c r="LK9" s="81"/>
      <c r="LL9" s="81"/>
      <c r="LM9" s="80"/>
      <c r="LN9" s="81"/>
      <c r="LO9" s="81" t="s">
        <v>133</v>
      </c>
      <c r="LP9" s="86"/>
      <c r="LQ9" s="86"/>
      <c r="LR9" s="86"/>
      <c r="LS9" s="86"/>
      <c r="LT9" s="86"/>
      <c r="LU9" s="81"/>
      <c r="LV9" s="81"/>
      <c r="LW9" s="81"/>
      <c r="LX9" s="80"/>
      <c r="LY9" s="81" t="s">
        <v>133</v>
      </c>
      <c r="LZ9" s="86"/>
      <c r="MA9" s="86"/>
      <c r="MB9" s="86"/>
      <c r="MC9" s="86"/>
      <c r="MD9" s="86"/>
      <c r="ME9" s="81"/>
      <c r="MF9" s="81"/>
      <c r="MG9" s="81"/>
      <c r="MH9" s="81"/>
      <c r="MI9" s="81" t="s">
        <v>133</v>
      </c>
      <c r="MJ9" s="86"/>
      <c r="MK9" s="86"/>
      <c r="ML9" s="86"/>
      <c r="MM9" s="86"/>
      <c r="MN9" s="86"/>
      <c r="MO9" s="80"/>
      <c r="MP9" s="80"/>
      <c r="MQ9" s="80"/>
      <c r="MR9" s="80"/>
      <c r="MS9" s="80"/>
      <c r="MT9" s="80"/>
      <c r="MU9" s="80"/>
      <c r="MV9" s="80"/>
      <c r="MW9" s="80"/>
      <c r="MX9" s="80"/>
      <c r="MY9" s="80"/>
      <c r="MZ9" s="80"/>
      <c r="NA9" s="80"/>
      <c r="NB9" s="80"/>
      <c r="NC9" s="80"/>
      <c r="ND9" s="80"/>
      <c r="NE9" s="80"/>
      <c r="NF9" s="80"/>
      <c r="NG9" s="80"/>
      <c r="NH9" s="80"/>
      <c r="NI9" s="80"/>
    </row>
    <row r="10" spans="1:373">
      <c r="A10" s="84" t="s">
        <v>134</v>
      </c>
      <c r="B10" s="88">
        <f>DATEVALUE($B$6-4&amp;"年1月1日")</f>
        <v>40544</v>
      </c>
      <c r="C10" s="88">
        <f>DATEVALUE($B$6-3&amp;"年1月1日")</f>
        <v>40909</v>
      </c>
      <c r="D10" s="88">
        <f>DATEVALUE($B$6-2&amp;"年1月1日")</f>
        <v>41275</v>
      </c>
      <c r="E10" s="88">
        <f>DATEVALUE($B$6-1&amp;"年1月1日")</f>
        <v>41640</v>
      </c>
      <c r="F10" s="88">
        <f>DATEVALUE($B$6&amp;"年1月1日")</f>
        <v>42005</v>
      </c>
      <c r="G10" s="80"/>
      <c r="H10" s="80"/>
      <c r="I10" s="80"/>
      <c r="J10" s="80"/>
      <c r="K10" s="80"/>
      <c r="L10" s="80"/>
      <c r="M10" s="80"/>
      <c r="N10" s="80"/>
      <c r="O10" s="80"/>
      <c r="P10" s="80"/>
      <c r="Q10" s="80"/>
      <c r="R10" s="80"/>
      <c r="S10" s="80"/>
      <c r="T10" s="80"/>
      <c r="U10" s="80"/>
      <c r="V10" s="80"/>
      <c r="W10" s="80"/>
      <c r="X10" s="80"/>
      <c r="Y10" s="80"/>
      <c r="Z10" s="80"/>
      <c r="AA10" s="80"/>
      <c r="AB10" s="80"/>
      <c r="AC10" s="80"/>
      <c r="AD10" s="80"/>
      <c r="AE10" s="80"/>
      <c r="AF10" s="80"/>
      <c r="AG10" s="80"/>
      <c r="AH10" s="80"/>
      <c r="AI10" s="80"/>
      <c r="AJ10" s="80"/>
      <c r="AK10" s="80"/>
      <c r="AL10" s="80"/>
      <c r="AM10" s="80"/>
      <c r="AN10" s="80"/>
      <c r="AO10" s="80"/>
      <c r="AP10" s="80"/>
      <c r="AQ10" s="80"/>
      <c r="AR10" s="80"/>
      <c r="AS10" s="80"/>
      <c r="AT10" s="80"/>
      <c r="AU10" s="80"/>
      <c r="AV10" s="81"/>
      <c r="AW10" s="81"/>
      <c r="AX10" s="89">
        <f>$B$10</f>
        <v>40544</v>
      </c>
      <c r="AY10" s="89">
        <f>$C$10</f>
        <v>40909</v>
      </c>
      <c r="AZ10" s="89">
        <f>$D$10</f>
        <v>41275</v>
      </c>
      <c r="BA10" s="89">
        <f>$E$10</f>
        <v>41640</v>
      </c>
      <c r="BB10" s="89">
        <f>$F$10</f>
        <v>42005</v>
      </c>
      <c r="BC10" s="80"/>
      <c r="BD10" s="80"/>
      <c r="BE10" s="80"/>
      <c r="BF10" s="80"/>
      <c r="BG10" s="80"/>
      <c r="BH10" s="81"/>
      <c r="BI10" s="89">
        <f>$B$10</f>
        <v>40544</v>
      </c>
      <c r="BJ10" s="89">
        <f>$C$10</f>
        <v>40909</v>
      </c>
      <c r="BK10" s="89">
        <f>$D$10</f>
        <v>41275</v>
      </c>
      <c r="BL10" s="89">
        <f>$E$10</f>
        <v>41640</v>
      </c>
      <c r="BM10" s="89">
        <f>$F$10</f>
        <v>42005</v>
      </c>
      <c r="BN10" s="80"/>
      <c r="BO10" s="80"/>
      <c r="BP10" s="80"/>
      <c r="BQ10" s="80"/>
      <c r="BR10" s="80"/>
      <c r="BS10" s="81"/>
      <c r="BT10" s="89">
        <f>$B$10</f>
        <v>40544</v>
      </c>
      <c r="BU10" s="89">
        <f>$C$10</f>
        <v>40909</v>
      </c>
      <c r="BV10" s="89">
        <f>$D$10</f>
        <v>41275</v>
      </c>
      <c r="BW10" s="89">
        <f>$E$10</f>
        <v>41640</v>
      </c>
      <c r="BX10" s="89">
        <f>$F$10</f>
        <v>42005</v>
      </c>
      <c r="BY10" s="80"/>
      <c r="BZ10" s="80"/>
      <c r="CA10" s="80"/>
      <c r="CB10" s="80"/>
      <c r="CC10" s="80"/>
      <c r="CD10" s="81"/>
      <c r="CE10" s="89">
        <f>$B$10</f>
        <v>40544</v>
      </c>
      <c r="CF10" s="89">
        <f>$C$10</f>
        <v>40909</v>
      </c>
      <c r="CG10" s="89">
        <f>$D$10</f>
        <v>41275</v>
      </c>
      <c r="CH10" s="89">
        <f>$E$10</f>
        <v>41640</v>
      </c>
      <c r="CI10" s="89">
        <f>$F$10</f>
        <v>42005</v>
      </c>
      <c r="CJ10" s="80"/>
      <c r="CK10" s="80"/>
      <c r="CL10" s="80"/>
      <c r="CM10" s="80"/>
      <c r="CN10" s="81"/>
      <c r="CO10" s="89">
        <f>$B$10</f>
        <v>40544</v>
      </c>
      <c r="CP10" s="89">
        <f>$C$10</f>
        <v>40909</v>
      </c>
      <c r="CQ10" s="89">
        <f>$D$10</f>
        <v>41275</v>
      </c>
      <c r="CR10" s="89">
        <f>$E$10</f>
        <v>41640</v>
      </c>
      <c r="CS10" s="89">
        <f>$F$10</f>
        <v>42005</v>
      </c>
      <c r="CT10" s="80"/>
      <c r="CU10" s="80"/>
      <c r="CV10" s="80"/>
      <c r="CW10" s="80"/>
      <c r="CX10" s="80"/>
      <c r="CY10" s="81"/>
      <c r="CZ10" s="89">
        <f>$B$10</f>
        <v>40544</v>
      </c>
      <c r="DA10" s="89">
        <f>$C$10</f>
        <v>40909</v>
      </c>
      <c r="DB10" s="89">
        <f>$D$10</f>
        <v>41275</v>
      </c>
      <c r="DC10" s="89">
        <f>$E$10</f>
        <v>41640</v>
      </c>
      <c r="DD10" s="89">
        <f>$F$10</f>
        <v>42005</v>
      </c>
      <c r="DE10" s="80"/>
      <c r="DF10" s="80"/>
      <c r="DG10" s="80"/>
      <c r="DH10" s="80"/>
      <c r="DI10" s="81"/>
      <c r="DJ10" s="89">
        <f>$B$10</f>
        <v>40544</v>
      </c>
      <c r="DK10" s="89">
        <f>$C$10</f>
        <v>40909</v>
      </c>
      <c r="DL10" s="89">
        <f>$D$10</f>
        <v>41275</v>
      </c>
      <c r="DM10" s="89">
        <f>$E$10</f>
        <v>41640</v>
      </c>
      <c r="DN10" s="89">
        <f>$F$10</f>
        <v>42005</v>
      </c>
      <c r="DO10" s="80"/>
      <c r="DP10" s="80"/>
      <c r="DQ10" s="80"/>
      <c r="DR10" s="80"/>
      <c r="DS10" s="81"/>
      <c r="DT10" s="89">
        <f>$B$10</f>
        <v>40544</v>
      </c>
      <c r="DU10" s="89">
        <f>$C$10</f>
        <v>40909</v>
      </c>
      <c r="DV10" s="89">
        <f>$D$10</f>
        <v>41275</v>
      </c>
      <c r="DW10" s="89">
        <f>$E$10</f>
        <v>41640</v>
      </c>
      <c r="DX10" s="89">
        <f>$F$10</f>
        <v>42005</v>
      </c>
      <c r="DY10" s="80"/>
      <c r="DZ10" s="80"/>
      <c r="EA10" s="80"/>
      <c r="EB10" s="80"/>
      <c r="EC10" s="81"/>
      <c r="ED10" s="89">
        <f>$B$10</f>
        <v>40544</v>
      </c>
      <c r="EE10" s="89">
        <f>$C$10</f>
        <v>40909</v>
      </c>
      <c r="EF10" s="89">
        <f>$D$10</f>
        <v>41275</v>
      </c>
      <c r="EG10" s="89">
        <f>$E$10</f>
        <v>41640</v>
      </c>
      <c r="EH10" s="89">
        <f>$F$10</f>
        <v>42005</v>
      </c>
      <c r="EI10" s="80"/>
      <c r="EJ10" s="80"/>
      <c r="EK10" s="80"/>
      <c r="EL10" s="80"/>
      <c r="EM10" s="81"/>
      <c r="EN10" s="89">
        <f>$B$10</f>
        <v>40544</v>
      </c>
      <c r="EO10" s="89">
        <f>$C$10</f>
        <v>40909</v>
      </c>
      <c r="EP10" s="89">
        <f>$D$10</f>
        <v>41275</v>
      </c>
      <c r="EQ10" s="89">
        <f>$E$10</f>
        <v>41640</v>
      </c>
      <c r="ER10" s="89">
        <f>$F$10</f>
        <v>42005</v>
      </c>
      <c r="ES10" s="80"/>
      <c r="ET10" s="80"/>
      <c r="EU10" s="80"/>
      <c r="EV10" s="80"/>
      <c r="EW10" s="80"/>
      <c r="EX10" s="81"/>
      <c r="EY10" s="89">
        <f>$B$10</f>
        <v>40544</v>
      </c>
      <c r="EZ10" s="89">
        <f>$C$10</f>
        <v>40909</v>
      </c>
      <c r="FA10" s="89">
        <f>$D$10</f>
        <v>41275</v>
      </c>
      <c r="FB10" s="89">
        <f>$E$10</f>
        <v>41640</v>
      </c>
      <c r="FC10" s="89">
        <f>$F$10</f>
        <v>42005</v>
      </c>
      <c r="FD10" s="80"/>
      <c r="FE10" s="80"/>
      <c r="FF10" s="80"/>
      <c r="FG10" s="80"/>
      <c r="FH10" s="81"/>
      <c r="FI10" s="89">
        <f>$B$10</f>
        <v>40544</v>
      </c>
      <c r="FJ10" s="89">
        <f>$C$10</f>
        <v>40909</v>
      </c>
      <c r="FK10" s="89">
        <f>$D$10</f>
        <v>41275</v>
      </c>
      <c r="FL10" s="89">
        <f>$E$10</f>
        <v>41640</v>
      </c>
      <c r="FM10" s="89">
        <f>$F$10</f>
        <v>42005</v>
      </c>
      <c r="FN10" s="80"/>
      <c r="FO10" s="80"/>
      <c r="FP10" s="80"/>
      <c r="FQ10" s="80"/>
      <c r="FR10" s="81"/>
      <c r="FS10" s="89">
        <f>$B$10</f>
        <v>40544</v>
      </c>
      <c r="FT10" s="89">
        <f>$C$10</f>
        <v>40909</v>
      </c>
      <c r="FU10" s="89">
        <f>$D$10</f>
        <v>41275</v>
      </c>
      <c r="FV10" s="89">
        <f>$E$10</f>
        <v>41640</v>
      </c>
      <c r="FW10" s="89">
        <f>$F$10</f>
        <v>42005</v>
      </c>
      <c r="FX10" s="80"/>
      <c r="FY10" s="80"/>
      <c r="FZ10" s="80"/>
      <c r="GA10" s="80"/>
      <c r="GB10" s="81"/>
      <c r="GC10" s="89">
        <f>$B$10</f>
        <v>40544</v>
      </c>
      <c r="GD10" s="89">
        <f>$C$10</f>
        <v>40909</v>
      </c>
      <c r="GE10" s="89">
        <f>$D$10</f>
        <v>41275</v>
      </c>
      <c r="GF10" s="89">
        <f>$E$10</f>
        <v>41640</v>
      </c>
      <c r="GG10" s="89">
        <f>$F$10</f>
        <v>42005</v>
      </c>
      <c r="GH10" s="80"/>
      <c r="GI10" s="80"/>
      <c r="GJ10" s="80"/>
      <c r="GK10" s="80"/>
      <c r="GL10" s="81"/>
      <c r="GM10" s="89">
        <f>$B$10</f>
        <v>40544</v>
      </c>
      <c r="GN10" s="89">
        <f>$C$10</f>
        <v>40909</v>
      </c>
      <c r="GO10" s="89">
        <f>$D$10</f>
        <v>41275</v>
      </c>
      <c r="GP10" s="89">
        <f>$E$10</f>
        <v>41640</v>
      </c>
      <c r="GQ10" s="89">
        <f>$F$10</f>
        <v>42005</v>
      </c>
      <c r="GR10" s="80"/>
      <c r="GS10" s="80"/>
      <c r="GT10" s="80"/>
      <c r="GU10" s="80"/>
      <c r="GV10" s="80"/>
      <c r="GW10" s="81"/>
      <c r="GX10" s="89">
        <f>$B$10</f>
        <v>40544</v>
      </c>
      <c r="GY10" s="89">
        <f>$C$10</f>
        <v>40909</v>
      </c>
      <c r="GZ10" s="89">
        <f>$D$10</f>
        <v>41275</v>
      </c>
      <c r="HA10" s="89">
        <f>$E$10</f>
        <v>41640</v>
      </c>
      <c r="HB10" s="89">
        <f>$F$10</f>
        <v>42005</v>
      </c>
      <c r="HC10" s="80"/>
      <c r="HD10" s="80"/>
      <c r="HE10" s="80"/>
      <c r="HF10" s="80"/>
      <c r="HG10" s="81"/>
      <c r="HH10" s="89">
        <f>$B$10</f>
        <v>40544</v>
      </c>
      <c r="HI10" s="89">
        <f>$C$10</f>
        <v>40909</v>
      </c>
      <c r="HJ10" s="89">
        <f>$D$10</f>
        <v>41275</v>
      </c>
      <c r="HK10" s="89">
        <f>$E$10</f>
        <v>41640</v>
      </c>
      <c r="HL10" s="89">
        <f>$F$10</f>
        <v>42005</v>
      </c>
      <c r="HM10" s="80"/>
      <c r="HN10" s="80"/>
      <c r="HO10" s="80"/>
      <c r="HP10" s="80"/>
      <c r="HQ10" s="81"/>
      <c r="HR10" s="89">
        <f>$B$10</f>
        <v>40544</v>
      </c>
      <c r="HS10" s="89">
        <f>$C$10</f>
        <v>40909</v>
      </c>
      <c r="HT10" s="89">
        <f>$D$10</f>
        <v>41275</v>
      </c>
      <c r="HU10" s="89">
        <f>$E$10</f>
        <v>41640</v>
      </c>
      <c r="HV10" s="89">
        <f>$F$10</f>
        <v>42005</v>
      </c>
      <c r="HW10" s="80"/>
      <c r="HX10" s="80"/>
      <c r="HY10" s="80"/>
      <c r="HZ10" s="80"/>
      <c r="IA10" s="81"/>
      <c r="IB10" s="89">
        <f>$B$10</f>
        <v>40544</v>
      </c>
      <c r="IC10" s="89">
        <f>$C$10</f>
        <v>40909</v>
      </c>
      <c r="ID10" s="89">
        <f>$D$10</f>
        <v>41275</v>
      </c>
      <c r="IE10" s="89">
        <f>$E$10</f>
        <v>41640</v>
      </c>
      <c r="IF10" s="89">
        <f>$F$10</f>
        <v>42005</v>
      </c>
      <c r="IG10" s="80"/>
      <c r="IH10" s="80"/>
      <c r="II10" s="80"/>
      <c r="IJ10" s="80"/>
      <c r="IK10" s="81"/>
      <c r="IL10" s="89">
        <f>$B$10</f>
        <v>40544</v>
      </c>
      <c r="IM10" s="89">
        <f>$C$10</f>
        <v>40909</v>
      </c>
      <c r="IN10" s="89">
        <f>$D$10</f>
        <v>41275</v>
      </c>
      <c r="IO10" s="89">
        <f>$E$10</f>
        <v>41640</v>
      </c>
      <c r="IP10" s="89">
        <f>$F$10</f>
        <v>42005</v>
      </c>
      <c r="IQ10" s="80"/>
      <c r="IR10" s="80"/>
      <c r="IS10" s="80"/>
      <c r="IT10" s="80"/>
      <c r="IU10" s="80"/>
      <c r="IV10" s="81"/>
      <c r="IW10" s="89">
        <f>$B$10</f>
        <v>40544</v>
      </c>
      <c r="IX10" s="89">
        <f>$C$10</f>
        <v>40909</v>
      </c>
      <c r="IY10" s="89">
        <f>$D$10</f>
        <v>41275</v>
      </c>
      <c r="IZ10" s="89">
        <f>$E$10</f>
        <v>41640</v>
      </c>
      <c r="JA10" s="89">
        <f>$F$10</f>
        <v>42005</v>
      </c>
      <c r="JB10" s="80"/>
      <c r="JC10" s="80"/>
      <c r="JD10" s="80"/>
      <c r="JE10" s="80"/>
      <c r="JF10" s="81"/>
      <c r="JG10" s="89">
        <f>$B$10</f>
        <v>40544</v>
      </c>
      <c r="JH10" s="89">
        <f>$C$10</f>
        <v>40909</v>
      </c>
      <c r="JI10" s="89">
        <f>$D$10</f>
        <v>41275</v>
      </c>
      <c r="JJ10" s="89">
        <f>$E$10</f>
        <v>41640</v>
      </c>
      <c r="JK10" s="89">
        <f>$F$10</f>
        <v>42005</v>
      </c>
      <c r="JL10" s="80"/>
      <c r="JM10" s="80"/>
      <c r="JN10" s="80"/>
      <c r="JO10" s="80"/>
      <c r="JP10" s="81"/>
      <c r="JQ10" s="89">
        <f>$B$10</f>
        <v>40544</v>
      </c>
      <c r="JR10" s="89">
        <f>$C$10</f>
        <v>40909</v>
      </c>
      <c r="JS10" s="89">
        <f>$D$10</f>
        <v>41275</v>
      </c>
      <c r="JT10" s="89">
        <f>$E$10</f>
        <v>41640</v>
      </c>
      <c r="JU10" s="89">
        <f>$F$10</f>
        <v>42005</v>
      </c>
      <c r="JV10" s="80"/>
      <c r="JW10" s="80"/>
      <c r="JX10" s="80"/>
      <c r="JY10" s="80"/>
      <c r="JZ10" s="81"/>
      <c r="KA10" s="89">
        <f>$B$10</f>
        <v>40544</v>
      </c>
      <c r="KB10" s="89">
        <f>$C$10</f>
        <v>40909</v>
      </c>
      <c r="KC10" s="89">
        <f>$D$10</f>
        <v>41275</v>
      </c>
      <c r="KD10" s="89">
        <f>$E$10</f>
        <v>41640</v>
      </c>
      <c r="KE10" s="89">
        <f>$F$10</f>
        <v>42005</v>
      </c>
      <c r="KF10" s="80"/>
      <c r="KG10" s="80"/>
      <c r="KH10" s="80"/>
      <c r="KI10" s="80"/>
      <c r="KJ10" s="81"/>
      <c r="KK10" s="89">
        <f>$B$10</f>
        <v>40544</v>
      </c>
      <c r="KL10" s="89">
        <f>$C$10</f>
        <v>40909</v>
      </c>
      <c r="KM10" s="89">
        <f>$D$10</f>
        <v>41275</v>
      </c>
      <c r="KN10" s="89">
        <f>$E$10</f>
        <v>41640</v>
      </c>
      <c r="KO10" s="89">
        <f>$F$10</f>
        <v>42005</v>
      </c>
      <c r="KP10" s="80"/>
      <c r="KQ10" s="80"/>
      <c r="KR10" s="80"/>
      <c r="KS10" s="80"/>
      <c r="KT10" s="80"/>
      <c r="KU10" s="81"/>
      <c r="KV10" s="89">
        <f>$B$10</f>
        <v>40544</v>
      </c>
      <c r="KW10" s="89">
        <f>$C$10</f>
        <v>40909</v>
      </c>
      <c r="KX10" s="89">
        <f>$D$10</f>
        <v>41275</v>
      </c>
      <c r="KY10" s="89">
        <f>$E$10</f>
        <v>41640</v>
      </c>
      <c r="KZ10" s="89">
        <f>$F$10</f>
        <v>42005</v>
      </c>
      <c r="LA10" s="80"/>
      <c r="LB10" s="80"/>
      <c r="LC10" s="80"/>
      <c r="LD10" s="80"/>
      <c r="LE10" s="81"/>
      <c r="LF10" s="89">
        <f>$B$10</f>
        <v>40544</v>
      </c>
      <c r="LG10" s="89">
        <f>$C$10</f>
        <v>40909</v>
      </c>
      <c r="LH10" s="89">
        <f>$D$10</f>
        <v>41275</v>
      </c>
      <c r="LI10" s="89">
        <f>$E$10</f>
        <v>41640</v>
      </c>
      <c r="LJ10" s="89">
        <f>$F$10</f>
        <v>42005</v>
      </c>
      <c r="LK10" s="80"/>
      <c r="LL10" s="80"/>
      <c r="LM10" s="80"/>
      <c r="LN10" s="80"/>
      <c r="LO10" s="81"/>
      <c r="LP10" s="89">
        <f>$B$10</f>
        <v>40544</v>
      </c>
      <c r="LQ10" s="89">
        <f>$C$10</f>
        <v>40909</v>
      </c>
      <c r="LR10" s="89">
        <f>$D$10</f>
        <v>41275</v>
      </c>
      <c r="LS10" s="89">
        <f>$E$10</f>
        <v>41640</v>
      </c>
      <c r="LT10" s="89">
        <f>$F$10</f>
        <v>42005</v>
      </c>
      <c r="LU10" s="80"/>
      <c r="LV10" s="80"/>
      <c r="LW10" s="80"/>
      <c r="LX10" s="80"/>
      <c r="LY10" s="81"/>
      <c r="LZ10" s="89">
        <f>$B$10</f>
        <v>40544</v>
      </c>
      <c r="MA10" s="89">
        <f>$C$10</f>
        <v>40909</v>
      </c>
      <c r="MB10" s="89">
        <f>$D$10</f>
        <v>41275</v>
      </c>
      <c r="MC10" s="89">
        <f>$E$10</f>
        <v>41640</v>
      </c>
      <c r="MD10" s="89">
        <f>$F$10</f>
        <v>42005</v>
      </c>
      <c r="ME10" s="80"/>
      <c r="MF10" s="80"/>
      <c r="MG10" s="80"/>
      <c r="MH10" s="80"/>
      <c r="MI10" s="81"/>
      <c r="MJ10" s="89">
        <f>$B$10</f>
        <v>40544</v>
      </c>
      <c r="MK10" s="89">
        <f>$C$10</f>
        <v>40909</v>
      </c>
      <c r="ML10" s="89">
        <f>$D$10</f>
        <v>41275</v>
      </c>
      <c r="MM10" s="89">
        <f>$E$10</f>
        <v>41640</v>
      </c>
      <c r="MN10" s="89">
        <f>$F$10</f>
        <v>42005</v>
      </c>
      <c r="MO10" s="80"/>
      <c r="MP10" s="80"/>
      <c r="MQ10" s="80"/>
      <c r="MR10" s="80"/>
      <c r="MS10" s="80"/>
      <c r="MT10" s="80"/>
      <c r="MU10" s="80"/>
      <c r="MV10" s="80"/>
      <c r="MW10" s="80"/>
      <c r="MX10" s="80"/>
      <c r="MY10" s="80"/>
      <c r="MZ10" s="80"/>
      <c r="NA10" s="80"/>
      <c r="NB10" s="80"/>
      <c r="NC10" s="80"/>
      <c r="ND10" s="80"/>
      <c r="NE10" s="80"/>
      <c r="NF10" s="80"/>
      <c r="NG10" s="80"/>
      <c r="NH10" s="80"/>
      <c r="NI10" s="80"/>
    </row>
    <row r="11" spans="1:373">
      <c r="A11" s="42"/>
      <c r="B11" s="80"/>
      <c r="C11" s="80"/>
      <c r="D11" s="80"/>
      <c r="E11" s="80"/>
      <c r="F11" s="80"/>
      <c r="G11" s="80"/>
      <c r="H11" s="80"/>
      <c r="I11" s="80"/>
      <c r="J11" s="80"/>
      <c r="K11" s="80"/>
      <c r="L11" s="80"/>
      <c r="M11" s="80"/>
      <c r="N11" s="80"/>
      <c r="O11" s="80"/>
      <c r="P11" s="80"/>
      <c r="Q11" s="80"/>
      <c r="R11" s="80"/>
      <c r="S11" s="80"/>
      <c r="T11" s="80"/>
      <c r="U11" s="80"/>
      <c r="V11" s="80"/>
      <c r="W11" s="80"/>
      <c r="X11" s="80"/>
      <c r="Y11" s="80"/>
      <c r="Z11" s="80"/>
      <c r="AA11" s="80"/>
      <c r="AB11" s="80"/>
      <c r="AC11" s="80"/>
      <c r="AD11" s="80"/>
      <c r="AE11" s="80"/>
      <c r="AF11" s="80"/>
      <c r="AG11" s="80"/>
      <c r="AH11" s="80"/>
      <c r="AI11" s="80"/>
      <c r="AJ11" s="80"/>
      <c r="AK11" s="80"/>
      <c r="AL11" s="80"/>
      <c r="AM11" s="80"/>
      <c r="AN11" s="80"/>
      <c r="AO11" s="80"/>
      <c r="AP11" s="80"/>
      <c r="AQ11" s="80"/>
      <c r="AR11" s="80"/>
      <c r="AS11" s="80"/>
      <c r="AT11" s="80"/>
      <c r="AU11" s="80"/>
      <c r="AV11" s="81"/>
      <c r="AW11" s="90" t="s">
        <v>135</v>
      </c>
      <c r="AX11" s="91">
        <f>AX7</f>
        <v>104.3</v>
      </c>
      <c r="AY11" s="91">
        <f>AY7</f>
        <v>109.3</v>
      </c>
      <c r="AZ11" s="91">
        <f>AZ7</f>
        <v>127.1</v>
      </c>
      <c r="BA11" s="91">
        <f>BA7</f>
        <v>122.1</v>
      </c>
      <c r="BB11" s="91">
        <f>BB7</f>
        <v>125.5</v>
      </c>
      <c r="BC11" s="80"/>
      <c r="BD11" s="80"/>
      <c r="BE11" s="80"/>
      <c r="BF11" s="80"/>
      <c r="BG11" s="80"/>
      <c r="BH11" s="90" t="s">
        <v>135</v>
      </c>
      <c r="BI11" s="91">
        <f>BI7</f>
        <v>111.7</v>
      </c>
      <c r="BJ11" s="91">
        <f>BJ7</f>
        <v>115.6</v>
      </c>
      <c r="BK11" s="91">
        <f>BK7</f>
        <v>133.9</v>
      </c>
      <c r="BL11" s="91">
        <f>BL7</f>
        <v>125.5</v>
      </c>
      <c r="BM11" s="91">
        <f>BM7</f>
        <v>126.9</v>
      </c>
      <c r="BN11" s="80"/>
      <c r="BO11" s="80"/>
      <c r="BP11" s="80"/>
      <c r="BQ11" s="80"/>
      <c r="BR11" s="80"/>
      <c r="BS11" s="90" t="s">
        <v>135</v>
      </c>
      <c r="BT11" s="91">
        <f>BT7</f>
        <v>1811.5</v>
      </c>
      <c r="BU11" s="91">
        <f>BU7</f>
        <v>726.7</v>
      </c>
      <c r="BV11" s="91">
        <f>BV7</f>
        <v>1265.2</v>
      </c>
      <c r="BW11" s="91">
        <f>BW7</f>
        <v>315.2</v>
      </c>
      <c r="BX11" s="91">
        <f>BX7</f>
        <v>212</v>
      </c>
      <c r="BY11" s="80"/>
      <c r="BZ11" s="80"/>
      <c r="CA11" s="80"/>
      <c r="CB11" s="80"/>
      <c r="CC11" s="80"/>
      <c r="CD11" s="90" t="s">
        <v>135</v>
      </c>
      <c r="CE11" s="91">
        <f>CE7</f>
        <v>6589.9</v>
      </c>
      <c r="CF11" s="91">
        <f>CF7</f>
        <v>7394</v>
      </c>
      <c r="CG11" s="91">
        <f>CG7</f>
        <v>5946.4</v>
      </c>
      <c r="CH11" s="91">
        <f>CH7</f>
        <v>6207.5</v>
      </c>
      <c r="CI11" s="91">
        <f>CI7</f>
        <v>6579.8</v>
      </c>
      <c r="CJ11" s="80"/>
      <c r="CK11" s="80"/>
      <c r="CL11" s="80"/>
      <c r="CM11" s="80"/>
      <c r="CN11" s="90" t="s">
        <v>135</v>
      </c>
      <c r="CO11" s="92">
        <f>CO7</f>
        <v>1411265</v>
      </c>
      <c r="CP11" s="92">
        <f>CP7</f>
        <v>1533809</v>
      </c>
      <c r="CQ11" s="92">
        <f>CQ7</f>
        <v>2012893</v>
      </c>
      <c r="CR11" s="92">
        <f>CR7</f>
        <v>1803285</v>
      </c>
      <c r="CS11" s="92">
        <f>CS7</f>
        <v>1833213</v>
      </c>
      <c r="CT11" s="80"/>
      <c r="CU11" s="80"/>
      <c r="CV11" s="80"/>
      <c r="CW11" s="80"/>
      <c r="CX11" s="80"/>
      <c r="CY11" s="90" t="s">
        <v>135</v>
      </c>
      <c r="CZ11" s="91">
        <f>CZ7</f>
        <v>40.799999999999997</v>
      </c>
      <c r="DA11" s="91">
        <f>DA7</f>
        <v>34.299999999999997</v>
      </c>
      <c r="DB11" s="91">
        <f>DB7</f>
        <v>42.2</v>
      </c>
      <c r="DC11" s="91">
        <f>DC7</f>
        <v>40.700000000000003</v>
      </c>
      <c r="DD11" s="91">
        <f>DD7</f>
        <v>38.6</v>
      </c>
      <c r="DE11" s="80"/>
      <c r="DF11" s="80"/>
      <c r="DG11" s="80"/>
      <c r="DH11" s="80"/>
      <c r="DI11" s="90" t="s">
        <v>135</v>
      </c>
      <c r="DJ11" s="91">
        <f>DJ7</f>
        <v>22.5</v>
      </c>
      <c r="DK11" s="91">
        <f>DK7</f>
        <v>21.2</v>
      </c>
      <c r="DL11" s="91">
        <f>DL7</f>
        <v>22.3</v>
      </c>
      <c r="DM11" s="91">
        <f>DM7</f>
        <v>25.7</v>
      </c>
      <c r="DN11" s="91">
        <f>DN7</f>
        <v>24</v>
      </c>
      <c r="DO11" s="80"/>
      <c r="DP11" s="80"/>
      <c r="DQ11" s="80"/>
      <c r="DR11" s="80"/>
      <c r="DS11" s="90" t="s">
        <v>135</v>
      </c>
      <c r="DT11" s="91">
        <f>DT7</f>
        <v>194.4</v>
      </c>
      <c r="DU11" s="91">
        <f>DU7</f>
        <v>175.9</v>
      </c>
      <c r="DV11" s="91">
        <f>DV7</f>
        <v>133</v>
      </c>
      <c r="DW11" s="91">
        <f>DW7</f>
        <v>118.7</v>
      </c>
      <c r="DX11" s="91">
        <f>DX7</f>
        <v>95.8</v>
      </c>
      <c r="DY11" s="80"/>
      <c r="DZ11" s="80"/>
      <c r="EA11" s="80"/>
      <c r="EB11" s="80"/>
      <c r="EC11" s="90" t="s">
        <v>135</v>
      </c>
      <c r="ED11" s="91">
        <f>ED7</f>
        <v>56.8</v>
      </c>
      <c r="EE11" s="91">
        <f>EE7</f>
        <v>57.8</v>
      </c>
      <c r="EF11" s="91">
        <f>EF7</f>
        <v>58.9</v>
      </c>
      <c r="EG11" s="91">
        <f>EG7</f>
        <v>62.2</v>
      </c>
      <c r="EH11" s="91">
        <f>EH7</f>
        <v>61.2</v>
      </c>
      <c r="EI11" s="80"/>
      <c r="EJ11" s="80"/>
      <c r="EK11" s="80"/>
      <c r="EL11" s="80"/>
      <c r="EM11" s="90" t="s">
        <v>135</v>
      </c>
      <c r="EN11" s="91" t="str">
        <f>EN7</f>
        <v>-</v>
      </c>
      <c r="EO11" s="91">
        <f>EO7</f>
        <v>7.7</v>
      </c>
      <c r="EP11" s="91">
        <f>EP7</f>
        <v>19.100000000000001</v>
      </c>
      <c r="EQ11" s="91">
        <f>EQ7</f>
        <v>17.3</v>
      </c>
      <c r="ER11" s="91">
        <f>ER7</f>
        <v>18</v>
      </c>
      <c r="ES11" s="80"/>
      <c r="ET11" s="80"/>
      <c r="EU11" s="80"/>
      <c r="EV11" s="80"/>
      <c r="EW11" s="80"/>
      <c r="EX11" s="90" t="s">
        <v>135</v>
      </c>
      <c r="EY11" s="91">
        <f>EY7</f>
        <v>40.799999999999997</v>
      </c>
      <c r="EZ11" s="91">
        <f>EZ7</f>
        <v>34.299999999999997</v>
      </c>
      <c r="FA11" s="91">
        <f>FA7</f>
        <v>42.2</v>
      </c>
      <c r="FB11" s="91">
        <f>FB7</f>
        <v>40.700000000000003</v>
      </c>
      <c r="FC11" s="91">
        <f>FC7</f>
        <v>39.799999999999997</v>
      </c>
      <c r="FD11" s="80"/>
      <c r="FE11" s="80"/>
      <c r="FF11" s="80"/>
      <c r="FG11" s="80"/>
      <c r="FH11" s="90" t="s">
        <v>135</v>
      </c>
      <c r="FI11" s="91">
        <f>FI7</f>
        <v>22.5</v>
      </c>
      <c r="FJ11" s="91">
        <f>FJ7</f>
        <v>21.2</v>
      </c>
      <c r="FK11" s="91">
        <f>FK7</f>
        <v>22.3</v>
      </c>
      <c r="FL11" s="91">
        <f>FL7</f>
        <v>25.7</v>
      </c>
      <c r="FM11" s="91">
        <f>FM7</f>
        <v>24.1</v>
      </c>
      <c r="FN11" s="80"/>
      <c r="FO11" s="80"/>
      <c r="FP11" s="80"/>
      <c r="FQ11" s="80"/>
      <c r="FR11" s="90" t="s">
        <v>135</v>
      </c>
      <c r="FS11" s="91">
        <f>FS7</f>
        <v>194.4</v>
      </c>
      <c r="FT11" s="91">
        <f>FT7</f>
        <v>175.9</v>
      </c>
      <c r="FU11" s="91">
        <f>FU7</f>
        <v>133</v>
      </c>
      <c r="FV11" s="91">
        <f>FV7</f>
        <v>118.7</v>
      </c>
      <c r="FW11" s="91">
        <f>FW7</f>
        <v>96.3</v>
      </c>
      <c r="FX11" s="80"/>
      <c r="FY11" s="80"/>
      <c r="FZ11" s="80"/>
      <c r="GA11" s="80"/>
      <c r="GB11" s="90" t="s">
        <v>135</v>
      </c>
      <c r="GC11" s="91">
        <f>GC7</f>
        <v>56.8</v>
      </c>
      <c r="GD11" s="91">
        <f>GD7</f>
        <v>57.8</v>
      </c>
      <c r="GE11" s="91">
        <f>GE7</f>
        <v>58.9</v>
      </c>
      <c r="GF11" s="91">
        <f>GF7</f>
        <v>62.2</v>
      </c>
      <c r="GG11" s="91">
        <f>GG7</f>
        <v>63.3</v>
      </c>
      <c r="GH11" s="80"/>
      <c r="GI11" s="80"/>
      <c r="GJ11" s="80"/>
      <c r="GK11" s="80"/>
      <c r="GL11" s="90" t="s">
        <v>135</v>
      </c>
      <c r="GM11" s="91" t="str">
        <f>GM7</f>
        <v>-</v>
      </c>
      <c r="GN11" s="91">
        <f>GN7</f>
        <v>7.7</v>
      </c>
      <c r="GO11" s="91">
        <f>GO7</f>
        <v>19.100000000000001</v>
      </c>
      <c r="GP11" s="91">
        <f>GP7</f>
        <v>17.3</v>
      </c>
      <c r="GQ11" s="91">
        <f>GQ7</f>
        <v>17.600000000000001</v>
      </c>
      <c r="GR11" s="80"/>
      <c r="GS11" s="80"/>
      <c r="GT11" s="80"/>
      <c r="GU11" s="80"/>
      <c r="GV11" s="80"/>
      <c r="GW11" s="90" t="s">
        <v>135</v>
      </c>
      <c r="GX11" s="91" t="str">
        <f>GX7</f>
        <v>-</v>
      </c>
      <c r="GY11" s="91" t="str">
        <f>GY7</f>
        <v>-</v>
      </c>
      <c r="GZ11" s="91" t="str">
        <f>GZ7</f>
        <v>-</v>
      </c>
      <c r="HA11" s="91" t="str">
        <f>HA7</f>
        <v>-</v>
      </c>
      <c r="HB11" s="91" t="str">
        <f>HB7</f>
        <v>-</v>
      </c>
      <c r="HC11" s="80"/>
      <c r="HD11" s="80"/>
      <c r="HE11" s="80"/>
      <c r="HF11" s="80"/>
      <c r="HG11" s="90" t="s">
        <v>136</v>
      </c>
      <c r="HH11" s="91" t="str">
        <f>HH7</f>
        <v>-</v>
      </c>
      <c r="HI11" s="91" t="str">
        <f>HI7</f>
        <v>-</v>
      </c>
      <c r="HJ11" s="91" t="str">
        <f>HJ7</f>
        <v>-</v>
      </c>
      <c r="HK11" s="91" t="str">
        <f>HK7</f>
        <v>-</v>
      </c>
      <c r="HL11" s="91" t="str">
        <f>HL7</f>
        <v>-</v>
      </c>
      <c r="HM11" s="80"/>
      <c r="HN11" s="80"/>
      <c r="HO11" s="80"/>
      <c r="HP11" s="80"/>
      <c r="HQ11" s="90" t="s">
        <v>137</v>
      </c>
      <c r="HR11" s="91" t="str">
        <f>HR7</f>
        <v>-</v>
      </c>
      <c r="HS11" s="91" t="str">
        <f>HS7</f>
        <v>-</v>
      </c>
      <c r="HT11" s="91" t="str">
        <f>HT7</f>
        <v>-</v>
      </c>
      <c r="HU11" s="91" t="str">
        <f>HU7</f>
        <v>-</v>
      </c>
      <c r="HV11" s="91" t="str">
        <f>HV7</f>
        <v>-</v>
      </c>
      <c r="HW11" s="80"/>
      <c r="HX11" s="80"/>
      <c r="HY11" s="80"/>
      <c r="HZ11" s="80"/>
      <c r="IA11" s="90" t="s">
        <v>135</v>
      </c>
      <c r="IB11" s="91" t="str">
        <f>IB7</f>
        <v>-</v>
      </c>
      <c r="IC11" s="91" t="str">
        <f>IC7</f>
        <v>-</v>
      </c>
      <c r="ID11" s="91" t="str">
        <f>ID7</f>
        <v>-</v>
      </c>
      <c r="IE11" s="91" t="str">
        <f>IE7</f>
        <v>-</v>
      </c>
      <c r="IF11" s="91" t="str">
        <f>IF7</f>
        <v>-</v>
      </c>
      <c r="IG11" s="80"/>
      <c r="IH11" s="80"/>
      <c r="II11" s="80"/>
      <c r="IJ11" s="80"/>
      <c r="IK11" s="90" t="s">
        <v>135</v>
      </c>
      <c r="IL11" s="91" t="str">
        <f>IL7</f>
        <v>-</v>
      </c>
      <c r="IM11" s="91" t="str">
        <f>IM7</f>
        <v>-</v>
      </c>
      <c r="IN11" s="91" t="str">
        <f>IN7</f>
        <v>-</v>
      </c>
      <c r="IO11" s="91" t="str">
        <f>IO7</f>
        <v>-</v>
      </c>
      <c r="IP11" s="91" t="str">
        <f>IP7</f>
        <v>-</v>
      </c>
      <c r="IQ11" s="80"/>
      <c r="IR11" s="80"/>
      <c r="IS11" s="80"/>
      <c r="IT11" s="80"/>
      <c r="IU11" s="80"/>
      <c r="IV11" s="90" t="s">
        <v>135</v>
      </c>
      <c r="IW11" s="91" t="str">
        <f>IW7</f>
        <v>-</v>
      </c>
      <c r="IX11" s="91" t="str">
        <f>IX7</f>
        <v>-</v>
      </c>
      <c r="IY11" s="91" t="str">
        <f>IY7</f>
        <v>-</v>
      </c>
      <c r="IZ11" s="91" t="str">
        <f>IZ7</f>
        <v>-</v>
      </c>
      <c r="JA11" s="91" t="str">
        <f>JA7</f>
        <v>-</v>
      </c>
      <c r="JB11" s="80"/>
      <c r="JC11" s="80"/>
      <c r="JD11" s="80"/>
      <c r="JE11" s="80"/>
      <c r="JF11" s="90" t="s">
        <v>135</v>
      </c>
      <c r="JG11" s="91" t="str">
        <f>JG7</f>
        <v>-</v>
      </c>
      <c r="JH11" s="91" t="str">
        <f>JH7</f>
        <v>-</v>
      </c>
      <c r="JI11" s="91" t="str">
        <f>JI7</f>
        <v>-</v>
      </c>
      <c r="JJ11" s="91" t="str">
        <f>JJ7</f>
        <v>-</v>
      </c>
      <c r="JK11" s="91" t="str">
        <f>JK7</f>
        <v>-</v>
      </c>
      <c r="JL11" s="80"/>
      <c r="JM11" s="80"/>
      <c r="JN11" s="80"/>
      <c r="JO11" s="80"/>
      <c r="JP11" s="90" t="s">
        <v>135</v>
      </c>
      <c r="JQ11" s="91" t="str">
        <f>JQ7</f>
        <v>-</v>
      </c>
      <c r="JR11" s="91" t="str">
        <f>JR7</f>
        <v>-</v>
      </c>
      <c r="JS11" s="91" t="str">
        <f>JS7</f>
        <v>-</v>
      </c>
      <c r="JT11" s="91" t="str">
        <f>JT7</f>
        <v>-</v>
      </c>
      <c r="JU11" s="91" t="str">
        <f>JU7</f>
        <v>-</v>
      </c>
      <c r="JV11" s="80"/>
      <c r="JW11" s="80"/>
      <c r="JX11" s="80"/>
      <c r="JY11" s="80"/>
      <c r="JZ11" s="90" t="s">
        <v>135</v>
      </c>
      <c r="KA11" s="91" t="str">
        <f>KA7</f>
        <v>-</v>
      </c>
      <c r="KB11" s="91" t="str">
        <f>KB7</f>
        <v>-</v>
      </c>
      <c r="KC11" s="91" t="str">
        <f>KC7</f>
        <v>-</v>
      </c>
      <c r="KD11" s="91" t="str">
        <f>KD7</f>
        <v>-</v>
      </c>
      <c r="KE11" s="91" t="str">
        <f>KE7</f>
        <v>-</v>
      </c>
      <c r="KF11" s="80"/>
      <c r="KG11" s="80"/>
      <c r="KH11" s="80"/>
      <c r="KI11" s="80"/>
      <c r="KJ11" s="90" t="s">
        <v>135</v>
      </c>
      <c r="KK11" s="91" t="str">
        <f>KK7</f>
        <v>-</v>
      </c>
      <c r="KL11" s="91" t="str">
        <f>KL7</f>
        <v>-</v>
      </c>
      <c r="KM11" s="91" t="str">
        <f>KM7</f>
        <v>-</v>
      </c>
      <c r="KN11" s="91" t="str">
        <f>KN7</f>
        <v>-</v>
      </c>
      <c r="KO11" s="91" t="str">
        <f>KO7</f>
        <v>-</v>
      </c>
      <c r="KP11" s="80"/>
      <c r="KQ11" s="80"/>
      <c r="KR11" s="80"/>
      <c r="KS11" s="80"/>
      <c r="KT11" s="80"/>
      <c r="KU11" s="90" t="s">
        <v>135</v>
      </c>
      <c r="KV11" s="91" t="str">
        <f>KV7</f>
        <v>-</v>
      </c>
      <c r="KW11" s="91" t="str">
        <f>KW7</f>
        <v>-</v>
      </c>
      <c r="KX11" s="91" t="str">
        <f>KX7</f>
        <v>-</v>
      </c>
      <c r="KY11" s="91" t="str">
        <f>KY7</f>
        <v>-</v>
      </c>
      <c r="KZ11" s="91">
        <f>KZ7</f>
        <v>1.5</v>
      </c>
      <c r="LA11" s="80"/>
      <c r="LB11" s="80"/>
      <c r="LC11" s="80"/>
      <c r="LD11" s="80"/>
      <c r="LE11" s="90" t="s">
        <v>135</v>
      </c>
      <c r="LF11" s="91" t="str">
        <f>LF7</f>
        <v>-</v>
      </c>
      <c r="LG11" s="91" t="str">
        <f>LG7</f>
        <v>-</v>
      </c>
      <c r="LH11" s="91" t="str">
        <f>LH7</f>
        <v>-</v>
      </c>
      <c r="LI11" s="91" t="str">
        <f>LI7</f>
        <v>-</v>
      </c>
      <c r="LJ11" s="91">
        <f>LJ7</f>
        <v>0</v>
      </c>
      <c r="LK11" s="80"/>
      <c r="LL11" s="80"/>
      <c r="LM11" s="80"/>
      <c r="LN11" s="80"/>
      <c r="LO11" s="90" t="s">
        <v>135</v>
      </c>
      <c r="LP11" s="91" t="str">
        <f>LP7</f>
        <v>-</v>
      </c>
      <c r="LQ11" s="91" t="str">
        <f>LQ7</f>
        <v>-</v>
      </c>
      <c r="LR11" s="91" t="str">
        <f>LR7</f>
        <v>-</v>
      </c>
      <c r="LS11" s="91" t="str">
        <f>LS7</f>
        <v>-</v>
      </c>
      <c r="LT11" s="91">
        <f>LT7</f>
        <v>0</v>
      </c>
      <c r="LU11" s="80"/>
      <c r="LV11" s="80"/>
      <c r="LW11" s="80"/>
      <c r="LX11" s="80"/>
      <c r="LY11" s="90" t="s">
        <v>135</v>
      </c>
      <c r="LZ11" s="91" t="str">
        <f>LZ7</f>
        <v>-</v>
      </c>
      <c r="MA11" s="91" t="str">
        <f>MA7</f>
        <v>-</v>
      </c>
      <c r="MB11" s="91" t="str">
        <f>MB7</f>
        <v>-</v>
      </c>
      <c r="MC11" s="91" t="str">
        <f>MC7</f>
        <v>-</v>
      </c>
      <c r="MD11" s="91">
        <f>MD7</f>
        <v>0.4</v>
      </c>
      <c r="ME11" s="80"/>
      <c r="MF11" s="80"/>
      <c r="MG11" s="80"/>
      <c r="MH11" s="80"/>
      <c r="MI11" s="90" t="s">
        <v>135</v>
      </c>
      <c r="MJ11" s="91" t="str">
        <f>MJ7</f>
        <v>-</v>
      </c>
      <c r="MK11" s="91" t="str">
        <f>MK7</f>
        <v>-</v>
      </c>
      <c r="ML11" s="91" t="str">
        <f>ML7</f>
        <v>-</v>
      </c>
      <c r="MM11" s="91" t="str">
        <f>MM7</f>
        <v>-</v>
      </c>
      <c r="MN11" s="91">
        <f>MN7</f>
        <v>100</v>
      </c>
      <c r="MO11" s="80"/>
      <c r="MP11" s="80"/>
      <c r="MQ11" s="80"/>
      <c r="MR11" s="80"/>
      <c r="MS11" s="80"/>
      <c r="MT11" s="80"/>
      <c r="MU11" s="80"/>
      <c r="MV11" s="80"/>
      <c r="MW11" s="80"/>
      <c r="MX11" s="80"/>
      <c r="MY11" s="80"/>
      <c r="MZ11" s="80"/>
      <c r="NA11" s="80"/>
      <c r="NB11" s="80"/>
      <c r="NC11" s="80"/>
      <c r="ND11" s="80"/>
      <c r="NE11" s="80"/>
      <c r="NF11" s="80"/>
      <c r="NG11" s="80"/>
      <c r="NH11" s="80"/>
      <c r="NI11" s="80"/>
    </row>
    <row r="12" spans="1:373">
      <c r="A12" s="42"/>
      <c r="B12" s="80"/>
      <c r="C12" s="80"/>
      <c r="D12" s="80"/>
      <c r="E12" s="80"/>
      <c r="F12" s="80"/>
      <c r="G12" s="80"/>
      <c r="H12" s="80"/>
      <c r="I12" s="80"/>
      <c r="J12" s="80"/>
      <c r="K12" s="80"/>
      <c r="L12" s="80"/>
      <c r="M12" s="80"/>
      <c r="N12" s="80"/>
      <c r="O12" s="80"/>
      <c r="P12" s="80"/>
      <c r="Q12" s="80"/>
      <c r="R12" s="80"/>
      <c r="S12" s="80"/>
      <c r="T12" s="80"/>
      <c r="U12" s="80"/>
      <c r="V12" s="80"/>
      <c r="W12" s="80"/>
      <c r="X12" s="80"/>
      <c r="Y12" s="80"/>
      <c r="Z12" s="80"/>
      <c r="AA12" s="80"/>
      <c r="AB12" s="80"/>
      <c r="AC12" s="80"/>
      <c r="AD12" s="80"/>
      <c r="AE12" s="80"/>
      <c r="AF12" s="80"/>
      <c r="AG12" s="80"/>
      <c r="AH12" s="80"/>
      <c r="AI12" s="80"/>
      <c r="AJ12" s="80"/>
      <c r="AK12" s="80"/>
      <c r="AL12" s="80"/>
      <c r="AM12" s="80"/>
      <c r="AN12" s="80"/>
      <c r="AO12" s="80"/>
      <c r="AP12" s="80"/>
      <c r="AQ12" s="80"/>
      <c r="AR12" s="80"/>
      <c r="AS12" s="80"/>
      <c r="AT12" s="80"/>
      <c r="AU12" s="80"/>
      <c r="AV12" s="81"/>
      <c r="AW12" s="90" t="s">
        <v>138</v>
      </c>
      <c r="AX12" s="91">
        <f>BC7</f>
        <v>108.4</v>
      </c>
      <c r="AY12" s="91">
        <f>BD7</f>
        <v>110.1</v>
      </c>
      <c r="AZ12" s="91">
        <f>BE7</f>
        <v>119.7</v>
      </c>
      <c r="BA12" s="91">
        <f>BF7</f>
        <v>125.7</v>
      </c>
      <c r="BB12" s="91">
        <f>BG7</f>
        <v>129.69999999999999</v>
      </c>
      <c r="BC12" s="80"/>
      <c r="BD12" s="80"/>
      <c r="BE12" s="80"/>
      <c r="BF12" s="80"/>
      <c r="BG12" s="80"/>
      <c r="BH12" s="90" t="s">
        <v>138</v>
      </c>
      <c r="BI12" s="91">
        <f>BN7</f>
        <v>112.4</v>
      </c>
      <c r="BJ12" s="91">
        <f>BO7</f>
        <v>112.7</v>
      </c>
      <c r="BK12" s="91">
        <f>BP7</f>
        <v>121.8</v>
      </c>
      <c r="BL12" s="91">
        <f>BQ7</f>
        <v>124.8</v>
      </c>
      <c r="BM12" s="91">
        <f>BR7</f>
        <v>130.4</v>
      </c>
      <c r="BN12" s="80"/>
      <c r="BO12" s="80"/>
      <c r="BP12" s="80"/>
      <c r="BQ12" s="80"/>
      <c r="BR12" s="80"/>
      <c r="BS12" s="90" t="s">
        <v>138</v>
      </c>
      <c r="BT12" s="91">
        <f>BY7</f>
        <v>1465.9</v>
      </c>
      <c r="BU12" s="91">
        <f>BZ7</f>
        <v>1317.9</v>
      </c>
      <c r="BV12" s="91">
        <f>CA7</f>
        <v>992.4</v>
      </c>
      <c r="BW12" s="91">
        <f>CB7</f>
        <v>632.6</v>
      </c>
      <c r="BX12" s="91">
        <f>CC7</f>
        <v>712.7</v>
      </c>
      <c r="BY12" s="80"/>
      <c r="BZ12" s="80"/>
      <c r="CA12" s="80"/>
      <c r="CB12" s="80"/>
      <c r="CC12" s="80"/>
      <c r="CD12" s="90" t="s">
        <v>138</v>
      </c>
      <c r="CE12" s="91">
        <f>CJ7</f>
        <v>7540.4</v>
      </c>
      <c r="CF12" s="91">
        <f>CK7</f>
        <v>7970</v>
      </c>
      <c r="CG12" s="91">
        <f>CL7</f>
        <v>7914.4</v>
      </c>
      <c r="CH12" s="91">
        <f>CM7</f>
        <v>7493.6</v>
      </c>
      <c r="CI12" s="91">
        <f>CN7</f>
        <v>8013.5</v>
      </c>
      <c r="CJ12" s="80"/>
      <c r="CK12" s="80"/>
      <c r="CL12" s="80"/>
      <c r="CM12" s="80"/>
      <c r="CN12" s="90" t="s">
        <v>138</v>
      </c>
      <c r="CO12" s="92">
        <f>CT7</f>
        <v>1059040</v>
      </c>
      <c r="CP12" s="92">
        <f>CU7</f>
        <v>1043769</v>
      </c>
      <c r="CQ12" s="92">
        <f>CV7</f>
        <v>1160012</v>
      </c>
      <c r="CR12" s="92">
        <f>CW7</f>
        <v>1146099</v>
      </c>
      <c r="CS12" s="92">
        <f>CX7</f>
        <v>1494682</v>
      </c>
      <c r="CT12" s="80"/>
      <c r="CU12" s="80"/>
      <c r="CV12" s="80"/>
      <c r="CW12" s="80"/>
      <c r="CX12" s="80"/>
      <c r="CY12" s="90" t="s">
        <v>138</v>
      </c>
      <c r="CZ12" s="91">
        <f>DE7</f>
        <v>40.200000000000003</v>
      </c>
      <c r="DA12" s="91">
        <f>DF7</f>
        <v>37.299999999999997</v>
      </c>
      <c r="DB12" s="91">
        <f>DG7</f>
        <v>36.299999999999997</v>
      </c>
      <c r="DC12" s="91">
        <f>DH7</f>
        <v>38.4</v>
      </c>
      <c r="DD12" s="91">
        <f>DI7</f>
        <v>37.700000000000003</v>
      </c>
      <c r="DE12" s="80"/>
      <c r="DF12" s="80"/>
      <c r="DG12" s="80"/>
      <c r="DH12" s="80"/>
      <c r="DI12" s="90" t="s">
        <v>138</v>
      </c>
      <c r="DJ12" s="91">
        <f>DO7</f>
        <v>22.5</v>
      </c>
      <c r="DK12" s="91">
        <f>DP7</f>
        <v>22.3</v>
      </c>
      <c r="DL12" s="91">
        <f>DQ7</f>
        <v>22.1</v>
      </c>
      <c r="DM12" s="91">
        <f>DR7</f>
        <v>21.1</v>
      </c>
      <c r="DN12" s="91">
        <f>DS7</f>
        <v>20</v>
      </c>
      <c r="DO12" s="80"/>
      <c r="DP12" s="80"/>
      <c r="DQ12" s="80"/>
      <c r="DR12" s="80"/>
      <c r="DS12" s="90" t="s">
        <v>138</v>
      </c>
      <c r="DT12" s="91">
        <f>DY7</f>
        <v>160.30000000000001</v>
      </c>
      <c r="DU12" s="91">
        <f>DZ7</f>
        <v>146.19999999999999</v>
      </c>
      <c r="DV12" s="91">
        <f>EA7</f>
        <v>130.5</v>
      </c>
      <c r="DW12" s="91">
        <f>EB7</f>
        <v>129.19999999999999</v>
      </c>
      <c r="DX12" s="91">
        <f>EC7</f>
        <v>110.2</v>
      </c>
      <c r="DY12" s="80"/>
      <c r="DZ12" s="80"/>
      <c r="EA12" s="80"/>
      <c r="EB12" s="80"/>
      <c r="EC12" s="90" t="s">
        <v>138</v>
      </c>
      <c r="ED12" s="91">
        <f>EI7</f>
        <v>56.2</v>
      </c>
      <c r="EE12" s="91">
        <f>EJ7</f>
        <v>57</v>
      </c>
      <c r="EF12" s="91">
        <f>EK7</f>
        <v>57.7</v>
      </c>
      <c r="EG12" s="91">
        <f>EL7</f>
        <v>59.8</v>
      </c>
      <c r="EH12" s="91">
        <f>EM7</f>
        <v>59.6</v>
      </c>
      <c r="EI12" s="80"/>
      <c r="EJ12" s="80"/>
      <c r="EK12" s="80"/>
      <c r="EL12" s="80"/>
      <c r="EM12" s="90" t="s">
        <v>138</v>
      </c>
      <c r="EN12" s="91" t="str">
        <f>ES7</f>
        <v>-</v>
      </c>
      <c r="EO12" s="91">
        <f>ET7</f>
        <v>2.8</v>
      </c>
      <c r="EP12" s="91">
        <f>EU7</f>
        <v>15.4</v>
      </c>
      <c r="EQ12" s="91">
        <f>EV7</f>
        <v>16.2</v>
      </c>
      <c r="ER12" s="91">
        <f>EW7</f>
        <v>17.8</v>
      </c>
      <c r="ES12" s="80"/>
      <c r="ET12" s="80"/>
      <c r="EU12" s="80"/>
      <c r="EV12" s="80"/>
      <c r="EW12" s="80"/>
      <c r="EX12" s="90" t="s">
        <v>139</v>
      </c>
      <c r="EY12" s="91">
        <f>IF($EY$8,FD7,"-")</f>
        <v>40.4</v>
      </c>
      <c r="EZ12" s="91">
        <f>IF($EY$8,FE7,"-")</f>
        <v>37.5</v>
      </c>
      <c r="FA12" s="91">
        <f>IF($EY$8,FF7,"-")</f>
        <v>37</v>
      </c>
      <c r="FB12" s="91">
        <f>IF($EY$8,FG7,"-")</f>
        <v>39.5</v>
      </c>
      <c r="FC12" s="91">
        <f>IF($EY$8,FH7,"-")</f>
        <v>39.1</v>
      </c>
      <c r="FD12" s="80"/>
      <c r="FE12" s="80"/>
      <c r="FF12" s="80"/>
      <c r="FG12" s="80"/>
      <c r="FH12" s="90" t="s">
        <v>139</v>
      </c>
      <c r="FI12" s="91">
        <f>IF($FI$8,FN7,"-")</f>
        <v>23.5</v>
      </c>
      <c r="FJ12" s="91">
        <f>IF($FI$8,FO7,"-")</f>
        <v>23.1</v>
      </c>
      <c r="FK12" s="91">
        <f>IF($FI$8,FP7,"-")</f>
        <v>22.6</v>
      </c>
      <c r="FL12" s="91">
        <f>IF($FI$8,FQ7,"-")</f>
        <v>22</v>
      </c>
      <c r="FM12" s="91">
        <f>IF($FI$8,FR7,"-")</f>
        <v>21.4</v>
      </c>
      <c r="FN12" s="80"/>
      <c r="FO12" s="80"/>
      <c r="FP12" s="80"/>
      <c r="FQ12" s="80"/>
      <c r="FR12" s="90" t="s">
        <v>139</v>
      </c>
      <c r="FS12" s="91">
        <f>IF($FS$8,FX7,"-")</f>
        <v>160.4</v>
      </c>
      <c r="FT12" s="91">
        <f>IF($FS$8,FY7,"-")</f>
        <v>146</v>
      </c>
      <c r="FU12" s="91">
        <f>IF($FS$8,FZ7,"-")</f>
        <v>121.2</v>
      </c>
      <c r="FV12" s="91">
        <f>IF($FS$8,GA7,"-")</f>
        <v>106.1</v>
      </c>
      <c r="FW12" s="91">
        <f>IF($FS$8,GB7,"-")</f>
        <v>89.6</v>
      </c>
      <c r="FX12" s="80"/>
      <c r="FY12" s="80"/>
      <c r="FZ12" s="80"/>
      <c r="GA12" s="80"/>
      <c r="GB12" s="90" t="s">
        <v>139</v>
      </c>
      <c r="GC12" s="91">
        <f>IF($GC$8,GH7,"-")</f>
        <v>56.7</v>
      </c>
      <c r="GD12" s="91">
        <f>IF($GC$8,GI7,"-")</f>
        <v>57.6</v>
      </c>
      <c r="GE12" s="91">
        <f>IF($GC$8,GJ7,"-")</f>
        <v>58.6</v>
      </c>
      <c r="GF12" s="91">
        <f>IF($GC$8,GK7,"-")</f>
        <v>61.3</v>
      </c>
      <c r="GG12" s="91">
        <f>IF($GC$8,GL7,"-")</f>
        <v>61.7</v>
      </c>
      <c r="GH12" s="80"/>
      <c r="GI12" s="80"/>
      <c r="GJ12" s="80"/>
      <c r="GK12" s="80"/>
      <c r="GL12" s="90" t="s">
        <v>139</v>
      </c>
      <c r="GM12" s="91" t="str">
        <f>IF($GM$8,GR7,"-")</f>
        <v>-</v>
      </c>
      <c r="GN12" s="91">
        <f>IF($GM$8,GS7,"-")</f>
        <v>1.8</v>
      </c>
      <c r="GO12" s="91">
        <f>IF($GM$8,GT7,"-")</f>
        <v>12.3</v>
      </c>
      <c r="GP12" s="91">
        <f>IF($GM$8,GU7,"-")</f>
        <v>11.9</v>
      </c>
      <c r="GQ12" s="91">
        <f>IF($GM$8,GV7,"-")</f>
        <v>13.3</v>
      </c>
      <c r="GR12" s="80"/>
      <c r="GS12" s="80"/>
      <c r="GT12" s="80"/>
      <c r="GU12" s="80"/>
      <c r="GV12" s="80"/>
      <c r="GW12" s="90" t="s">
        <v>139</v>
      </c>
      <c r="GX12" s="91" t="str">
        <f>IF($GX$8,HC7,"-")</f>
        <v>-</v>
      </c>
      <c r="GY12" s="91" t="str">
        <f>IF($GX$8,HD7,"-")</f>
        <v>-</v>
      </c>
      <c r="GZ12" s="91" t="str">
        <f>IF($GX$8,HE7,"-")</f>
        <v>-</v>
      </c>
      <c r="HA12" s="91" t="str">
        <f>IF($GX$8,HF7,"-")</f>
        <v>-</v>
      </c>
      <c r="HB12" s="91" t="str">
        <f>IF($GX$8,HG7,"-")</f>
        <v>-</v>
      </c>
      <c r="HC12" s="80"/>
      <c r="HD12" s="80"/>
      <c r="HE12" s="80"/>
      <c r="HF12" s="80"/>
      <c r="HG12" s="90" t="s">
        <v>139</v>
      </c>
      <c r="HH12" s="91" t="str">
        <f>IF($HH$8,HM7,"-")</f>
        <v>-</v>
      </c>
      <c r="HI12" s="91" t="str">
        <f>IF($HH$8,HN7,"-")</f>
        <v>-</v>
      </c>
      <c r="HJ12" s="91" t="str">
        <f>IF($HH$8,HO7,"-")</f>
        <v>-</v>
      </c>
      <c r="HK12" s="91" t="str">
        <f>IF($HH$8,HP7,"-")</f>
        <v>-</v>
      </c>
      <c r="HL12" s="91" t="str">
        <f>IF($HH$8,HQ7,"-")</f>
        <v>-</v>
      </c>
      <c r="HM12" s="80"/>
      <c r="HN12" s="80"/>
      <c r="HO12" s="80"/>
      <c r="HP12" s="80"/>
      <c r="HQ12" s="90" t="s">
        <v>139</v>
      </c>
      <c r="HR12" s="91" t="str">
        <f>IF($HR$8,HW7,"-")</f>
        <v>-</v>
      </c>
      <c r="HS12" s="91" t="str">
        <f>IF($HR$8,HX7,"-")</f>
        <v>-</v>
      </c>
      <c r="HT12" s="91" t="str">
        <f>IF($HR$8,HY7,"-")</f>
        <v>-</v>
      </c>
      <c r="HU12" s="91" t="str">
        <f>IF($HR$8,HZ7,"-")</f>
        <v>-</v>
      </c>
      <c r="HV12" s="91" t="str">
        <f>IF($HR$8,IA7,"-")</f>
        <v>-</v>
      </c>
      <c r="HW12" s="80"/>
      <c r="HX12" s="80"/>
      <c r="HY12" s="80"/>
      <c r="HZ12" s="80"/>
      <c r="IA12" s="90" t="s">
        <v>139</v>
      </c>
      <c r="IB12" s="91" t="str">
        <f>IF($IB$8,IG7,"-")</f>
        <v>-</v>
      </c>
      <c r="IC12" s="91" t="str">
        <f>IF($IB$8,IH7,"-")</f>
        <v>-</v>
      </c>
      <c r="ID12" s="91" t="str">
        <f>IF($IB$8,II7,"-")</f>
        <v>-</v>
      </c>
      <c r="IE12" s="91" t="str">
        <f>IF($IB$8,IJ7,"-")</f>
        <v>-</v>
      </c>
      <c r="IF12" s="91" t="str">
        <f>IF($IB$8,IK7,"-")</f>
        <v>-</v>
      </c>
      <c r="IG12" s="80"/>
      <c r="IH12" s="80"/>
      <c r="II12" s="80"/>
      <c r="IJ12" s="80"/>
      <c r="IK12" s="90" t="s">
        <v>139</v>
      </c>
      <c r="IL12" s="91" t="str">
        <f>IF($IL$8,IQ7,"-")</f>
        <v>-</v>
      </c>
      <c r="IM12" s="91" t="str">
        <f>IF($IL$8,IR7,"-")</f>
        <v>-</v>
      </c>
      <c r="IN12" s="91" t="str">
        <f>IF($IL$8,IS7,"-")</f>
        <v>-</v>
      </c>
      <c r="IO12" s="91" t="str">
        <f>IF($IL$8,IT7,"-")</f>
        <v>-</v>
      </c>
      <c r="IP12" s="91" t="str">
        <f>IF($IL$8,IU7,"-")</f>
        <v>-</v>
      </c>
      <c r="IQ12" s="80"/>
      <c r="IR12" s="80"/>
      <c r="IS12" s="80"/>
      <c r="IT12" s="80"/>
      <c r="IU12" s="80"/>
      <c r="IV12" s="90" t="s">
        <v>139</v>
      </c>
      <c r="IW12" s="91" t="str">
        <f>IF($IW$8,JB7,"-")</f>
        <v>-</v>
      </c>
      <c r="IX12" s="91" t="str">
        <f>IF($IW$8,JC7,"-")</f>
        <v>-</v>
      </c>
      <c r="IY12" s="91" t="str">
        <f>IF($IW$8,JD7,"-")</f>
        <v>-</v>
      </c>
      <c r="IZ12" s="91" t="str">
        <f>IF($IW$8,JE7,"-")</f>
        <v>-</v>
      </c>
      <c r="JA12" s="91" t="str">
        <f>IF($IW$8,JF7,"-")</f>
        <v>-</v>
      </c>
      <c r="JB12" s="80"/>
      <c r="JC12" s="80"/>
      <c r="JD12" s="80"/>
      <c r="JE12" s="80"/>
      <c r="JF12" s="90" t="s">
        <v>139</v>
      </c>
      <c r="JG12" s="91" t="str">
        <f>IF($JG$8,JL7,"-")</f>
        <v>-</v>
      </c>
      <c r="JH12" s="91" t="str">
        <f>IF($JG$8,JM7,"-")</f>
        <v>-</v>
      </c>
      <c r="JI12" s="91" t="str">
        <f>IF($JG$8,JN7,"-")</f>
        <v>-</v>
      </c>
      <c r="JJ12" s="91" t="str">
        <f>IF($JG$8,JO7,"-")</f>
        <v>-</v>
      </c>
      <c r="JK12" s="91" t="str">
        <f>IF($JG$8,JP7,"-")</f>
        <v>-</v>
      </c>
      <c r="JL12" s="80"/>
      <c r="JM12" s="80"/>
      <c r="JN12" s="80"/>
      <c r="JO12" s="80"/>
      <c r="JP12" s="90" t="s">
        <v>139</v>
      </c>
      <c r="JQ12" s="91" t="str">
        <f>IF($JQ$8,JV7,"-")</f>
        <v>-</v>
      </c>
      <c r="JR12" s="91" t="str">
        <f>IF($JQ$8,JW7,"-")</f>
        <v>-</v>
      </c>
      <c r="JS12" s="91" t="str">
        <f>IF($JQ$8,JX7,"-")</f>
        <v>-</v>
      </c>
      <c r="JT12" s="91" t="str">
        <f>IF($JQ$8,JY7,"-")</f>
        <v>-</v>
      </c>
      <c r="JU12" s="91" t="str">
        <f>IF($JQ$8,JZ7,"-")</f>
        <v>-</v>
      </c>
      <c r="JV12" s="80"/>
      <c r="JW12" s="80"/>
      <c r="JX12" s="80"/>
      <c r="JY12" s="80"/>
      <c r="JZ12" s="90" t="s">
        <v>139</v>
      </c>
      <c r="KA12" s="91" t="str">
        <f>IF($KA$8,KF7,"-")</f>
        <v>-</v>
      </c>
      <c r="KB12" s="91" t="str">
        <f>IF($KA$8,KG7,"-")</f>
        <v>-</v>
      </c>
      <c r="KC12" s="91" t="str">
        <f>IF($KA$8,KH7,"-")</f>
        <v>-</v>
      </c>
      <c r="KD12" s="91" t="str">
        <f>IF($KA$8,KI7,"-")</f>
        <v>-</v>
      </c>
      <c r="KE12" s="91" t="str">
        <f>IF($KA$8,KJ7,"-")</f>
        <v>-</v>
      </c>
      <c r="KF12" s="80"/>
      <c r="KG12" s="80"/>
      <c r="KH12" s="80"/>
      <c r="KI12" s="80"/>
      <c r="KJ12" s="90" t="s">
        <v>139</v>
      </c>
      <c r="KK12" s="91" t="str">
        <f>IF($KK$8,KP7,"-")</f>
        <v>-</v>
      </c>
      <c r="KL12" s="91" t="str">
        <f>IF($KK$8,KQ7,"-")</f>
        <v>-</v>
      </c>
      <c r="KM12" s="91" t="str">
        <f>IF($KK$8,KR7,"-")</f>
        <v>-</v>
      </c>
      <c r="KN12" s="91" t="str">
        <f>IF($KK$8,KS7,"-")</f>
        <v>-</v>
      </c>
      <c r="KO12" s="91" t="str">
        <f>IF($KK$8,KT7,"-")</f>
        <v>-</v>
      </c>
      <c r="KP12" s="80"/>
      <c r="KQ12" s="80"/>
      <c r="KR12" s="80"/>
      <c r="KS12" s="80"/>
      <c r="KT12" s="80"/>
      <c r="KU12" s="90" t="s">
        <v>139</v>
      </c>
      <c r="KV12" s="91">
        <f>IF($KV$8,LA7,"-")</f>
        <v>3.4</v>
      </c>
      <c r="KW12" s="91">
        <f>IF($KV$8,LB7,"-")</f>
        <v>12.1</v>
      </c>
      <c r="KX12" s="91">
        <f>IF($KV$8,LC7,"-")</f>
        <v>7.1</v>
      </c>
      <c r="KY12" s="91">
        <f>IF($KV$8,LD7,"-")</f>
        <v>8.9</v>
      </c>
      <c r="KZ12" s="91">
        <f>IF($KV$8,LE7,"-")</f>
        <v>11.8</v>
      </c>
      <c r="LA12" s="80"/>
      <c r="LB12" s="80"/>
      <c r="LC12" s="80"/>
      <c r="LD12" s="80"/>
      <c r="LE12" s="90" t="s">
        <v>139</v>
      </c>
      <c r="LF12" s="91">
        <f>IF($LF$8,LK7,"-")</f>
        <v>0</v>
      </c>
      <c r="LG12" s="91">
        <f>IF($LF$8,LL7,"-")</f>
        <v>1.4</v>
      </c>
      <c r="LH12" s="91">
        <f>IF($LF$8,LM7,"-")</f>
        <v>8.6</v>
      </c>
      <c r="LI12" s="91">
        <f>IF($LF$8,LN7,"-")</f>
        <v>2</v>
      </c>
      <c r="LJ12" s="91">
        <f>IF($LF$8,LO7,"-")</f>
        <v>1.4</v>
      </c>
      <c r="LK12" s="80"/>
      <c r="LL12" s="80"/>
      <c r="LM12" s="80"/>
      <c r="LN12" s="80"/>
      <c r="LO12" s="90" t="s">
        <v>139</v>
      </c>
      <c r="LP12" s="91">
        <f>IF($LP$8,LU7,"-")</f>
        <v>0</v>
      </c>
      <c r="LQ12" s="91">
        <f>IF($LP$8,LV7,"-")</f>
        <v>298.60000000000002</v>
      </c>
      <c r="LR12" s="91">
        <f>IF($LP$8,LW7,"-")</f>
        <v>1092.0999999999999</v>
      </c>
      <c r="LS12" s="91">
        <f>IF($LP$8,LX7,"-")</f>
        <v>1128.5999999999999</v>
      </c>
      <c r="LT12" s="91">
        <f>IF($LP$8,LY7,"-")</f>
        <v>596.79999999999995</v>
      </c>
      <c r="LU12" s="80"/>
      <c r="LV12" s="80"/>
      <c r="LW12" s="80"/>
      <c r="LX12" s="80"/>
      <c r="LY12" s="90" t="s">
        <v>139</v>
      </c>
      <c r="LZ12" s="91">
        <f>IF($LZ$8,ME7,"-")</f>
        <v>0</v>
      </c>
      <c r="MA12" s="91">
        <f>IF($LZ$8,MF7,"-")</f>
        <v>1.7</v>
      </c>
      <c r="MB12" s="91">
        <f>IF($LZ$8,MG7,"-")</f>
        <v>2.9</v>
      </c>
      <c r="MC12" s="91">
        <f>IF($LZ$8,MH7,"-")</f>
        <v>3.4</v>
      </c>
      <c r="MD12" s="91">
        <f>IF($LZ$8,MI7,"-")</f>
        <v>5.6</v>
      </c>
      <c r="ME12" s="80"/>
      <c r="MF12" s="80"/>
      <c r="MG12" s="80"/>
      <c r="MH12" s="80"/>
      <c r="MI12" s="90" t="s">
        <v>139</v>
      </c>
      <c r="MJ12" s="91" t="str">
        <f>IF($MJ$8,MO7,"-")</f>
        <v>-</v>
      </c>
      <c r="MK12" s="91">
        <f>IF($MJ$8,MP7,"-")</f>
        <v>77.7</v>
      </c>
      <c r="ML12" s="91">
        <f>IF($MJ$8,MQ7,"-")</f>
        <v>100</v>
      </c>
      <c r="MM12" s="91">
        <f>IF($MJ$8,MR7,"-")</f>
        <v>100</v>
      </c>
      <c r="MN12" s="91">
        <f>IF($MJ$8,MS7,"-")</f>
        <v>100</v>
      </c>
      <c r="MO12" s="80"/>
      <c r="MP12" s="80"/>
      <c r="MQ12" s="80"/>
      <c r="MR12" s="80"/>
      <c r="MS12" s="80"/>
      <c r="MT12" s="80"/>
      <c r="MU12" s="80"/>
      <c r="MV12" s="80"/>
      <c r="MW12" s="80"/>
      <c r="MX12" s="80"/>
      <c r="MY12" s="80"/>
      <c r="MZ12" s="80"/>
      <c r="NA12" s="80"/>
      <c r="NB12" s="80"/>
      <c r="NC12" s="80"/>
      <c r="ND12" s="80"/>
      <c r="NE12" s="80"/>
      <c r="NF12" s="80"/>
      <c r="NG12" s="80"/>
      <c r="NH12" s="80"/>
      <c r="NI12" s="80"/>
    </row>
    <row r="13" spans="1:373">
      <c r="A13" s="42"/>
      <c r="B13" s="80"/>
      <c r="C13" s="80"/>
      <c r="D13" s="80"/>
      <c r="E13" s="80"/>
      <c r="F13" s="80"/>
      <c r="G13" s="80"/>
      <c r="H13" s="80"/>
      <c r="I13" s="80"/>
      <c r="J13" s="80"/>
      <c r="K13" s="80"/>
      <c r="L13" s="80"/>
      <c r="M13" s="80"/>
      <c r="N13" s="80"/>
      <c r="O13" s="80"/>
      <c r="P13" s="80"/>
      <c r="Q13" s="80"/>
      <c r="R13" s="80"/>
      <c r="S13" s="80"/>
      <c r="T13" s="80"/>
      <c r="U13" s="80"/>
      <c r="V13" s="80"/>
      <c r="W13" s="80"/>
      <c r="X13" s="80"/>
      <c r="Y13" s="80"/>
      <c r="Z13" s="80"/>
      <c r="AA13" s="80"/>
      <c r="AB13" s="80"/>
      <c r="AC13" s="80"/>
      <c r="AD13" s="80"/>
      <c r="AE13" s="80"/>
      <c r="AF13" s="80"/>
      <c r="AG13" s="80"/>
      <c r="AH13" s="80"/>
      <c r="AI13" s="80"/>
      <c r="AJ13" s="80"/>
      <c r="AK13" s="80"/>
      <c r="AL13" s="80"/>
      <c r="AM13" s="80"/>
      <c r="AN13" s="80"/>
      <c r="AO13" s="80"/>
      <c r="AP13" s="80"/>
      <c r="AQ13" s="80"/>
      <c r="AR13" s="80"/>
      <c r="AS13" s="80"/>
      <c r="AT13" s="80"/>
      <c r="AU13" s="80"/>
      <c r="AV13" s="81"/>
      <c r="AW13" s="90" t="s">
        <v>140</v>
      </c>
      <c r="AX13" s="91">
        <f>$BH$7</f>
        <v>100</v>
      </c>
      <c r="AY13" s="91">
        <f>$BH$7</f>
        <v>100</v>
      </c>
      <c r="AZ13" s="91">
        <f>$BH$7</f>
        <v>100</v>
      </c>
      <c r="BA13" s="91">
        <f>$BH$7</f>
        <v>100</v>
      </c>
      <c r="BB13" s="91">
        <f>$BH$7</f>
        <v>100</v>
      </c>
      <c r="BC13" s="80"/>
      <c r="BD13" s="80"/>
      <c r="BE13" s="80"/>
      <c r="BF13" s="80"/>
      <c r="BG13" s="80"/>
      <c r="BH13" s="90" t="s">
        <v>140</v>
      </c>
      <c r="BI13" s="91">
        <f>$BS$7</f>
        <v>100</v>
      </c>
      <c r="BJ13" s="91">
        <f>$BS$7</f>
        <v>100</v>
      </c>
      <c r="BK13" s="91">
        <f>$BS$7</f>
        <v>100</v>
      </c>
      <c r="BL13" s="91">
        <f>$BS$7</f>
        <v>100</v>
      </c>
      <c r="BM13" s="91">
        <f>$BS$7</f>
        <v>100</v>
      </c>
      <c r="BN13" s="80"/>
      <c r="BO13" s="80"/>
      <c r="BP13" s="80"/>
      <c r="BQ13" s="80"/>
      <c r="BR13" s="80"/>
      <c r="BS13" s="90" t="s">
        <v>140</v>
      </c>
      <c r="BT13" s="91">
        <f>$CD$7</f>
        <v>100</v>
      </c>
      <c r="BU13" s="91">
        <f>$CD$7</f>
        <v>100</v>
      </c>
      <c r="BV13" s="91">
        <f>$CD$7</f>
        <v>100</v>
      </c>
      <c r="BW13" s="91">
        <f>$CD$7</f>
        <v>100</v>
      </c>
      <c r="BX13" s="91">
        <f>$CD$7</f>
        <v>100</v>
      </c>
      <c r="BY13" s="80"/>
      <c r="BZ13" s="80"/>
      <c r="CA13" s="80"/>
      <c r="CB13" s="80"/>
      <c r="CC13" s="80"/>
      <c r="CD13" s="80"/>
      <c r="CE13" s="80"/>
      <c r="CF13" s="80"/>
      <c r="CG13" s="80"/>
      <c r="CH13" s="80"/>
      <c r="CI13" s="80"/>
      <c r="CJ13" s="80"/>
      <c r="CK13" s="80"/>
      <c r="CL13" s="80"/>
      <c r="CM13" s="80"/>
      <c r="CN13" s="80"/>
      <c r="CO13" s="80"/>
      <c r="CP13" s="80"/>
      <c r="CQ13" s="80"/>
      <c r="CR13" s="80"/>
      <c r="CS13" s="80"/>
      <c r="CT13" s="80"/>
      <c r="CU13" s="80"/>
      <c r="CV13" s="80"/>
      <c r="CW13" s="80"/>
      <c r="CX13" s="80"/>
      <c r="CY13" s="80"/>
      <c r="CZ13" s="80"/>
      <c r="DA13" s="80"/>
      <c r="DB13" s="80"/>
      <c r="DC13" s="80"/>
      <c r="DD13" s="80"/>
      <c r="DE13" s="80"/>
      <c r="DF13" s="80"/>
      <c r="DG13" s="80"/>
      <c r="DH13" s="80"/>
      <c r="DI13" s="80"/>
      <c r="DJ13" s="80"/>
      <c r="DK13" s="80"/>
      <c r="DL13" s="80"/>
      <c r="DM13" s="80"/>
      <c r="DN13" s="80"/>
      <c r="DO13" s="80"/>
      <c r="DP13" s="80"/>
      <c r="DQ13" s="80"/>
      <c r="DR13" s="80"/>
      <c r="DS13" s="80"/>
      <c r="DT13" s="80"/>
      <c r="DU13" s="80"/>
      <c r="DV13" s="80"/>
      <c r="DW13" s="80"/>
      <c r="DX13" s="80"/>
      <c r="DY13" s="80"/>
      <c r="DZ13" s="80"/>
      <c r="EA13" s="80"/>
      <c r="EB13" s="80"/>
      <c r="EC13" s="80"/>
      <c r="ED13" s="80"/>
      <c r="EE13" s="80"/>
      <c r="EF13" s="80"/>
      <c r="EG13" s="80"/>
      <c r="EH13" s="80"/>
      <c r="EI13" s="80"/>
      <c r="EJ13" s="80"/>
      <c r="EK13" s="80"/>
      <c r="EL13" s="80"/>
      <c r="EM13" s="80"/>
      <c r="EN13" s="80"/>
      <c r="EO13" s="80"/>
      <c r="EP13" s="80"/>
      <c r="EQ13" s="80"/>
      <c r="ER13" s="80"/>
      <c r="ES13" s="80"/>
      <c r="ET13" s="80"/>
      <c r="EU13" s="80"/>
      <c r="EV13" s="80"/>
      <c r="EW13" s="80"/>
      <c r="EX13" s="80"/>
      <c r="EY13" s="80"/>
      <c r="EZ13" s="80"/>
      <c r="FA13" s="80"/>
      <c r="FB13" s="80"/>
      <c r="FC13" s="80"/>
      <c r="FD13" s="80"/>
      <c r="FE13" s="80"/>
      <c r="FF13" s="80"/>
      <c r="FG13" s="80"/>
      <c r="FH13" s="80"/>
      <c r="FI13" s="80"/>
      <c r="FJ13" s="80"/>
      <c r="FK13" s="80"/>
      <c r="FL13" s="80"/>
      <c r="FM13" s="80"/>
      <c r="FN13" s="80"/>
      <c r="FO13" s="80"/>
      <c r="FP13" s="80"/>
      <c r="FQ13" s="80"/>
      <c r="FR13" s="80"/>
      <c r="FS13" s="80"/>
      <c r="FT13" s="80"/>
      <c r="FU13" s="80"/>
      <c r="FV13" s="80"/>
      <c r="FW13" s="80"/>
      <c r="FX13" s="80"/>
      <c r="FY13" s="80"/>
      <c r="FZ13" s="80"/>
      <c r="GA13" s="80"/>
      <c r="GB13" s="80"/>
      <c r="GC13" s="80"/>
      <c r="GD13" s="80"/>
      <c r="GE13" s="80"/>
      <c r="GF13" s="80"/>
      <c r="GG13" s="80"/>
      <c r="GH13" s="80"/>
      <c r="GI13" s="80"/>
      <c r="GJ13" s="80"/>
      <c r="GK13" s="80"/>
      <c r="GL13" s="80"/>
      <c r="GM13" s="80"/>
      <c r="GN13" s="80"/>
      <c r="GO13" s="80"/>
      <c r="GP13" s="80"/>
      <c r="GQ13" s="80"/>
      <c r="GR13" s="80"/>
      <c r="GS13" s="80"/>
      <c r="GT13" s="80"/>
      <c r="GU13" s="80"/>
      <c r="GV13" s="80"/>
      <c r="GW13" s="80"/>
      <c r="GX13" s="80"/>
      <c r="GY13" s="80"/>
      <c r="GZ13" s="80"/>
      <c r="HA13" s="80"/>
      <c r="HB13" s="80"/>
      <c r="HC13" s="80"/>
      <c r="HD13" s="80"/>
      <c r="HE13" s="80"/>
      <c r="HF13" s="80"/>
      <c r="HG13" s="80"/>
      <c r="HH13" s="80"/>
      <c r="HI13" s="80"/>
      <c r="HJ13" s="80"/>
      <c r="HK13" s="80"/>
      <c r="HL13" s="80"/>
      <c r="HM13" s="80"/>
      <c r="HN13" s="80"/>
      <c r="HO13" s="80"/>
      <c r="HP13" s="80"/>
      <c r="HQ13" s="80"/>
      <c r="HR13" s="80"/>
      <c r="HS13" s="80"/>
      <c r="HT13" s="80"/>
      <c r="HU13" s="80"/>
      <c r="HV13" s="80"/>
      <c r="HW13" s="80"/>
      <c r="HX13" s="80"/>
      <c r="HY13" s="80"/>
      <c r="HZ13" s="80"/>
      <c r="IA13" s="80"/>
      <c r="IB13" s="80"/>
      <c r="IC13" s="80"/>
      <c r="ID13" s="80"/>
      <c r="IE13" s="80"/>
      <c r="IF13" s="80"/>
      <c r="IG13" s="80"/>
      <c r="IH13" s="80"/>
      <c r="II13" s="80"/>
      <c r="IJ13" s="80"/>
      <c r="IK13" s="80"/>
      <c r="IL13" s="80"/>
      <c r="IM13" s="80"/>
      <c r="IN13" s="80"/>
      <c r="IO13" s="80"/>
      <c r="IP13" s="80"/>
      <c r="IQ13" s="80"/>
      <c r="IR13" s="80"/>
      <c r="IS13" s="80"/>
      <c r="IT13" s="80"/>
      <c r="IU13" s="80"/>
      <c r="IV13" s="80"/>
      <c r="IW13" s="80"/>
      <c r="IX13" s="80"/>
      <c r="IY13" s="80"/>
      <c r="IZ13" s="80"/>
      <c r="JA13" s="80"/>
      <c r="JB13" s="80"/>
      <c r="JC13" s="80"/>
      <c r="JD13" s="80"/>
      <c r="JE13" s="80"/>
      <c r="JF13" s="80"/>
      <c r="JG13" s="80"/>
      <c r="JH13" s="80"/>
      <c r="JI13" s="80"/>
      <c r="JJ13" s="80"/>
      <c r="JK13" s="80"/>
      <c r="JL13" s="80"/>
      <c r="JM13" s="80"/>
      <c r="JN13" s="80"/>
      <c r="JO13" s="80"/>
      <c r="JP13" s="80"/>
      <c r="JQ13" s="80"/>
      <c r="JR13" s="80"/>
      <c r="JS13" s="80"/>
      <c r="JT13" s="80"/>
      <c r="JU13" s="80"/>
      <c r="JV13" s="80"/>
      <c r="JW13" s="80"/>
      <c r="JX13" s="80"/>
      <c r="JY13" s="80"/>
      <c r="JZ13" s="80"/>
      <c r="KA13" s="80"/>
      <c r="KB13" s="80"/>
      <c r="KC13" s="80"/>
      <c r="KD13" s="80"/>
      <c r="KE13" s="80"/>
      <c r="KF13" s="80"/>
      <c r="KG13" s="80"/>
      <c r="KH13" s="80"/>
      <c r="KI13" s="80"/>
      <c r="KJ13" s="80"/>
      <c r="KK13" s="80"/>
      <c r="KL13" s="80"/>
      <c r="KM13" s="80"/>
      <c r="KN13" s="80"/>
      <c r="KO13" s="80"/>
      <c r="KP13" s="80"/>
      <c r="KQ13" s="80"/>
      <c r="KR13" s="80"/>
      <c r="KS13" s="80"/>
      <c r="KT13" s="80"/>
      <c r="KU13" s="80"/>
      <c r="KV13" s="80"/>
      <c r="KW13" s="80"/>
      <c r="KX13" s="80"/>
      <c r="KY13" s="80"/>
      <c r="KZ13" s="80"/>
      <c r="LA13" s="80"/>
      <c r="LB13" s="80"/>
      <c r="LC13" s="80"/>
      <c r="LD13" s="80"/>
      <c r="LE13" s="80"/>
      <c r="LF13" s="80"/>
      <c r="LG13" s="80"/>
      <c r="LH13" s="80"/>
      <c r="LI13" s="80"/>
      <c r="LJ13" s="80"/>
      <c r="LK13" s="80"/>
      <c r="LL13" s="80"/>
      <c r="LM13" s="80"/>
      <c r="LN13" s="80"/>
      <c r="LO13" s="80"/>
      <c r="LP13" s="80"/>
      <c r="LQ13" s="80"/>
      <c r="LR13" s="80"/>
      <c r="LS13" s="80"/>
      <c r="LT13" s="80"/>
      <c r="LU13" s="80"/>
      <c r="LV13" s="80"/>
      <c r="LW13" s="80"/>
      <c r="LX13" s="80"/>
      <c r="LY13" s="80"/>
      <c r="LZ13" s="80"/>
      <c r="MA13" s="80"/>
      <c r="MB13" s="80"/>
      <c r="MC13" s="80"/>
      <c r="MD13" s="80"/>
      <c r="ME13" s="80"/>
      <c r="MF13" s="80"/>
      <c r="MG13" s="80"/>
      <c r="MH13" s="80"/>
      <c r="MI13" s="80"/>
      <c r="MJ13" s="80"/>
      <c r="MK13" s="80"/>
      <c r="ML13" s="80"/>
      <c r="MM13" s="80"/>
      <c r="MN13" s="80"/>
      <c r="MO13" s="80"/>
      <c r="MP13" s="80"/>
      <c r="MQ13" s="80"/>
      <c r="MR13" s="80"/>
      <c r="MS13" s="80"/>
      <c r="MT13" s="80"/>
      <c r="MU13" s="80"/>
      <c r="MV13" s="80"/>
      <c r="MW13" s="80"/>
      <c r="MX13" s="80"/>
      <c r="MY13" s="80"/>
      <c r="MZ13" s="80"/>
      <c r="NA13" s="80"/>
      <c r="NB13" s="80"/>
      <c r="NC13" s="80"/>
      <c r="ND13" s="80"/>
      <c r="NE13" s="80"/>
      <c r="NF13" s="80"/>
      <c r="NG13" s="80"/>
      <c r="NH13" s="80"/>
      <c r="NI13" s="80"/>
    </row>
    <row r="14" spans="1:373">
      <c r="A14" s="93"/>
      <c r="B14" s="94" t="s">
        <v>141</v>
      </c>
      <c r="C14" s="95"/>
      <c r="D14" s="96"/>
      <c r="E14" s="95"/>
      <c r="F14" s="202" t="s">
        <v>142</v>
      </c>
      <c r="G14" s="202"/>
      <c r="H14" s="96"/>
      <c r="I14" s="96"/>
      <c r="J14" s="96"/>
      <c r="K14" s="96"/>
      <c r="L14" s="96"/>
      <c r="M14" s="96"/>
      <c r="N14" s="96"/>
      <c r="O14" s="96"/>
      <c r="P14" s="96"/>
      <c r="Q14" s="96"/>
      <c r="R14" s="96"/>
      <c r="S14" s="96"/>
      <c r="T14" s="96"/>
      <c r="U14" s="96"/>
      <c r="V14" s="96"/>
      <c r="W14" s="96"/>
      <c r="X14" s="96"/>
      <c r="Y14" s="96"/>
      <c r="Z14" s="96"/>
      <c r="AA14" s="96"/>
      <c r="AB14" s="96"/>
      <c r="AC14" s="96"/>
      <c r="AD14" s="96"/>
      <c r="AE14" s="96"/>
      <c r="AF14" s="96"/>
      <c r="AG14" s="96"/>
      <c r="AH14" s="96"/>
      <c r="AI14" s="96"/>
      <c r="AJ14" s="96"/>
      <c r="AK14" s="96"/>
      <c r="AL14" s="96"/>
      <c r="AM14" s="96"/>
      <c r="AN14" s="96"/>
      <c r="AO14" s="96"/>
      <c r="AP14" s="96"/>
      <c r="AQ14" s="96"/>
      <c r="AR14" s="96"/>
      <c r="AS14" s="96"/>
      <c r="AT14" s="96"/>
      <c r="AU14" s="96"/>
      <c r="AV14" s="97"/>
      <c r="AW14" s="97"/>
      <c r="AX14" s="97"/>
      <c r="AY14" s="97"/>
      <c r="AZ14" s="97"/>
      <c r="BA14" s="97"/>
      <c r="BB14" s="96"/>
      <c r="BC14" s="96"/>
      <c r="BD14" s="96"/>
      <c r="BE14" s="96"/>
      <c r="BF14" s="96"/>
      <c r="BG14" s="96"/>
      <c r="BH14" s="96"/>
      <c r="BI14" s="96"/>
      <c r="BJ14" s="96"/>
      <c r="BK14" s="96"/>
      <c r="BL14" s="96"/>
      <c r="BM14" s="96"/>
      <c r="BN14" s="96"/>
      <c r="BO14" s="96"/>
      <c r="BP14" s="96"/>
      <c r="BQ14" s="96"/>
      <c r="BR14" s="96"/>
      <c r="BS14" s="96"/>
      <c r="BT14" s="96"/>
      <c r="BU14" s="96"/>
      <c r="BV14" s="96"/>
      <c r="BW14" s="96"/>
      <c r="BX14" s="96"/>
      <c r="BY14" s="96"/>
      <c r="BZ14" s="96"/>
      <c r="CA14" s="96"/>
      <c r="CB14" s="96"/>
      <c r="CC14" s="96"/>
      <c r="CD14" s="96"/>
      <c r="CE14" s="96"/>
      <c r="CF14" s="96"/>
      <c r="CG14" s="96"/>
      <c r="CH14" s="96"/>
      <c r="CI14" s="96"/>
      <c r="CJ14" s="96"/>
      <c r="CK14" s="96"/>
      <c r="CL14" s="96"/>
      <c r="CM14" s="96"/>
      <c r="CN14" s="96"/>
      <c r="CO14" s="96"/>
      <c r="CP14" s="96"/>
      <c r="CQ14" s="96"/>
      <c r="CR14" s="96"/>
      <c r="CS14" s="96"/>
      <c r="CT14" s="96"/>
      <c r="CU14" s="96"/>
      <c r="CV14" s="96"/>
      <c r="CW14" s="96"/>
      <c r="CX14" s="96"/>
      <c r="CY14" s="96"/>
      <c r="CZ14" s="96"/>
      <c r="DA14" s="96"/>
      <c r="DB14" s="96"/>
      <c r="DC14" s="96"/>
      <c r="DD14" s="96"/>
      <c r="DE14" s="96"/>
      <c r="DF14" s="96"/>
      <c r="DG14" s="96"/>
      <c r="DH14" s="96"/>
      <c r="DI14" s="96"/>
      <c r="DJ14" s="96"/>
      <c r="DK14" s="96"/>
      <c r="DL14" s="96"/>
      <c r="DM14" s="96"/>
      <c r="DN14" s="96"/>
      <c r="DO14" s="96"/>
      <c r="DP14" s="96"/>
      <c r="DQ14" s="96"/>
      <c r="DR14" s="96"/>
      <c r="DS14" s="96"/>
      <c r="DT14" s="96"/>
      <c r="DU14" s="96"/>
      <c r="DV14" s="96"/>
      <c r="DW14" s="96"/>
      <c r="DX14" s="96"/>
      <c r="DY14" s="96"/>
      <c r="DZ14" s="96"/>
      <c r="EA14" s="96"/>
      <c r="EB14" s="96"/>
      <c r="EC14" s="96"/>
      <c r="ED14" s="96"/>
      <c r="EE14" s="96"/>
      <c r="EF14" s="96"/>
      <c r="EG14" s="96"/>
      <c r="EH14" s="96"/>
      <c r="EI14" s="96"/>
      <c r="EJ14" s="96"/>
      <c r="EK14" s="96"/>
      <c r="EL14" s="96"/>
      <c r="EM14" s="96"/>
      <c r="EN14" s="96"/>
      <c r="EO14" s="96"/>
      <c r="EP14" s="96"/>
      <c r="EQ14" s="96"/>
      <c r="ER14" s="96"/>
      <c r="ES14" s="96"/>
      <c r="ET14" s="96"/>
      <c r="EU14" s="96"/>
      <c r="EV14" s="96"/>
      <c r="EW14" s="96"/>
      <c r="EX14" s="96"/>
      <c r="EY14" s="96"/>
      <c r="EZ14" s="96"/>
      <c r="FA14" s="96"/>
      <c r="FB14" s="96"/>
      <c r="FC14" s="96"/>
      <c r="FD14" s="96"/>
      <c r="FE14" s="96"/>
      <c r="FF14" s="96"/>
      <c r="FG14" s="96"/>
      <c r="FH14" s="96"/>
      <c r="FI14" s="96"/>
      <c r="FJ14" s="96"/>
      <c r="FK14" s="96"/>
      <c r="FL14" s="96"/>
      <c r="FM14" s="96"/>
      <c r="FN14" s="96"/>
      <c r="FO14" s="96"/>
      <c r="FP14" s="96"/>
      <c r="FQ14" s="96"/>
      <c r="FR14" s="96"/>
      <c r="FS14" s="96"/>
      <c r="FT14" s="96"/>
      <c r="FU14" s="96"/>
      <c r="FV14" s="96"/>
      <c r="FW14" s="96"/>
      <c r="FX14" s="96"/>
      <c r="FY14" s="96"/>
      <c r="FZ14" s="96"/>
      <c r="GA14" s="96"/>
      <c r="GB14" s="96"/>
      <c r="GC14" s="96"/>
      <c r="GD14" s="96"/>
      <c r="GE14" s="96"/>
      <c r="GF14" s="96"/>
      <c r="GG14" s="96"/>
      <c r="GH14" s="96"/>
      <c r="GI14" s="96"/>
      <c r="GJ14" s="96"/>
      <c r="GK14" s="96"/>
      <c r="GL14" s="96"/>
      <c r="GM14" s="96"/>
      <c r="GN14" s="96"/>
      <c r="GO14" s="96"/>
      <c r="GP14" s="96"/>
      <c r="GQ14" s="96"/>
      <c r="GR14" s="96"/>
      <c r="GS14" s="96"/>
      <c r="GT14" s="96"/>
      <c r="GU14" s="96"/>
      <c r="GV14" s="96"/>
      <c r="GW14" s="96"/>
      <c r="GX14" s="96"/>
      <c r="GY14" s="96"/>
      <c r="GZ14" s="96"/>
      <c r="HA14" s="96"/>
      <c r="HB14" s="96"/>
      <c r="HC14" s="96"/>
      <c r="HD14" s="96"/>
      <c r="HE14" s="96"/>
      <c r="HF14" s="96"/>
      <c r="HG14" s="96"/>
      <c r="HH14" s="96"/>
      <c r="HI14" s="96"/>
      <c r="HJ14" s="96"/>
      <c r="HK14" s="96"/>
      <c r="HL14" s="96"/>
      <c r="HM14" s="96"/>
      <c r="HN14" s="96"/>
      <c r="HO14" s="96"/>
      <c r="HP14" s="96"/>
      <c r="HQ14" s="96"/>
      <c r="HR14" s="96"/>
      <c r="HS14" s="96"/>
      <c r="HT14" s="96"/>
      <c r="HU14" s="96"/>
      <c r="HV14" s="96"/>
      <c r="HW14" s="96"/>
      <c r="HX14" s="96"/>
      <c r="HY14" s="96"/>
      <c r="HZ14" s="96"/>
      <c r="IA14" s="96"/>
      <c r="IB14" s="96"/>
      <c r="IC14" s="96"/>
      <c r="ID14" s="96"/>
      <c r="IE14" s="96"/>
      <c r="IF14" s="96"/>
      <c r="IG14" s="96"/>
      <c r="IH14" s="96"/>
      <c r="II14" s="96"/>
      <c r="IJ14" s="96"/>
      <c r="IK14" s="96"/>
      <c r="IL14" s="96"/>
      <c r="IM14" s="96"/>
      <c r="IN14" s="96"/>
      <c r="IO14" s="96"/>
      <c r="IP14" s="96"/>
      <c r="IQ14" s="96"/>
      <c r="IR14" s="96"/>
      <c r="IS14" s="96"/>
      <c r="IT14" s="96"/>
      <c r="IU14" s="96"/>
      <c r="IV14" s="96"/>
      <c r="IW14" s="96"/>
      <c r="IX14" s="96"/>
      <c r="IY14" s="96"/>
      <c r="IZ14" s="96"/>
      <c r="JA14" s="96"/>
      <c r="JB14" s="96"/>
      <c r="JC14" s="96"/>
      <c r="JD14" s="96"/>
      <c r="JE14" s="96"/>
      <c r="JF14" s="96"/>
      <c r="JG14" s="96"/>
      <c r="JH14" s="96"/>
      <c r="JI14" s="96"/>
      <c r="JJ14" s="96"/>
      <c r="JK14" s="96"/>
      <c r="JL14" s="96"/>
      <c r="JM14" s="96"/>
      <c r="JN14" s="96"/>
      <c r="JO14" s="96"/>
      <c r="JP14" s="96"/>
      <c r="JQ14" s="96"/>
      <c r="JR14" s="96"/>
      <c r="JS14" s="96"/>
      <c r="JT14" s="96"/>
      <c r="JU14" s="96"/>
      <c r="JV14" s="96"/>
      <c r="JW14" s="96"/>
      <c r="JX14" s="96"/>
      <c r="JY14" s="96"/>
      <c r="JZ14" s="96"/>
      <c r="KA14" s="96"/>
      <c r="KB14" s="96"/>
      <c r="KC14" s="96"/>
      <c r="KD14" s="96"/>
      <c r="KE14" s="96"/>
      <c r="KF14" s="96"/>
      <c r="KG14" s="96"/>
      <c r="KH14" s="96"/>
      <c r="KI14" s="96"/>
      <c r="KJ14" s="96"/>
      <c r="KK14" s="96"/>
      <c r="KL14" s="96"/>
      <c r="KM14" s="96"/>
      <c r="KN14" s="96"/>
      <c r="KO14" s="96"/>
      <c r="KP14" s="96"/>
      <c r="KQ14" s="96"/>
      <c r="KR14" s="96"/>
      <c r="KS14" s="96"/>
      <c r="KT14" s="96"/>
      <c r="KU14" s="96"/>
      <c r="KV14" s="96"/>
      <c r="KW14" s="96"/>
      <c r="KX14" s="96"/>
      <c r="KY14" s="96"/>
      <c r="KZ14" s="96"/>
      <c r="LA14" s="96"/>
      <c r="LB14" s="96"/>
      <c r="LC14" s="96"/>
      <c r="LD14" s="96"/>
      <c r="LE14" s="96"/>
      <c r="LF14" s="96"/>
      <c r="LG14" s="96"/>
      <c r="LH14" s="96"/>
      <c r="LI14" s="96"/>
      <c r="LJ14" s="96"/>
      <c r="LK14" s="96"/>
      <c r="LL14" s="96"/>
      <c r="LM14" s="96"/>
      <c r="LN14" s="96"/>
      <c r="LO14" s="96"/>
      <c r="LP14" s="96"/>
      <c r="LQ14" s="96"/>
      <c r="LR14" s="96"/>
      <c r="LS14" s="96"/>
      <c r="LT14" s="96"/>
      <c r="LU14" s="96"/>
      <c r="LV14" s="96"/>
      <c r="LW14" s="96"/>
      <c r="LX14" s="96"/>
      <c r="LY14" s="96"/>
      <c r="LZ14" s="96"/>
      <c r="MA14" s="96"/>
      <c r="MB14" s="96"/>
      <c r="MC14" s="96"/>
      <c r="MD14" s="96"/>
      <c r="ME14" s="96"/>
      <c r="MF14" s="96"/>
      <c r="MG14" s="96"/>
      <c r="MH14" s="96"/>
      <c r="MI14" s="96"/>
      <c r="MJ14" s="96"/>
      <c r="MK14" s="96"/>
      <c r="ML14" s="96"/>
      <c r="MM14" s="96"/>
      <c r="MN14" s="96"/>
      <c r="MO14" s="96"/>
      <c r="MP14" s="96"/>
      <c r="MQ14" s="96"/>
      <c r="MR14" s="96"/>
      <c r="MS14" s="96"/>
      <c r="MT14" s="96"/>
      <c r="MU14" s="96"/>
      <c r="MV14" s="96"/>
      <c r="MW14" s="96"/>
      <c r="MX14" s="96"/>
      <c r="MY14" s="96"/>
      <c r="MZ14" s="96"/>
      <c r="NA14" s="96"/>
      <c r="NB14" s="96"/>
      <c r="NC14" s="96"/>
      <c r="ND14" s="96"/>
      <c r="NE14" s="96"/>
      <c r="NF14" s="96"/>
      <c r="NG14" s="96"/>
      <c r="NH14" s="96"/>
      <c r="NI14" s="96"/>
    </row>
    <row r="15" spans="1:373">
      <c r="A15" s="93">
        <v>1</v>
      </c>
      <c r="B15" s="192" t="s">
        <v>143</v>
      </c>
      <c r="C15" s="192"/>
      <c r="D15" s="96"/>
      <c r="E15" s="93">
        <v>1</v>
      </c>
      <c r="F15" s="192" t="s">
        <v>144</v>
      </c>
      <c r="G15" s="192"/>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7"/>
      <c r="AW15" s="97" t="s">
        <v>145</v>
      </c>
      <c r="AX15" s="98"/>
      <c r="AY15" s="98"/>
      <c r="AZ15" s="98"/>
      <c r="BA15" s="98"/>
      <c r="BB15" s="98"/>
      <c r="BC15" s="96"/>
      <c r="BD15" s="96"/>
      <c r="BE15" s="96"/>
      <c r="BF15" s="96"/>
      <c r="BG15" s="96"/>
      <c r="BH15" s="97" t="s">
        <v>145</v>
      </c>
      <c r="BI15" s="98"/>
      <c r="BJ15" s="98"/>
      <c r="BK15" s="98"/>
      <c r="BL15" s="98"/>
      <c r="BM15" s="98"/>
      <c r="BN15" s="96"/>
      <c r="BO15" s="96"/>
      <c r="BP15" s="96"/>
      <c r="BQ15" s="96"/>
      <c r="BR15" s="96"/>
      <c r="BS15" s="97" t="s">
        <v>145</v>
      </c>
      <c r="BT15" s="98"/>
      <c r="BU15" s="98"/>
      <c r="BV15" s="98"/>
      <c r="BW15" s="98"/>
      <c r="BX15" s="98"/>
      <c r="BY15" s="96"/>
      <c r="BZ15" s="96"/>
      <c r="CA15" s="96"/>
      <c r="CB15" s="96"/>
      <c r="CC15" s="96"/>
      <c r="CD15" s="97" t="s">
        <v>145</v>
      </c>
      <c r="CE15" s="98"/>
      <c r="CF15" s="98"/>
      <c r="CG15" s="98"/>
      <c r="CH15" s="98"/>
      <c r="CI15" s="98"/>
      <c r="CJ15" s="96"/>
      <c r="CK15" s="96"/>
      <c r="CL15" s="96"/>
      <c r="CM15" s="96"/>
      <c r="CN15" s="97" t="s">
        <v>145</v>
      </c>
      <c r="CO15" s="98"/>
      <c r="CP15" s="98"/>
      <c r="CQ15" s="98"/>
      <c r="CR15" s="98"/>
      <c r="CS15" s="98"/>
      <c r="CT15" s="96"/>
      <c r="CU15" s="96"/>
      <c r="CV15" s="96"/>
      <c r="CW15" s="96"/>
      <c r="CX15" s="96"/>
      <c r="CY15" s="97" t="s">
        <v>145</v>
      </c>
      <c r="CZ15" s="98"/>
      <c r="DA15" s="98"/>
      <c r="DB15" s="98"/>
      <c r="DC15" s="98"/>
      <c r="DD15" s="98"/>
      <c r="DE15" s="96"/>
      <c r="DF15" s="96"/>
      <c r="DG15" s="96"/>
      <c r="DH15" s="96"/>
      <c r="DI15" s="97" t="s">
        <v>145</v>
      </c>
      <c r="DJ15" s="98"/>
      <c r="DK15" s="98"/>
      <c r="DL15" s="98"/>
      <c r="DM15" s="98"/>
      <c r="DN15" s="98"/>
      <c r="DO15" s="96"/>
      <c r="DP15" s="96"/>
      <c r="DQ15" s="96"/>
      <c r="DR15" s="96"/>
      <c r="DS15" s="97" t="s">
        <v>145</v>
      </c>
      <c r="DT15" s="98"/>
      <c r="DU15" s="98"/>
      <c r="DV15" s="98"/>
      <c r="DW15" s="98"/>
      <c r="DX15" s="98"/>
      <c r="DY15" s="96"/>
      <c r="DZ15" s="96"/>
      <c r="EA15" s="96"/>
      <c r="EB15" s="96"/>
      <c r="EC15" s="97" t="s">
        <v>145</v>
      </c>
      <c r="ED15" s="98"/>
      <c r="EE15" s="98"/>
      <c r="EF15" s="98"/>
      <c r="EG15" s="98"/>
      <c r="EH15" s="98"/>
      <c r="EI15" s="96"/>
      <c r="EJ15" s="96"/>
      <c r="EK15" s="96"/>
      <c r="EL15" s="96"/>
      <c r="EM15" s="97" t="s">
        <v>145</v>
      </c>
      <c r="EN15" s="98"/>
      <c r="EO15" s="98"/>
      <c r="EP15" s="98"/>
      <c r="EQ15" s="98"/>
      <c r="ER15" s="98"/>
      <c r="ES15" s="96"/>
      <c r="ET15" s="96"/>
      <c r="EU15" s="96"/>
      <c r="EV15" s="96"/>
      <c r="EW15" s="96"/>
      <c r="EX15" s="97" t="s">
        <v>145</v>
      </c>
      <c r="EY15" s="98"/>
      <c r="EZ15" s="98"/>
      <c r="FA15" s="98"/>
      <c r="FB15" s="98"/>
      <c r="FC15" s="98"/>
      <c r="FD15" s="96"/>
      <c r="FE15" s="96"/>
      <c r="FF15" s="96"/>
      <c r="FG15" s="96"/>
      <c r="FH15" s="97" t="s">
        <v>145</v>
      </c>
      <c r="FI15" s="98"/>
      <c r="FJ15" s="98"/>
      <c r="FK15" s="98"/>
      <c r="FL15" s="98"/>
      <c r="FM15" s="98"/>
      <c r="FN15" s="96"/>
      <c r="FO15" s="96"/>
      <c r="FP15" s="96"/>
      <c r="FQ15" s="96"/>
      <c r="FR15" s="97" t="s">
        <v>145</v>
      </c>
      <c r="FS15" s="98"/>
      <c r="FT15" s="98"/>
      <c r="FU15" s="98"/>
      <c r="FV15" s="98"/>
      <c r="FW15" s="98"/>
      <c r="FX15" s="96"/>
      <c r="FY15" s="96"/>
      <c r="FZ15" s="96"/>
      <c r="GA15" s="96"/>
      <c r="GB15" s="97" t="s">
        <v>145</v>
      </c>
      <c r="GC15" s="98"/>
      <c r="GD15" s="98"/>
      <c r="GE15" s="98"/>
      <c r="GF15" s="98"/>
      <c r="GG15" s="98"/>
      <c r="GH15" s="96"/>
      <c r="GI15" s="96"/>
      <c r="GJ15" s="96"/>
      <c r="GK15" s="96"/>
      <c r="GL15" s="97" t="s">
        <v>145</v>
      </c>
      <c r="GM15" s="98"/>
      <c r="GN15" s="98"/>
      <c r="GO15" s="98"/>
      <c r="GP15" s="98"/>
      <c r="GQ15" s="98"/>
      <c r="GR15" s="96"/>
      <c r="GS15" s="96"/>
      <c r="GT15" s="96"/>
      <c r="GU15" s="96"/>
      <c r="GV15" s="96"/>
      <c r="GW15" s="97" t="s">
        <v>145</v>
      </c>
      <c r="GX15" s="98"/>
      <c r="GY15" s="98"/>
      <c r="GZ15" s="98"/>
      <c r="HA15" s="98"/>
      <c r="HB15" s="98"/>
      <c r="HC15" s="96"/>
      <c r="HD15" s="96"/>
      <c r="HE15" s="96"/>
      <c r="HF15" s="96"/>
      <c r="HG15" s="97" t="s">
        <v>145</v>
      </c>
      <c r="HH15" s="98"/>
      <c r="HI15" s="98"/>
      <c r="HJ15" s="98"/>
      <c r="HK15" s="98"/>
      <c r="HL15" s="98"/>
      <c r="HM15" s="96"/>
      <c r="HN15" s="96"/>
      <c r="HO15" s="96"/>
      <c r="HP15" s="96"/>
      <c r="HQ15" s="97" t="s">
        <v>145</v>
      </c>
      <c r="HR15" s="98"/>
      <c r="HS15" s="98"/>
      <c r="HT15" s="98"/>
      <c r="HU15" s="98"/>
      <c r="HV15" s="98"/>
      <c r="HW15" s="96"/>
      <c r="HX15" s="96"/>
      <c r="HY15" s="96"/>
      <c r="HZ15" s="96"/>
      <c r="IA15" s="97" t="s">
        <v>145</v>
      </c>
      <c r="IB15" s="98"/>
      <c r="IC15" s="98"/>
      <c r="ID15" s="98"/>
      <c r="IE15" s="98"/>
      <c r="IF15" s="98"/>
      <c r="IG15" s="96"/>
      <c r="IH15" s="96"/>
      <c r="II15" s="96"/>
      <c r="IJ15" s="96"/>
      <c r="IK15" s="97" t="s">
        <v>145</v>
      </c>
      <c r="IL15" s="98"/>
      <c r="IM15" s="98"/>
      <c r="IN15" s="98"/>
      <c r="IO15" s="98"/>
      <c r="IP15" s="98"/>
      <c r="IQ15" s="96"/>
      <c r="IR15" s="96"/>
      <c r="IS15" s="96"/>
      <c r="IT15" s="96"/>
      <c r="IU15" s="96"/>
      <c r="IV15" s="97" t="s">
        <v>145</v>
      </c>
      <c r="IW15" s="98"/>
      <c r="IX15" s="98"/>
      <c r="IY15" s="98"/>
      <c r="IZ15" s="98"/>
      <c r="JA15" s="98"/>
      <c r="JB15" s="96"/>
      <c r="JC15" s="96"/>
      <c r="JD15" s="96"/>
      <c r="JE15" s="96"/>
      <c r="JF15" s="97" t="s">
        <v>145</v>
      </c>
      <c r="JG15" s="98"/>
      <c r="JH15" s="98"/>
      <c r="JI15" s="98"/>
      <c r="JJ15" s="98"/>
      <c r="JK15" s="98"/>
      <c r="JL15" s="96"/>
      <c r="JM15" s="96"/>
      <c r="JN15" s="96"/>
      <c r="JO15" s="96"/>
      <c r="JP15" s="97" t="s">
        <v>145</v>
      </c>
      <c r="JQ15" s="98"/>
      <c r="JR15" s="98"/>
      <c r="JS15" s="98"/>
      <c r="JT15" s="98"/>
      <c r="JU15" s="98"/>
      <c r="JV15" s="96"/>
      <c r="JW15" s="96"/>
      <c r="JX15" s="96"/>
      <c r="JY15" s="96"/>
      <c r="JZ15" s="97" t="s">
        <v>145</v>
      </c>
      <c r="KA15" s="98"/>
      <c r="KB15" s="98"/>
      <c r="KC15" s="98"/>
      <c r="KD15" s="98"/>
      <c r="KE15" s="98"/>
      <c r="KF15" s="96"/>
      <c r="KG15" s="96"/>
      <c r="KH15" s="96"/>
      <c r="KI15" s="96"/>
      <c r="KJ15" s="97" t="s">
        <v>145</v>
      </c>
      <c r="KK15" s="98"/>
      <c r="KL15" s="98"/>
      <c r="KM15" s="98"/>
      <c r="KN15" s="98"/>
      <c r="KO15" s="98"/>
      <c r="KP15" s="96"/>
      <c r="KQ15" s="96"/>
      <c r="KR15" s="96"/>
      <c r="KS15" s="96"/>
      <c r="KT15" s="96"/>
      <c r="KU15" s="97" t="s">
        <v>145</v>
      </c>
      <c r="KV15" s="98"/>
      <c r="KW15" s="98"/>
      <c r="KX15" s="98"/>
      <c r="KY15" s="98"/>
      <c r="KZ15" s="98"/>
      <c r="LA15" s="96"/>
      <c r="LB15" s="96"/>
      <c r="LC15" s="96"/>
      <c r="LD15" s="96"/>
      <c r="LE15" s="97" t="s">
        <v>145</v>
      </c>
      <c r="LF15" s="98"/>
      <c r="LG15" s="98"/>
      <c r="LH15" s="98"/>
      <c r="LI15" s="98"/>
      <c r="LJ15" s="98"/>
      <c r="LK15" s="96"/>
      <c r="LL15" s="96"/>
      <c r="LM15" s="96"/>
      <c r="LN15" s="96"/>
      <c r="LO15" s="97" t="s">
        <v>145</v>
      </c>
      <c r="LP15" s="98"/>
      <c r="LQ15" s="98"/>
      <c r="LR15" s="98"/>
      <c r="LS15" s="98"/>
      <c r="LT15" s="98"/>
      <c r="LU15" s="96"/>
      <c r="LV15" s="96"/>
      <c r="LW15" s="96"/>
      <c r="LX15" s="96"/>
      <c r="LY15" s="97" t="s">
        <v>145</v>
      </c>
      <c r="LZ15" s="98"/>
      <c r="MA15" s="98"/>
      <c r="MB15" s="98"/>
      <c r="MC15" s="98"/>
      <c r="MD15" s="98"/>
      <c r="ME15" s="96"/>
      <c r="MF15" s="96"/>
      <c r="MG15" s="96"/>
      <c r="MH15" s="96"/>
      <c r="MI15" s="97" t="s">
        <v>145</v>
      </c>
      <c r="MJ15" s="98"/>
      <c r="MK15" s="98"/>
      <c r="ML15" s="98"/>
      <c r="MM15" s="98"/>
      <c r="MN15" s="98"/>
      <c r="MO15" s="96"/>
      <c r="MP15" s="96"/>
      <c r="MQ15" s="96"/>
      <c r="MR15" s="96"/>
      <c r="MS15" s="96"/>
      <c r="MT15" s="96"/>
      <c r="MU15" s="96"/>
      <c r="MV15" s="96"/>
      <c r="MW15" s="96"/>
      <c r="MX15" s="96"/>
      <c r="MY15" s="96"/>
      <c r="MZ15" s="96"/>
      <c r="NA15" s="96"/>
      <c r="NB15" s="96"/>
      <c r="NC15" s="96"/>
      <c r="ND15" s="96"/>
      <c r="NE15" s="96"/>
      <c r="NF15" s="96"/>
      <c r="NG15" s="96"/>
      <c r="NH15" s="96"/>
      <c r="NI15" s="96"/>
    </row>
    <row r="16" spans="1:373">
      <c r="A16" s="93">
        <f>A15+1</f>
        <v>2</v>
      </c>
      <c r="B16" s="192" t="s">
        <v>146</v>
      </c>
      <c r="C16" s="192"/>
      <c r="D16" s="96"/>
      <c r="E16" s="93">
        <f>E15+1</f>
        <v>2</v>
      </c>
      <c r="F16" s="192" t="s">
        <v>147</v>
      </c>
      <c r="G16" s="192"/>
      <c r="H16" s="96"/>
      <c r="I16" s="96"/>
      <c r="J16" s="96"/>
      <c r="K16" s="96"/>
      <c r="L16" s="96"/>
      <c r="M16" s="96"/>
      <c r="N16" s="96"/>
      <c r="O16" s="96"/>
      <c r="P16" s="96"/>
      <c r="Q16" s="96"/>
      <c r="R16" s="96"/>
      <c r="S16" s="96"/>
      <c r="T16" s="96"/>
      <c r="U16" s="96"/>
      <c r="V16" s="96"/>
      <c r="W16" s="96"/>
      <c r="X16" s="96"/>
      <c r="Y16" s="96"/>
      <c r="Z16" s="96"/>
      <c r="AA16" s="96"/>
      <c r="AB16" s="96"/>
      <c r="AC16" s="96"/>
      <c r="AD16" s="96"/>
      <c r="AE16" s="96"/>
      <c r="AF16" s="96"/>
      <c r="AG16" s="96"/>
      <c r="AH16" s="96"/>
      <c r="AI16" s="96"/>
      <c r="AJ16" s="96"/>
      <c r="AK16" s="96"/>
      <c r="AL16" s="96"/>
      <c r="AM16" s="96"/>
      <c r="AN16" s="96"/>
      <c r="AO16" s="96"/>
      <c r="AP16" s="96"/>
      <c r="AQ16" s="96"/>
      <c r="AR16" s="96"/>
      <c r="AS16" s="96"/>
      <c r="AT16" s="96"/>
      <c r="AU16" s="96"/>
      <c r="AV16" s="97"/>
      <c r="AW16" s="97"/>
      <c r="AX16" s="99">
        <f>$B$10</f>
        <v>40544</v>
      </c>
      <c r="AY16" s="99">
        <f>$C$10</f>
        <v>40909</v>
      </c>
      <c r="AZ16" s="99">
        <f>$D$10</f>
        <v>41275</v>
      </c>
      <c r="BA16" s="99">
        <f>$E$10</f>
        <v>41640</v>
      </c>
      <c r="BB16" s="99">
        <f>$F$10</f>
        <v>42005</v>
      </c>
      <c r="BC16" s="96"/>
      <c r="BD16" s="96"/>
      <c r="BE16" s="96"/>
      <c r="BF16" s="96"/>
      <c r="BG16" s="96"/>
      <c r="BH16" s="97"/>
      <c r="BI16" s="99">
        <f>$B$10</f>
        <v>40544</v>
      </c>
      <c r="BJ16" s="99">
        <f>$C$10</f>
        <v>40909</v>
      </c>
      <c r="BK16" s="99">
        <f>$D$10</f>
        <v>41275</v>
      </c>
      <c r="BL16" s="99">
        <f>$E$10</f>
        <v>41640</v>
      </c>
      <c r="BM16" s="99">
        <f>$F$10</f>
        <v>42005</v>
      </c>
      <c r="BN16" s="96"/>
      <c r="BO16" s="96"/>
      <c r="BP16" s="96"/>
      <c r="BQ16" s="96"/>
      <c r="BR16" s="96"/>
      <c r="BS16" s="97"/>
      <c r="BT16" s="99">
        <f>$B$10</f>
        <v>40544</v>
      </c>
      <c r="BU16" s="99">
        <f>$C$10</f>
        <v>40909</v>
      </c>
      <c r="BV16" s="99">
        <f>$D$10</f>
        <v>41275</v>
      </c>
      <c r="BW16" s="99">
        <f>$E$10</f>
        <v>41640</v>
      </c>
      <c r="BX16" s="99">
        <f>$F$10</f>
        <v>42005</v>
      </c>
      <c r="BY16" s="96"/>
      <c r="BZ16" s="96"/>
      <c r="CA16" s="96"/>
      <c r="CB16" s="96"/>
      <c r="CC16" s="96"/>
      <c r="CD16" s="97"/>
      <c r="CE16" s="99">
        <f>$B$10</f>
        <v>40544</v>
      </c>
      <c r="CF16" s="99">
        <f>$C$10</f>
        <v>40909</v>
      </c>
      <c r="CG16" s="99">
        <f>$D$10</f>
        <v>41275</v>
      </c>
      <c r="CH16" s="99">
        <f>$E$10</f>
        <v>41640</v>
      </c>
      <c r="CI16" s="99">
        <f>$F$10</f>
        <v>42005</v>
      </c>
      <c r="CJ16" s="96"/>
      <c r="CK16" s="96"/>
      <c r="CL16" s="96"/>
      <c r="CM16" s="96"/>
      <c r="CN16" s="97"/>
      <c r="CO16" s="99">
        <f>$B$10</f>
        <v>40544</v>
      </c>
      <c r="CP16" s="99">
        <f>$C$10</f>
        <v>40909</v>
      </c>
      <c r="CQ16" s="99">
        <f>$D$10</f>
        <v>41275</v>
      </c>
      <c r="CR16" s="99">
        <f>$E$10</f>
        <v>41640</v>
      </c>
      <c r="CS16" s="99">
        <f>$F$10</f>
        <v>42005</v>
      </c>
      <c r="CT16" s="96"/>
      <c r="CU16" s="96"/>
      <c r="CV16" s="96"/>
      <c r="CW16" s="96"/>
      <c r="CX16" s="96"/>
      <c r="CY16" s="97"/>
      <c r="CZ16" s="99">
        <f>$B$10</f>
        <v>40544</v>
      </c>
      <c r="DA16" s="99">
        <f>$C$10</f>
        <v>40909</v>
      </c>
      <c r="DB16" s="99">
        <f>$D$10</f>
        <v>41275</v>
      </c>
      <c r="DC16" s="99">
        <f>$E$10</f>
        <v>41640</v>
      </c>
      <c r="DD16" s="99">
        <f>$F$10</f>
        <v>42005</v>
      </c>
      <c r="DE16" s="96"/>
      <c r="DF16" s="96"/>
      <c r="DG16" s="96"/>
      <c r="DH16" s="96"/>
      <c r="DI16" s="97"/>
      <c r="DJ16" s="99">
        <f>$B$10</f>
        <v>40544</v>
      </c>
      <c r="DK16" s="99">
        <f>$C$10</f>
        <v>40909</v>
      </c>
      <c r="DL16" s="99">
        <f>$D$10</f>
        <v>41275</v>
      </c>
      <c r="DM16" s="99">
        <f>$E$10</f>
        <v>41640</v>
      </c>
      <c r="DN16" s="99">
        <f>$F$10</f>
        <v>42005</v>
      </c>
      <c r="DO16" s="96"/>
      <c r="DP16" s="96"/>
      <c r="DQ16" s="96"/>
      <c r="DR16" s="96"/>
      <c r="DS16" s="97"/>
      <c r="DT16" s="99">
        <f>$B$10</f>
        <v>40544</v>
      </c>
      <c r="DU16" s="99">
        <f>$C$10</f>
        <v>40909</v>
      </c>
      <c r="DV16" s="99">
        <f>$D$10</f>
        <v>41275</v>
      </c>
      <c r="DW16" s="99">
        <f>$E$10</f>
        <v>41640</v>
      </c>
      <c r="DX16" s="99">
        <f>$F$10</f>
        <v>42005</v>
      </c>
      <c r="DY16" s="96"/>
      <c r="DZ16" s="96"/>
      <c r="EA16" s="96"/>
      <c r="EB16" s="96"/>
      <c r="EC16" s="97"/>
      <c r="ED16" s="99">
        <f>$B$10</f>
        <v>40544</v>
      </c>
      <c r="EE16" s="99">
        <f>$C$10</f>
        <v>40909</v>
      </c>
      <c r="EF16" s="99">
        <f>$D$10</f>
        <v>41275</v>
      </c>
      <c r="EG16" s="99">
        <f>$E$10</f>
        <v>41640</v>
      </c>
      <c r="EH16" s="99">
        <f>$F$10</f>
        <v>42005</v>
      </c>
      <c r="EI16" s="96"/>
      <c r="EJ16" s="96"/>
      <c r="EK16" s="96"/>
      <c r="EL16" s="96"/>
      <c r="EM16" s="97"/>
      <c r="EN16" s="99">
        <f>$B$10</f>
        <v>40544</v>
      </c>
      <c r="EO16" s="99">
        <f>$C$10</f>
        <v>40909</v>
      </c>
      <c r="EP16" s="99">
        <f>$D$10</f>
        <v>41275</v>
      </c>
      <c r="EQ16" s="99">
        <f>$E$10</f>
        <v>41640</v>
      </c>
      <c r="ER16" s="99">
        <f>$F$10</f>
        <v>42005</v>
      </c>
      <c r="ES16" s="96"/>
      <c r="ET16" s="96"/>
      <c r="EU16" s="96"/>
      <c r="EV16" s="96"/>
      <c r="EW16" s="96"/>
      <c r="EX16" s="97"/>
      <c r="EY16" s="99">
        <f>$B$10</f>
        <v>40544</v>
      </c>
      <c r="EZ16" s="99">
        <f>$C$10</f>
        <v>40909</v>
      </c>
      <c r="FA16" s="99">
        <f>$D$10</f>
        <v>41275</v>
      </c>
      <c r="FB16" s="99">
        <f>$E$10</f>
        <v>41640</v>
      </c>
      <c r="FC16" s="99">
        <f>$F$10</f>
        <v>42005</v>
      </c>
      <c r="FD16" s="96"/>
      <c r="FE16" s="96"/>
      <c r="FF16" s="96"/>
      <c r="FG16" s="96"/>
      <c r="FH16" s="97"/>
      <c r="FI16" s="99">
        <f>$B$10</f>
        <v>40544</v>
      </c>
      <c r="FJ16" s="99">
        <f>$C$10</f>
        <v>40909</v>
      </c>
      <c r="FK16" s="99">
        <f>$D$10</f>
        <v>41275</v>
      </c>
      <c r="FL16" s="99">
        <f>$E$10</f>
        <v>41640</v>
      </c>
      <c r="FM16" s="99">
        <f>$F$10</f>
        <v>42005</v>
      </c>
      <c r="FN16" s="96"/>
      <c r="FO16" s="96"/>
      <c r="FP16" s="96"/>
      <c r="FQ16" s="96"/>
      <c r="FR16" s="97"/>
      <c r="FS16" s="99">
        <f>$B$10</f>
        <v>40544</v>
      </c>
      <c r="FT16" s="99">
        <f>$C$10</f>
        <v>40909</v>
      </c>
      <c r="FU16" s="99">
        <f>$D$10</f>
        <v>41275</v>
      </c>
      <c r="FV16" s="99">
        <f>$E$10</f>
        <v>41640</v>
      </c>
      <c r="FW16" s="99">
        <f>$F$10</f>
        <v>42005</v>
      </c>
      <c r="FX16" s="96"/>
      <c r="FY16" s="96"/>
      <c r="FZ16" s="96"/>
      <c r="GA16" s="96"/>
      <c r="GB16" s="97"/>
      <c r="GC16" s="99">
        <f>$B$10</f>
        <v>40544</v>
      </c>
      <c r="GD16" s="99">
        <f>$C$10</f>
        <v>40909</v>
      </c>
      <c r="GE16" s="99">
        <f>$D$10</f>
        <v>41275</v>
      </c>
      <c r="GF16" s="99">
        <f>$E$10</f>
        <v>41640</v>
      </c>
      <c r="GG16" s="99">
        <f>$F$10</f>
        <v>42005</v>
      </c>
      <c r="GH16" s="96"/>
      <c r="GI16" s="96"/>
      <c r="GJ16" s="96"/>
      <c r="GK16" s="96"/>
      <c r="GL16" s="97"/>
      <c r="GM16" s="99">
        <f>$B$10</f>
        <v>40544</v>
      </c>
      <c r="GN16" s="99">
        <f>$C$10</f>
        <v>40909</v>
      </c>
      <c r="GO16" s="99">
        <f>$D$10</f>
        <v>41275</v>
      </c>
      <c r="GP16" s="99">
        <f>$E$10</f>
        <v>41640</v>
      </c>
      <c r="GQ16" s="99">
        <f>$F$10</f>
        <v>42005</v>
      </c>
      <c r="GR16" s="96"/>
      <c r="GS16" s="96"/>
      <c r="GT16" s="96"/>
      <c r="GU16" s="96"/>
      <c r="GV16" s="96"/>
      <c r="GW16" s="97"/>
      <c r="GX16" s="99">
        <f>$B$10</f>
        <v>40544</v>
      </c>
      <c r="GY16" s="99">
        <f>$C$10</f>
        <v>40909</v>
      </c>
      <c r="GZ16" s="99">
        <f>$D$10</f>
        <v>41275</v>
      </c>
      <c r="HA16" s="99">
        <f>$E$10</f>
        <v>41640</v>
      </c>
      <c r="HB16" s="99">
        <f>$F$10</f>
        <v>42005</v>
      </c>
      <c r="HC16" s="96"/>
      <c r="HD16" s="96"/>
      <c r="HE16" s="96"/>
      <c r="HF16" s="96"/>
      <c r="HG16" s="97"/>
      <c r="HH16" s="99">
        <f>$B$10</f>
        <v>40544</v>
      </c>
      <c r="HI16" s="99">
        <f>$C$10</f>
        <v>40909</v>
      </c>
      <c r="HJ16" s="99">
        <f>$D$10</f>
        <v>41275</v>
      </c>
      <c r="HK16" s="99">
        <f>$E$10</f>
        <v>41640</v>
      </c>
      <c r="HL16" s="99">
        <f>$F$10</f>
        <v>42005</v>
      </c>
      <c r="HM16" s="96"/>
      <c r="HN16" s="96"/>
      <c r="HO16" s="96"/>
      <c r="HP16" s="96"/>
      <c r="HQ16" s="97"/>
      <c r="HR16" s="99">
        <f>$B$10</f>
        <v>40544</v>
      </c>
      <c r="HS16" s="99">
        <f>$C$10</f>
        <v>40909</v>
      </c>
      <c r="HT16" s="99">
        <f>$D$10</f>
        <v>41275</v>
      </c>
      <c r="HU16" s="99">
        <f>$E$10</f>
        <v>41640</v>
      </c>
      <c r="HV16" s="99">
        <f>$F$10</f>
        <v>42005</v>
      </c>
      <c r="HW16" s="96"/>
      <c r="HX16" s="96"/>
      <c r="HY16" s="96"/>
      <c r="HZ16" s="96"/>
      <c r="IA16" s="97"/>
      <c r="IB16" s="99">
        <f>$B$10</f>
        <v>40544</v>
      </c>
      <c r="IC16" s="99">
        <f>$C$10</f>
        <v>40909</v>
      </c>
      <c r="ID16" s="99">
        <f>$D$10</f>
        <v>41275</v>
      </c>
      <c r="IE16" s="99">
        <f>$E$10</f>
        <v>41640</v>
      </c>
      <c r="IF16" s="99">
        <f>$F$10</f>
        <v>42005</v>
      </c>
      <c r="IG16" s="96"/>
      <c r="IH16" s="96"/>
      <c r="II16" s="96"/>
      <c r="IJ16" s="96"/>
      <c r="IK16" s="97"/>
      <c r="IL16" s="99">
        <f>$B$10</f>
        <v>40544</v>
      </c>
      <c r="IM16" s="99">
        <f>$C$10</f>
        <v>40909</v>
      </c>
      <c r="IN16" s="99">
        <f>$D$10</f>
        <v>41275</v>
      </c>
      <c r="IO16" s="99">
        <f>$E$10</f>
        <v>41640</v>
      </c>
      <c r="IP16" s="99">
        <f>$F$10</f>
        <v>42005</v>
      </c>
      <c r="IQ16" s="96"/>
      <c r="IR16" s="96"/>
      <c r="IS16" s="96"/>
      <c r="IT16" s="96"/>
      <c r="IU16" s="96"/>
      <c r="IV16" s="97"/>
      <c r="IW16" s="99">
        <f>$B$10</f>
        <v>40544</v>
      </c>
      <c r="IX16" s="99">
        <f>$C$10</f>
        <v>40909</v>
      </c>
      <c r="IY16" s="99">
        <f>$D$10</f>
        <v>41275</v>
      </c>
      <c r="IZ16" s="99">
        <f>$E$10</f>
        <v>41640</v>
      </c>
      <c r="JA16" s="99">
        <f>$F$10</f>
        <v>42005</v>
      </c>
      <c r="JB16" s="96"/>
      <c r="JC16" s="96"/>
      <c r="JD16" s="96"/>
      <c r="JE16" s="96"/>
      <c r="JF16" s="97"/>
      <c r="JG16" s="99">
        <f>$B$10</f>
        <v>40544</v>
      </c>
      <c r="JH16" s="99">
        <f>$C$10</f>
        <v>40909</v>
      </c>
      <c r="JI16" s="99">
        <f>$D$10</f>
        <v>41275</v>
      </c>
      <c r="JJ16" s="99">
        <f>$E$10</f>
        <v>41640</v>
      </c>
      <c r="JK16" s="99">
        <f>$F$10</f>
        <v>42005</v>
      </c>
      <c r="JL16" s="96"/>
      <c r="JM16" s="96"/>
      <c r="JN16" s="96"/>
      <c r="JO16" s="96"/>
      <c r="JP16" s="97"/>
      <c r="JQ16" s="99">
        <f>$B$10</f>
        <v>40544</v>
      </c>
      <c r="JR16" s="99">
        <f>$C$10</f>
        <v>40909</v>
      </c>
      <c r="JS16" s="99">
        <f>$D$10</f>
        <v>41275</v>
      </c>
      <c r="JT16" s="99">
        <f>$E$10</f>
        <v>41640</v>
      </c>
      <c r="JU16" s="99">
        <f>$F$10</f>
        <v>42005</v>
      </c>
      <c r="JV16" s="96"/>
      <c r="JW16" s="96"/>
      <c r="JX16" s="96"/>
      <c r="JY16" s="96"/>
      <c r="JZ16" s="97"/>
      <c r="KA16" s="99">
        <f>$B$10</f>
        <v>40544</v>
      </c>
      <c r="KB16" s="99">
        <f>$C$10</f>
        <v>40909</v>
      </c>
      <c r="KC16" s="99">
        <f>$D$10</f>
        <v>41275</v>
      </c>
      <c r="KD16" s="99">
        <f>$E$10</f>
        <v>41640</v>
      </c>
      <c r="KE16" s="99">
        <f>$F$10</f>
        <v>42005</v>
      </c>
      <c r="KF16" s="96"/>
      <c r="KG16" s="96"/>
      <c r="KH16" s="96"/>
      <c r="KI16" s="96"/>
      <c r="KJ16" s="97"/>
      <c r="KK16" s="99">
        <f>$B$10</f>
        <v>40544</v>
      </c>
      <c r="KL16" s="99">
        <f>$C$10</f>
        <v>40909</v>
      </c>
      <c r="KM16" s="99">
        <f>$D$10</f>
        <v>41275</v>
      </c>
      <c r="KN16" s="99">
        <f>$E$10</f>
        <v>41640</v>
      </c>
      <c r="KO16" s="99">
        <f>$F$10</f>
        <v>42005</v>
      </c>
      <c r="KP16" s="96"/>
      <c r="KQ16" s="96"/>
      <c r="KR16" s="96"/>
      <c r="KS16" s="96"/>
      <c r="KT16" s="96"/>
      <c r="KU16" s="97"/>
      <c r="KV16" s="99">
        <f>$B$10</f>
        <v>40544</v>
      </c>
      <c r="KW16" s="99">
        <f>$C$10</f>
        <v>40909</v>
      </c>
      <c r="KX16" s="99">
        <f>$D$10</f>
        <v>41275</v>
      </c>
      <c r="KY16" s="99">
        <f>$E$10</f>
        <v>41640</v>
      </c>
      <c r="KZ16" s="99">
        <f>$F$10</f>
        <v>42005</v>
      </c>
      <c r="LA16" s="96"/>
      <c r="LB16" s="96"/>
      <c r="LC16" s="96"/>
      <c r="LD16" s="96"/>
      <c r="LE16" s="97"/>
      <c r="LF16" s="99">
        <f>$B$10</f>
        <v>40544</v>
      </c>
      <c r="LG16" s="99">
        <f>$C$10</f>
        <v>40909</v>
      </c>
      <c r="LH16" s="99">
        <f>$D$10</f>
        <v>41275</v>
      </c>
      <c r="LI16" s="99">
        <f>$E$10</f>
        <v>41640</v>
      </c>
      <c r="LJ16" s="99">
        <f>$F$10</f>
        <v>42005</v>
      </c>
      <c r="LK16" s="96"/>
      <c r="LL16" s="96"/>
      <c r="LM16" s="96"/>
      <c r="LN16" s="96"/>
      <c r="LO16" s="97"/>
      <c r="LP16" s="99">
        <f>$B$10</f>
        <v>40544</v>
      </c>
      <c r="LQ16" s="99">
        <f>$C$10</f>
        <v>40909</v>
      </c>
      <c r="LR16" s="99">
        <f>$D$10</f>
        <v>41275</v>
      </c>
      <c r="LS16" s="99">
        <f>$E$10</f>
        <v>41640</v>
      </c>
      <c r="LT16" s="99">
        <f>$F$10</f>
        <v>42005</v>
      </c>
      <c r="LU16" s="96"/>
      <c r="LV16" s="96"/>
      <c r="LW16" s="96"/>
      <c r="LX16" s="96"/>
      <c r="LY16" s="97"/>
      <c r="LZ16" s="99">
        <f>$B$10</f>
        <v>40544</v>
      </c>
      <c r="MA16" s="99">
        <f>$C$10</f>
        <v>40909</v>
      </c>
      <c r="MB16" s="99">
        <f>$D$10</f>
        <v>41275</v>
      </c>
      <c r="MC16" s="99">
        <f>$E$10</f>
        <v>41640</v>
      </c>
      <c r="MD16" s="99">
        <f>$F$10</f>
        <v>42005</v>
      </c>
      <c r="ME16" s="96"/>
      <c r="MF16" s="96"/>
      <c r="MG16" s="96"/>
      <c r="MH16" s="96"/>
      <c r="MI16" s="97"/>
      <c r="MJ16" s="99">
        <f>$B$10</f>
        <v>40544</v>
      </c>
      <c r="MK16" s="99">
        <f>$C$10</f>
        <v>40909</v>
      </c>
      <c r="ML16" s="99">
        <f>$D$10</f>
        <v>41275</v>
      </c>
      <c r="MM16" s="99">
        <f>$E$10</f>
        <v>41640</v>
      </c>
      <c r="MN16" s="99">
        <f>$F$10</f>
        <v>42005</v>
      </c>
      <c r="MO16" s="96"/>
      <c r="MP16" s="96"/>
      <c r="MQ16" s="96"/>
      <c r="MR16" s="96"/>
      <c r="MS16" s="96"/>
      <c r="MT16" s="96"/>
      <c r="MU16" s="96"/>
      <c r="MV16" s="96"/>
      <c r="MW16" s="96"/>
      <c r="MX16" s="96"/>
      <c r="MY16" s="96"/>
      <c r="MZ16" s="96"/>
      <c r="NA16" s="96"/>
      <c r="NB16" s="96"/>
      <c r="NC16" s="96"/>
      <c r="ND16" s="96"/>
      <c r="NE16" s="96"/>
      <c r="NF16" s="96"/>
      <c r="NG16" s="96"/>
      <c r="NH16" s="96"/>
      <c r="NI16" s="96"/>
    </row>
    <row r="17" spans="1:373">
      <c r="A17" s="93">
        <f t="shared" ref="A17:A34" si="7">A16+1</f>
        <v>3</v>
      </c>
      <c r="B17" s="192" t="s">
        <v>148</v>
      </c>
      <c r="C17" s="192"/>
      <c r="D17" s="96"/>
      <c r="E17" s="93">
        <f t="shared" ref="E17" si="8">E16+1</f>
        <v>3</v>
      </c>
      <c r="F17" s="192" t="s">
        <v>149</v>
      </c>
      <c r="G17" s="192"/>
      <c r="H17" s="96"/>
      <c r="I17" s="96"/>
      <c r="J17" s="96"/>
      <c r="K17" s="96"/>
      <c r="L17" s="96"/>
      <c r="M17" s="96"/>
      <c r="N17" s="96"/>
      <c r="O17" s="96"/>
      <c r="P17" s="96"/>
      <c r="Q17" s="96"/>
      <c r="R17" s="96"/>
      <c r="S17" s="96"/>
      <c r="T17" s="96"/>
      <c r="U17" s="96"/>
      <c r="V17" s="96"/>
      <c r="W17" s="96"/>
      <c r="X17" s="96"/>
      <c r="Y17" s="96"/>
      <c r="Z17" s="96"/>
      <c r="AA17" s="96"/>
      <c r="AB17" s="96"/>
      <c r="AC17" s="96"/>
      <c r="AD17" s="96"/>
      <c r="AE17" s="96"/>
      <c r="AF17" s="96"/>
      <c r="AG17" s="96"/>
      <c r="AH17" s="96"/>
      <c r="AI17" s="96"/>
      <c r="AJ17" s="96"/>
      <c r="AK17" s="96"/>
      <c r="AL17" s="96"/>
      <c r="AM17" s="96"/>
      <c r="AN17" s="96"/>
      <c r="AO17" s="96"/>
      <c r="AP17" s="96"/>
      <c r="AQ17" s="96"/>
      <c r="AR17" s="96"/>
      <c r="AS17" s="96"/>
      <c r="AT17" s="96"/>
      <c r="AU17" s="96"/>
      <c r="AV17" s="97"/>
      <c r="AW17" s="100" t="s">
        <v>150</v>
      </c>
      <c r="AX17" s="101">
        <f>IF(AX7="-",NA(),AX7)</f>
        <v>104.3</v>
      </c>
      <c r="AY17" s="101">
        <f t="shared" ref="AY17:BB17" si="9">IF(AY7="-",NA(),AY7)</f>
        <v>109.3</v>
      </c>
      <c r="AZ17" s="101">
        <f t="shared" si="9"/>
        <v>127.1</v>
      </c>
      <c r="BA17" s="101">
        <f t="shared" si="9"/>
        <v>122.1</v>
      </c>
      <c r="BB17" s="101">
        <f t="shared" si="9"/>
        <v>125.5</v>
      </c>
      <c r="BC17" s="96"/>
      <c r="BD17" s="96"/>
      <c r="BE17" s="96"/>
      <c r="BF17" s="96"/>
      <c r="BG17" s="96"/>
      <c r="BH17" s="100" t="s">
        <v>150</v>
      </c>
      <c r="BI17" s="101">
        <f>IF(BI7="-",NA(),BI7)</f>
        <v>111.7</v>
      </c>
      <c r="BJ17" s="101">
        <f t="shared" ref="BJ17:BM17" si="10">IF(BJ7="-",NA(),BJ7)</f>
        <v>115.6</v>
      </c>
      <c r="BK17" s="101">
        <f t="shared" si="10"/>
        <v>133.9</v>
      </c>
      <c r="BL17" s="101">
        <f t="shared" si="10"/>
        <v>125.5</v>
      </c>
      <c r="BM17" s="101">
        <f t="shared" si="10"/>
        <v>126.9</v>
      </c>
      <c r="BN17" s="96"/>
      <c r="BO17" s="96"/>
      <c r="BP17" s="96"/>
      <c r="BQ17" s="96"/>
      <c r="BR17" s="96"/>
      <c r="BS17" s="100" t="s">
        <v>150</v>
      </c>
      <c r="BT17" s="101">
        <f>IF(BT7="-",NA(),BT7)</f>
        <v>1811.5</v>
      </c>
      <c r="BU17" s="101">
        <f t="shared" ref="BU17:BX17" si="11">IF(BU7="-",NA(),BU7)</f>
        <v>726.7</v>
      </c>
      <c r="BV17" s="101">
        <f t="shared" si="11"/>
        <v>1265.2</v>
      </c>
      <c r="BW17" s="101">
        <f t="shared" si="11"/>
        <v>315.2</v>
      </c>
      <c r="BX17" s="101">
        <f t="shared" si="11"/>
        <v>212</v>
      </c>
      <c r="BY17" s="96"/>
      <c r="BZ17" s="96"/>
      <c r="CA17" s="96"/>
      <c r="CB17" s="96"/>
      <c r="CC17" s="96"/>
      <c r="CD17" s="100" t="s">
        <v>150</v>
      </c>
      <c r="CE17" s="101">
        <f>IF(CE7="-",NA(),CE7)</f>
        <v>6589.9</v>
      </c>
      <c r="CF17" s="101">
        <f t="shared" ref="CF17:CI17" si="12">IF(CF7="-",NA(),CF7)</f>
        <v>7394</v>
      </c>
      <c r="CG17" s="101">
        <f t="shared" si="12"/>
        <v>5946.4</v>
      </c>
      <c r="CH17" s="101">
        <f t="shared" si="12"/>
        <v>6207.5</v>
      </c>
      <c r="CI17" s="101">
        <f t="shared" si="12"/>
        <v>6579.8</v>
      </c>
      <c r="CJ17" s="96"/>
      <c r="CK17" s="96"/>
      <c r="CL17" s="96"/>
      <c r="CM17" s="96"/>
      <c r="CN17" s="100" t="s">
        <v>150</v>
      </c>
      <c r="CO17" s="102">
        <f>IF(CO7="-",NA(),CO7)</f>
        <v>1411265</v>
      </c>
      <c r="CP17" s="102">
        <f t="shared" ref="CP17:CS17" si="13">IF(CP7="-",NA(),CP7)</f>
        <v>1533809</v>
      </c>
      <c r="CQ17" s="102">
        <f t="shared" si="13"/>
        <v>2012893</v>
      </c>
      <c r="CR17" s="102">
        <f t="shared" si="13"/>
        <v>1803285</v>
      </c>
      <c r="CS17" s="102">
        <f t="shared" si="13"/>
        <v>1833213</v>
      </c>
      <c r="CT17" s="96"/>
      <c r="CU17" s="96"/>
      <c r="CV17" s="96"/>
      <c r="CW17" s="96"/>
      <c r="CX17" s="96"/>
      <c r="CY17" s="100" t="s">
        <v>150</v>
      </c>
      <c r="CZ17" s="101">
        <f>IF(CZ7="-",NA(),CZ7)</f>
        <v>40.799999999999997</v>
      </c>
      <c r="DA17" s="101">
        <f t="shared" ref="DA17:DD17" si="14">IF(DA7="-",NA(),DA7)</f>
        <v>34.299999999999997</v>
      </c>
      <c r="DB17" s="101">
        <f t="shared" si="14"/>
        <v>42.2</v>
      </c>
      <c r="DC17" s="101">
        <f t="shared" si="14"/>
        <v>40.700000000000003</v>
      </c>
      <c r="DD17" s="101">
        <f t="shared" si="14"/>
        <v>38.6</v>
      </c>
      <c r="DE17" s="96"/>
      <c r="DF17" s="96"/>
      <c r="DG17" s="96"/>
      <c r="DH17" s="96"/>
      <c r="DI17" s="100" t="s">
        <v>150</v>
      </c>
      <c r="DJ17" s="101">
        <f>IF(DJ7="-",NA(),DJ7)</f>
        <v>22.5</v>
      </c>
      <c r="DK17" s="101">
        <f t="shared" ref="DK17:DN17" si="15">IF(DK7="-",NA(),DK7)</f>
        <v>21.2</v>
      </c>
      <c r="DL17" s="101">
        <f t="shared" si="15"/>
        <v>22.3</v>
      </c>
      <c r="DM17" s="101">
        <f t="shared" si="15"/>
        <v>25.7</v>
      </c>
      <c r="DN17" s="101">
        <f t="shared" si="15"/>
        <v>24</v>
      </c>
      <c r="DO17" s="96"/>
      <c r="DP17" s="96"/>
      <c r="DQ17" s="96"/>
      <c r="DR17" s="96"/>
      <c r="DS17" s="100" t="s">
        <v>150</v>
      </c>
      <c r="DT17" s="101">
        <f>IF(DT7="-",NA(),DT7)</f>
        <v>194.4</v>
      </c>
      <c r="DU17" s="101">
        <f t="shared" ref="DU17:DX17" si="16">IF(DU7="-",NA(),DU7)</f>
        <v>175.9</v>
      </c>
      <c r="DV17" s="101">
        <f t="shared" si="16"/>
        <v>133</v>
      </c>
      <c r="DW17" s="101">
        <f t="shared" si="16"/>
        <v>118.7</v>
      </c>
      <c r="DX17" s="101">
        <f t="shared" si="16"/>
        <v>95.8</v>
      </c>
      <c r="DY17" s="96"/>
      <c r="DZ17" s="96"/>
      <c r="EA17" s="96"/>
      <c r="EB17" s="96"/>
      <c r="EC17" s="100" t="s">
        <v>150</v>
      </c>
      <c r="ED17" s="101">
        <f>IF(ED7="-",NA(),ED7)</f>
        <v>56.8</v>
      </c>
      <c r="EE17" s="101">
        <f t="shared" ref="EE17:EH17" si="17">IF(EE7="-",NA(),EE7)</f>
        <v>57.8</v>
      </c>
      <c r="EF17" s="101">
        <f t="shared" si="17"/>
        <v>58.9</v>
      </c>
      <c r="EG17" s="101">
        <f t="shared" si="17"/>
        <v>62.2</v>
      </c>
      <c r="EH17" s="101">
        <f t="shared" si="17"/>
        <v>61.2</v>
      </c>
      <c r="EI17" s="96"/>
      <c r="EJ17" s="96"/>
      <c r="EK17" s="96"/>
      <c r="EL17" s="96"/>
      <c r="EM17" s="100" t="s">
        <v>150</v>
      </c>
      <c r="EN17" s="101" t="e">
        <f>IF(EN7="-",NA(),EN7)</f>
        <v>#N/A</v>
      </c>
      <c r="EO17" s="101">
        <f t="shared" ref="EO17:ER17" si="18">IF(EO7="-",NA(),EO7)</f>
        <v>7.7</v>
      </c>
      <c r="EP17" s="101">
        <f t="shared" si="18"/>
        <v>19.100000000000001</v>
      </c>
      <c r="EQ17" s="101">
        <f t="shared" si="18"/>
        <v>17.3</v>
      </c>
      <c r="ER17" s="101">
        <f t="shared" si="18"/>
        <v>18</v>
      </c>
      <c r="ES17" s="96"/>
      <c r="ET17" s="96"/>
      <c r="EU17" s="96"/>
      <c r="EV17" s="96"/>
      <c r="EW17" s="96"/>
      <c r="EX17" s="100" t="s">
        <v>150</v>
      </c>
      <c r="EY17" s="101">
        <f>IF(EY7="-",NA(),EY7)</f>
        <v>40.799999999999997</v>
      </c>
      <c r="EZ17" s="101">
        <f t="shared" ref="EZ17:FC17" si="19">IF(EZ7="-",NA(),EZ7)</f>
        <v>34.299999999999997</v>
      </c>
      <c r="FA17" s="101">
        <f t="shared" si="19"/>
        <v>42.2</v>
      </c>
      <c r="FB17" s="101">
        <f t="shared" si="19"/>
        <v>40.700000000000003</v>
      </c>
      <c r="FC17" s="101">
        <f t="shared" si="19"/>
        <v>39.799999999999997</v>
      </c>
      <c r="FD17" s="96"/>
      <c r="FE17" s="96"/>
      <c r="FF17" s="96"/>
      <c r="FG17" s="96"/>
      <c r="FH17" s="100" t="s">
        <v>150</v>
      </c>
      <c r="FI17" s="101">
        <f>IF(FI7="-",NA(),FI7)</f>
        <v>22.5</v>
      </c>
      <c r="FJ17" s="101">
        <f t="shared" ref="FJ17:FM17" si="20">IF(FJ7="-",NA(),FJ7)</f>
        <v>21.2</v>
      </c>
      <c r="FK17" s="101">
        <f t="shared" si="20"/>
        <v>22.3</v>
      </c>
      <c r="FL17" s="101">
        <f t="shared" si="20"/>
        <v>25.7</v>
      </c>
      <c r="FM17" s="101">
        <f t="shared" si="20"/>
        <v>24.1</v>
      </c>
      <c r="FN17" s="96"/>
      <c r="FO17" s="96"/>
      <c r="FP17" s="96"/>
      <c r="FQ17" s="96"/>
      <c r="FR17" s="100" t="s">
        <v>150</v>
      </c>
      <c r="FS17" s="101">
        <f>IF(FS7="-",NA(),FS7)</f>
        <v>194.4</v>
      </c>
      <c r="FT17" s="101">
        <f t="shared" ref="FT17:FW17" si="21">IF(FT7="-",NA(),FT7)</f>
        <v>175.9</v>
      </c>
      <c r="FU17" s="101">
        <f t="shared" si="21"/>
        <v>133</v>
      </c>
      <c r="FV17" s="101">
        <f t="shared" si="21"/>
        <v>118.7</v>
      </c>
      <c r="FW17" s="101">
        <f t="shared" si="21"/>
        <v>96.3</v>
      </c>
      <c r="FX17" s="96"/>
      <c r="FY17" s="96"/>
      <c r="FZ17" s="96"/>
      <c r="GA17" s="96"/>
      <c r="GB17" s="100" t="s">
        <v>150</v>
      </c>
      <c r="GC17" s="101">
        <f>IF(GC7="-",NA(),GC7)</f>
        <v>56.8</v>
      </c>
      <c r="GD17" s="101">
        <f t="shared" ref="GD17:GG17" si="22">IF(GD7="-",NA(),GD7)</f>
        <v>57.8</v>
      </c>
      <c r="GE17" s="101">
        <f t="shared" si="22"/>
        <v>58.9</v>
      </c>
      <c r="GF17" s="101">
        <f t="shared" si="22"/>
        <v>62.2</v>
      </c>
      <c r="GG17" s="101">
        <f t="shared" si="22"/>
        <v>63.3</v>
      </c>
      <c r="GH17" s="96"/>
      <c r="GI17" s="96"/>
      <c r="GJ17" s="96"/>
      <c r="GK17" s="96"/>
      <c r="GL17" s="100" t="s">
        <v>150</v>
      </c>
      <c r="GM17" s="101" t="e">
        <f>IF(GM7="-",NA(),GM7)</f>
        <v>#N/A</v>
      </c>
      <c r="GN17" s="101">
        <f t="shared" ref="GN17:GQ17" si="23">IF(GN7="-",NA(),GN7)</f>
        <v>7.7</v>
      </c>
      <c r="GO17" s="101">
        <f t="shared" si="23"/>
        <v>19.100000000000001</v>
      </c>
      <c r="GP17" s="101">
        <f t="shared" si="23"/>
        <v>17.3</v>
      </c>
      <c r="GQ17" s="101">
        <f t="shared" si="23"/>
        <v>17.600000000000001</v>
      </c>
      <c r="GR17" s="96"/>
      <c r="GS17" s="96"/>
      <c r="GT17" s="96"/>
      <c r="GU17" s="96"/>
      <c r="GV17" s="96"/>
      <c r="GW17" s="100" t="s">
        <v>150</v>
      </c>
      <c r="GX17" s="101" t="e">
        <f>IF(GX7="-",NA(),GX7)</f>
        <v>#N/A</v>
      </c>
      <c r="GY17" s="101" t="e">
        <f t="shared" ref="GY17:HB17" si="24">IF(GY7="-",NA(),GY7)</f>
        <v>#N/A</v>
      </c>
      <c r="GZ17" s="101" t="e">
        <f t="shared" si="24"/>
        <v>#N/A</v>
      </c>
      <c r="HA17" s="101" t="e">
        <f t="shared" si="24"/>
        <v>#N/A</v>
      </c>
      <c r="HB17" s="101" t="e">
        <f t="shared" si="24"/>
        <v>#N/A</v>
      </c>
      <c r="HC17" s="96"/>
      <c r="HD17" s="96"/>
      <c r="HE17" s="96"/>
      <c r="HF17" s="96"/>
      <c r="HG17" s="100" t="s">
        <v>150</v>
      </c>
      <c r="HH17" s="101" t="e">
        <f>IF(HH7="-",NA(),HH7)</f>
        <v>#N/A</v>
      </c>
      <c r="HI17" s="101" t="e">
        <f t="shared" ref="HI17:HL17" si="25">IF(HI7="-",NA(),HI7)</f>
        <v>#N/A</v>
      </c>
      <c r="HJ17" s="101" t="e">
        <f t="shared" si="25"/>
        <v>#N/A</v>
      </c>
      <c r="HK17" s="101" t="e">
        <f t="shared" si="25"/>
        <v>#N/A</v>
      </c>
      <c r="HL17" s="101" t="e">
        <f t="shared" si="25"/>
        <v>#N/A</v>
      </c>
      <c r="HM17" s="96"/>
      <c r="HN17" s="96"/>
      <c r="HO17" s="96"/>
      <c r="HP17" s="96"/>
      <c r="HQ17" s="100" t="s">
        <v>150</v>
      </c>
      <c r="HR17" s="101" t="e">
        <f>IF(HR7="-",NA(),HR7)</f>
        <v>#N/A</v>
      </c>
      <c r="HS17" s="101" t="e">
        <f t="shared" ref="HS17:HV17" si="26">IF(HS7="-",NA(),HS7)</f>
        <v>#N/A</v>
      </c>
      <c r="HT17" s="101" t="e">
        <f t="shared" si="26"/>
        <v>#N/A</v>
      </c>
      <c r="HU17" s="101" t="e">
        <f t="shared" si="26"/>
        <v>#N/A</v>
      </c>
      <c r="HV17" s="101" t="e">
        <f t="shared" si="26"/>
        <v>#N/A</v>
      </c>
      <c r="HW17" s="96"/>
      <c r="HX17" s="96"/>
      <c r="HY17" s="96"/>
      <c r="HZ17" s="96"/>
      <c r="IA17" s="100" t="s">
        <v>150</v>
      </c>
      <c r="IB17" s="101" t="e">
        <f>IF(IB7="-",NA(),IB7)</f>
        <v>#N/A</v>
      </c>
      <c r="IC17" s="101" t="e">
        <f t="shared" ref="IC17:IF17" si="27">IF(IC7="-",NA(),IC7)</f>
        <v>#N/A</v>
      </c>
      <c r="ID17" s="101" t="e">
        <f t="shared" si="27"/>
        <v>#N/A</v>
      </c>
      <c r="IE17" s="101" t="e">
        <f t="shared" si="27"/>
        <v>#N/A</v>
      </c>
      <c r="IF17" s="101" t="e">
        <f t="shared" si="27"/>
        <v>#N/A</v>
      </c>
      <c r="IG17" s="96"/>
      <c r="IH17" s="96"/>
      <c r="II17" s="96"/>
      <c r="IJ17" s="96"/>
      <c r="IK17" s="100" t="s">
        <v>150</v>
      </c>
      <c r="IL17" s="101" t="e">
        <f>IF(IL7="-",NA(),IL7)</f>
        <v>#N/A</v>
      </c>
      <c r="IM17" s="101" t="e">
        <f t="shared" ref="IM17:IP17" si="28">IF(IM7="-",NA(),IM7)</f>
        <v>#N/A</v>
      </c>
      <c r="IN17" s="101" t="e">
        <f t="shared" si="28"/>
        <v>#N/A</v>
      </c>
      <c r="IO17" s="101" t="e">
        <f t="shared" si="28"/>
        <v>#N/A</v>
      </c>
      <c r="IP17" s="101" t="e">
        <f t="shared" si="28"/>
        <v>#N/A</v>
      </c>
      <c r="IQ17" s="96"/>
      <c r="IR17" s="96"/>
      <c r="IS17" s="96"/>
      <c r="IT17" s="96"/>
      <c r="IU17" s="96"/>
      <c r="IV17" s="100" t="s">
        <v>150</v>
      </c>
      <c r="IW17" s="101" t="e">
        <f>IF(IW7="-",NA(),IW7)</f>
        <v>#N/A</v>
      </c>
      <c r="IX17" s="101" t="e">
        <f t="shared" ref="IX17:JA17" si="29">IF(IX7="-",NA(),IX7)</f>
        <v>#N/A</v>
      </c>
      <c r="IY17" s="101" t="e">
        <f t="shared" si="29"/>
        <v>#N/A</v>
      </c>
      <c r="IZ17" s="101" t="e">
        <f t="shared" si="29"/>
        <v>#N/A</v>
      </c>
      <c r="JA17" s="101" t="e">
        <f t="shared" si="29"/>
        <v>#N/A</v>
      </c>
      <c r="JB17" s="96"/>
      <c r="JC17" s="96"/>
      <c r="JD17" s="96"/>
      <c r="JE17" s="96"/>
      <c r="JF17" s="100" t="s">
        <v>150</v>
      </c>
      <c r="JG17" s="101" t="e">
        <f>IF(JG7="-",NA(),JG7)</f>
        <v>#N/A</v>
      </c>
      <c r="JH17" s="101" t="e">
        <f t="shared" ref="JH17:JK17" si="30">IF(JH7="-",NA(),JH7)</f>
        <v>#N/A</v>
      </c>
      <c r="JI17" s="101" t="e">
        <f t="shared" si="30"/>
        <v>#N/A</v>
      </c>
      <c r="JJ17" s="101" t="e">
        <f t="shared" si="30"/>
        <v>#N/A</v>
      </c>
      <c r="JK17" s="101" t="e">
        <f t="shared" si="30"/>
        <v>#N/A</v>
      </c>
      <c r="JL17" s="96"/>
      <c r="JM17" s="96"/>
      <c r="JN17" s="96"/>
      <c r="JO17" s="96"/>
      <c r="JP17" s="100" t="s">
        <v>150</v>
      </c>
      <c r="JQ17" s="101" t="e">
        <f>IF(JQ7="-",NA(),JQ7)</f>
        <v>#N/A</v>
      </c>
      <c r="JR17" s="101" t="e">
        <f t="shared" ref="JR17:JU17" si="31">IF(JR7="-",NA(),JR7)</f>
        <v>#N/A</v>
      </c>
      <c r="JS17" s="101" t="e">
        <f t="shared" si="31"/>
        <v>#N/A</v>
      </c>
      <c r="JT17" s="101" t="e">
        <f t="shared" si="31"/>
        <v>#N/A</v>
      </c>
      <c r="JU17" s="101" t="e">
        <f t="shared" si="31"/>
        <v>#N/A</v>
      </c>
      <c r="JV17" s="96"/>
      <c r="JW17" s="96"/>
      <c r="JX17" s="96"/>
      <c r="JY17" s="96"/>
      <c r="JZ17" s="100" t="s">
        <v>150</v>
      </c>
      <c r="KA17" s="101" t="e">
        <f>IF(KA7="-",NA(),KA7)</f>
        <v>#N/A</v>
      </c>
      <c r="KB17" s="101" t="e">
        <f t="shared" ref="KB17:KE17" si="32">IF(KB7="-",NA(),KB7)</f>
        <v>#N/A</v>
      </c>
      <c r="KC17" s="101" t="e">
        <f t="shared" si="32"/>
        <v>#N/A</v>
      </c>
      <c r="KD17" s="101" t="e">
        <f t="shared" si="32"/>
        <v>#N/A</v>
      </c>
      <c r="KE17" s="101" t="e">
        <f t="shared" si="32"/>
        <v>#N/A</v>
      </c>
      <c r="KF17" s="96"/>
      <c r="KG17" s="96"/>
      <c r="KH17" s="96"/>
      <c r="KI17" s="96"/>
      <c r="KJ17" s="100" t="s">
        <v>150</v>
      </c>
      <c r="KK17" s="101" t="e">
        <f>IF(KK7="-",NA(),KK7)</f>
        <v>#N/A</v>
      </c>
      <c r="KL17" s="101" t="e">
        <f t="shared" ref="KL17:KO17" si="33">IF(KL7="-",NA(),KL7)</f>
        <v>#N/A</v>
      </c>
      <c r="KM17" s="101" t="e">
        <f t="shared" si="33"/>
        <v>#N/A</v>
      </c>
      <c r="KN17" s="101" t="e">
        <f t="shared" si="33"/>
        <v>#N/A</v>
      </c>
      <c r="KO17" s="101" t="e">
        <f t="shared" si="33"/>
        <v>#N/A</v>
      </c>
      <c r="KP17" s="96"/>
      <c r="KQ17" s="96"/>
      <c r="KR17" s="96"/>
      <c r="KS17" s="96"/>
      <c r="KT17" s="96"/>
      <c r="KU17" s="100" t="s">
        <v>150</v>
      </c>
      <c r="KV17" s="101" t="e">
        <f>IF(KV7="-",NA(),KV7)</f>
        <v>#N/A</v>
      </c>
      <c r="KW17" s="101" t="e">
        <f t="shared" ref="KW17:KZ17" si="34">IF(KW7="-",NA(),KW7)</f>
        <v>#N/A</v>
      </c>
      <c r="KX17" s="101" t="e">
        <f t="shared" si="34"/>
        <v>#N/A</v>
      </c>
      <c r="KY17" s="101" t="e">
        <f t="shared" si="34"/>
        <v>#N/A</v>
      </c>
      <c r="KZ17" s="101">
        <f t="shared" si="34"/>
        <v>1.5</v>
      </c>
      <c r="LA17" s="96"/>
      <c r="LB17" s="96"/>
      <c r="LC17" s="96"/>
      <c r="LD17" s="96"/>
      <c r="LE17" s="100" t="s">
        <v>150</v>
      </c>
      <c r="LF17" s="101" t="e">
        <f>IF(LF7="-",NA(),LF7)</f>
        <v>#N/A</v>
      </c>
      <c r="LG17" s="101" t="e">
        <f t="shared" ref="LG17:LJ17" si="35">IF(LG7="-",NA(),LG7)</f>
        <v>#N/A</v>
      </c>
      <c r="LH17" s="101" t="e">
        <f t="shared" si="35"/>
        <v>#N/A</v>
      </c>
      <c r="LI17" s="101" t="e">
        <f t="shared" si="35"/>
        <v>#N/A</v>
      </c>
      <c r="LJ17" s="101">
        <f t="shared" si="35"/>
        <v>0</v>
      </c>
      <c r="LK17" s="96"/>
      <c r="LL17" s="96"/>
      <c r="LM17" s="96"/>
      <c r="LN17" s="96"/>
      <c r="LO17" s="100" t="s">
        <v>150</v>
      </c>
      <c r="LP17" s="101" t="e">
        <f>IF(LP7="-",NA(),LP7)</f>
        <v>#N/A</v>
      </c>
      <c r="LQ17" s="101" t="e">
        <f t="shared" ref="LQ17:LT17" si="36">IF(LQ7="-",NA(),LQ7)</f>
        <v>#N/A</v>
      </c>
      <c r="LR17" s="101" t="e">
        <f t="shared" si="36"/>
        <v>#N/A</v>
      </c>
      <c r="LS17" s="101" t="e">
        <f t="shared" si="36"/>
        <v>#N/A</v>
      </c>
      <c r="LT17" s="101">
        <f t="shared" si="36"/>
        <v>0</v>
      </c>
      <c r="LU17" s="96"/>
      <c r="LV17" s="96"/>
      <c r="LW17" s="96"/>
      <c r="LX17" s="96"/>
      <c r="LY17" s="100" t="s">
        <v>150</v>
      </c>
      <c r="LZ17" s="101" t="e">
        <f>IF(LZ7="-",NA(),LZ7)</f>
        <v>#N/A</v>
      </c>
      <c r="MA17" s="101" t="e">
        <f t="shared" ref="MA17:MD17" si="37">IF(MA7="-",NA(),MA7)</f>
        <v>#N/A</v>
      </c>
      <c r="MB17" s="101" t="e">
        <f t="shared" si="37"/>
        <v>#N/A</v>
      </c>
      <c r="MC17" s="101" t="e">
        <f t="shared" si="37"/>
        <v>#N/A</v>
      </c>
      <c r="MD17" s="101">
        <f t="shared" si="37"/>
        <v>0.4</v>
      </c>
      <c r="ME17" s="96"/>
      <c r="MF17" s="96"/>
      <c r="MG17" s="96"/>
      <c r="MH17" s="96"/>
      <c r="MI17" s="100" t="s">
        <v>150</v>
      </c>
      <c r="MJ17" s="101" t="e">
        <f>IF(MJ7="-",NA(),MJ7)</f>
        <v>#N/A</v>
      </c>
      <c r="MK17" s="101" t="e">
        <f t="shared" ref="MK17:MN17" si="38">IF(MK7="-",NA(),MK7)</f>
        <v>#N/A</v>
      </c>
      <c r="ML17" s="101" t="e">
        <f t="shared" si="38"/>
        <v>#N/A</v>
      </c>
      <c r="MM17" s="101" t="e">
        <f t="shared" si="38"/>
        <v>#N/A</v>
      </c>
      <c r="MN17" s="101">
        <f t="shared" si="38"/>
        <v>100</v>
      </c>
      <c r="MO17" s="96"/>
      <c r="MP17" s="96"/>
      <c r="MQ17" s="96"/>
      <c r="MR17" s="96"/>
      <c r="MS17" s="96"/>
      <c r="MT17" s="96"/>
      <c r="MU17" s="96"/>
      <c r="MV17" s="96"/>
      <c r="MW17" s="96"/>
      <c r="MX17" s="96"/>
      <c r="MY17" s="96"/>
      <c r="MZ17" s="96"/>
      <c r="NA17" s="96"/>
      <c r="NB17" s="96"/>
      <c r="NC17" s="96"/>
      <c r="ND17" s="96"/>
      <c r="NE17" s="96"/>
      <c r="NF17" s="96"/>
      <c r="NG17" s="96"/>
      <c r="NH17" s="96"/>
      <c r="NI17" s="96"/>
    </row>
    <row r="18" spans="1:373">
      <c r="A18" s="93">
        <f t="shared" si="7"/>
        <v>4</v>
      </c>
      <c r="B18" s="192" t="s">
        <v>151</v>
      </c>
      <c r="C18" s="192"/>
      <c r="D18" s="96"/>
      <c r="E18" s="96"/>
      <c r="F18" s="96"/>
      <c r="G18" s="96"/>
      <c r="H18" s="96"/>
      <c r="I18" s="96"/>
      <c r="J18" s="96"/>
      <c r="K18" s="96"/>
      <c r="L18" s="96"/>
      <c r="M18" s="96"/>
      <c r="N18" s="96"/>
      <c r="O18" s="96"/>
      <c r="P18" s="96"/>
      <c r="Q18" s="96"/>
      <c r="R18" s="96"/>
      <c r="S18" s="96"/>
      <c r="T18" s="96"/>
      <c r="U18" s="96"/>
      <c r="V18" s="96"/>
      <c r="W18" s="96"/>
      <c r="X18" s="96"/>
      <c r="Y18" s="96"/>
      <c r="Z18" s="96"/>
      <c r="AA18" s="96"/>
      <c r="AB18" s="96"/>
      <c r="AC18" s="96"/>
      <c r="AD18" s="96"/>
      <c r="AE18" s="96"/>
      <c r="AF18" s="96"/>
      <c r="AG18" s="96"/>
      <c r="AH18" s="96"/>
      <c r="AI18" s="96"/>
      <c r="AJ18" s="96"/>
      <c r="AK18" s="96"/>
      <c r="AL18" s="96"/>
      <c r="AM18" s="96"/>
      <c r="AN18" s="96"/>
      <c r="AO18" s="96"/>
      <c r="AP18" s="96"/>
      <c r="AQ18" s="96"/>
      <c r="AR18" s="96"/>
      <c r="AS18" s="96"/>
      <c r="AT18" s="96"/>
      <c r="AU18" s="96"/>
      <c r="AV18" s="96"/>
      <c r="AW18" s="100" t="s">
        <v>152</v>
      </c>
      <c r="AX18" s="101">
        <f>IF(BC7="-",NA(),BC7)</f>
        <v>108.4</v>
      </c>
      <c r="AY18" s="101">
        <f t="shared" ref="AY18:BB18" si="39">IF(BD7="-",NA(),BD7)</f>
        <v>110.1</v>
      </c>
      <c r="AZ18" s="101">
        <f t="shared" si="39"/>
        <v>119.7</v>
      </c>
      <c r="BA18" s="101">
        <f t="shared" si="39"/>
        <v>125.7</v>
      </c>
      <c r="BB18" s="101">
        <f t="shared" si="39"/>
        <v>129.69999999999999</v>
      </c>
      <c r="BC18" s="96"/>
      <c r="BD18" s="96"/>
      <c r="BE18" s="96"/>
      <c r="BF18" s="96"/>
      <c r="BG18" s="96"/>
      <c r="BH18" s="100" t="s">
        <v>152</v>
      </c>
      <c r="BI18" s="101">
        <f>IF(BN7="-",NA(),BN7)</f>
        <v>112.4</v>
      </c>
      <c r="BJ18" s="101">
        <f t="shared" ref="BJ18:BM18" si="40">IF(BO7="-",NA(),BO7)</f>
        <v>112.7</v>
      </c>
      <c r="BK18" s="101">
        <f t="shared" si="40"/>
        <v>121.8</v>
      </c>
      <c r="BL18" s="101">
        <f t="shared" si="40"/>
        <v>124.8</v>
      </c>
      <c r="BM18" s="101">
        <f t="shared" si="40"/>
        <v>130.4</v>
      </c>
      <c r="BN18" s="96"/>
      <c r="BO18" s="96"/>
      <c r="BP18" s="96"/>
      <c r="BQ18" s="96"/>
      <c r="BR18" s="96"/>
      <c r="BS18" s="100" t="s">
        <v>152</v>
      </c>
      <c r="BT18" s="101">
        <f>IF(BY7="-",NA(),BY7)</f>
        <v>1465.9</v>
      </c>
      <c r="BU18" s="101">
        <f t="shared" ref="BU18:BX18" si="41">IF(BZ7="-",NA(),BZ7)</f>
        <v>1317.9</v>
      </c>
      <c r="BV18" s="101">
        <f t="shared" si="41"/>
        <v>992.4</v>
      </c>
      <c r="BW18" s="101">
        <f t="shared" si="41"/>
        <v>632.6</v>
      </c>
      <c r="BX18" s="101">
        <f t="shared" si="41"/>
        <v>712.7</v>
      </c>
      <c r="BY18" s="96"/>
      <c r="BZ18" s="96"/>
      <c r="CA18" s="96"/>
      <c r="CB18" s="96"/>
      <c r="CC18" s="96"/>
      <c r="CD18" s="100" t="s">
        <v>152</v>
      </c>
      <c r="CE18" s="101">
        <f>IF(CJ7="-",NA(),CJ7)</f>
        <v>7540.4</v>
      </c>
      <c r="CF18" s="101">
        <f t="shared" ref="CF18:CI18" si="42">IF(CK7="-",NA(),CK7)</f>
        <v>7970</v>
      </c>
      <c r="CG18" s="101">
        <f t="shared" si="42"/>
        <v>7914.4</v>
      </c>
      <c r="CH18" s="101">
        <f t="shared" si="42"/>
        <v>7493.6</v>
      </c>
      <c r="CI18" s="101">
        <f t="shared" si="42"/>
        <v>8013.5</v>
      </c>
      <c r="CJ18" s="96"/>
      <c r="CK18" s="96"/>
      <c r="CL18" s="96"/>
      <c r="CM18" s="96"/>
      <c r="CN18" s="100" t="s">
        <v>152</v>
      </c>
      <c r="CO18" s="102">
        <f>IF(CT7="-",NA(),CT7)</f>
        <v>1059040</v>
      </c>
      <c r="CP18" s="102">
        <f t="shared" ref="CP18:CS18" si="43">IF(CU7="-",NA(),CU7)</f>
        <v>1043769</v>
      </c>
      <c r="CQ18" s="102">
        <f t="shared" si="43"/>
        <v>1160012</v>
      </c>
      <c r="CR18" s="102">
        <f t="shared" si="43"/>
        <v>1146099</v>
      </c>
      <c r="CS18" s="102">
        <f t="shared" si="43"/>
        <v>1494682</v>
      </c>
      <c r="CT18" s="96"/>
      <c r="CU18" s="96"/>
      <c r="CV18" s="96"/>
      <c r="CW18" s="96"/>
      <c r="CX18" s="96"/>
      <c r="CY18" s="100" t="s">
        <v>152</v>
      </c>
      <c r="CZ18" s="101">
        <f>IF(DE7="-",NA(),DE7)</f>
        <v>40.200000000000003</v>
      </c>
      <c r="DA18" s="101">
        <f t="shared" ref="DA18:DD18" si="44">IF(DF7="-",NA(),DF7)</f>
        <v>37.299999999999997</v>
      </c>
      <c r="DB18" s="101">
        <f t="shared" si="44"/>
        <v>36.299999999999997</v>
      </c>
      <c r="DC18" s="101">
        <f t="shared" si="44"/>
        <v>38.4</v>
      </c>
      <c r="DD18" s="101">
        <f t="shared" si="44"/>
        <v>37.700000000000003</v>
      </c>
      <c r="DE18" s="96"/>
      <c r="DF18" s="96"/>
      <c r="DG18" s="96"/>
      <c r="DH18" s="96"/>
      <c r="DI18" s="100" t="s">
        <v>152</v>
      </c>
      <c r="DJ18" s="101">
        <f>IF(DO7="-",NA(),DO7)</f>
        <v>22.5</v>
      </c>
      <c r="DK18" s="101">
        <f t="shared" ref="DK18:DN18" si="45">IF(DP7="-",NA(),DP7)</f>
        <v>22.3</v>
      </c>
      <c r="DL18" s="101">
        <f t="shared" si="45"/>
        <v>22.1</v>
      </c>
      <c r="DM18" s="101">
        <f t="shared" si="45"/>
        <v>21.1</v>
      </c>
      <c r="DN18" s="101">
        <f t="shared" si="45"/>
        <v>20</v>
      </c>
      <c r="DO18" s="96"/>
      <c r="DP18" s="96"/>
      <c r="DQ18" s="96"/>
      <c r="DR18" s="96"/>
      <c r="DS18" s="100" t="s">
        <v>152</v>
      </c>
      <c r="DT18" s="101">
        <f>IF(DY7="-",NA(),DY7)</f>
        <v>160.30000000000001</v>
      </c>
      <c r="DU18" s="101">
        <f t="shared" ref="DU18:DX18" si="46">IF(DZ7="-",NA(),DZ7)</f>
        <v>146.19999999999999</v>
      </c>
      <c r="DV18" s="101">
        <f t="shared" si="46"/>
        <v>130.5</v>
      </c>
      <c r="DW18" s="101">
        <f t="shared" si="46"/>
        <v>129.19999999999999</v>
      </c>
      <c r="DX18" s="101">
        <f t="shared" si="46"/>
        <v>110.2</v>
      </c>
      <c r="DY18" s="96"/>
      <c r="DZ18" s="96"/>
      <c r="EA18" s="96"/>
      <c r="EB18" s="96"/>
      <c r="EC18" s="100" t="s">
        <v>152</v>
      </c>
      <c r="ED18" s="101">
        <f>IF(EI7="-",NA(),EI7)</f>
        <v>56.2</v>
      </c>
      <c r="EE18" s="101">
        <f t="shared" ref="EE18:EH18" si="47">IF(EJ7="-",NA(),EJ7)</f>
        <v>57</v>
      </c>
      <c r="EF18" s="101">
        <f t="shared" si="47"/>
        <v>57.7</v>
      </c>
      <c r="EG18" s="101">
        <f t="shared" si="47"/>
        <v>59.8</v>
      </c>
      <c r="EH18" s="101">
        <f t="shared" si="47"/>
        <v>59.6</v>
      </c>
      <c r="EI18" s="96"/>
      <c r="EJ18" s="96"/>
      <c r="EK18" s="96"/>
      <c r="EL18" s="96"/>
      <c r="EM18" s="100" t="s">
        <v>152</v>
      </c>
      <c r="EN18" s="101" t="e">
        <f>IF(ES7="-",NA(),ES7)</f>
        <v>#N/A</v>
      </c>
      <c r="EO18" s="101">
        <f t="shared" ref="EO18:ER18" si="48">IF(ET7="-",NA(),ET7)</f>
        <v>2.8</v>
      </c>
      <c r="EP18" s="101">
        <f t="shared" si="48"/>
        <v>15.4</v>
      </c>
      <c r="EQ18" s="101">
        <f t="shared" si="48"/>
        <v>16.2</v>
      </c>
      <c r="ER18" s="101">
        <f t="shared" si="48"/>
        <v>17.8</v>
      </c>
      <c r="ES18" s="96"/>
      <c r="ET18" s="96"/>
      <c r="EU18" s="96"/>
      <c r="EV18" s="96"/>
      <c r="EW18" s="96"/>
      <c r="EX18" s="100" t="s">
        <v>152</v>
      </c>
      <c r="EY18" s="101">
        <f>IF(OR(NOT($EY$8),FD7="-"),NA(),FD7)</f>
        <v>40.4</v>
      </c>
      <c r="EZ18" s="101">
        <f>IF(OR(NOT($EY$8),FE7="-"),NA(),FE7)</f>
        <v>37.5</v>
      </c>
      <c r="FA18" s="101">
        <f>IF(OR(NOT($EY$8),FF7="-"),NA(),FF7)</f>
        <v>37</v>
      </c>
      <c r="FB18" s="101">
        <f>IF(OR(NOT($EY$8),FG7="-"),NA(),FG7)</f>
        <v>39.5</v>
      </c>
      <c r="FC18" s="101">
        <f>IF(OR(NOT($EY$8),FH7="-"),NA(),FH7)</f>
        <v>39.1</v>
      </c>
      <c r="FD18" s="96"/>
      <c r="FE18" s="96"/>
      <c r="FF18" s="96"/>
      <c r="FG18" s="96"/>
      <c r="FH18" s="100" t="s">
        <v>152</v>
      </c>
      <c r="FI18" s="101">
        <f>IF(OR(NOT($FI$8),FN7="-"),NA(),FN7)</f>
        <v>23.5</v>
      </c>
      <c r="FJ18" s="101">
        <f>IF(OR(NOT($FI$8),FO7="-"),NA(),FO7)</f>
        <v>23.1</v>
      </c>
      <c r="FK18" s="101">
        <f>IF(OR(NOT($FI$8),FP7="-"),NA(),FP7)</f>
        <v>22.6</v>
      </c>
      <c r="FL18" s="101">
        <f>IF(OR(NOT($FI$8),FQ7="-"),NA(),FQ7)</f>
        <v>22</v>
      </c>
      <c r="FM18" s="101">
        <f>IF(OR(NOT($FI$8),FR7="-"),NA(),FR7)</f>
        <v>21.4</v>
      </c>
      <c r="FN18" s="96"/>
      <c r="FO18" s="96"/>
      <c r="FP18" s="96"/>
      <c r="FQ18" s="96"/>
      <c r="FR18" s="100" t="s">
        <v>152</v>
      </c>
      <c r="FS18" s="101">
        <f>IF(OR(NOT($FS$8),FX7="-"),NA(),FX7)</f>
        <v>160.4</v>
      </c>
      <c r="FT18" s="101">
        <f>IF(OR(NOT($FS$8),FY7="-"),NA(),FY7)</f>
        <v>146</v>
      </c>
      <c r="FU18" s="101">
        <f>IF(OR(NOT($FS$8),FZ7="-"),NA(),FZ7)</f>
        <v>121.2</v>
      </c>
      <c r="FV18" s="101">
        <f>IF(OR(NOT($FS$8),GA7="-"),NA(),GA7)</f>
        <v>106.1</v>
      </c>
      <c r="FW18" s="101">
        <f>IF(OR(NOT($FS$8),GB7="-"),NA(),GB7)</f>
        <v>89.6</v>
      </c>
      <c r="FX18" s="96"/>
      <c r="FY18" s="96"/>
      <c r="FZ18" s="96"/>
      <c r="GA18" s="96"/>
      <c r="GB18" s="100" t="s">
        <v>152</v>
      </c>
      <c r="GC18" s="101">
        <f>IF(OR(NOT($GC$8),GH7="-"),NA(),GH7)</f>
        <v>56.7</v>
      </c>
      <c r="GD18" s="101">
        <f>IF(OR(NOT($GC$8),GI7="-"),NA(),GI7)</f>
        <v>57.6</v>
      </c>
      <c r="GE18" s="101">
        <f>IF(OR(NOT($GC$8),GJ7="-"),NA(),GJ7)</f>
        <v>58.6</v>
      </c>
      <c r="GF18" s="101">
        <f>IF(OR(NOT($GC$8),GK7="-"),NA(),GK7)</f>
        <v>61.3</v>
      </c>
      <c r="GG18" s="101">
        <f>IF(OR(NOT($GC$8),GL7="-"),NA(),GL7)</f>
        <v>61.7</v>
      </c>
      <c r="GH18" s="96"/>
      <c r="GI18" s="96"/>
      <c r="GJ18" s="96"/>
      <c r="GK18" s="96"/>
      <c r="GL18" s="100" t="s">
        <v>152</v>
      </c>
      <c r="GM18" s="101" t="e">
        <f>IF(OR(NOT($GM$8),GR7="-"),NA(),GR7)</f>
        <v>#N/A</v>
      </c>
      <c r="GN18" s="101">
        <f>IF(OR(NOT($GM$8),GS7="-"),NA(),GS7)</f>
        <v>1.8</v>
      </c>
      <c r="GO18" s="101">
        <f>IF(OR(NOT($GM$8),GT7="-"),NA(),GT7)</f>
        <v>12.3</v>
      </c>
      <c r="GP18" s="101">
        <f>IF(OR(NOT($GM$8),GU7="-"),NA(),GU7)</f>
        <v>11.9</v>
      </c>
      <c r="GQ18" s="101">
        <f>IF(OR(NOT($GM$8),GV7="-"),NA(),GV7)</f>
        <v>13.3</v>
      </c>
      <c r="GR18" s="96"/>
      <c r="GS18" s="96"/>
      <c r="GT18" s="96"/>
      <c r="GU18" s="96"/>
      <c r="GV18" s="96"/>
      <c r="GW18" s="100" t="s">
        <v>152</v>
      </c>
      <c r="GX18" s="101" t="e">
        <f>IF(OR(NOT($GX$8),HC7="-"),NA(),HC7)</f>
        <v>#N/A</v>
      </c>
      <c r="GY18" s="101" t="e">
        <f>IF(OR(NOT($GX$8),HD7="-"),NA(),HD7)</f>
        <v>#N/A</v>
      </c>
      <c r="GZ18" s="101" t="e">
        <f>IF(OR(NOT($GX$8),HE7="-"),NA(),HE7)</f>
        <v>#N/A</v>
      </c>
      <c r="HA18" s="101" t="e">
        <f>IF(OR(NOT($GX$8),HF7="-"),NA(),HF7)</f>
        <v>#N/A</v>
      </c>
      <c r="HB18" s="101" t="e">
        <f>IF(OR(NOT($GX$8),HG7="-"),NA(),HG7)</f>
        <v>#N/A</v>
      </c>
      <c r="HC18" s="96"/>
      <c r="HD18" s="96"/>
      <c r="HE18" s="96"/>
      <c r="HF18" s="96"/>
      <c r="HG18" s="100" t="s">
        <v>152</v>
      </c>
      <c r="HH18" s="101" t="e">
        <f>IF(OR(NOT($HH$8),HM7="-"),NA(),HM7)</f>
        <v>#N/A</v>
      </c>
      <c r="HI18" s="101" t="e">
        <f>IF(OR(NOT($HH$8),HN7="-"),NA(),HN7)</f>
        <v>#N/A</v>
      </c>
      <c r="HJ18" s="101" t="e">
        <f>IF(OR(NOT($HH$8),HO7="-"),NA(),HO7)</f>
        <v>#N/A</v>
      </c>
      <c r="HK18" s="101" t="e">
        <f>IF(OR(NOT($HH$8),HP7="-"),NA(),HP7)</f>
        <v>#N/A</v>
      </c>
      <c r="HL18" s="101" t="e">
        <f>IF(OR(NOT($HH$8),HQ7="-"),NA(),HQ7)</f>
        <v>#N/A</v>
      </c>
      <c r="HM18" s="96"/>
      <c r="HN18" s="96"/>
      <c r="HO18" s="96"/>
      <c r="HP18" s="96"/>
      <c r="HQ18" s="100" t="s">
        <v>152</v>
      </c>
      <c r="HR18" s="101" t="e">
        <f>IF(OR(NOT($HR$8),HW7="-"),NA(),HW7)</f>
        <v>#N/A</v>
      </c>
      <c r="HS18" s="101" t="e">
        <f>IF(OR(NOT($HR$8),HX7="-"),NA(),HX7)</f>
        <v>#N/A</v>
      </c>
      <c r="HT18" s="101" t="e">
        <f>IF(OR(NOT($HR$8),HY7="-"),NA(),HY7)</f>
        <v>#N/A</v>
      </c>
      <c r="HU18" s="101" t="e">
        <f>IF(OR(NOT($HR$8),HZ7="-"),NA(),HZ7)</f>
        <v>#N/A</v>
      </c>
      <c r="HV18" s="101" t="e">
        <f>IF(OR(NOT($HR$8),IA7="-"),NA(),IA7)</f>
        <v>#N/A</v>
      </c>
      <c r="HW18" s="96"/>
      <c r="HX18" s="96"/>
      <c r="HY18" s="96"/>
      <c r="HZ18" s="96"/>
      <c r="IA18" s="100" t="s">
        <v>152</v>
      </c>
      <c r="IB18" s="101" t="e">
        <f>IF(OR(NOT($IB$8),IG7="-"),NA(),IG7)</f>
        <v>#N/A</v>
      </c>
      <c r="IC18" s="101" t="e">
        <f>IF(OR(NOT($IB$8),IH7="-"),NA(),IH7)</f>
        <v>#N/A</v>
      </c>
      <c r="ID18" s="101" t="e">
        <f>IF(OR(NOT($IB$8),II7="-"),NA(),II7)</f>
        <v>#N/A</v>
      </c>
      <c r="IE18" s="101" t="e">
        <f>IF(OR(NOT($IB$8),IJ7="-"),NA(),IJ7)</f>
        <v>#N/A</v>
      </c>
      <c r="IF18" s="101" t="e">
        <f>IF(OR(NOT($IB$8),IK7="-"),NA(),IK7)</f>
        <v>#N/A</v>
      </c>
      <c r="IG18" s="96"/>
      <c r="IH18" s="96"/>
      <c r="II18" s="96"/>
      <c r="IJ18" s="96"/>
      <c r="IK18" s="100" t="s">
        <v>152</v>
      </c>
      <c r="IL18" s="101" t="e">
        <f>IF(OR(NOT($IL$8),IQ7="-"),NA(),IQ7)</f>
        <v>#N/A</v>
      </c>
      <c r="IM18" s="101" t="e">
        <f>IF(OR(NOT($IL$8),IR7="-"),NA(),IR7)</f>
        <v>#N/A</v>
      </c>
      <c r="IN18" s="101" t="e">
        <f>IF(OR(NOT($IL$8),IS7="-"),NA(),IS7)</f>
        <v>#N/A</v>
      </c>
      <c r="IO18" s="101" t="e">
        <f>IF(OR(NOT($IL$8),IT7="-"),NA(),IT7)</f>
        <v>#N/A</v>
      </c>
      <c r="IP18" s="101" t="e">
        <f>IF(OR(NOT($IL$8),IU7="-"),NA(),IU7)</f>
        <v>#N/A</v>
      </c>
      <c r="IQ18" s="96"/>
      <c r="IR18" s="96"/>
      <c r="IS18" s="96"/>
      <c r="IT18" s="96"/>
      <c r="IU18" s="96"/>
      <c r="IV18" s="100" t="s">
        <v>152</v>
      </c>
      <c r="IW18" s="101" t="e">
        <f>IF(OR(NOT($IW$8),JB7="-"),NA(),JB7)</f>
        <v>#N/A</v>
      </c>
      <c r="IX18" s="101" t="e">
        <f>IF(OR(NOT($IW$8),JC7="-"),NA(),JC7)</f>
        <v>#N/A</v>
      </c>
      <c r="IY18" s="101" t="e">
        <f>IF(OR(NOT($IW$8),JD7="-"),NA(),JD7)</f>
        <v>#N/A</v>
      </c>
      <c r="IZ18" s="101" t="e">
        <f>IF(OR(NOT($IW$8),JE7="-"),NA(),JE7)</f>
        <v>#N/A</v>
      </c>
      <c r="JA18" s="101" t="e">
        <f>IF(OR(NOT($IW$8),JF7="-"),NA(),JF7)</f>
        <v>#N/A</v>
      </c>
      <c r="JB18" s="96"/>
      <c r="JC18" s="96"/>
      <c r="JD18" s="96"/>
      <c r="JE18" s="96"/>
      <c r="JF18" s="100" t="s">
        <v>152</v>
      </c>
      <c r="JG18" s="101" t="e">
        <f>IF(OR(NOT($JG$8),JL7="-"),NA(),JL7)</f>
        <v>#N/A</v>
      </c>
      <c r="JH18" s="101" t="e">
        <f>IF(OR(NOT($JG$8),JM7="-"),NA(),JM7)</f>
        <v>#N/A</v>
      </c>
      <c r="JI18" s="101" t="e">
        <f>IF(OR(NOT($JG$8),JN7="-"),NA(),JN7)</f>
        <v>#N/A</v>
      </c>
      <c r="JJ18" s="101" t="e">
        <f>IF(OR(NOT($JG$8),JO7="-"),NA(),JO7)</f>
        <v>#N/A</v>
      </c>
      <c r="JK18" s="101" t="e">
        <f>IF(OR(NOT($JG$8),JP7="-"),NA(),JP7)</f>
        <v>#N/A</v>
      </c>
      <c r="JL18" s="96"/>
      <c r="JM18" s="96"/>
      <c r="JN18" s="96"/>
      <c r="JO18" s="96"/>
      <c r="JP18" s="100" t="s">
        <v>152</v>
      </c>
      <c r="JQ18" s="101" t="e">
        <f>IF(OR(NOT($JQ$8),JV7="-"),NA(),JV7)</f>
        <v>#N/A</v>
      </c>
      <c r="JR18" s="101" t="e">
        <f>IF(OR(NOT($JQ$8),JW7="-"),NA(),JW7)</f>
        <v>#N/A</v>
      </c>
      <c r="JS18" s="101" t="e">
        <f>IF(OR(NOT($JQ$8),JX7="-"),NA(),JX7)</f>
        <v>#N/A</v>
      </c>
      <c r="JT18" s="101" t="e">
        <f>IF(OR(NOT($JQ$8),JY7="-"),NA(),JY7)</f>
        <v>#N/A</v>
      </c>
      <c r="JU18" s="101" t="e">
        <f>IF(OR(NOT($JQ$8),JZ7="-"),NA(),JZ7)</f>
        <v>#N/A</v>
      </c>
      <c r="JV18" s="96"/>
      <c r="JW18" s="96"/>
      <c r="JX18" s="96"/>
      <c r="JY18" s="96"/>
      <c r="JZ18" s="100" t="s">
        <v>152</v>
      </c>
      <c r="KA18" s="101" t="e">
        <f>IF(OR(NOT($KA$8),KF7="-"),NA(),KF7)</f>
        <v>#N/A</v>
      </c>
      <c r="KB18" s="101" t="e">
        <f>IF(OR(NOT($KA$8),KG7="-"),NA(),KG7)</f>
        <v>#N/A</v>
      </c>
      <c r="KC18" s="101" t="e">
        <f>IF(OR(NOT($KA$8),KH7="-"),NA(),KH7)</f>
        <v>#N/A</v>
      </c>
      <c r="KD18" s="101" t="e">
        <f>IF(OR(NOT($KA$8),KI7="-"),NA(),KI7)</f>
        <v>#N/A</v>
      </c>
      <c r="KE18" s="101" t="e">
        <f>IF(OR(NOT($KA$8),KJ7="-"),NA(),KJ7)</f>
        <v>#N/A</v>
      </c>
      <c r="KF18" s="96"/>
      <c r="KG18" s="96"/>
      <c r="KH18" s="96"/>
      <c r="KI18" s="96"/>
      <c r="KJ18" s="100" t="s">
        <v>152</v>
      </c>
      <c r="KK18" s="101" t="e">
        <f>IF(OR(NOT($KK$8),KP7="-"),NA(),KP7)</f>
        <v>#N/A</v>
      </c>
      <c r="KL18" s="101" t="e">
        <f>IF(OR(NOT($KK$8),KQ7="-"),NA(),KQ7)</f>
        <v>#N/A</v>
      </c>
      <c r="KM18" s="101" t="e">
        <f>IF(OR(NOT($KK$8),KR7="-"),NA(),KR7)</f>
        <v>#N/A</v>
      </c>
      <c r="KN18" s="101" t="e">
        <f>IF(OR(NOT($KK$8),KS7="-"),NA(),KS7)</f>
        <v>#N/A</v>
      </c>
      <c r="KO18" s="101" t="e">
        <f>IF(OR(NOT($KK$8),KT7="-"),NA(),KT7)</f>
        <v>#N/A</v>
      </c>
      <c r="KP18" s="96"/>
      <c r="KQ18" s="96"/>
      <c r="KR18" s="96"/>
      <c r="KS18" s="96"/>
      <c r="KT18" s="96"/>
      <c r="KU18" s="100" t="s">
        <v>152</v>
      </c>
      <c r="KV18" s="101">
        <f>IF(OR(NOT($KV$8),LA7="-"),NA(),LA7)</f>
        <v>3.4</v>
      </c>
      <c r="KW18" s="101">
        <f>IF(OR(NOT($KV$8),LB7="-"),NA(),LB7)</f>
        <v>12.1</v>
      </c>
      <c r="KX18" s="101">
        <f>IF(OR(NOT($KV$8),LC7="-"),NA(),LC7)</f>
        <v>7.1</v>
      </c>
      <c r="KY18" s="101">
        <f>IF(OR(NOT($KV$8),LD7="-"),NA(),LD7)</f>
        <v>8.9</v>
      </c>
      <c r="KZ18" s="101">
        <f>IF(OR(NOT($KV$8),LE7="-"),NA(),LE7)</f>
        <v>11.8</v>
      </c>
      <c r="LA18" s="96"/>
      <c r="LB18" s="96"/>
      <c r="LC18" s="96"/>
      <c r="LD18" s="96"/>
      <c r="LE18" s="100" t="s">
        <v>152</v>
      </c>
      <c r="LF18" s="101">
        <f>IF(OR(NOT($LF$8),LK7="-"),NA(),LK7)</f>
        <v>0</v>
      </c>
      <c r="LG18" s="101">
        <f>IF(OR(NOT($LF$8),LL7="-"),NA(),LL7)</f>
        <v>1.4</v>
      </c>
      <c r="LH18" s="101">
        <f>IF(OR(NOT($LF$8),LM7="-"),NA(),LM7)</f>
        <v>8.6</v>
      </c>
      <c r="LI18" s="101">
        <f>IF(OR(NOT($LF$8),LN7="-"),NA(),LN7)</f>
        <v>2</v>
      </c>
      <c r="LJ18" s="101">
        <f>IF(OR(NOT($LF$8),LO7="-"),NA(),LO7)</f>
        <v>1.4</v>
      </c>
      <c r="LK18" s="96"/>
      <c r="LL18" s="96"/>
      <c r="LM18" s="96"/>
      <c r="LN18" s="96"/>
      <c r="LO18" s="100" t="s">
        <v>152</v>
      </c>
      <c r="LP18" s="101">
        <f>IF(OR(NOT($LP$8),LU7="-"),NA(),LU7)</f>
        <v>0</v>
      </c>
      <c r="LQ18" s="101">
        <f>IF(OR(NOT($LP$8),LV7="-"),NA(),LV7)</f>
        <v>298.60000000000002</v>
      </c>
      <c r="LR18" s="101">
        <f>IF(OR(NOT($LP$8),LW7="-"),NA(),LW7)</f>
        <v>1092.0999999999999</v>
      </c>
      <c r="LS18" s="101">
        <f>IF(OR(NOT($LP$8),LX7="-"),NA(),LX7)</f>
        <v>1128.5999999999999</v>
      </c>
      <c r="LT18" s="101">
        <f>IF(OR(NOT($LP$8),LY7="-"),NA(),LY7)</f>
        <v>596.79999999999995</v>
      </c>
      <c r="LU18" s="96"/>
      <c r="LV18" s="96"/>
      <c r="LW18" s="96"/>
      <c r="LX18" s="96"/>
      <c r="LY18" s="100" t="s">
        <v>152</v>
      </c>
      <c r="LZ18" s="101">
        <f>IF(OR(NOT($LZ$8),ME7="-"),NA(),ME7)</f>
        <v>0</v>
      </c>
      <c r="MA18" s="101">
        <f>IF(OR(NOT($LZ$8),MF7="-"),NA(),MF7)</f>
        <v>1.7</v>
      </c>
      <c r="MB18" s="101">
        <f>IF(OR(NOT($LZ$8),MG7="-"),NA(),MG7)</f>
        <v>2.9</v>
      </c>
      <c r="MC18" s="101">
        <f>IF(OR(NOT($LZ$8),MH7="-"),NA(),MH7)</f>
        <v>3.4</v>
      </c>
      <c r="MD18" s="101">
        <f>IF(OR(NOT($LZ$8),MI7="-"),NA(),MI7)</f>
        <v>5.6</v>
      </c>
      <c r="ME18" s="96"/>
      <c r="MF18" s="96"/>
      <c r="MG18" s="96"/>
      <c r="MH18" s="96"/>
      <c r="MI18" s="100" t="s">
        <v>152</v>
      </c>
      <c r="MJ18" s="101" t="e">
        <f>IF(OR(NOT($MJ$8),MO7="-"),NA(),MO7)</f>
        <v>#N/A</v>
      </c>
      <c r="MK18" s="101">
        <f>IF(OR(NOT($MJ$8),MP7="-"),NA(),MP7)</f>
        <v>77.7</v>
      </c>
      <c r="ML18" s="101">
        <f>IF(OR(NOT($MJ$8),MQ7="-"),NA(),MQ7)</f>
        <v>100</v>
      </c>
      <c r="MM18" s="101">
        <f>IF(OR(NOT($MJ$8),MR7="-"),NA(),MR7)</f>
        <v>100</v>
      </c>
      <c r="MN18" s="101">
        <f>IF(OR(NOT($MJ$8),MS7="-"),NA(),MS7)</f>
        <v>100</v>
      </c>
      <c r="MO18" s="96"/>
      <c r="MP18" s="96"/>
      <c r="MQ18" s="96"/>
      <c r="MR18" s="96"/>
      <c r="MS18" s="96"/>
      <c r="MT18" s="96"/>
      <c r="MU18" s="96"/>
      <c r="MV18" s="96"/>
      <c r="MW18" s="96"/>
      <c r="MX18" s="96"/>
      <c r="MY18" s="96"/>
      <c r="MZ18" s="96"/>
      <c r="NA18" s="96"/>
      <c r="NB18" s="96"/>
      <c r="NC18" s="96"/>
      <c r="ND18" s="96"/>
      <c r="NE18" s="96"/>
      <c r="NF18" s="96"/>
      <c r="NG18" s="96"/>
      <c r="NH18" s="96"/>
      <c r="NI18" s="96"/>
    </row>
    <row r="19" spans="1:373">
      <c r="A19" s="93">
        <f t="shared" si="7"/>
        <v>5</v>
      </c>
      <c r="B19" s="192" t="s">
        <v>153</v>
      </c>
      <c r="C19" s="192"/>
      <c r="D19" s="96"/>
      <c r="E19" s="96"/>
      <c r="F19" s="96"/>
      <c r="G19" s="96"/>
      <c r="H19" s="96"/>
      <c r="I19" s="96"/>
      <c r="J19" s="96"/>
      <c r="K19" s="96"/>
      <c r="L19" s="96"/>
      <c r="M19" s="96"/>
      <c r="N19" s="96"/>
      <c r="O19" s="96"/>
      <c r="P19" s="96"/>
      <c r="Q19" s="96"/>
      <c r="R19" s="96"/>
      <c r="S19" s="96"/>
      <c r="T19" s="96"/>
      <c r="U19" s="96"/>
      <c r="V19" s="96"/>
      <c r="W19" s="96"/>
      <c r="X19" s="96"/>
      <c r="Y19" s="96"/>
      <c r="Z19" s="96"/>
      <c r="AA19" s="96"/>
      <c r="AB19" s="96"/>
      <c r="AC19" s="96"/>
      <c r="AD19" s="96"/>
      <c r="AE19" s="96"/>
      <c r="AF19" s="96"/>
      <c r="AG19" s="96"/>
      <c r="AH19" s="96"/>
      <c r="AI19" s="96"/>
      <c r="AJ19" s="96"/>
      <c r="AK19" s="96"/>
      <c r="AL19" s="96"/>
      <c r="AM19" s="96"/>
      <c r="AN19" s="96"/>
      <c r="AO19" s="96"/>
      <c r="AP19" s="96"/>
      <c r="AQ19" s="96"/>
      <c r="AR19" s="96"/>
      <c r="AS19" s="96"/>
      <c r="AT19" s="96"/>
      <c r="AU19" s="96"/>
      <c r="AV19" s="96"/>
      <c r="AW19" s="103" t="s">
        <v>140</v>
      </c>
      <c r="AX19" s="101">
        <f>$BH$7</f>
        <v>100</v>
      </c>
      <c r="AY19" s="101">
        <f t="shared" ref="AY19:BB19" si="49">$BH$7</f>
        <v>100</v>
      </c>
      <c r="AZ19" s="101">
        <f t="shared" si="49"/>
        <v>100</v>
      </c>
      <c r="BA19" s="101">
        <f t="shared" si="49"/>
        <v>100</v>
      </c>
      <c r="BB19" s="101">
        <f t="shared" si="49"/>
        <v>100</v>
      </c>
      <c r="BC19" s="96"/>
      <c r="BD19" s="96"/>
      <c r="BE19" s="96"/>
      <c r="BF19" s="96"/>
      <c r="BG19" s="96"/>
      <c r="BH19" s="103" t="s">
        <v>140</v>
      </c>
      <c r="BI19" s="101">
        <f>$BS$7</f>
        <v>100</v>
      </c>
      <c r="BJ19" s="101">
        <f>$BS$7</f>
        <v>100</v>
      </c>
      <c r="BK19" s="101">
        <f>$BS$7</f>
        <v>100</v>
      </c>
      <c r="BL19" s="101">
        <f>$BS$7</f>
        <v>100</v>
      </c>
      <c r="BM19" s="101">
        <f>$BS$7</f>
        <v>100</v>
      </c>
      <c r="BN19" s="96"/>
      <c r="BO19" s="96"/>
      <c r="BP19" s="96"/>
      <c r="BQ19" s="96"/>
      <c r="BR19" s="96"/>
      <c r="BS19" s="103" t="s">
        <v>140</v>
      </c>
      <c r="BT19" s="101">
        <f>$CD$7</f>
        <v>100</v>
      </c>
      <c r="BU19" s="101">
        <f>$CD$7</f>
        <v>100</v>
      </c>
      <c r="BV19" s="101">
        <f>$CD$7</f>
        <v>100</v>
      </c>
      <c r="BW19" s="101">
        <f>$CD$7</f>
        <v>100</v>
      </c>
      <c r="BX19" s="101">
        <f>$CD$7</f>
        <v>100</v>
      </c>
      <c r="BY19" s="96"/>
      <c r="BZ19" s="96"/>
      <c r="CA19" s="96"/>
      <c r="CB19" s="96"/>
      <c r="CC19" s="96"/>
      <c r="CD19" s="96"/>
      <c r="CE19" s="96"/>
      <c r="CF19" s="96"/>
      <c r="CG19" s="96"/>
      <c r="CH19" s="96"/>
      <c r="CI19" s="96"/>
      <c r="CJ19" s="96"/>
      <c r="CK19" s="96"/>
      <c r="CL19" s="96"/>
      <c r="CM19" s="96"/>
      <c r="CN19" s="96"/>
      <c r="CO19" s="96"/>
      <c r="CP19" s="96"/>
      <c r="CQ19" s="96"/>
      <c r="CR19" s="96"/>
      <c r="CS19" s="96"/>
      <c r="CT19" s="96"/>
      <c r="CU19" s="96"/>
      <c r="CV19" s="96"/>
      <c r="CW19" s="96"/>
      <c r="CX19" s="96"/>
      <c r="CY19" s="96"/>
      <c r="CZ19" s="96"/>
      <c r="DA19" s="96"/>
      <c r="DB19" s="96"/>
      <c r="DC19" s="96"/>
      <c r="DD19" s="96"/>
      <c r="DE19" s="96"/>
      <c r="DF19" s="96"/>
      <c r="DG19" s="96"/>
      <c r="DH19" s="96"/>
      <c r="DI19" s="96"/>
      <c r="DJ19" s="96"/>
      <c r="DK19" s="96"/>
      <c r="DL19" s="96"/>
      <c r="DM19" s="96"/>
      <c r="DN19" s="96"/>
      <c r="DO19" s="96"/>
      <c r="DP19" s="96"/>
      <c r="DQ19" s="96"/>
      <c r="DR19" s="96"/>
      <c r="DS19" s="96"/>
      <c r="DT19" s="96"/>
      <c r="DU19" s="96"/>
      <c r="DV19" s="96"/>
      <c r="DW19" s="96"/>
      <c r="DX19" s="96"/>
      <c r="DY19" s="96"/>
      <c r="DZ19" s="96"/>
      <c r="EA19" s="96"/>
      <c r="EB19" s="96"/>
      <c r="EC19" s="96"/>
      <c r="ED19" s="96"/>
      <c r="EE19" s="96"/>
      <c r="EF19" s="96"/>
      <c r="EG19" s="96"/>
      <c r="EH19" s="96"/>
      <c r="EI19" s="96"/>
      <c r="EJ19" s="96"/>
      <c r="EK19" s="96"/>
      <c r="EL19" s="96"/>
      <c r="EM19" s="96"/>
      <c r="EN19" s="96"/>
      <c r="EO19" s="96"/>
      <c r="EP19" s="96"/>
      <c r="EQ19" s="96"/>
      <c r="ER19" s="96"/>
      <c r="ES19" s="96"/>
      <c r="ET19" s="96"/>
      <c r="EU19" s="96"/>
      <c r="EV19" s="96"/>
      <c r="EW19" s="96"/>
      <c r="EX19" s="96"/>
      <c r="EY19" s="96"/>
      <c r="EZ19" s="96"/>
      <c r="FA19" s="96"/>
      <c r="FB19" s="96"/>
      <c r="FC19" s="96"/>
      <c r="FD19" s="96"/>
      <c r="FE19" s="96"/>
      <c r="FF19" s="96"/>
      <c r="FG19" s="96"/>
      <c r="FH19" s="96"/>
      <c r="FI19" s="96"/>
      <c r="FJ19" s="96"/>
      <c r="FK19" s="96"/>
      <c r="FL19" s="96"/>
      <c r="FM19" s="96"/>
      <c r="FN19" s="96"/>
      <c r="FO19" s="96"/>
      <c r="FP19" s="96"/>
      <c r="FQ19" s="96"/>
      <c r="FR19" s="96"/>
      <c r="FS19" s="96"/>
      <c r="FT19" s="96"/>
      <c r="FU19" s="96"/>
      <c r="FV19" s="96"/>
      <c r="FW19" s="96"/>
      <c r="FX19" s="96"/>
      <c r="FY19" s="96"/>
      <c r="FZ19" s="96"/>
      <c r="GA19" s="96"/>
      <c r="GB19" s="96"/>
      <c r="GC19" s="96"/>
      <c r="GD19" s="96"/>
      <c r="GE19" s="96"/>
      <c r="GF19" s="96"/>
      <c r="GG19" s="96"/>
      <c r="GH19" s="96"/>
      <c r="GI19" s="96"/>
      <c r="GJ19" s="96"/>
      <c r="GK19" s="96"/>
      <c r="GL19" s="96"/>
      <c r="GM19" s="96"/>
      <c r="GN19" s="96"/>
      <c r="GO19" s="96"/>
      <c r="GP19" s="96"/>
      <c r="GQ19" s="96"/>
      <c r="GR19" s="96"/>
      <c r="GS19" s="96"/>
      <c r="GT19" s="96"/>
      <c r="GU19" s="96"/>
      <c r="GV19" s="96"/>
      <c r="GW19" s="96"/>
      <c r="GX19" s="96"/>
      <c r="GY19" s="96"/>
      <c r="GZ19" s="96"/>
      <c r="HA19" s="96"/>
      <c r="HB19" s="96"/>
      <c r="HC19" s="96"/>
      <c r="HD19" s="96"/>
      <c r="HE19" s="96"/>
      <c r="HF19" s="96"/>
      <c r="HG19" s="96"/>
      <c r="HH19" s="96"/>
      <c r="HI19" s="96"/>
      <c r="HJ19" s="96"/>
      <c r="HK19" s="96"/>
      <c r="HL19" s="96"/>
      <c r="HM19" s="96"/>
      <c r="HN19" s="96"/>
      <c r="HO19" s="96"/>
      <c r="HP19" s="96"/>
      <c r="HQ19" s="96"/>
      <c r="HR19" s="96"/>
      <c r="HS19" s="96"/>
      <c r="HT19" s="96"/>
      <c r="HU19" s="96"/>
      <c r="HV19" s="96"/>
      <c r="HW19" s="96"/>
      <c r="HX19" s="96"/>
      <c r="HY19" s="96"/>
      <c r="HZ19" s="96"/>
      <c r="IA19" s="96"/>
      <c r="IB19" s="96"/>
      <c r="IC19" s="96"/>
      <c r="ID19" s="96"/>
      <c r="IE19" s="96"/>
      <c r="IF19" s="96"/>
      <c r="IG19" s="96"/>
      <c r="IH19" s="96"/>
      <c r="II19" s="96"/>
      <c r="IJ19" s="96"/>
      <c r="IK19" s="96"/>
      <c r="IL19" s="96"/>
      <c r="IM19" s="96"/>
      <c r="IN19" s="96"/>
      <c r="IO19" s="96"/>
      <c r="IP19" s="96"/>
      <c r="IQ19" s="96"/>
      <c r="IR19" s="96"/>
      <c r="IS19" s="96"/>
      <c r="IT19" s="96"/>
      <c r="IU19" s="96"/>
      <c r="IV19" s="96"/>
      <c r="IW19" s="96"/>
      <c r="IX19" s="96"/>
      <c r="IY19" s="96"/>
      <c r="IZ19" s="96"/>
      <c r="JA19" s="96"/>
      <c r="JB19" s="96"/>
      <c r="JC19" s="96"/>
      <c r="JD19" s="96"/>
      <c r="JE19" s="96"/>
      <c r="JF19" s="96"/>
      <c r="JG19" s="96"/>
      <c r="JH19" s="96"/>
      <c r="JI19" s="96"/>
      <c r="JJ19" s="96"/>
      <c r="JK19" s="96"/>
      <c r="JL19" s="96"/>
      <c r="JM19" s="96"/>
      <c r="JN19" s="96"/>
      <c r="JO19" s="96"/>
      <c r="JP19" s="96"/>
      <c r="JQ19" s="96"/>
      <c r="JR19" s="96"/>
      <c r="JS19" s="96"/>
      <c r="JT19" s="96"/>
      <c r="JU19" s="96"/>
      <c r="JV19" s="96"/>
      <c r="JW19" s="96"/>
      <c r="JX19" s="96"/>
      <c r="JY19" s="96"/>
      <c r="JZ19" s="96"/>
      <c r="KA19" s="96"/>
      <c r="KB19" s="96"/>
      <c r="KC19" s="96"/>
      <c r="KD19" s="96"/>
      <c r="KE19" s="96"/>
      <c r="KF19" s="96"/>
      <c r="KG19" s="96"/>
      <c r="KH19" s="96"/>
      <c r="KI19" s="96"/>
      <c r="KJ19" s="96"/>
      <c r="KK19" s="96"/>
      <c r="KL19" s="96"/>
      <c r="KM19" s="96"/>
      <c r="KN19" s="96"/>
      <c r="KO19" s="96"/>
      <c r="KP19" s="96"/>
      <c r="KQ19" s="96"/>
      <c r="KR19" s="96"/>
      <c r="KS19" s="96"/>
      <c r="KT19" s="96"/>
      <c r="KU19" s="96"/>
      <c r="KV19" s="96"/>
      <c r="KW19" s="96"/>
      <c r="KX19" s="96"/>
      <c r="KY19" s="96"/>
      <c r="KZ19" s="96"/>
      <c r="LA19" s="96"/>
      <c r="LB19" s="96"/>
      <c r="LC19" s="96"/>
      <c r="LD19" s="96"/>
      <c r="LE19" s="96"/>
      <c r="LF19" s="96"/>
      <c r="LG19" s="96"/>
      <c r="LH19" s="96"/>
      <c r="LI19" s="96"/>
      <c r="LJ19" s="96"/>
      <c r="LK19" s="96"/>
      <c r="LL19" s="96"/>
      <c r="LM19" s="96"/>
      <c r="LN19" s="96"/>
      <c r="LO19" s="96"/>
      <c r="LP19" s="96"/>
      <c r="LQ19" s="96"/>
      <c r="LR19" s="96"/>
      <c r="LS19" s="96"/>
      <c r="LT19" s="96"/>
      <c r="LU19" s="96"/>
      <c r="LV19" s="96"/>
      <c r="LW19" s="96"/>
      <c r="LX19" s="96"/>
      <c r="LY19" s="96"/>
      <c r="LZ19" s="96"/>
      <c r="MA19" s="96"/>
      <c r="MB19" s="96"/>
      <c r="MC19" s="96"/>
      <c r="MD19" s="96"/>
      <c r="ME19" s="96"/>
      <c r="MF19" s="96"/>
      <c r="MG19" s="96"/>
      <c r="MH19" s="96"/>
      <c r="MI19" s="96"/>
      <c r="MJ19" s="96"/>
      <c r="MK19" s="96"/>
      <c r="ML19" s="96"/>
      <c r="MM19" s="96"/>
      <c r="MN19" s="96"/>
      <c r="MO19" s="96"/>
      <c r="MP19" s="96"/>
      <c r="MQ19" s="96"/>
      <c r="MR19" s="96"/>
      <c r="MS19" s="96"/>
      <c r="MT19" s="96"/>
      <c r="MU19" s="96"/>
      <c r="MV19" s="96"/>
      <c r="MW19" s="96"/>
      <c r="MX19" s="96"/>
      <c r="MY19" s="96"/>
      <c r="MZ19" s="96"/>
      <c r="NA19" s="96"/>
      <c r="NB19" s="96"/>
      <c r="NC19" s="96"/>
      <c r="ND19" s="96"/>
      <c r="NE19" s="96"/>
      <c r="NF19" s="96"/>
      <c r="NG19" s="96"/>
      <c r="NH19" s="96"/>
      <c r="NI19" s="96"/>
    </row>
    <row r="20" spans="1:373">
      <c r="A20" s="93">
        <f t="shared" si="7"/>
        <v>6</v>
      </c>
      <c r="B20" s="192" t="s">
        <v>154</v>
      </c>
      <c r="C20" s="192"/>
      <c r="D20" s="96"/>
    </row>
    <row r="21" spans="1:373">
      <c r="A21" s="93">
        <f t="shared" si="7"/>
        <v>7</v>
      </c>
      <c r="B21" s="192" t="s">
        <v>155</v>
      </c>
      <c r="C21" s="192"/>
      <c r="D21" s="96"/>
    </row>
    <row r="22" spans="1:373">
      <c r="A22" s="93">
        <f t="shared" si="7"/>
        <v>8</v>
      </c>
      <c r="B22" s="192" t="s">
        <v>156</v>
      </c>
      <c r="C22" s="192"/>
      <c r="D22" s="96"/>
      <c r="E22" s="193" t="s">
        <v>157</v>
      </c>
      <c r="F22" s="194"/>
      <c r="G22" s="194"/>
      <c r="H22" s="194"/>
      <c r="I22" s="195"/>
    </row>
    <row r="23" spans="1:373">
      <c r="A23" s="93">
        <f t="shared" si="7"/>
        <v>9</v>
      </c>
      <c r="B23" s="192" t="s">
        <v>158</v>
      </c>
      <c r="C23" s="192"/>
      <c r="D23" s="96"/>
      <c r="E23" s="196"/>
      <c r="F23" s="197"/>
      <c r="G23" s="197"/>
      <c r="H23" s="197"/>
      <c r="I23" s="198"/>
    </row>
    <row r="24" spans="1:373">
      <c r="A24" s="93">
        <f t="shared" si="7"/>
        <v>10</v>
      </c>
      <c r="B24" s="192" t="s">
        <v>159</v>
      </c>
      <c r="C24" s="192"/>
      <c r="D24" s="96"/>
      <c r="E24" s="196"/>
      <c r="F24" s="197"/>
      <c r="G24" s="197"/>
      <c r="H24" s="197"/>
      <c r="I24" s="198"/>
    </row>
    <row r="25" spans="1:373">
      <c r="A25" s="93">
        <f t="shared" si="7"/>
        <v>11</v>
      </c>
      <c r="B25" s="192" t="s">
        <v>160</v>
      </c>
      <c r="C25" s="192"/>
      <c r="D25" s="96"/>
      <c r="E25" s="196"/>
      <c r="F25" s="197"/>
      <c r="G25" s="197"/>
      <c r="H25" s="197"/>
      <c r="I25" s="198"/>
    </row>
    <row r="26" spans="1:373">
      <c r="A26" s="93">
        <f t="shared" si="7"/>
        <v>12</v>
      </c>
      <c r="B26" s="192" t="s">
        <v>161</v>
      </c>
      <c r="C26" s="192"/>
      <c r="D26" s="96"/>
      <c r="E26" s="196"/>
      <c r="F26" s="197"/>
      <c r="G26" s="197"/>
      <c r="H26" s="197"/>
      <c r="I26" s="198"/>
    </row>
    <row r="27" spans="1:373">
      <c r="A27" s="93">
        <f t="shared" si="7"/>
        <v>13</v>
      </c>
      <c r="B27" s="192" t="s">
        <v>162</v>
      </c>
      <c r="C27" s="192"/>
      <c r="D27" s="96"/>
      <c r="E27" s="196"/>
      <c r="F27" s="197"/>
      <c r="G27" s="197"/>
      <c r="H27" s="197"/>
      <c r="I27" s="198"/>
    </row>
    <row r="28" spans="1:373">
      <c r="A28" s="93">
        <f t="shared" si="7"/>
        <v>14</v>
      </c>
      <c r="B28" s="192" t="s">
        <v>163</v>
      </c>
      <c r="C28" s="192"/>
      <c r="D28" s="96"/>
      <c r="E28" s="196"/>
      <c r="F28" s="197"/>
      <c r="G28" s="197"/>
      <c r="H28" s="197"/>
      <c r="I28" s="198"/>
    </row>
    <row r="29" spans="1:373">
      <c r="A29" s="93">
        <f t="shared" si="7"/>
        <v>15</v>
      </c>
      <c r="B29" s="192" t="s">
        <v>164</v>
      </c>
      <c r="C29" s="192"/>
      <c r="D29" s="96"/>
      <c r="E29" s="196"/>
      <c r="F29" s="197"/>
      <c r="G29" s="197"/>
      <c r="H29" s="197"/>
      <c r="I29" s="198"/>
    </row>
    <row r="30" spans="1:373">
      <c r="A30" s="93">
        <f t="shared" si="7"/>
        <v>16</v>
      </c>
      <c r="B30" s="192" t="s">
        <v>165</v>
      </c>
      <c r="C30" s="192"/>
      <c r="D30" s="96"/>
      <c r="E30" s="196"/>
      <c r="F30" s="197"/>
      <c r="G30" s="197"/>
      <c r="H30" s="197"/>
      <c r="I30" s="198"/>
    </row>
    <row r="31" spans="1:373">
      <c r="A31" s="93">
        <f t="shared" si="7"/>
        <v>17</v>
      </c>
      <c r="B31" s="192" t="s">
        <v>166</v>
      </c>
      <c r="C31" s="192"/>
      <c r="D31" s="96"/>
      <c r="E31" s="196"/>
      <c r="F31" s="197"/>
      <c r="G31" s="197"/>
      <c r="H31" s="197"/>
      <c r="I31" s="198"/>
    </row>
    <row r="32" spans="1:373">
      <c r="A32" s="93">
        <f t="shared" si="7"/>
        <v>18</v>
      </c>
      <c r="B32" s="192" t="s">
        <v>167</v>
      </c>
      <c r="C32" s="192"/>
      <c r="D32" s="96"/>
      <c r="E32" s="196"/>
      <c r="F32" s="197"/>
      <c r="G32" s="197"/>
      <c r="H32" s="197"/>
      <c r="I32" s="198"/>
    </row>
    <row r="33" spans="1:9">
      <c r="A33" s="93">
        <f t="shared" si="7"/>
        <v>19</v>
      </c>
      <c r="B33" s="192" t="s">
        <v>168</v>
      </c>
      <c r="C33" s="192"/>
      <c r="D33" s="96"/>
      <c r="E33" s="196"/>
      <c r="F33" s="197"/>
      <c r="G33" s="197"/>
      <c r="H33" s="197"/>
      <c r="I33" s="198"/>
    </row>
    <row r="34" spans="1:9">
      <c r="A34" s="93">
        <f t="shared" si="7"/>
        <v>20</v>
      </c>
      <c r="B34" s="192" t="s">
        <v>169</v>
      </c>
      <c r="C34" s="192"/>
      <c r="D34" s="96"/>
      <c r="E34" s="196"/>
      <c r="F34" s="197"/>
      <c r="G34" s="197"/>
      <c r="H34" s="197"/>
      <c r="I34" s="198"/>
    </row>
    <row r="35" spans="1:9" ht="25.5" customHeight="1">
      <c r="E35" s="199"/>
      <c r="F35" s="200"/>
      <c r="G35" s="200"/>
      <c r="H35" s="200"/>
      <c r="I35" s="201"/>
    </row>
  </sheetData>
  <mergeCells count="25">
    <mergeCell ref="B17:C17"/>
    <mergeCell ref="F17:G17"/>
    <mergeCell ref="F14:G14"/>
    <mergeCell ref="B15:C15"/>
    <mergeCell ref="F15:G15"/>
    <mergeCell ref="B16:C16"/>
    <mergeCell ref="F16:G16"/>
    <mergeCell ref="E22:I35"/>
    <mergeCell ref="B23:C23"/>
    <mergeCell ref="B24:C24"/>
    <mergeCell ref="B25:C25"/>
    <mergeCell ref="B26:C26"/>
    <mergeCell ref="B33:C33"/>
    <mergeCell ref="B34:C34"/>
    <mergeCell ref="B27:C27"/>
    <mergeCell ref="B28:C28"/>
    <mergeCell ref="B29:C29"/>
    <mergeCell ref="B30:C30"/>
    <mergeCell ref="B31:C31"/>
    <mergeCell ref="B32:C32"/>
    <mergeCell ref="B18:C18"/>
    <mergeCell ref="B19:C19"/>
    <mergeCell ref="B20:C20"/>
    <mergeCell ref="B21:C21"/>
    <mergeCell ref="B22:C22"/>
  </mergeCells>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法適用_電気事業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Administrator</cp:lastModifiedBy>
  <cp:lastPrinted>2017-08-18T00:52:43Z</cp:lastPrinted>
  <dcterms:created xsi:type="dcterms:W3CDTF">2017-06-20T03:23:30Z</dcterms:created>
  <dcterms:modified xsi:type="dcterms:W3CDTF">2017-08-23T11:53:30Z</dcterms:modified>
</cp:coreProperties>
</file>