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AlgorithmName="SHA-512" workbookHashValue="izspbDcfh7jJDcbfKS5WP7vDoRCNL2JHuhWpvrhR4hNsbIFNSWDXj0sxo8PCljUoP5owqSALLhxKuYvLPz12ow==" workbookSaltValue="x7cL/ZPFZ6Y0qcjxK0xPFQ==" workbookSpinCount="100000" lockStructure="1"/>
  <bookViews>
    <workbookView xWindow="0" yWindow="0" windowWidth="15348" windowHeight="4836"/>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L19" i="4" s="1"/>
  <c r="AV6" i="5"/>
  <c r="I19" i="4" s="1"/>
  <c r="AU6" i="5"/>
  <c r="F19" i="4" s="1"/>
  <c r="AT6" i="5"/>
  <c r="AS6" i="5"/>
  <c r="L16" i="4" s="1"/>
  <c r="AR6" i="5"/>
  <c r="AQ6" i="5"/>
  <c r="AP6" i="5"/>
  <c r="AO6" i="5"/>
  <c r="N15" i="4" s="1"/>
  <c r="AN6" i="5"/>
  <c r="AM6" i="5"/>
  <c r="AL6" i="5"/>
  <c r="AK6" i="5"/>
  <c r="F15" i="4" s="1"/>
  <c r="AJ6" i="5"/>
  <c r="AI6" i="5"/>
  <c r="AH6" i="5"/>
  <c r="AG6" i="5"/>
  <c r="H14" i="4" s="1"/>
  <c r="AF6" i="5"/>
  <c r="AE6" i="5"/>
  <c r="AD6" i="5"/>
  <c r="AC6" i="5"/>
  <c r="J13" i="4" s="1"/>
  <c r="AB6" i="5"/>
  <c r="AA6" i="5"/>
  <c r="Z6" i="5"/>
  <c r="Y6" i="5"/>
  <c r="L12" i="4" s="1"/>
  <c r="X6" i="5"/>
  <c r="W6" i="5"/>
  <c r="V6" i="5"/>
  <c r="U6" i="5"/>
  <c r="B9" i="4" s="1"/>
  <c r="T6" i="5"/>
  <c r="S6" i="5"/>
  <c r="R6" i="5"/>
  <c r="Q6" i="5"/>
  <c r="P6" i="5"/>
  <c r="O6" i="5"/>
  <c r="N6" i="5"/>
  <c r="M6" i="5"/>
  <c r="L6" i="5"/>
  <c r="K6" i="5"/>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16" i="4"/>
  <c r="J16" i="4"/>
  <c r="H16" i="4"/>
  <c r="F16" i="4"/>
  <c r="L15" i="4"/>
  <c r="J15" i="4"/>
  <c r="H15" i="4"/>
  <c r="N14" i="4"/>
  <c r="L14" i="4"/>
  <c r="J14" i="4"/>
  <c r="F14" i="4"/>
  <c r="N13" i="4"/>
  <c r="L13" i="4"/>
  <c r="H13" i="4"/>
  <c r="F13" i="4"/>
  <c r="N12" i="4"/>
  <c r="J12" i="4"/>
  <c r="H12" i="4"/>
  <c r="F12" i="4"/>
  <c r="J7" i="4"/>
  <c r="N5" i="4"/>
  <c r="J5" i="4"/>
  <c r="F5" i="4"/>
  <c r="B5" i="4"/>
  <c r="N3" i="4"/>
  <c r="J3" i="4"/>
  <c r="F3" i="4"/>
  <c r="B3" i="4"/>
  <c r="B1" i="4"/>
  <c r="MN16" i="5" l="1"/>
  <c r="LT16" i="5"/>
  <c r="KZ16" i="5"/>
  <c r="KE16" i="5"/>
  <c r="MD16" i="5"/>
  <c r="LJ16" i="5"/>
  <c r="KO16" i="5"/>
  <c r="JU16" i="5"/>
  <c r="JA16" i="5"/>
  <c r="JK16" i="5"/>
  <c r="HV16" i="5"/>
  <c r="HB16" i="5"/>
  <c r="GG16" i="5"/>
  <c r="FM16" i="5"/>
  <c r="ER16" i="5"/>
  <c r="DX16" i="5"/>
  <c r="DD16" i="5"/>
  <c r="CI16" i="5"/>
  <c r="BM16" i="5"/>
  <c r="MD10" i="5"/>
  <c r="LJ10" i="5"/>
  <c r="KO10" i="5"/>
  <c r="JU10" i="5"/>
  <c r="JA10" i="5"/>
  <c r="IF10" i="5"/>
  <c r="HL10" i="5"/>
  <c r="GQ10" i="5"/>
  <c r="FW10" i="5"/>
  <c r="FC10" i="5"/>
  <c r="EH10" i="5"/>
  <c r="DN10" i="5"/>
  <c r="CS10" i="5"/>
  <c r="BX10" i="5"/>
  <c r="HL16" i="5"/>
  <c r="FW16" i="5"/>
  <c r="EH16" i="5"/>
  <c r="CS16" i="5"/>
  <c r="BB16" i="5"/>
  <c r="MN10" i="5"/>
  <c r="KZ10" i="5"/>
  <c r="JK10" i="5"/>
  <c r="HV10" i="5"/>
  <c r="GG10" i="5"/>
  <c r="ER10" i="5"/>
  <c r="DD10" i="5"/>
  <c r="IP16" i="5"/>
  <c r="IF16" i="5"/>
  <c r="GQ16" i="5"/>
  <c r="FC16" i="5"/>
  <c r="DN16" i="5"/>
  <c r="BX16" i="5"/>
  <c r="LT10" i="5"/>
  <c r="KE10" i="5"/>
  <c r="IP10" i="5"/>
  <c r="HB10" i="5"/>
  <c r="FM10" i="5"/>
  <c r="DX10" i="5"/>
  <c r="CI10" i="5"/>
  <c r="BB10" i="5"/>
  <c r="BM10" i="5"/>
  <c r="N11" i="4"/>
  <c r="HA18" i="5"/>
  <c r="GY18" i="5"/>
  <c r="HB18" i="5"/>
  <c r="GZ18" i="5"/>
  <c r="GX18" i="5"/>
  <c r="HA12" i="5"/>
  <c r="GY12" i="5"/>
  <c r="GZ12" i="5"/>
  <c r="HB12" i="5"/>
  <c r="GX12" i="5"/>
  <c r="HL18" i="5"/>
  <c r="HJ18" i="5"/>
  <c r="HH18" i="5"/>
  <c r="HK18" i="5"/>
  <c r="HI18" i="5"/>
  <c r="HL12" i="5"/>
  <c r="HJ12" i="5"/>
  <c r="HH12" i="5"/>
  <c r="HI12" i="5"/>
  <c r="HK12" i="5"/>
  <c r="HU18" i="5"/>
  <c r="HS18" i="5"/>
  <c r="HV18" i="5"/>
  <c r="HT18" i="5"/>
  <c r="HR18" i="5"/>
  <c r="HU12" i="5"/>
  <c r="HS12" i="5"/>
  <c r="HV12" i="5"/>
  <c r="HR12" i="5"/>
  <c r="HT12" i="5"/>
  <c r="IF18" i="5"/>
  <c r="ID18" i="5"/>
  <c r="IB18" i="5"/>
  <c r="IE18" i="5"/>
  <c r="IC18" i="5"/>
  <c r="IF12" i="5"/>
  <c r="ID12" i="5"/>
  <c r="IB12" i="5"/>
  <c r="IE12" i="5"/>
  <c r="IC12" i="5"/>
  <c r="IO18" i="5"/>
  <c r="IM18" i="5"/>
  <c r="IP18" i="5"/>
  <c r="IN18" i="5"/>
  <c r="IL18" i="5"/>
  <c r="IO12" i="5"/>
  <c r="IM12" i="5"/>
  <c r="IN12" i="5"/>
  <c r="IP12" i="5"/>
  <c r="IL12" i="5"/>
  <c r="KY18" i="5"/>
  <c r="KW18" i="5"/>
  <c r="KZ18" i="5"/>
  <c r="KX18" i="5"/>
  <c r="KV18" i="5"/>
  <c r="KY12" i="5"/>
  <c r="KW12" i="5"/>
  <c r="KZ12" i="5"/>
  <c r="KV12" i="5"/>
  <c r="KX12" i="5"/>
  <c r="LJ18" i="5"/>
  <c r="LH18" i="5"/>
  <c r="LF18" i="5"/>
  <c r="LI18" i="5"/>
  <c r="LG18" i="5"/>
  <c r="LJ12" i="5"/>
  <c r="LH12" i="5"/>
  <c r="LF12" i="5"/>
  <c r="LI12" i="5"/>
  <c r="LG12" i="5"/>
  <c r="LS18" i="5"/>
  <c r="LQ18" i="5"/>
  <c r="LT18" i="5"/>
  <c r="LR18" i="5"/>
  <c r="LP18" i="5"/>
  <c r="LS12" i="5"/>
  <c r="LQ12" i="5"/>
  <c r="LR12" i="5"/>
  <c r="LT12" i="5"/>
  <c r="LP12" i="5"/>
  <c r="MD18" i="5"/>
  <c r="MB18" i="5"/>
  <c r="LZ18" i="5"/>
  <c r="MC18" i="5"/>
  <c r="MA18" i="5"/>
  <c r="MD12" i="5"/>
  <c r="MB12" i="5"/>
  <c r="LZ12" i="5"/>
  <c r="MA12" i="5"/>
  <c r="MC12" i="5"/>
  <c r="MM18" i="5"/>
  <c r="MK18" i="5"/>
  <c r="MN18" i="5"/>
  <c r="ML18" i="5"/>
  <c r="MJ18" i="5"/>
  <c r="MM12" i="5"/>
  <c r="MK12" i="5"/>
  <c r="MN12" i="5"/>
  <c r="MJ12" i="5"/>
  <c r="ML12" i="5"/>
  <c r="B10" i="5"/>
  <c r="E10" i="5"/>
  <c r="C10" i="5"/>
  <c r="GM8" i="5"/>
  <c r="GC8" i="5"/>
  <c r="FS8" i="5"/>
  <c r="FI8" i="5"/>
  <c r="EY8" i="5"/>
  <c r="D10" i="5"/>
  <c r="JA18" i="5"/>
  <c r="IY18" i="5"/>
  <c r="IW18" i="5"/>
  <c r="IZ18" i="5"/>
  <c r="IX18" i="5"/>
  <c r="JA12" i="5"/>
  <c r="IY12" i="5"/>
  <c r="IW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IZ12" i="5"/>
  <c r="JI12" i="5"/>
  <c r="JR12" i="5"/>
  <c r="KA12" i="5"/>
  <c r="KE12" i="5"/>
  <c r="KN12" i="5"/>
  <c r="IX12" i="5"/>
  <c r="JG12" i="5"/>
  <c r="JK12" i="5"/>
  <c r="JT12" i="5"/>
  <c r="KC12" i="5"/>
  <c r="KL12" i="5"/>
  <c r="FC18" i="5" l="1"/>
  <c r="FA18" i="5"/>
  <c r="EY18" i="5"/>
  <c r="FB18" i="5"/>
  <c r="EZ18" i="5"/>
  <c r="FC12" i="5"/>
  <c r="FA12" i="5"/>
  <c r="EY12" i="5"/>
  <c r="FB12" i="5"/>
  <c r="EZ12" i="5"/>
  <c r="FW18" i="5"/>
  <c r="FU18" i="5"/>
  <c r="FS18" i="5"/>
  <c r="FV18" i="5"/>
  <c r="FT18" i="5"/>
  <c r="FW12" i="5"/>
  <c r="FU12" i="5"/>
  <c r="FS12" i="5"/>
  <c r="FT12" i="5"/>
  <c r="FV12" i="5"/>
  <c r="MC16" i="5"/>
  <c r="LI16" i="5"/>
  <c r="KN16" i="5"/>
  <c r="JT16" i="5"/>
  <c r="MM16" i="5"/>
  <c r="LS16" i="5"/>
  <c r="KY16" i="5"/>
  <c r="KD16" i="5"/>
  <c r="JJ16" i="5"/>
  <c r="IO16" i="5"/>
  <c r="IE16" i="5"/>
  <c r="HK16" i="5"/>
  <c r="GP16" i="5"/>
  <c r="FV16" i="5"/>
  <c r="FB16" i="5"/>
  <c r="EG16" i="5"/>
  <c r="DM16" i="5"/>
  <c r="CR16" i="5"/>
  <c r="BW16" i="5"/>
  <c r="BA16" i="5"/>
  <c r="MM10" i="5"/>
  <c r="LS10" i="5"/>
  <c r="KY10" i="5"/>
  <c r="KD10" i="5"/>
  <c r="JJ10" i="5"/>
  <c r="IO10" i="5"/>
  <c r="HU10" i="5"/>
  <c r="HA10" i="5"/>
  <c r="GF10" i="5"/>
  <c r="FL10" i="5"/>
  <c r="EQ10" i="5"/>
  <c r="DW10" i="5"/>
  <c r="DC10" i="5"/>
  <c r="CH10" i="5"/>
  <c r="IZ16" i="5"/>
  <c r="HU16" i="5"/>
  <c r="GF16" i="5"/>
  <c r="EQ16" i="5"/>
  <c r="DC16" i="5"/>
  <c r="BL16" i="5"/>
  <c r="LI10" i="5"/>
  <c r="JT10" i="5"/>
  <c r="IE10" i="5"/>
  <c r="GP10" i="5"/>
  <c r="FB10" i="5"/>
  <c r="DM10" i="5"/>
  <c r="HA16" i="5"/>
  <c r="FL16" i="5"/>
  <c r="DW16" i="5"/>
  <c r="CH16" i="5"/>
  <c r="MC10" i="5"/>
  <c r="KN10" i="5"/>
  <c r="IZ10" i="5"/>
  <c r="HK10" i="5"/>
  <c r="FV10" i="5"/>
  <c r="EG10" i="5"/>
  <c r="CR10" i="5"/>
  <c r="BL10" i="5"/>
  <c r="BW10" i="5"/>
  <c r="BA10" i="5"/>
  <c r="L11" i="4"/>
  <c r="ML16" i="5"/>
  <c r="LR16" i="5"/>
  <c r="KX16" i="5"/>
  <c r="KC16" i="5"/>
  <c r="MB16" i="5"/>
  <c r="LH16" i="5"/>
  <c r="KM16" i="5"/>
  <c r="JS16" i="5"/>
  <c r="IY16" i="5"/>
  <c r="IN16" i="5"/>
  <c r="HT16" i="5"/>
  <c r="GZ16" i="5"/>
  <c r="GE16" i="5"/>
  <c r="FK16" i="5"/>
  <c r="EP16" i="5"/>
  <c r="DV16" i="5"/>
  <c r="DB16" i="5"/>
  <c r="CG16" i="5"/>
  <c r="BK16" i="5"/>
  <c r="MB10" i="5"/>
  <c r="LH10" i="5"/>
  <c r="KM10" i="5"/>
  <c r="JS10" i="5"/>
  <c r="IY10" i="5"/>
  <c r="ID10" i="5"/>
  <c r="HJ10" i="5"/>
  <c r="GO10" i="5"/>
  <c r="FU10" i="5"/>
  <c r="FA10" i="5"/>
  <c r="EF10" i="5"/>
  <c r="DL10" i="5"/>
  <c r="CQ10" i="5"/>
  <c r="ID16" i="5"/>
  <c r="GO16" i="5"/>
  <c r="FA16" i="5"/>
  <c r="DL16" i="5"/>
  <c r="BV16" i="5"/>
  <c r="LR10" i="5"/>
  <c r="KC10" i="5"/>
  <c r="IN10" i="5"/>
  <c r="GZ10" i="5"/>
  <c r="FK10" i="5"/>
  <c r="DV10" i="5"/>
  <c r="CG10" i="5"/>
  <c r="JI16" i="5"/>
  <c r="HJ16" i="5"/>
  <c r="FU16" i="5"/>
  <c r="EF16" i="5"/>
  <c r="CQ16" i="5"/>
  <c r="AZ16" i="5"/>
  <c r="ML10" i="5"/>
  <c r="KX10" i="5"/>
  <c r="JI10" i="5"/>
  <c r="HT10" i="5"/>
  <c r="GE10" i="5"/>
  <c r="EP10" i="5"/>
  <c r="DB10" i="5"/>
  <c r="BV10" i="5"/>
  <c r="AZ10" i="5"/>
  <c r="J11" i="4"/>
  <c r="BK10" i="5"/>
  <c r="FL18" i="5"/>
  <c r="FJ18" i="5"/>
  <c r="FM18" i="5"/>
  <c r="FK18" i="5"/>
  <c r="FI18" i="5"/>
  <c r="FL12" i="5"/>
  <c r="FJ12" i="5"/>
  <c r="FK12" i="5"/>
  <c r="FM12" i="5"/>
  <c r="FI12" i="5"/>
  <c r="GF18" i="5"/>
  <c r="GD18" i="5"/>
  <c r="GG18" i="5"/>
  <c r="GE18" i="5"/>
  <c r="GC18" i="5"/>
  <c r="GF12" i="5"/>
  <c r="GD12" i="5"/>
  <c r="GG12" i="5"/>
  <c r="GC12" i="5"/>
  <c r="GE12" i="5"/>
  <c r="MA16" i="5"/>
  <c r="LG16" i="5"/>
  <c r="KL16" i="5"/>
  <c r="JR16" i="5"/>
  <c r="MK16" i="5"/>
  <c r="LQ16" i="5"/>
  <c r="KW16" i="5"/>
  <c r="KB16" i="5"/>
  <c r="JH16" i="5"/>
  <c r="IX16" i="5"/>
  <c r="IC16" i="5"/>
  <c r="HI16" i="5"/>
  <c r="GN16" i="5"/>
  <c r="FT16" i="5"/>
  <c r="EZ16" i="5"/>
  <c r="EE16" i="5"/>
  <c r="DK16" i="5"/>
  <c r="CP16" i="5"/>
  <c r="BU16" i="5"/>
  <c r="AY16" i="5"/>
  <c r="MK10" i="5"/>
  <c r="LQ10" i="5"/>
  <c r="KW10" i="5"/>
  <c r="KB10" i="5"/>
  <c r="JH10" i="5"/>
  <c r="IM10" i="5"/>
  <c r="HS10" i="5"/>
  <c r="GY10" i="5"/>
  <c r="GD10" i="5"/>
  <c r="FJ10" i="5"/>
  <c r="EO10" i="5"/>
  <c r="DU10" i="5"/>
  <c r="DA10" i="5"/>
  <c r="CF10" i="5"/>
  <c r="IM16" i="5"/>
  <c r="GY16" i="5"/>
  <c r="FJ16" i="5"/>
  <c r="DU16" i="5"/>
  <c r="CF16" i="5"/>
  <c r="MA10" i="5"/>
  <c r="KL10" i="5"/>
  <c r="IX10" i="5"/>
  <c r="HI10" i="5"/>
  <c r="FT10" i="5"/>
  <c r="EE10" i="5"/>
  <c r="CP10" i="5"/>
  <c r="HS16" i="5"/>
  <c r="GD16" i="5"/>
  <c r="EO16" i="5"/>
  <c r="DA16" i="5"/>
  <c r="BJ16" i="5"/>
  <c r="LG10" i="5"/>
  <c r="JR10" i="5"/>
  <c r="IC10" i="5"/>
  <c r="GN10" i="5"/>
  <c r="EZ10" i="5"/>
  <c r="DK10" i="5"/>
  <c r="BJ10" i="5"/>
  <c r="AY10" i="5"/>
  <c r="H11" i="4"/>
  <c r="BU10" i="5"/>
  <c r="MJ16" i="5"/>
  <c r="LP16" i="5"/>
  <c r="KV16" i="5"/>
  <c r="KA16" i="5"/>
  <c r="LZ16" i="5"/>
  <c r="LF16" i="5"/>
  <c r="KK16" i="5"/>
  <c r="JQ16" i="5"/>
  <c r="IW16" i="5"/>
  <c r="JG16" i="5"/>
  <c r="IL16" i="5"/>
  <c r="HR16" i="5"/>
  <c r="GX16" i="5"/>
  <c r="GC16" i="5"/>
  <c r="FI16" i="5"/>
  <c r="EN16" i="5"/>
  <c r="DT16" i="5"/>
  <c r="CZ16" i="5"/>
  <c r="CE16" i="5"/>
  <c r="BI16" i="5"/>
  <c r="LZ10" i="5"/>
  <c r="LF10" i="5"/>
  <c r="KK10" i="5"/>
  <c r="JQ10" i="5"/>
  <c r="IW10" i="5"/>
  <c r="IB10" i="5"/>
  <c r="HH10" i="5"/>
  <c r="GM10" i="5"/>
  <c r="FS10" i="5"/>
  <c r="EY10" i="5"/>
  <c r="ED10" i="5"/>
  <c r="DJ10" i="5"/>
  <c r="CO10" i="5"/>
  <c r="HH16" i="5"/>
  <c r="FS16" i="5"/>
  <c r="ED16" i="5"/>
  <c r="CO16" i="5"/>
  <c r="AX16" i="5"/>
  <c r="MJ10" i="5"/>
  <c r="KV10" i="5"/>
  <c r="JG10" i="5"/>
  <c r="HR10" i="5"/>
  <c r="GC10" i="5"/>
  <c r="EN10" i="5"/>
  <c r="CZ10" i="5"/>
  <c r="IB16" i="5"/>
  <c r="GM16" i="5"/>
  <c r="EY16" i="5"/>
  <c r="DJ16" i="5"/>
  <c r="BT16" i="5"/>
  <c r="LP10" i="5"/>
  <c r="KA10" i="5"/>
  <c r="IL10" i="5"/>
  <c r="GX10" i="5"/>
  <c r="FI10" i="5"/>
  <c r="DT10" i="5"/>
  <c r="CE10" i="5"/>
  <c r="BT10" i="5"/>
  <c r="AX10" i="5"/>
  <c r="BI10" i="5"/>
  <c r="F11" i="4"/>
  <c r="GQ18" i="5"/>
  <c r="GO18" i="5"/>
  <c r="GM18" i="5"/>
  <c r="GP18" i="5"/>
  <c r="GN18" i="5"/>
  <c r="GQ12" i="5"/>
  <c r="GO12" i="5"/>
  <c r="GM12" i="5"/>
  <c r="GP12" i="5"/>
  <c r="GN12" i="5"/>
</calcChain>
</file>

<file path=xl/sharedStrings.xml><?xml version="1.0" encoding="utf-8"?>
<sst xmlns="http://schemas.openxmlformats.org/spreadsheetml/2006/main" count="813" uniqueCount="177">
  <si>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</si>
  <si>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</si>
  <si>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</si>
  <si>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</si>
  <si>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</si>
  <si>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</si>
  <si>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</si>
  <si>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</si>
  <si>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欠損金があるため、利益剰余金の使途なし。</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</si>
  <si>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</si>
  <si>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</si>
  <si>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</si>
  <si>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</si>
  <si>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</si>
  <si>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</si>
  <si>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</si>
  <si>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</si>
  <si>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</si>
  <si>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</si>
  <si>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</si>
  <si>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</si>
  <si>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</si>
  <si>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</si>
  <si>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</si>
  <si>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</si>
  <si>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</si>
  <si>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</si>
  <si>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</si>
  <si>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</si>
  <si>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</si>
  <si>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</si>
  <si>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</si>
  <si>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</si>
  <si>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</si>
  <si>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</si>
  <si>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</si>
  <si>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</si>
  <si>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</si>
  <si>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</si>
  <si>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</si>
  <si>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</si>
  <si>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</si>
  <si>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</si>
  <si>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</si>
  <si>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</si>
  <si>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</si>
  <si>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</si>
  <si>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</si>
  <si>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</si>
  <si>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</si>
  <si>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</si>
  <si>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</si>
  <si>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</si>
  <si>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</si>
  <si>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</si>
  <si>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</si>
  <si>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</si>
  <si>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</si>
  <si>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</si>
  <si>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</si>
  <si>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</si>
  <si>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</si>
  <si>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</si>
  <si>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</si>
  <si>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</si>
  <si>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</si>
  <si>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</si>
  <si>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</si>
  <si>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</si>
  <si>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</si>
  <si>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</si>
  <si>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</si>
  <si>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</si>
  <si>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</si>
  <si>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</si>
  <si>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</si>
  <si>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</si>
  <si>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</si>
  <si>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</si>
  <si>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</si>
  <si>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</si>
  <si>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</si>
  <si>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</si>
  <si>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</si>
  <si>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</si>
  <si>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</si>
  <si>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</si>
  <si>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</si>
  <si>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</si>
  <si>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</si>
  <si>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</si>
  <si>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</si>
  <si>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</si>
  <si>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</si>
  <si>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</si>
  <si>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</si>
  <si>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</si>
  <si>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</si>
  <si>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</si>
  <si>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</si>
  <si>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</si>
  <si>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</si>
  <si>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</si>
  <si>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</si>
  <si>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</si>
  <si>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</si>
  <si>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</si>
  <si>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</si>
  <si>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</si>
  <si>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</si>
  <si>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</si>
  <si>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</si>
  <si>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</si>
  <si>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</si>
  <si>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</si>
  <si>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240001</t>
  </si>
  <si>
    <t>46</t>
  </si>
  <si>
    <t>04</t>
  </si>
  <si>
    <t>0</t>
  </si>
  <si>
    <t>000</t>
  </si>
  <si>
    <t>三重県</t>
  </si>
  <si>
    <t>法適用</t>
  </si>
  <si>
    <t>電気事業</t>
  </si>
  <si>
    <t>-</t>
  </si>
  <si>
    <t>平成30年3月31日　三重ごみ固形燃料発電所</t>
  </si>
  <si>
    <t>平成35年3月31日　三重ごみ固形燃料発電所</t>
  </si>
  <si>
    <t>無</t>
  </si>
  <si>
    <t>丸紅株式会社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</si>
  <si>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</si>
  <si>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</si>
  <si>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</si>
  <si>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</si>
  <si>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</si>
  <si>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</si>
  <si>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</si>
  <si>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</si>
  <si>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</si>
  <si>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</si>
  <si>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</si>
  <si>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</si>
  <si>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</si>
  <si>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</si>
  <si>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</si>
  <si>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</si>
  <si>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</si>
  <si>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</si>
  <si>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</si>
  <si>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</si>
  <si>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</si>
  <si>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</si>
  <si>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</si>
  <si>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</si>
  <si>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</si>
  <si>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</si>
  <si>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</si>
  <si>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</si>
  <si>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</si>
  <si>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</si>
  <si>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</si>
  <si>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</si>
  <si>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</si>
  <si>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</si>
  <si>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</si>
  <si>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</si>
  <si>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</si>
  <si>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</si>
  <si>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</si>
  <si>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</si>
  <si>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</si>
  <si>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</si>
  <si>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</si>
  <si>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</si>
  <si>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</si>
  <si>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</si>
  <si>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ごみ発電（RDF焼却・発電）事業は平成32年度末をもって事業終了予定であるが、平成29年度以降の維持管理費用の大幅な増加及び売電単価の値下がりに伴う売電収入の減少も見込まれていることから、より効率的な発電運用を行うことで売電収入の向上を図るなど、安全性を確保しつつ健全な経営に努めたい。</t>
    <rPh sb="3" eb="5">
      <t>ハツデン</t>
    </rPh>
    <rPh sb="9" eb="11">
      <t>ショウキャク</t>
    </rPh>
    <rPh sb="12" eb="14">
      <t>ハツデン</t>
    </rPh>
    <rPh sb="15" eb="17">
      <t>ジギョウ</t>
    </rPh>
    <rPh sb="18" eb="20">
      <t>ヘイセイ</t>
    </rPh>
    <rPh sb="22" eb="24">
      <t>ネンド</t>
    </rPh>
    <rPh sb="24" eb="25">
      <t>マツ</t>
    </rPh>
    <rPh sb="29" eb="31">
      <t>ジギョウ</t>
    </rPh>
    <rPh sb="31" eb="33">
      <t>シュウリョウ</t>
    </rPh>
    <rPh sb="33" eb="35">
      <t>ヨテイ</t>
    </rPh>
    <rPh sb="40" eb="42">
      <t>ヘイセイ</t>
    </rPh>
    <rPh sb="44" eb="46">
      <t>ネンド</t>
    </rPh>
    <rPh sb="46" eb="48">
      <t>イコウ</t>
    </rPh>
    <rPh sb="49" eb="51">
      <t>イジ</t>
    </rPh>
    <rPh sb="51" eb="54">
      <t>カンリヒ</t>
    </rPh>
    <rPh sb="54" eb="55">
      <t>ヨウ</t>
    </rPh>
    <rPh sb="56" eb="58">
      <t>オオハバ</t>
    </rPh>
    <rPh sb="59" eb="61">
      <t>ゾウカ</t>
    </rPh>
    <rPh sb="61" eb="62">
      <t>オヨ</t>
    </rPh>
    <rPh sb="63" eb="65">
      <t>バイデン</t>
    </rPh>
    <rPh sb="65" eb="67">
      <t>タンカ</t>
    </rPh>
    <rPh sb="68" eb="70">
      <t>ネサ</t>
    </rPh>
    <rPh sb="73" eb="74">
      <t>トモナ</t>
    </rPh>
    <rPh sb="75" eb="77">
      <t>バイデン</t>
    </rPh>
    <rPh sb="77" eb="79">
      <t>シュウニュウ</t>
    </rPh>
    <rPh sb="80" eb="82">
      <t>ゲンショウ</t>
    </rPh>
    <rPh sb="83" eb="85">
      <t>ミコ</t>
    </rPh>
    <rPh sb="97" eb="100">
      <t>コウリツテキ</t>
    </rPh>
    <rPh sb="101" eb="103">
      <t>ハツデン</t>
    </rPh>
    <rPh sb="103" eb="105">
      <t>ウンヨウ</t>
    </rPh>
    <rPh sb="106" eb="107">
      <t>オコナ</t>
    </rPh>
    <rPh sb="111" eb="113">
      <t>バイデン</t>
    </rPh>
    <rPh sb="113" eb="115">
      <t>シュウニュウ</t>
    </rPh>
    <rPh sb="116" eb="118">
      <t>コウジョウ</t>
    </rPh>
    <rPh sb="119" eb="120">
      <t>ハカ</t>
    </rPh>
    <rPh sb="124" eb="127">
      <t>アンゼンセイ</t>
    </rPh>
    <rPh sb="128" eb="130">
      <t>カクホ</t>
    </rPh>
    <rPh sb="133" eb="135">
      <t>ケンゼン</t>
    </rPh>
    <rPh sb="136" eb="138">
      <t>ケイエイ</t>
    </rPh>
    <rPh sb="139" eb="140">
      <t>ツト</t>
    </rPh>
    <phoneticPr fontId="3"/>
  </si>
  <si>
    <t>・本県の電気事業については、平成27年4月1日付けで水力発電事業を民間譲渡したことにより、ごみ発電（RDF焼却・発電）事業単独となったが水力発電事業の民間譲渡後も残務整理費用を必要とした。　　　　　　　　　　　　　　　　　　　　　　　　　　　　　　　　　　　　　　　　　　　　　　　　　　　　　　　　　　　このため、電気事業全体では経常収支比率・営業収支比率はともに100％を下回ったが、ごみ発電単独でみると経常収支比率119.3％、営業収支比率113.9％と100％を上回っており収益性は確保されている。　　　　　　　　　　　　　　　　　　　　　　　　　　　　　　　　　　　　　　　　　　　　　　　　　　　　　　　　　　　　　　　　　　　　　　　　　　　　　　　　　　　　　　　　　　　　　　　　　　　　　　　　　　　　　　　　　　　　　　　　　　　・流動比率は水力発電事業の譲渡金による現金預金の増加により、1,954.9％と支払い能力は高いと考えられる。　　　　　　　　　　　　　　　　　　　　　　　　　　　　　　　　　　　　　　　　　　　　　　　　　　　　　　　　　　　　・供給原価については、38,564.8円と前年度値から大きく増加している。これはごみ発電事業の供給原価が水力発電に比べ高いこと、また安全性を確保する必要があることから、供給原価の増加はやむを得ないと考えられる。　　　　　　　　　　　　　　　　　　　　　　　　　　　　　　　　　　　　　　　　　　　　　　　　　　　　　　　　　　　　　　　　　　　　　　　　　　　　　　　　　　　　　　　　　　　　　　　　　　　　　　　　　　　　　　　　　　　・EBITDAについては、平成23年度から増加傾向にあったが、平成26年度に極端に減少している。これは会計基準の見直しによる退職給付引当金等の計上に伴う純利益の減少によるものである。</t>
    <rPh sb="1" eb="2">
      <t>ホン</t>
    </rPh>
    <rPh sb="2" eb="3">
      <t>ケン</t>
    </rPh>
    <rPh sb="4" eb="6">
      <t>デンキ</t>
    </rPh>
    <rPh sb="6" eb="8">
      <t>ジギョウ</t>
    </rPh>
    <rPh sb="14" eb="16">
      <t>ヘイセイ</t>
    </rPh>
    <rPh sb="18" eb="19">
      <t>ネン</t>
    </rPh>
    <rPh sb="20" eb="21">
      <t>ツキ</t>
    </rPh>
    <rPh sb="22" eb="23">
      <t>ヒ</t>
    </rPh>
    <rPh sb="23" eb="24">
      <t>ヅ</t>
    </rPh>
    <rPh sb="26" eb="28">
      <t>スイリョク</t>
    </rPh>
    <rPh sb="28" eb="30">
      <t>ハツデン</t>
    </rPh>
    <rPh sb="30" eb="32">
      <t>ジギョウ</t>
    </rPh>
    <rPh sb="33" eb="35">
      <t>ミンカン</t>
    </rPh>
    <rPh sb="35" eb="37">
      <t>ジョウト</t>
    </rPh>
    <rPh sb="47" eb="49">
      <t>ハツデン</t>
    </rPh>
    <rPh sb="53" eb="55">
      <t>ショウキャク</t>
    </rPh>
    <rPh sb="56" eb="58">
      <t>ハツデン</t>
    </rPh>
    <rPh sb="59" eb="61">
      <t>ジギョウ</t>
    </rPh>
    <rPh sb="61" eb="63">
      <t>タンドク</t>
    </rPh>
    <rPh sb="68" eb="70">
      <t>スイリョク</t>
    </rPh>
    <rPh sb="70" eb="72">
      <t>ハツデン</t>
    </rPh>
    <rPh sb="72" eb="74">
      <t>ジギョウ</t>
    </rPh>
    <rPh sb="75" eb="77">
      <t>ミンカン</t>
    </rPh>
    <rPh sb="77" eb="79">
      <t>ジョウト</t>
    </rPh>
    <rPh sb="79" eb="80">
      <t>ゴ</t>
    </rPh>
    <rPh sb="81" eb="83">
      <t>ザンム</t>
    </rPh>
    <rPh sb="83" eb="85">
      <t>セイリ</t>
    </rPh>
    <rPh sb="85" eb="87">
      <t>ヒヨウ</t>
    </rPh>
    <rPh sb="88" eb="90">
      <t>ヒツヨウ</t>
    </rPh>
    <rPh sb="158" eb="160">
      <t>デンキ</t>
    </rPh>
    <rPh sb="160" eb="162">
      <t>ジギョウ</t>
    </rPh>
    <rPh sb="162" eb="164">
      <t>ゼンタイ</t>
    </rPh>
    <rPh sb="166" eb="168">
      <t>ケイジョウ</t>
    </rPh>
    <rPh sb="168" eb="170">
      <t>シュウシ</t>
    </rPh>
    <rPh sb="170" eb="172">
      <t>ヒリツ</t>
    </rPh>
    <rPh sb="173" eb="175">
      <t>エイギョウ</t>
    </rPh>
    <rPh sb="175" eb="177">
      <t>シュウシ</t>
    </rPh>
    <rPh sb="177" eb="179">
      <t>ヒリツ</t>
    </rPh>
    <rPh sb="188" eb="190">
      <t>シタマワ</t>
    </rPh>
    <rPh sb="196" eb="198">
      <t>ハツデン</t>
    </rPh>
    <rPh sb="198" eb="200">
      <t>タンドク</t>
    </rPh>
    <rPh sb="204" eb="206">
      <t>ケイジョウ</t>
    </rPh>
    <rPh sb="206" eb="208">
      <t>シュウシ</t>
    </rPh>
    <rPh sb="208" eb="210">
      <t>ヒリツ</t>
    </rPh>
    <rPh sb="217" eb="219">
      <t>エイギョウ</t>
    </rPh>
    <rPh sb="219" eb="221">
      <t>シュウシ</t>
    </rPh>
    <rPh sb="221" eb="223">
      <t>ヒリツ</t>
    </rPh>
    <rPh sb="235" eb="237">
      <t>ウワマワ</t>
    </rPh>
    <rPh sb="241" eb="243">
      <t>シュウエキ</t>
    </rPh>
    <rPh sb="243" eb="244">
      <t>セイ</t>
    </rPh>
    <rPh sb="245" eb="247">
      <t>カクホ</t>
    </rPh>
    <rPh sb="377" eb="379">
      <t>リュウドウ</t>
    </rPh>
    <rPh sb="379" eb="381">
      <t>ヒリツ</t>
    </rPh>
    <rPh sb="382" eb="384">
      <t>スイリョク</t>
    </rPh>
    <rPh sb="384" eb="386">
      <t>ハツデン</t>
    </rPh>
    <rPh sb="386" eb="388">
      <t>ジギョウ</t>
    </rPh>
    <rPh sb="389" eb="391">
      <t>ジョウト</t>
    </rPh>
    <rPh sb="391" eb="392">
      <t>キン</t>
    </rPh>
    <rPh sb="395" eb="397">
      <t>ゲンキン</t>
    </rPh>
    <rPh sb="397" eb="399">
      <t>ヨキン</t>
    </rPh>
    <rPh sb="400" eb="402">
      <t>ゾウカ</t>
    </rPh>
    <rPh sb="415" eb="417">
      <t>シハラ</t>
    </rPh>
    <rPh sb="418" eb="420">
      <t>ノウリョク</t>
    </rPh>
    <rPh sb="421" eb="422">
      <t>タカ</t>
    </rPh>
    <rPh sb="424" eb="425">
      <t>カンガ</t>
    </rPh>
    <rPh sb="491" eb="493">
      <t>キョウキュウ</t>
    </rPh>
    <rPh sb="493" eb="495">
      <t>ゲンカ</t>
    </rPh>
    <rPh sb="509" eb="510">
      <t>エン</t>
    </rPh>
    <rPh sb="511" eb="514">
      <t>ゼンネンド</t>
    </rPh>
    <rPh sb="514" eb="515">
      <t>チ</t>
    </rPh>
    <rPh sb="517" eb="518">
      <t>オオ</t>
    </rPh>
    <rPh sb="520" eb="522">
      <t>ゾウカ</t>
    </rPh>
    <rPh sb="532" eb="534">
      <t>ハツデン</t>
    </rPh>
    <rPh sb="534" eb="536">
      <t>ジギョウ</t>
    </rPh>
    <rPh sb="537" eb="539">
      <t>キョウキュウ</t>
    </rPh>
    <rPh sb="539" eb="541">
      <t>ゲンカ</t>
    </rPh>
    <rPh sb="542" eb="544">
      <t>スイリョク</t>
    </rPh>
    <rPh sb="544" eb="546">
      <t>ハツデン</t>
    </rPh>
    <rPh sb="547" eb="548">
      <t>クラ</t>
    </rPh>
    <rPh sb="549" eb="550">
      <t>タカ</t>
    </rPh>
    <rPh sb="556" eb="559">
      <t>アンゼンセイ</t>
    </rPh>
    <rPh sb="560" eb="562">
      <t>カクホ</t>
    </rPh>
    <rPh sb="564" eb="566">
      <t>ヒツヨウ</t>
    </rPh>
    <rPh sb="585" eb="586">
      <t>エ</t>
    </rPh>
    <rPh sb="723" eb="725">
      <t>ヘイセイ</t>
    </rPh>
    <rPh sb="727" eb="729">
      <t>ネンド</t>
    </rPh>
    <rPh sb="731" eb="733">
      <t>ゾウカ</t>
    </rPh>
    <rPh sb="733" eb="735">
      <t>ケイコウ</t>
    </rPh>
    <rPh sb="741" eb="743">
      <t>ヘイセイ</t>
    </rPh>
    <rPh sb="745" eb="747">
      <t>ネンド</t>
    </rPh>
    <rPh sb="748" eb="750">
      <t>キョクタン</t>
    </rPh>
    <rPh sb="751" eb="753">
      <t>ゲンショウ</t>
    </rPh>
    <rPh sb="761" eb="763">
      <t>カイケイ</t>
    </rPh>
    <rPh sb="763" eb="765">
      <t>キジュン</t>
    </rPh>
    <rPh sb="766" eb="768">
      <t>ミナオ</t>
    </rPh>
    <rPh sb="772" eb="774">
      <t>タイショク</t>
    </rPh>
    <rPh sb="774" eb="776">
      <t>キュウフ</t>
    </rPh>
    <rPh sb="776" eb="778">
      <t>ヒキアテ</t>
    </rPh>
    <rPh sb="778" eb="779">
      <t>キン</t>
    </rPh>
    <rPh sb="779" eb="780">
      <t>トウ</t>
    </rPh>
    <rPh sb="781" eb="783">
      <t>ケイジョウ</t>
    </rPh>
    <rPh sb="784" eb="785">
      <t>トモナ</t>
    </rPh>
    <rPh sb="786" eb="789">
      <t>ジュンリエキ</t>
    </rPh>
    <rPh sb="790" eb="792">
      <t>ゲンショウ</t>
    </rPh>
    <phoneticPr fontId="3"/>
  </si>
  <si>
    <t xml:space="preserve">（ごみ発電）
・設備利用率は60％で推移しており、効率的なごみ発電（RDF焼却・発電）運用を行っているため、これ以上の大きな増加は見込めないものと考える。　　　　　　　　　　　　　　　　　　　　　　　　　　　　　　　　　　　　　　　　　　　　　　　　　　　　　　　　　　　　　　　　　　　　　　　　　　　　　　　　　　　　　　　　　　　　　　　　　　・修繕費比率は、平成27年度に増加しているが、調達に期間を要する交換用部品を予め購入したことによるものであり平成28年度からは例年通りの額を予定している。　　　　　　　　　　　　　　　　　　　　　　　　　　　　　　　　　　　　・企業債残高対料金収入比率は、平成27年度で全て償還したため指標はゼロとなっている。　　　　　　　　　　　　　　　　　　　　　　　　　　　　　　　　　　　　　　　　　　　　　　　　　　　　　　　　　　　　　　　　　　　　　　　　　　　　　　　　　　　　　　　　　　　　　・有形固定資産減価償却率については、平成26年度の会計基準見直しにより、みなし償却を廃止し全償却としたため増加している。なお、ごみ発電は平成　　　　　　　　　　　　　　　　　　　　　　　　　　　　　　　　　　　　　　　　　　　　　　　　　　　　　　　　　　　　　　　　　　　　　　　　　　　　　　　　　　　　　　　　　　　　　　　　　　　　　　　　　　　　　　　　　　　　　　32年度をもって事業終了予定であるため、設備の更新は計画していない。このことから平成27年度の数値は償却が進んでいることを示すものである。　　　　　　　　　　　　　　　　　　　　　　　　　　　　　　　　　　　　　　　　　　　　　　　　　　　　　　　　　　　　　・FIT収入割合については、水力発電事業の民間譲渡により、ごみ発電事業単独となったため、100％となった。なお、ごみ発電事業についても、FIT認定期間中に事業終了予定であるため、調達期間終了によるリスクは考えていないが、売電料金単価の下落によりFIT認定単価からの上積み額が減少しており売電収入の減少が見込まれている。
※経営のリスク中ごみ発電の「修繕費比率」・「企業債残高対料金収入比率」は「0.0」及び「－」標記となっているが、これは平成26年度までは、ごみ発電は水力発電の附帯事業として整理されているためである。
</t>
    <rPh sb="3" eb="5">
      <t>ハツデン</t>
    </rPh>
    <rPh sb="8" eb="10">
      <t>セツビ</t>
    </rPh>
    <rPh sb="10" eb="13">
      <t>リヨウリツ</t>
    </rPh>
    <rPh sb="18" eb="20">
      <t>スイイ</t>
    </rPh>
    <rPh sb="25" eb="28">
      <t>コウリツテキ</t>
    </rPh>
    <rPh sb="31" eb="33">
      <t>ハツデン</t>
    </rPh>
    <rPh sb="37" eb="39">
      <t>ショウキャク</t>
    </rPh>
    <rPh sb="40" eb="42">
      <t>ハツデン</t>
    </rPh>
    <rPh sb="43" eb="45">
      <t>ウンヨウ</t>
    </rPh>
    <rPh sb="46" eb="47">
      <t>オコナ</t>
    </rPh>
    <rPh sb="56" eb="58">
      <t>イジョウ</t>
    </rPh>
    <rPh sb="59" eb="60">
      <t>オオ</t>
    </rPh>
    <rPh sb="62" eb="64">
      <t>ゾウカ</t>
    </rPh>
    <rPh sb="65" eb="67">
      <t>ミコ</t>
    </rPh>
    <rPh sb="73" eb="74">
      <t>カンガ</t>
    </rPh>
    <rPh sb="176" eb="178">
      <t>シュウゼン</t>
    </rPh>
    <rPh sb="178" eb="179">
      <t>ヒ</t>
    </rPh>
    <rPh sb="179" eb="181">
      <t>ヒリツ</t>
    </rPh>
    <rPh sb="183" eb="185">
      <t>ヘイセイ</t>
    </rPh>
    <rPh sb="187" eb="189">
      <t>ネンド</t>
    </rPh>
    <rPh sb="190" eb="192">
      <t>ゾウカ</t>
    </rPh>
    <rPh sb="198" eb="200">
      <t>チョウタツ</t>
    </rPh>
    <rPh sb="201" eb="203">
      <t>キカン</t>
    </rPh>
    <rPh sb="204" eb="205">
      <t>ヨウ</t>
    </rPh>
    <rPh sb="207" eb="210">
      <t>コウカンヨウ</t>
    </rPh>
    <rPh sb="210" eb="212">
      <t>ブヒン</t>
    </rPh>
    <rPh sb="213" eb="214">
      <t>アラカジ</t>
    </rPh>
    <rPh sb="215" eb="217">
      <t>コウニュウ</t>
    </rPh>
    <rPh sb="229" eb="231">
      <t>ヘイセイ</t>
    </rPh>
    <rPh sb="233" eb="235">
      <t>ネンド</t>
    </rPh>
    <rPh sb="238" eb="240">
      <t>レイネン</t>
    </rPh>
    <rPh sb="240" eb="241">
      <t>ドオ</t>
    </rPh>
    <rPh sb="243" eb="244">
      <t>ガク</t>
    </rPh>
    <rPh sb="245" eb="247">
      <t>ヨテイ</t>
    </rPh>
    <rPh sb="289" eb="291">
      <t>キギョウ</t>
    </rPh>
    <rPh sb="291" eb="292">
      <t>サイ</t>
    </rPh>
    <rPh sb="292" eb="294">
      <t>ザンダカ</t>
    </rPh>
    <rPh sb="294" eb="295">
      <t>タイ</t>
    </rPh>
    <rPh sb="295" eb="297">
      <t>リョウキン</t>
    </rPh>
    <rPh sb="297" eb="299">
      <t>シュウニュウ</t>
    </rPh>
    <rPh sb="299" eb="301">
      <t>ヒリツ</t>
    </rPh>
    <rPh sb="303" eb="305">
      <t>ヘイセイ</t>
    </rPh>
    <rPh sb="307" eb="309">
      <t>ネンド</t>
    </rPh>
    <rPh sb="310" eb="311">
      <t>スベ</t>
    </rPh>
    <rPh sb="312" eb="314">
      <t>ショウカン</t>
    </rPh>
    <rPh sb="318" eb="320">
      <t>シヒョウ</t>
    </rPh>
    <rPh sb="424" eb="426">
      <t>ユウケイ</t>
    </rPh>
    <rPh sb="426" eb="428">
      <t>コテイ</t>
    </rPh>
    <rPh sb="428" eb="430">
      <t>シサン</t>
    </rPh>
    <rPh sb="430" eb="432">
      <t>ゲンカ</t>
    </rPh>
    <rPh sb="432" eb="434">
      <t>ショウキャク</t>
    </rPh>
    <rPh sb="434" eb="435">
      <t>リツ</t>
    </rPh>
    <rPh sb="441" eb="443">
      <t>ヘイセイ</t>
    </rPh>
    <rPh sb="445" eb="447">
      <t>ネンド</t>
    </rPh>
    <rPh sb="448" eb="450">
      <t>カイケイ</t>
    </rPh>
    <rPh sb="450" eb="452">
      <t>キジュン</t>
    </rPh>
    <rPh sb="452" eb="454">
      <t>ミナオ</t>
    </rPh>
    <rPh sb="462" eb="464">
      <t>ショウキャク</t>
    </rPh>
    <rPh sb="465" eb="467">
      <t>ハイシ</t>
    </rPh>
    <rPh sb="468" eb="469">
      <t>ゼン</t>
    </rPh>
    <rPh sb="469" eb="471">
      <t>ショウキャク</t>
    </rPh>
    <rPh sb="476" eb="478">
      <t>ゾウカ</t>
    </rPh>
    <rPh sb="488" eb="490">
      <t>ハツデン</t>
    </rPh>
    <rPh sb="491" eb="493">
      <t>ヘイセイ</t>
    </rPh>
    <rPh sb="613" eb="615">
      <t>ネンド</t>
    </rPh>
    <rPh sb="619" eb="621">
      <t>ジギョウ</t>
    </rPh>
    <rPh sb="621" eb="623">
      <t>シュウリョウ</t>
    </rPh>
    <rPh sb="623" eb="625">
      <t>ヨテイ</t>
    </rPh>
    <rPh sb="631" eb="633">
      <t>セツビ</t>
    </rPh>
    <rPh sb="634" eb="636">
      <t>コウシン</t>
    </rPh>
    <rPh sb="637" eb="639">
      <t>ケイカク</t>
    </rPh>
    <rPh sb="651" eb="653">
      <t>ヘイセイ</t>
    </rPh>
    <rPh sb="655" eb="657">
      <t>ネンド</t>
    </rPh>
    <rPh sb="658" eb="660">
      <t>スウチ</t>
    </rPh>
    <rPh sb="661" eb="663">
      <t>ショウキャク</t>
    </rPh>
    <rPh sb="664" eb="665">
      <t>スス</t>
    </rPh>
    <rPh sb="672" eb="673">
      <t>シメ</t>
    </rPh>
    <rPh sb="745" eb="747">
      <t>シュウニュウ</t>
    </rPh>
    <rPh sb="747" eb="749">
      <t>ワリアイ</t>
    </rPh>
    <rPh sb="755" eb="757">
      <t>スイリョク</t>
    </rPh>
    <rPh sb="757" eb="759">
      <t>ハツデン</t>
    </rPh>
    <rPh sb="759" eb="761">
      <t>ジギョウ</t>
    </rPh>
    <rPh sb="762" eb="764">
      <t>ミンカン</t>
    </rPh>
    <rPh sb="764" eb="766">
      <t>ジョウト</t>
    </rPh>
    <rPh sb="772" eb="774">
      <t>ハツデン</t>
    </rPh>
    <rPh sb="774" eb="776">
      <t>ジギョウ</t>
    </rPh>
    <rPh sb="776" eb="778">
      <t>タンドク</t>
    </rPh>
    <rPh sb="799" eb="801">
      <t>ハツデン</t>
    </rPh>
    <rPh sb="801" eb="803">
      <t>ジギョウ</t>
    </rPh>
    <rPh sb="812" eb="814">
      <t>ニンテイ</t>
    </rPh>
    <rPh sb="814" eb="817">
      <t>キカンチュウ</t>
    </rPh>
    <rPh sb="818" eb="820">
      <t>ジギョウ</t>
    </rPh>
    <rPh sb="820" eb="822">
      <t>シュウリョウ</t>
    </rPh>
    <rPh sb="822" eb="824">
      <t>ヨテイ</t>
    </rPh>
    <rPh sb="830" eb="832">
      <t>チョウタツ</t>
    </rPh>
    <rPh sb="832" eb="834">
      <t>キカン</t>
    </rPh>
    <rPh sb="834" eb="836">
      <t>シュウリョウ</t>
    </rPh>
    <rPh sb="843" eb="844">
      <t>カンガ</t>
    </rPh>
    <rPh sb="851" eb="853">
      <t>バイデン</t>
    </rPh>
    <rPh sb="853" eb="855">
      <t>リョウキン</t>
    </rPh>
    <rPh sb="855" eb="857">
      <t>タンカ</t>
    </rPh>
    <rPh sb="858" eb="860">
      <t>ゲラク</t>
    </rPh>
    <rPh sb="866" eb="868">
      <t>ニンテイ</t>
    </rPh>
    <rPh sb="868" eb="870">
      <t>タンカ</t>
    </rPh>
    <rPh sb="873" eb="875">
      <t>ウワヅ</t>
    </rPh>
    <rPh sb="876" eb="877">
      <t>ガク</t>
    </rPh>
    <rPh sb="878" eb="880">
      <t>ゲンショウ</t>
    </rPh>
    <rPh sb="884" eb="886">
      <t>バイデン</t>
    </rPh>
    <rPh sb="886" eb="888">
      <t>シュウニュウ</t>
    </rPh>
    <rPh sb="889" eb="891">
      <t>ゲンショウ</t>
    </rPh>
    <rPh sb="892" eb="894">
      <t>ミコ</t>
    </rPh>
    <rPh sb="903" eb="905">
      <t>ケイエイ</t>
    </rPh>
    <rPh sb="909" eb="910">
      <t>チュウ</t>
    </rPh>
    <rPh sb="912" eb="914">
      <t>ハツデン</t>
    </rPh>
    <rPh sb="916" eb="918">
      <t>シュウゼン</t>
    </rPh>
    <rPh sb="918" eb="919">
      <t>ヒ</t>
    </rPh>
    <rPh sb="919" eb="921">
      <t>ヒリツ</t>
    </rPh>
    <rPh sb="924" eb="926">
      <t>キギョウ</t>
    </rPh>
    <rPh sb="926" eb="927">
      <t>サイ</t>
    </rPh>
    <rPh sb="927" eb="929">
      <t>ザンダカ</t>
    </rPh>
    <rPh sb="929" eb="930">
      <t>タイ</t>
    </rPh>
    <rPh sb="930" eb="932">
      <t>リョウキン</t>
    </rPh>
    <rPh sb="932" eb="934">
      <t>シュウニュウ</t>
    </rPh>
    <rPh sb="934" eb="936">
      <t>ヒリツ</t>
    </rPh>
    <rPh sb="943" eb="944">
      <t>オヨ</t>
    </rPh>
    <rPh sb="948" eb="950">
      <t>ヒョウキ</t>
    </rPh>
    <rPh sb="961" eb="963">
      <t>ヘイセイ</t>
    </rPh>
    <rPh sb="965" eb="967">
      <t>ネンド</t>
    </rPh>
    <rPh sb="973" eb="975">
      <t>ハツデン</t>
    </rPh>
    <rPh sb="976" eb="978">
      <t>スイリョク</t>
    </rPh>
    <rPh sb="978" eb="980">
      <t>ハツデン</t>
    </rPh>
    <rPh sb="981" eb="983">
      <t>フタイ</t>
    </rPh>
    <rPh sb="983" eb="985">
      <t>ジギョウ</t>
    </rPh>
    <rPh sb="988" eb="990">
      <t>セイリ</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</si>
</sst>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2"/>
      <color theme="1"/>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5" fillId="0" borderId="16" xfId="1" applyFont="1" applyBorder="1" applyAlignment="1" applyProtection="1">
      <alignment horizontal="left" vertical="top" wrapText="1"/>
      <protection locked="0"/>
    </xf>
    <xf numFmtId="0" fontId="35" fillId="0" borderId="0" xfId="1" applyFont="1" applyBorder="1" applyAlignment="1" applyProtection="1">
      <alignment horizontal="left" vertical="top" wrapText="1"/>
      <protection locked="0"/>
    </xf>
    <xf numFmtId="0" fontId="35" fillId="0" borderId="17" xfId="1" applyFont="1" applyBorder="1" applyAlignment="1" applyProtection="1">
      <alignment horizontal="left" vertical="top" wrapText="1"/>
      <protection locked="0"/>
    </xf>
    <xf numFmtId="0" fontId="35" fillId="0" borderId="35" xfId="1" applyFont="1" applyBorder="1" applyAlignment="1" applyProtection="1">
      <alignment horizontal="left" vertical="top" wrapText="1"/>
      <protection locked="0"/>
    </xf>
    <xf numFmtId="0" fontId="35" fillId="0" borderId="36" xfId="1" applyFont="1" applyBorder="1" applyAlignment="1" applyProtection="1">
      <alignment horizontal="left" vertical="top" wrapText="1"/>
      <protection locked="0"/>
    </xf>
    <xf numFmtId="0" fontId="35"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36" fillId="0" borderId="10"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36"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5" fillId="0" borderId="13" xfId="1" applyNumberFormat="1" applyFont="1" applyFill="1" applyBorder="1" applyAlignment="1" applyProtection="1">
      <alignment horizontal="left" vertical="top" wrapText="1"/>
      <protection locked="0"/>
    </xf>
    <xf numFmtId="0" fontId="35" fillId="0" borderId="14" xfId="1" applyNumberFormat="1" applyFont="1" applyFill="1" applyBorder="1" applyAlignment="1" applyProtection="1">
      <alignment horizontal="left" vertical="top" wrapText="1"/>
      <protection locked="0"/>
    </xf>
    <xf numFmtId="0" fontId="35" fillId="0" borderId="15" xfId="1" applyNumberFormat="1" applyFont="1" applyFill="1" applyBorder="1" applyAlignment="1" applyProtection="1">
      <alignment horizontal="left" vertical="top" wrapText="1"/>
      <protection locked="0"/>
    </xf>
    <xf numFmtId="0" fontId="35" fillId="0" borderId="16" xfId="1" applyNumberFormat="1" applyFont="1" applyFill="1" applyBorder="1" applyAlignment="1" applyProtection="1">
      <alignment horizontal="left" vertical="top" wrapText="1"/>
      <protection locked="0"/>
    </xf>
    <xf numFmtId="0" fontId="35" fillId="0" borderId="0" xfId="1" applyNumberFormat="1" applyFont="1" applyFill="1" applyBorder="1" applyAlignment="1" applyProtection="1">
      <alignment horizontal="left" vertical="top" wrapText="1"/>
      <protection locked="0"/>
    </xf>
    <xf numFmtId="0" fontId="35" fillId="0" borderId="17" xfId="1" applyNumberFormat="1" applyFont="1" applyFill="1" applyBorder="1" applyAlignment="1" applyProtection="1">
      <alignment horizontal="left" vertical="top" wrapText="1"/>
      <protection locked="0"/>
    </xf>
    <xf numFmtId="0" fontId="35" fillId="0" borderId="35" xfId="1" applyNumberFormat="1" applyFont="1" applyFill="1" applyBorder="1" applyAlignment="1" applyProtection="1">
      <alignment horizontal="left" vertical="top" wrapText="1"/>
      <protection locked="0"/>
    </xf>
    <xf numFmtId="0" fontId="35" fillId="0" borderId="36" xfId="1" applyNumberFormat="1" applyFont="1" applyFill="1" applyBorder="1" applyAlignment="1" applyProtection="1">
      <alignment horizontal="left" vertical="top" wrapText="1"/>
      <protection locked="0"/>
    </xf>
    <xf numFmtId="0" fontId="35"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87.1</c:v>
                </c:pt>
                <c:pt idx="1">
                  <c:v>104.4</c:v>
                </c:pt>
                <c:pt idx="2">
                  <c:v>106.3</c:v>
                </c:pt>
                <c:pt idx="3">
                  <c:v>118.4</c:v>
                </c:pt>
                <c:pt idx="4">
                  <c:v>87.5</c:v>
                </c:pt>
              </c:numCache>
            </c:numRef>
          </c:val>
        </c:ser>
        <c:dLbls>
          <c:showLegendKey val="0"/>
          <c:showVal val="0"/>
          <c:showCatName val="0"/>
          <c:showSerName val="0"/>
          <c:showPercent val="0"/>
          <c:showBubbleSize val="0"/>
        </c:dLbls>
        <c:gapWidth val="180"/>
        <c:overlap val="-90"/>
        <c:axId val="215428240"/>
        <c:axId val="21542862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428240"/>
        <c:axId val="215428624"/>
      </c:lineChart>
      <c:catAx>
        <c:axId val="215428240"/>
        <c:scaling>
          <c:orientation val="minMax"/>
        </c:scaling>
        <c:delete val="0"/>
        <c:axPos val="b"/>
        <c:numFmt formatCode="ge" sourceLinked="1"/>
        <c:majorTickMark val="none"/>
        <c:minorTickMark val="none"/>
        <c:tickLblPos val="none"/>
        <c:crossAx val="215428624"/>
        <c:crosses val="autoZero"/>
        <c:auto val="0"/>
        <c:lblAlgn val="ctr"/>
        <c:lblOffset val="100"/>
        <c:noMultiLvlLbl val="1"/>
      </c:catAx>
      <c:valAx>
        <c:axId val="21542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428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6.6</c:v>
                </c:pt>
                <c:pt idx="2">
                  <c:v>22.9</c:v>
                </c:pt>
                <c:pt idx="3">
                  <c:v>36.1</c:v>
                </c:pt>
                <c:pt idx="4">
                  <c:v>100</c:v>
                </c:pt>
              </c:numCache>
            </c:numRef>
          </c:val>
        </c:ser>
        <c:dLbls>
          <c:showLegendKey val="0"/>
          <c:showVal val="0"/>
          <c:showCatName val="0"/>
          <c:showSerName val="0"/>
          <c:showPercent val="0"/>
          <c:showBubbleSize val="0"/>
        </c:dLbls>
        <c:gapWidth val="180"/>
        <c:overlap val="-90"/>
        <c:axId val="216381112"/>
        <c:axId val="21638150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6381112"/>
        <c:axId val="216381504"/>
      </c:lineChart>
      <c:catAx>
        <c:axId val="216381112"/>
        <c:scaling>
          <c:orientation val="minMax"/>
        </c:scaling>
        <c:delete val="0"/>
        <c:axPos val="b"/>
        <c:numFmt formatCode="ge" sourceLinked="1"/>
        <c:majorTickMark val="none"/>
        <c:minorTickMark val="none"/>
        <c:tickLblPos val="none"/>
        <c:crossAx val="216381504"/>
        <c:crosses val="autoZero"/>
        <c:auto val="0"/>
        <c:lblAlgn val="ctr"/>
        <c:lblOffset val="100"/>
        <c:noMultiLvlLbl val="1"/>
      </c:catAx>
      <c:valAx>
        <c:axId val="21638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1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29.4</c:v>
                </c:pt>
                <c:pt idx="1">
                  <c:v>29.4</c:v>
                </c:pt>
                <c:pt idx="2">
                  <c:v>22.6</c:v>
                </c:pt>
                <c:pt idx="3">
                  <c:v>22.7</c:v>
                </c:pt>
                <c:pt idx="4">
                  <c:v>#N/A</c:v>
                </c:pt>
              </c:numCache>
            </c:numRef>
          </c:val>
        </c:ser>
        <c:dLbls>
          <c:showLegendKey val="0"/>
          <c:showVal val="0"/>
          <c:showCatName val="0"/>
          <c:showSerName val="0"/>
          <c:showPercent val="0"/>
          <c:showBubbleSize val="0"/>
        </c:dLbls>
        <c:gapWidth val="180"/>
        <c:overlap val="-90"/>
        <c:axId val="216382288"/>
        <c:axId val="2163826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6382288"/>
        <c:axId val="216382680"/>
      </c:lineChart>
      <c:catAx>
        <c:axId val="216382288"/>
        <c:scaling>
          <c:orientation val="minMax"/>
        </c:scaling>
        <c:delete val="0"/>
        <c:axPos val="b"/>
        <c:numFmt formatCode="ge" sourceLinked="1"/>
        <c:majorTickMark val="none"/>
        <c:minorTickMark val="none"/>
        <c:tickLblPos val="none"/>
        <c:crossAx val="216382680"/>
        <c:crosses val="autoZero"/>
        <c:auto val="0"/>
        <c:lblAlgn val="ctr"/>
        <c:lblOffset val="100"/>
        <c:noMultiLvlLbl val="1"/>
      </c:catAx>
      <c:valAx>
        <c:axId val="216382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2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33.5</c:v>
                </c:pt>
                <c:pt idx="1">
                  <c:v>32</c:v>
                </c:pt>
                <c:pt idx="2">
                  <c:v>25.4</c:v>
                </c:pt>
                <c:pt idx="3">
                  <c:v>24.8</c:v>
                </c:pt>
                <c:pt idx="4">
                  <c:v>#N/A</c:v>
                </c:pt>
              </c:numCache>
            </c:numRef>
          </c:val>
        </c:ser>
        <c:dLbls>
          <c:showLegendKey val="0"/>
          <c:showVal val="0"/>
          <c:showCatName val="0"/>
          <c:showSerName val="0"/>
          <c:showPercent val="0"/>
          <c:showBubbleSize val="0"/>
        </c:dLbls>
        <c:gapWidth val="180"/>
        <c:overlap val="-90"/>
        <c:axId val="216383464"/>
        <c:axId val="2163838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6383464"/>
        <c:axId val="216383856"/>
      </c:lineChart>
      <c:catAx>
        <c:axId val="216383464"/>
        <c:scaling>
          <c:orientation val="minMax"/>
        </c:scaling>
        <c:delete val="0"/>
        <c:axPos val="b"/>
        <c:numFmt formatCode="ge" sourceLinked="1"/>
        <c:majorTickMark val="none"/>
        <c:minorTickMark val="none"/>
        <c:tickLblPos val="none"/>
        <c:crossAx val="216383856"/>
        <c:crosses val="autoZero"/>
        <c:auto val="0"/>
        <c:lblAlgn val="ctr"/>
        <c:lblOffset val="100"/>
        <c:noMultiLvlLbl val="1"/>
      </c:catAx>
      <c:valAx>
        <c:axId val="21638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3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153.4</c:v>
                </c:pt>
                <c:pt idx="1">
                  <c:v>96</c:v>
                </c:pt>
                <c:pt idx="2">
                  <c:v>69.3</c:v>
                </c:pt>
                <c:pt idx="3">
                  <c:v>60.2</c:v>
                </c:pt>
                <c:pt idx="4">
                  <c:v>#N/A</c:v>
                </c:pt>
              </c:numCache>
            </c:numRef>
          </c:val>
        </c:ser>
        <c:dLbls>
          <c:showLegendKey val="0"/>
          <c:showVal val="0"/>
          <c:showCatName val="0"/>
          <c:showSerName val="0"/>
          <c:showPercent val="0"/>
          <c:showBubbleSize val="0"/>
        </c:dLbls>
        <c:gapWidth val="180"/>
        <c:overlap val="-90"/>
        <c:axId val="349539888"/>
        <c:axId val="21437704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49539888"/>
        <c:axId val="214377040"/>
      </c:lineChart>
      <c:catAx>
        <c:axId val="349539888"/>
        <c:scaling>
          <c:orientation val="minMax"/>
        </c:scaling>
        <c:delete val="0"/>
        <c:axPos val="b"/>
        <c:numFmt formatCode="ge" sourceLinked="1"/>
        <c:majorTickMark val="none"/>
        <c:minorTickMark val="none"/>
        <c:tickLblPos val="none"/>
        <c:crossAx val="214377040"/>
        <c:crosses val="autoZero"/>
        <c:auto val="0"/>
        <c:lblAlgn val="ctr"/>
        <c:lblOffset val="100"/>
        <c:noMultiLvlLbl val="1"/>
      </c:catAx>
      <c:valAx>
        <c:axId val="21437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5398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63.1</c:v>
                </c:pt>
                <c:pt idx="1">
                  <c:v>62.5</c:v>
                </c:pt>
                <c:pt idx="2">
                  <c:v>64</c:v>
                </c:pt>
                <c:pt idx="3">
                  <c:v>58.5</c:v>
                </c:pt>
                <c:pt idx="4">
                  <c:v>21</c:v>
                </c:pt>
              </c:numCache>
            </c:numRef>
          </c:val>
        </c:ser>
        <c:dLbls>
          <c:showLegendKey val="0"/>
          <c:showVal val="0"/>
          <c:showCatName val="0"/>
          <c:showSerName val="0"/>
          <c:showPercent val="0"/>
          <c:showBubbleSize val="0"/>
        </c:dLbls>
        <c:gapWidth val="180"/>
        <c:overlap val="-90"/>
        <c:axId val="349540280"/>
        <c:axId val="34954067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49540280"/>
        <c:axId val="349540672"/>
      </c:lineChart>
      <c:catAx>
        <c:axId val="349540280"/>
        <c:scaling>
          <c:orientation val="minMax"/>
        </c:scaling>
        <c:delete val="0"/>
        <c:axPos val="b"/>
        <c:numFmt formatCode="ge" sourceLinked="1"/>
        <c:majorTickMark val="none"/>
        <c:minorTickMark val="none"/>
        <c:tickLblPos val="none"/>
        <c:crossAx val="349540672"/>
        <c:crosses val="autoZero"/>
        <c:auto val="0"/>
        <c:lblAlgn val="ctr"/>
        <c:lblOffset val="100"/>
        <c:noMultiLvlLbl val="1"/>
      </c:catAx>
      <c:valAx>
        <c:axId val="34954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40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#N/A</c:v>
                </c:pt>
              </c:numCache>
            </c:numRef>
          </c:val>
        </c:ser>
        <c:dLbls>
          <c:showLegendKey val="0"/>
          <c:showVal val="0"/>
          <c:showCatName val="0"/>
          <c:showSerName val="0"/>
          <c:showPercent val="0"/>
          <c:showBubbleSize val="0"/>
        </c:dLbls>
        <c:gapWidth val="180"/>
        <c:overlap val="-90"/>
        <c:axId val="349541456"/>
        <c:axId val="34954184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49541456"/>
        <c:axId val="349541848"/>
      </c:lineChart>
      <c:catAx>
        <c:axId val="349541456"/>
        <c:scaling>
          <c:orientation val="minMax"/>
        </c:scaling>
        <c:delete val="0"/>
        <c:axPos val="b"/>
        <c:numFmt formatCode="ge" sourceLinked="1"/>
        <c:majorTickMark val="none"/>
        <c:minorTickMark val="none"/>
        <c:tickLblPos val="none"/>
        <c:crossAx val="349541848"/>
        <c:crosses val="autoZero"/>
        <c:auto val="0"/>
        <c:lblAlgn val="ctr"/>
        <c:lblOffset val="100"/>
        <c:noMultiLvlLbl val="1"/>
      </c:catAx>
      <c:valAx>
        <c:axId val="34954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4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59.6</c:v>
                </c:pt>
                <c:pt idx="1">
                  <c:v>59</c:v>
                </c:pt>
                <c:pt idx="2">
                  <c:v>64.2</c:v>
                </c:pt>
                <c:pt idx="3">
                  <c:v>60.3</c:v>
                </c:pt>
                <c:pt idx="4">
                  <c:v>59.5</c:v>
                </c:pt>
              </c:numCache>
            </c:numRef>
          </c:val>
        </c:ser>
        <c:dLbls>
          <c:showLegendKey val="0"/>
          <c:showVal val="0"/>
          <c:showCatName val="0"/>
          <c:showSerName val="0"/>
          <c:showPercent val="0"/>
          <c:showBubbleSize val="0"/>
        </c:dLbls>
        <c:gapWidth val="180"/>
        <c:overlap val="-90"/>
        <c:axId val="349542632"/>
        <c:axId val="34954302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54.1</c:v>
                </c:pt>
                <c:pt idx="1">
                  <c:v>48.3</c:v>
                </c:pt>
                <c:pt idx="2">
                  <c:v>33.9</c:v>
                </c:pt>
                <c:pt idx="3">
                  <c:v>31.4</c:v>
                </c:pt>
                <c:pt idx="4">
                  <c:v>31.3</c:v>
                </c:pt>
              </c:numCache>
            </c:numRef>
          </c:val>
          <c:smooth val="0"/>
        </c:ser>
        <c:dLbls>
          <c:showLegendKey val="0"/>
          <c:showVal val="0"/>
          <c:showCatName val="0"/>
          <c:showSerName val="0"/>
          <c:showPercent val="0"/>
          <c:showBubbleSize val="0"/>
        </c:dLbls>
        <c:marker val="1"/>
        <c:smooth val="0"/>
        <c:axId val="349542632"/>
        <c:axId val="349543024"/>
      </c:lineChart>
      <c:catAx>
        <c:axId val="349542632"/>
        <c:scaling>
          <c:orientation val="minMax"/>
        </c:scaling>
        <c:delete val="0"/>
        <c:axPos val="b"/>
        <c:numFmt formatCode="ge" sourceLinked="1"/>
        <c:majorTickMark val="none"/>
        <c:minorTickMark val="none"/>
        <c:tickLblPos val="none"/>
        <c:crossAx val="349543024"/>
        <c:crosses val="autoZero"/>
        <c:auto val="0"/>
        <c:lblAlgn val="ctr"/>
        <c:lblOffset val="100"/>
        <c:noMultiLvlLbl val="1"/>
      </c:catAx>
      <c:valAx>
        <c:axId val="34954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4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0</c:v>
                </c:pt>
                <c:pt idx="1">
                  <c:v>0</c:v>
                </c:pt>
                <c:pt idx="2">
                  <c:v>0</c:v>
                </c:pt>
                <c:pt idx="3">
                  <c:v>0</c:v>
                </c:pt>
                <c:pt idx="4">
                  <c:v>7.6</c:v>
                </c:pt>
              </c:numCache>
            </c:numRef>
          </c:val>
        </c:ser>
        <c:dLbls>
          <c:showLegendKey val="0"/>
          <c:showVal val="0"/>
          <c:showCatName val="0"/>
          <c:showSerName val="0"/>
          <c:showPercent val="0"/>
          <c:showBubbleSize val="0"/>
        </c:dLbls>
        <c:gapWidth val="180"/>
        <c:overlap val="-90"/>
        <c:axId val="216548576"/>
        <c:axId val="21654896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1.8</c:v>
                </c:pt>
                <c:pt idx="1">
                  <c:v>2</c:v>
                </c:pt>
                <c:pt idx="2">
                  <c:v>1.8</c:v>
                </c:pt>
                <c:pt idx="3">
                  <c:v>4</c:v>
                </c:pt>
                <c:pt idx="4">
                  <c:v>8.4</c:v>
                </c:pt>
              </c:numCache>
            </c:numRef>
          </c:val>
          <c:smooth val="0"/>
        </c:ser>
        <c:dLbls>
          <c:showLegendKey val="0"/>
          <c:showVal val="0"/>
          <c:showCatName val="0"/>
          <c:showSerName val="0"/>
          <c:showPercent val="0"/>
          <c:showBubbleSize val="0"/>
        </c:dLbls>
        <c:marker val="1"/>
        <c:smooth val="0"/>
        <c:axId val="216548576"/>
        <c:axId val="216548968"/>
      </c:lineChart>
      <c:catAx>
        <c:axId val="216548576"/>
        <c:scaling>
          <c:orientation val="minMax"/>
        </c:scaling>
        <c:delete val="0"/>
        <c:axPos val="b"/>
        <c:numFmt formatCode="ge" sourceLinked="1"/>
        <c:majorTickMark val="none"/>
        <c:minorTickMark val="none"/>
        <c:tickLblPos val="none"/>
        <c:crossAx val="216548968"/>
        <c:crosses val="autoZero"/>
        <c:auto val="0"/>
        <c:lblAlgn val="ctr"/>
        <c:lblOffset val="100"/>
        <c:noMultiLvlLbl val="1"/>
      </c:catAx>
      <c:valAx>
        <c:axId val="216548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48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216549752"/>
        <c:axId val="21655014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1.4</c:v>
                </c:pt>
                <c:pt idx="1">
                  <c:v>1.2</c:v>
                </c:pt>
                <c:pt idx="2">
                  <c:v>1.7</c:v>
                </c:pt>
                <c:pt idx="3">
                  <c:v>0.8</c:v>
                </c:pt>
                <c:pt idx="4">
                  <c:v>0</c:v>
                </c:pt>
              </c:numCache>
            </c:numRef>
          </c:val>
          <c:smooth val="0"/>
        </c:ser>
        <c:dLbls>
          <c:showLegendKey val="0"/>
          <c:showVal val="0"/>
          <c:showCatName val="0"/>
          <c:showSerName val="0"/>
          <c:showPercent val="0"/>
          <c:showBubbleSize val="0"/>
        </c:dLbls>
        <c:marker val="1"/>
        <c:smooth val="0"/>
        <c:axId val="216549752"/>
        <c:axId val="216550144"/>
      </c:lineChart>
      <c:catAx>
        <c:axId val="216549752"/>
        <c:scaling>
          <c:orientation val="minMax"/>
        </c:scaling>
        <c:delete val="0"/>
        <c:axPos val="b"/>
        <c:numFmt formatCode="ge" sourceLinked="1"/>
        <c:majorTickMark val="none"/>
        <c:minorTickMark val="none"/>
        <c:tickLblPos val="none"/>
        <c:crossAx val="216550144"/>
        <c:crosses val="autoZero"/>
        <c:auto val="0"/>
        <c:lblAlgn val="ctr"/>
        <c:lblOffset val="100"/>
        <c:noMultiLvlLbl val="1"/>
      </c:catAx>
      <c:valAx>
        <c:axId val="21655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4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29.8</c:v>
                </c:pt>
                <c:pt idx="1">
                  <c:v>33.4</c:v>
                </c:pt>
                <c:pt idx="2">
                  <c:v>37.1</c:v>
                </c:pt>
                <c:pt idx="3">
                  <c:v>63.9</c:v>
                </c:pt>
                <c:pt idx="4">
                  <c:v>69.3</c:v>
                </c:pt>
              </c:numCache>
            </c:numRef>
          </c:val>
        </c:ser>
        <c:dLbls>
          <c:showLegendKey val="0"/>
          <c:showVal val="0"/>
          <c:showCatName val="0"/>
          <c:showSerName val="0"/>
          <c:showPercent val="0"/>
          <c:showBubbleSize val="0"/>
        </c:dLbls>
        <c:gapWidth val="180"/>
        <c:overlap val="-90"/>
        <c:axId val="216551320"/>
        <c:axId val="21655171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54.9</c:v>
                </c:pt>
                <c:pt idx="1">
                  <c:v>57.5</c:v>
                </c:pt>
                <c:pt idx="2">
                  <c:v>59.4</c:v>
                </c:pt>
                <c:pt idx="3">
                  <c:v>70.8</c:v>
                </c:pt>
                <c:pt idx="4">
                  <c:v>73</c:v>
                </c:pt>
              </c:numCache>
            </c:numRef>
          </c:val>
          <c:smooth val="0"/>
        </c:ser>
        <c:dLbls>
          <c:showLegendKey val="0"/>
          <c:showVal val="0"/>
          <c:showCatName val="0"/>
          <c:showSerName val="0"/>
          <c:showPercent val="0"/>
          <c:showBubbleSize val="0"/>
        </c:dLbls>
        <c:marker val="1"/>
        <c:smooth val="0"/>
        <c:axId val="216551320"/>
        <c:axId val="216551712"/>
      </c:lineChart>
      <c:catAx>
        <c:axId val="216551320"/>
        <c:scaling>
          <c:orientation val="minMax"/>
        </c:scaling>
        <c:delete val="0"/>
        <c:axPos val="b"/>
        <c:numFmt formatCode="ge" sourceLinked="1"/>
        <c:majorTickMark val="none"/>
        <c:minorTickMark val="none"/>
        <c:tickLblPos val="none"/>
        <c:crossAx val="216551712"/>
        <c:crosses val="autoZero"/>
        <c:auto val="0"/>
        <c:lblAlgn val="ctr"/>
        <c:lblOffset val="100"/>
        <c:noMultiLvlLbl val="1"/>
      </c:catAx>
      <c:valAx>
        <c:axId val="21655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51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64</c:v>
                </c:pt>
                <c:pt idx="1">
                  <c:v>78.400000000000006</c:v>
                </c:pt>
                <c:pt idx="2">
                  <c:v>71.5</c:v>
                </c:pt>
                <c:pt idx="3">
                  <c:v>54.3</c:v>
                </c:pt>
                <c:pt idx="4">
                  <c:v>71.900000000000006</c:v>
                </c:pt>
              </c:numCache>
            </c:numRef>
          </c:val>
        </c:ser>
        <c:dLbls>
          <c:showLegendKey val="0"/>
          <c:showVal val="0"/>
          <c:showCatName val="0"/>
          <c:showSerName val="0"/>
          <c:showPercent val="0"/>
          <c:showBubbleSize val="0"/>
        </c:dLbls>
        <c:gapWidth val="180"/>
        <c:overlap val="-90"/>
        <c:axId val="215649336"/>
        <c:axId val="21564972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649336"/>
        <c:axId val="215649720"/>
      </c:lineChart>
      <c:catAx>
        <c:axId val="215649336"/>
        <c:scaling>
          <c:orientation val="minMax"/>
        </c:scaling>
        <c:delete val="0"/>
        <c:axPos val="b"/>
        <c:numFmt formatCode="ge" sourceLinked="1"/>
        <c:majorTickMark val="none"/>
        <c:minorTickMark val="none"/>
        <c:tickLblPos val="none"/>
        <c:crossAx val="215649720"/>
        <c:crosses val="autoZero"/>
        <c:auto val="0"/>
        <c:lblAlgn val="ctr"/>
        <c:lblOffset val="100"/>
        <c:noMultiLvlLbl val="1"/>
      </c:catAx>
      <c:valAx>
        <c:axId val="215649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4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51.3</c:v>
                </c:pt>
                <c:pt idx="2">
                  <c:v>100</c:v>
                </c:pt>
                <c:pt idx="3">
                  <c:v>100</c:v>
                </c:pt>
                <c:pt idx="4">
                  <c:v>100</c:v>
                </c:pt>
              </c:numCache>
            </c:numRef>
          </c:val>
        </c:ser>
        <c:dLbls>
          <c:showLegendKey val="0"/>
          <c:showVal val="0"/>
          <c:showCatName val="0"/>
          <c:showSerName val="0"/>
          <c:showPercent val="0"/>
          <c:showBubbleSize val="0"/>
        </c:dLbls>
        <c:gapWidth val="180"/>
        <c:overlap val="-90"/>
        <c:axId val="349960280"/>
        <c:axId val="34996067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14.3</c:v>
                </c:pt>
                <c:pt idx="2">
                  <c:v>83.1</c:v>
                </c:pt>
                <c:pt idx="3">
                  <c:v>85.4</c:v>
                </c:pt>
                <c:pt idx="4">
                  <c:v>23.5</c:v>
                </c:pt>
              </c:numCache>
            </c:numRef>
          </c:val>
          <c:smooth val="0"/>
        </c:ser>
        <c:dLbls>
          <c:showLegendKey val="0"/>
          <c:showVal val="0"/>
          <c:showCatName val="0"/>
          <c:showSerName val="0"/>
          <c:showPercent val="0"/>
          <c:showBubbleSize val="0"/>
        </c:dLbls>
        <c:marker val="1"/>
        <c:smooth val="0"/>
        <c:axId val="349960280"/>
        <c:axId val="349960672"/>
      </c:lineChart>
      <c:catAx>
        <c:axId val="349960280"/>
        <c:scaling>
          <c:orientation val="minMax"/>
        </c:scaling>
        <c:delete val="0"/>
        <c:axPos val="b"/>
        <c:numFmt formatCode="ge" sourceLinked="1"/>
        <c:majorTickMark val="none"/>
        <c:minorTickMark val="none"/>
        <c:tickLblPos val="none"/>
        <c:crossAx val="349960672"/>
        <c:crosses val="autoZero"/>
        <c:auto val="0"/>
        <c:lblAlgn val="ctr"/>
        <c:lblOffset val="100"/>
        <c:noMultiLvlLbl val="1"/>
      </c:catAx>
      <c:valAx>
        <c:axId val="34996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0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1456"/>
        <c:axId val="34996184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1456"/>
        <c:axId val="349961848"/>
      </c:lineChart>
      <c:catAx>
        <c:axId val="349961456"/>
        <c:scaling>
          <c:orientation val="minMax"/>
        </c:scaling>
        <c:delete val="0"/>
        <c:axPos val="b"/>
        <c:numFmt formatCode="ge" sourceLinked="1"/>
        <c:majorTickMark val="none"/>
        <c:minorTickMark val="none"/>
        <c:tickLblPos val="none"/>
        <c:crossAx val="349961848"/>
        <c:crosses val="autoZero"/>
        <c:auto val="0"/>
        <c:lblAlgn val="ctr"/>
        <c:lblOffset val="100"/>
        <c:noMultiLvlLbl val="1"/>
      </c:catAx>
      <c:valAx>
        <c:axId val="34996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2632"/>
        <c:axId val="34996302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2632"/>
        <c:axId val="349963024"/>
      </c:lineChart>
      <c:catAx>
        <c:axId val="349962632"/>
        <c:scaling>
          <c:orientation val="minMax"/>
        </c:scaling>
        <c:delete val="0"/>
        <c:axPos val="b"/>
        <c:numFmt formatCode="ge" sourceLinked="1"/>
        <c:majorTickMark val="none"/>
        <c:minorTickMark val="none"/>
        <c:tickLblPos val="none"/>
        <c:crossAx val="349963024"/>
        <c:crosses val="autoZero"/>
        <c:auto val="0"/>
        <c:lblAlgn val="ctr"/>
        <c:lblOffset val="100"/>
        <c:noMultiLvlLbl val="1"/>
      </c:catAx>
      <c:valAx>
        <c:axId val="34996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63808"/>
        <c:axId val="35010060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63808"/>
        <c:axId val="350100608"/>
      </c:lineChart>
      <c:catAx>
        <c:axId val="349963808"/>
        <c:scaling>
          <c:orientation val="minMax"/>
        </c:scaling>
        <c:delete val="0"/>
        <c:axPos val="b"/>
        <c:numFmt formatCode="ge" sourceLinked="1"/>
        <c:majorTickMark val="none"/>
        <c:minorTickMark val="none"/>
        <c:tickLblPos val="none"/>
        <c:crossAx val="350100608"/>
        <c:crosses val="autoZero"/>
        <c:auto val="0"/>
        <c:lblAlgn val="ctr"/>
        <c:lblOffset val="100"/>
        <c:noMultiLvlLbl val="1"/>
      </c:catAx>
      <c:valAx>
        <c:axId val="35010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6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01392"/>
        <c:axId val="35010178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01392"/>
        <c:axId val="350101784"/>
      </c:lineChart>
      <c:catAx>
        <c:axId val="350101392"/>
        <c:scaling>
          <c:orientation val="minMax"/>
        </c:scaling>
        <c:delete val="0"/>
        <c:axPos val="b"/>
        <c:numFmt formatCode="ge" sourceLinked="1"/>
        <c:majorTickMark val="none"/>
        <c:minorTickMark val="none"/>
        <c:tickLblPos val="none"/>
        <c:crossAx val="350101784"/>
        <c:crosses val="autoZero"/>
        <c:auto val="0"/>
        <c:lblAlgn val="ctr"/>
        <c:lblOffset val="100"/>
        <c:noMultiLvlLbl val="1"/>
      </c:catAx>
      <c:valAx>
        <c:axId val="35010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013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02568"/>
        <c:axId val="35010296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02568"/>
        <c:axId val="350102960"/>
      </c:lineChart>
      <c:catAx>
        <c:axId val="350102568"/>
        <c:scaling>
          <c:orientation val="minMax"/>
        </c:scaling>
        <c:delete val="0"/>
        <c:axPos val="b"/>
        <c:numFmt formatCode="ge" sourceLinked="1"/>
        <c:majorTickMark val="none"/>
        <c:minorTickMark val="none"/>
        <c:tickLblPos val="none"/>
        <c:crossAx val="350102960"/>
        <c:crosses val="autoZero"/>
        <c:auto val="0"/>
        <c:lblAlgn val="ctr"/>
        <c:lblOffset val="100"/>
        <c:noMultiLvlLbl val="1"/>
      </c:catAx>
      <c:valAx>
        <c:axId val="35010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0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03744"/>
        <c:axId val="3501041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03744"/>
        <c:axId val="350104136"/>
      </c:lineChart>
      <c:catAx>
        <c:axId val="350103744"/>
        <c:scaling>
          <c:orientation val="minMax"/>
        </c:scaling>
        <c:delete val="0"/>
        <c:axPos val="b"/>
        <c:numFmt formatCode="ge" sourceLinked="1"/>
        <c:majorTickMark val="none"/>
        <c:minorTickMark val="none"/>
        <c:tickLblPos val="none"/>
        <c:crossAx val="350104136"/>
        <c:crosses val="autoZero"/>
        <c:auto val="0"/>
        <c:lblAlgn val="ctr"/>
        <c:lblOffset val="100"/>
        <c:noMultiLvlLbl val="1"/>
      </c:catAx>
      <c:valAx>
        <c:axId val="350104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0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1472"/>
        <c:axId val="35023186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1472"/>
        <c:axId val="350231864"/>
      </c:lineChart>
      <c:catAx>
        <c:axId val="350231472"/>
        <c:scaling>
          <c:orientation val="minMax"/>
        </c:scaling>
        <c:delete val="0"/>
        <c:axPos val="b"/>
        <c:numFmt formatCode="ge" sourceLinked="1"/>
        <c:majorTickMark val="none"/>
        <c:minorTickMark val="none"/>
        <c:tickLblPos val="none"/>
        <c:crossAx val="350231864"/>
        <c:crosses val="autoZero"/>
        <c:auto val="0"/>
        <c:lblAlgn val="ctr"/>
        <c:lblOffset val="100"/>
        <c:noMultiLvlLbl val="1"/>
      </c:catAx>
      <c:valAx>
        <c:axId val="350231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1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2648"/>
        <c:axId val="35023304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2648"/>
        <c:axId val="350233040"/>
      </c:lineChart>
      <c:catAx>
        <c:axId val="350232648"/>
        <c:scaling>
          <c:orientation val="minMax"/>
        </c:scaling>
        <c:delete val="0"/>
        <c:axPos val="b"/>
        <c:numFmt formatCode="ge" sourceLinked="1"/>
        <c:majorTickMark val="none"/>
        <c:minorTickMark val="none"/>
        <c:tickLblPos val="none"/>
        <c:crossAx val="350233040"/>
        <c:crosses val="autoZero"/>
        <c:auto val="0"/>
        <c:lblAlgn val="ctr"/>
        <c:lblOffset val="100"/>
        <c:noMultiLvlLbl val="1"/>
      </c:catAx>
      <c:valAx>
        <c:axId val="35023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2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233824"/>
        <c:axId val="35023421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233824"/>
        <c:axId val="350234216"/>
      </c:lineChart>
      <c:catAx>
        <c:axId val="350233824"/>
        <c:scaling>
          <c:orientation val="minMax"/>
        </c:scaling>
        <c:delete val="0"/>
        <c:axPos val="b"/>
        <c:numFmt formatCode="ge" sourceLinked="1"/>
        <c:majorTickMark val="none"/>
        <c:minorTickMark val="none"/>
        <c:tickLblPos val="none"/>
        <c:crossAx val="350234216"/>
        <c:crosses val="autoZero"/>
        <c:auto val="0"/>
        <c:lblAlgn val="ctr"/>
        <c:lblOffset val="100"/>
        <c:noMultiLvlLbl val="1"/>
      </c:catAx>
      <c:valAx>
        <c:axId val="35023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3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746.5</c:v>
                </c:pt>
                <c:pt idx="1">
                  <c:v>592.9</c:v>
                </c:pt>
                <c:pt idx="2">
                  <c:v>505.2</c:v>
                </c:pt>
                <c:pt idx="3">
                  <c:v>392.9</c:v>
                </c:pt>
                <c:pt idx="4">
                  <c:v>1954.9</c:v>
                </c:pt>
              </c:numCache>
            </c:numRef>
          </c:val>
        </c:ser>
        <c:dLbls>
          <c:showLegendKey val="0"/>
          <c:showVal val="0"/>
          <c:showCatName val="0"/>
          <c:showSerName val="0"/>
          <c:showPercent val="0"/>
          <c:showBubbleSize val="0"/>
        </c:dLbls>
        <c:gapWidth val="180"/>
        <c:overlap val="-90"/>
        <c:axId val="216012936"/>
        <c:axId val="2160133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012936"/>
        <c:axId val="216013320"/>
      </c:lineChart>
      <c:catAx>
        <c:axId val="216012936"/>
        <c:scaling>
          <c:orientation val="minMax"/>
        </c:scaling>
        <c:delete val="0"/>
        <c:axPos val="b"/>
        <c:numFmt formatCode="ge" sourceLinked="1"/>
        <c:majorTickMark val="none"/>
        <c:minorTickMark val="none"/>
        <c:tickLblPos val="none"/>
        <c:crossAx val="216013320"/>
        <c:crosses val="autoZero"/>
        <c:auto val="0"/>
        <c:lblAlgn val="ctr"/>
        <c:lblOffset val="100"/>
        <c:noMultiLvlLbl val="1"/>
      </c:catAx>
      <c:valAx>
        <c:axId val="216013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012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527512"/>
        <c:axId val="35052790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27512"/>
        <c:axId val="350527904"/>
      </c:lineChart>
      <c:catAx>
        <c:axId val="350527512"/>
        <c:scaling>
          <c:orientation val="minMax"/>
        </c:scaling>
        <c:delete val="0"/>
        <c:axPos val="b"/>
        <c:numFmt formatCode="ge" sourceLinked="1"/>
        <c:majorTickMark val="none"/>
        <c:minorTickMark val="none"/>
        <c:tickLblPos val="none"/>
        <c:crossAx val="350527904"/>
        <c:crosses val="autoZero"/>
        <c:auto val="0"/>
        <c:lblAlgn val="ctr"/>
        <c:lblOffset val="100"/>
        <c:noMultiLvlLbl val="1"/>
      </c:catAx>
      <c:valAx>
        <c:axId val="35052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52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7965.9</c:v>
                </c:pt>
                <c:pt idx="1">
                  <c:v>8975.5</c:v>
                </c:pt>
                <c:pt idx="2">
                  <c:v>10984.4</c:v>
                </c:pt>
                <c:pt idx="3">
                  <c:v>11473.1</c:v>
                </c:pt>
                <c:pt idx="4">
                  <c:v>38564.800000000003</c:v>
                </c:pt>
              </c:numCache>
            </c:numRef>
          </c:val>
        </c:ser>
        <c:dLbls>
          <c:showLegendKey val="0"/>
          <c:showVal val="0"/>
          <c:showCatName val="0"/>
          <c:showSerName val="0"/>
          <c:showPercent val="0"/>
          <c:showBubbleSize val="0"/>
        </c:dLbls>
        <c:gapWidth val="180"/>
        <c:overlap val="-90"/>
        <c:axId val="216062144"/>
        <c:axId val="21437860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6062144"/>
        <c:axId val="214378608"/>
      </c:lineChart>
      <c:catAx>
        <c:axId val="216062144"/>
        <c:scaling>
          <c:orientation val="minMax"/>
        </c:scaling>
        <c:delete val="0"/>
        <c:axPos val="b"/>
        <c:numFmt formatCode="ge" sourceLinked="1"/>
        <c:majorTickMark val="none"/>
        <c:minorTickMark val="none"/>
        <c:tickLblPos val="none"/>
        <c:crossAx val="214378608"/>
        <c:crosses val="autoZero"/>
        <c:auto val="0"/>
        <c:lblAlgn val="ctr"/>
        <c:lblOffset val="100"/>
        <c:noMultiLvlLbl val="1"/>
      </c:catAx>
      <c:valAx>
        <c:axId val="21437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06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667139</c:v>
                </c:pt>
                <c:pt idx="1">
                  <c:v>795930</c:v>
                </c:pt>
                <c:pt idx="2">
                  <c:v>776386</c:v>
                </c:pt>
                <c:pt idx="3">
                  <c:v>35190</c:v>
                </c:pt>
                <c:pt idx="4">
                  <c:v>939187</c:v>
                </c:pt>
              </c:numCache>
            </c:numRef>
          </c:val>
        </c:ser>
        <c:dLbls>
          <c:showLegendKey val="0"/>
          <c:showVal val="0"/>
          <c:showCatName val="0"/>
          <c:showSerName val="0"/>
          <c:showPercent val="0"/>
          <c:showBubbleSize val="0"/>
        </c:dLbls>
        <c:gapWidth val="180"/>
        <c:overlap val="-90"/>
        <c:axId val="214380960"/>
        <c:axId val="21438135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4380960"/>
        <c:axId val="214381352"/>
      </c:lineChart>
      <c:catAx>
        <c:axId val="214380960"/>
        <c:scaling>
          <c:orientation val="minMax"/>
        </c:scaling>
        <c:delete val="0"/>
        <c:axPos val="b"/>
        <c:numFmt formatCode="ge" sourceLinked="1"/>
        <c:majorTickMark val="none"/>
        <c:minorTickMark val="none"/>
        <c:tickLblPos val="none"/>
        <c:crossAx val="214381352"/>
        <c:crosses val="autoZero"/>
        <c:auto val="0"/>
        <c:lblAlgn val="ctr"/>
        <c:lblOffset val="100"/>
        <c:noMultiLvlLbl val="1"/>
      </c:catAx>
      <c:valAx>
        <c:axId val="2143813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80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32.700000000000003</c:v>
                </c:pt>
                <c:pt idx="1">
                  <c:v>32.700000000000003</c:v>
                </c:pt>
                <c:pt idx="2">
                  <c:v>27.3</c:v>
                </c:pt>
                <c:pt idx="3">
                  <c:v>32.200000000000003</c:v>
                </c:pt>
                <c:pt idx="4">
                  <c:v>59.5</c:v>
                </c:pt>
              </c:numCache>
            </c:numRef>
          </c:val>
        </c:ser>
        <c:dLbls>
          <c:showLegendKey val="0"/>
          <c:showVal val="0"/>
          <c:showCatName val="0"/>
          <c:showSerName val="0"/>
          <c:showPercent val="0"/>
          <c:showBubbleSize val="0"/>
        </c:dLbls>
        <c:gapWidth val="180"/>
        <c:overlap val="-90"/>
        <c:axId val="214382136"/>
        <c:axId val="21438252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4382136"/>
        <c:axId val="214382528"/>
      </c:lineChart>
      <c:catAx>
        <c:axId val="214382136"/>
        <c:scaling>
          <c:orientation val="minMax"/>
        </c:scaling>
        <c:delete val="0"/>
        <c:axPos val="b"/>
        <c:numFmt formatCode="ge" sourceLinked="1"/>
        <c:majorTickMark val="none"/>
        <c:minorTickMark val="none"/>
        <c:tickLblPos val="none"/>
        <c:crossAx val="214382528"/>
        <c:crosses val="autoZero"/>
        <c:auto val="0"/>
        <c:lblAlgn val="ctr"/>
        <c:lblOffset val="100"/>
        <c:noMultiLvlLbl val="1"/>
      </c:catAx>
      <c:valAx>
        <c:axId val="214382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82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21.7</c:v>
                </c:pt>
                <c:pt idx="1">
                  <c:v>21.9</c:v>
                </c:pt>
                <c:pt idx="2">
                  <c:v>15.8</c:v>
                </c:pt>
                <c:pt idx="3">
                  <c:v>12.8</c:v>
                </c:pt>
                <c:pt idx="4">
                  <c:v>7.6</c:v>
                </c:pt>
              </c:numCache>
            </c:numRef>
          </c:val>
        </c:ser>
        <c:dLbls>
          <c:showLegendKey val="0"/>
          <c:showVal val="0"/>
          <c:showCatName val="0"/>
          <c:showSerName val="0"/>
          <c:showPercent val="0"/>
          <c:showBubbleSize val="0"/>
        </c:dLbls>
        <c:gapWidth val="180"/>
        <c:overlap val="-90"/>
        <c:axId val="214380568"/>
        <c:axId val="2143801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4380568"/>
        <c:axId val="214380176"/>
      </c:lineChart>
      <c:catAx>
        <c:axId val="214380568"/>
        <c:scaling>
          <c:orientation val="minMax"/>
        </c:scaling>
        <c:delete val="0"/>
        <c:axPos val="b"/>
        <c:numFmt formatCode="ge" sourceLinked="1"/>
        <c:majorTickMark val="none"/>
        <c:minorTickMark val="none"/>
        <c:tickLblPos val="none"/>
        <c:crossAx val="214380176"/>
        <c:crosses val="autoZero"/>
        <c:auto val="0"/>
        <c:lblAlgn val="ctr"/>
        <c:lblOffset val="100"/>
        <c:noMultiLvlLbl val="1"/>
      </c:catAx>
      <c:valAx>
        <c:axId val="21438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80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154.19999999999999</c:v>
                </c:pt>
                <c:pt idx="1">
                  <c:v>96.4</c:v>
                </c:pt>
                <c:pt idx="2">
                  <c:v>69.7</c:v>
                </c:pt>
                <c:pt idx="3">
                  <c:v>60.5</c:v>
                </c:pt>
                <c:pt idx="4">
                  <c:v>0</c:v>
                </c:pt>
              </c:numCache>
            </c:numRef>
          </c:val>
        </c:ser>
        <c:dLbls>
          <c:showLegendKey val="0"/>
          <c:showVal val="0"/>
          <c:showCatName val="0"/>
          <c:showSerName val="0"/>
          <c:showPercent val="0"/>
          <c:showBubbleSize val="0"/>
        </c:dLbls>
        <c:gapWidth val="180"/>
        <c:overlap val="-90"/>
        <c:axId val="214379392"/>
        <c:axId val="21438331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4379392"/>
        <c:axId val="214383312"/>
      </c:lineChart>
      <c:catAx>
        <c:axId val="214379392"/>
        <c:scaling>
          <c:orientation val="minMax"/>
        </c:scaling>
        <c:delete val="0"/>
        <c:axPos val="b"/>
        <c:numFmt formatCode="ge" sourceLinked="1"/>
        <c:majorTickMark val="none"/>
        <c:minorTickMark val="none"/>
        <c:tickLblPos val="none"/>
        <c:crossAx val="214383312"/>
        <c:crosses val="autoZero"/>
        <c:auto val="0"/>
        <c:lblAlgn val="ctr"/>
        <c:lblOffset val="100"/>
        <c:noMultiLvlLbl val="1"/>
      </c:catAx>
      <c:valAx>
        <c:axId val="21438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79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61.2</c:v>
                </c:pt>
                <c:pt idx="1">
                  <c:v>60.9</c:v>
                </c:pt>
                <c:pt idx="2">
                  <c:v>62.4</c:v>
                </c:pt>
                <c:pt idx="3">
                  <c:v>59.1</c:v>
                </c:pt>
                <c:pt idx="4">
                  <c:v>58.8</c:v>
                </c:pt>
              </c:numCache>
            </c:numRef>
          </c:val>
        </c:ser>
        <c:dLbls>
          <c:showLegendKey val="0"/>
          <c:showVal val="0"/>
          <c:showCatName val="0"/>
          <c:showSerName val="0"/>
          <c:showPercent val="0"/>
          <c:showBubbleSize val="0"/>
        </c:dLbls>
        <c:gapWidth val="180"/>
        <c:overlap val="-90"/>
        <c:axId val="214384096"/>
        <c:axId val="21638032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4384096"/>
        <c:axId val="216380328"/>
      </c:lineChart>
      <c:catAx>
        <c:axId val="214384096"/>
        <c:scaling>
          <c:orientation val="minMax"/>
        </c:scaling>
        <c:delete val="0"/>
        <c:axPos val="b"/>
        <c:numFmt formatCode="ge" sourceLinked="1"/>
        <c:majorTickMark val="none"/>
        <c:minorTickMark val="none"/>
        <c:tickLblPos val="none"/>
        <c:crossAx val="216380328"/>
        <c:crosses val="autoZero"/>
        <c:auto val="0"/>
        <c:lblAlgn val="ctr"/>
        <c:lblOffset val="100"/>
        <c:noMultiLvlLbl val="1"/>
      </c:catAx>
      <c:valAx>
        <c:axId val="216380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3840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756049</xdr:colOff>
      <xdr:row>41</xdr:row>
      <xdr:rowOff>117765</xdr:rowOff>
    </xdr:from>
    <xdr:ext cx="2377574" cy="392415"/>
    <xdr:sp macro="" textlink="データ!EW9">
      <xdr:nvSpPr>
        <xdr:cNvPr id="22" name="正方形/長方形 21"/>
        <xdr:cNvSpPr/>
      </xdr:nvSpPr>
      <xdr:spPr>
        <a:xfrm>
          <a:off x="10213013"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735689</xdr:colOff>
      <xdr:row>41</xdr:row>
      <xdr:rowOff>117765</xdr:rowOff>
    </xdr:from>
    <xdr:ext cx="2954655" cy="392415"/>
    <xdr:sp macro="" textlink="データ!GV9">
      <xdr:nvSpPr>
        <xdr:cNvPr id="24" name="正方形/長方形 23"/>
        <xdr:cNvSpPr/>
      </xdr:nvSpPr>
      <xdr:spPr>
        <a:xfrm>
          <a:off x="15662725"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9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9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9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9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9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91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91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91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91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91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91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91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91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91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91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92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92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92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92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92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92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92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92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92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92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93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93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93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93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93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935"/>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936"/>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937"/>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938"/>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939"/>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1940"/>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1941"/>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1942"/>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1943"/>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1944"/>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三重県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92.9</v>
      </c>
      <c r="K3" s="170"/>
      <c r="L3" s="170"/>
      <c r="M3" s="170"/>
      <c r="N3" s="171">
        <f>データ!L6</f>
        <v>8</v>
      </c>
      <c r="O3" s="171"/>
      <c r="P3" s="171"/>
      <c r="Q3" s="172"/>
      <c r="R3" s="1"/>
      <c r="S3" s="173" t="s">
        <v>8</v>
      </c>
      <c r="T3" s="174"/>
      <c r="U3" s="174"/>
      <c r="V3" s="174"/>
      <c r="W3" s="174"/>
      <c r="X3" s="174"/>
      <c r="Y3" s="174"/>
      <c r="Z3" s="174"/>
      <c r="AA3" s="174"/>
      <c r="AB3" s="174"/>
      <c r="AC3" s="174"/>
      <c r="AD3" s="174"/>
      <c r="AE3" s="174"/>
      <c r="AF3" s="174"/>
      <c r="AG3" s="174"/>
      <c r="AH3" s="175"/>
      <c r="AI3" s="1"/>
      <c r="AJ3" s="1"/>
      <c r="AK3" s="107" t="s">
        <v>175</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6"/>
      <c r="T4" s="177"/>
      <c r="U4" s="177"/>
      <c r="V4" s="177"/>
      <c r="W4" s="177"/>
      <c r="X4" s="177"/>
      <c r="Y4" s="177"/>
      <c r="Z4" s="177"/>
      <c r="AA4" s="177"/>
      <c r="AB4" s="177"/>
      <c r="AC4" s="177"/>
      <c r="AD4" s="177"/>
      <c r="AE4" s="177"/>
      <c r="AF4" s="177"/>
      <c r="AG4" s="177"/>
      <c r="AH4" s="178"/>
      <c r="AI4" s="1"/>
      <c r="AJ4" s="1"/>
      <c r="AK4" s="107"/>
      <c r="AL4" s="108"/>
      <c r="AM4" s="108"/>
      <c r="AN4" s="108"/>
      <c r="AO4" s="108"/>
      <c r="AP4" s="108"/>
      <c r="AQ4" s="109"/>
    </row>
    <row r="5" spans="1:43" ht="23.1" customHeight="1">
      <c r="A5" s="1"/>
      <c r="B5" s="182">
        <f>データ!M6</f>
        <v>1</v>
      </c>
      <c r="C5" s="183"/>
      <c r="D5" s="183"/>
      <c r="E5" s="183"/>
      <c r="F5" s="147" t="str">
        <f>データ!N6</f>
        <v>-</v>
      </c>
      <c r="G5" s="183"/>
      <c r="H5" s="183"/>
      <c r="I5" s="184"/>
      <c r="J5" s="185" t="str">
        <f>データ!O6</f>
        <v>-</v>
      </c>
      <c r="K5" s="185"/>
      <c r="L5" s="185"/>
      <c r="M5" s="185"/>
      <c r="N5" s="147" t="str">
        <f>データ!P6</f>
        <v>-</v>
      </c>
      <c r="O5" s="183"/>
      <c r="P5" s="183"/>
      <c r="Q5" s="148"/>
      <c r="R5" s="1"/>
      <c r="S5" s="176"/>
      <c r="T5" s="177"/>
      <c r="U5" s="177"/>
      <c r="V5" s="177"/>
      <c r="W5" s="177"/>
      <c r="X5" s="177"/>
      <c r="Y5" s="177"/>
      <c r="Z5" s="177"/>
      <c r="AA5" s="177"/>
      <c r="AB5" s="177"/>
      <c r="AC5" s="177"/>
      <c r="AD5" s="177"/>
      <c r="AE5" s="177"/>
      <c r="AF5" s="177"/>
      <c r="AG5" s="177"/>
      <c r="AH5" s="178"/>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6"/>
      <c r="T6" s="177"/>
      <c r="U6" s="177"/>
      <c r="V6" s="177"/>
      <c r="W6" s="177"/>
      <c r="X6" s="177"/>
      <c r="Y6" s="177"/>
      <c r="Z6" s="177"/>
      <c r="AA6" s="177"/>
      <c r="AB6" s="177"/>
      <c r="AC6" s="177"/>
      <c r="AD6" s="177"/>
      <c r="AE6" s="177"/>
      <c r="AF6" s="177"/>
      <c r="AG6" s="177"/>
      <c r="AH6" s="178"/>
      <c r="AI6" s="1"/>
      <c r="AJ6" s="1"/>
      <c r="AK6" s="107"/>
      <c r="AL6" s="108"/>
      <c r="AM6" s="108"/>
      <c r="AN6" s="108"/>
      <c r="AO6" s="108"/>
      <c r="AP6" s="108"/>
      <c r="AQ6" s="109"/>
    </row>
    <row r="7" spans="1:43" ht="22.5" customHeight="1">
      <c r="A7" s="1"/>
      <c r="B7" s="162" t="s">
        <v>124</v>
      </c>
      <c r="C7" s="163"/>
      <c r="D7" s="163"/>
      <c r="E7" s="163"/>
      <c r="F7" s="164" t="s">
        <v>125</v>
      </c>
      <c r="G7" s="164"/>
      <c r="H7" s="164"/>
      <c r="I7" s="164"/>
      <c r="J7" s="165" t="str">
        <f>データ!S6</f>
        <v>無</v>
      </c>
      <c r="K7" s="165"/>
      <c r="L7" s="165"/>
      <c r="M7" s="165"/>
      <c r="N7" s="166" t="s">
        <v>127</v>
      </c>
      <c r="O7" s="166"/>
      <c r="P7" s="166"/>
      <c r="Q7" s="167"/>
      <c r="R7" s="1"/>
      <c r="S7" s="176"/>
      <c r="T7" s="177"/>
      <c r="U7" s="177"/>
      <c r="V7" s="177"/>
      <c r="W7" s="177"/>
      <c r="X7" s="177"/>
      <c r="Y7" s="177"/>
      <c r="Z7" s="177"/>
      <c r="AA7" s="177"/>
      <c r="AB7" s="177"/>
      <c r="AC7" s="177"/>
      <c r="AD7" s="177"/>
      <c r="AE7" s="177"/>
      <c r="AF7" s="177"/>
      <c r="AG7" s="177"/>
      <c r="AH7" s="178"/>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6"/>
      <c r="T8" s="177"/>
      <c r="U8" s="177"/>
      <c r="V8" s="177"/>
      <c r="W8" s="177"/>
      <c r="X8" s="177"/>
      <c r="Y8" s="177"/>
      <c r="Z8" s="177"/>
      <c r="AA8" s="177"/>
      <c r="AB8" s="177"/>
      <c r="AC8" s="177"/>
      <c r="AD8" s="177"/>
      <c r="AE8" s="177"/>
      <c r="AF8" s="177"/>
      <c r="AG8" s="177"/>
      <c r="AH8" s="178"/>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6"/>
      <c r="T9" s="177"/>
      <c r="U9" s="177"/>
      <c r="V9" s="177"/>
      <c r="W9" s="177"/>
      <c r="X9" s="177"/>
      <c r="Y9" s="177"/>
      <c r="Z9" s="177"/>
      <c r="AA9" s="177"/>
      <c r="AB9" s="177"/>
      <c r="AC9" s="177"/>
      <c r="AD9" s="177"/>
      <c r="AE9" s="177"/>
      <c r="AF9" s="177"/>
      <c r="AG9" s="177"/>
      <c r="AH9" s="178"/>
      <c r="AI9" s="1"/>
      <c r="AJ9" s="1"/>
      <c r="AK9" s="107"/>
      <c r="AL9" s="108"/>
      <c r="AM9" s="108"/>
      <c r="AN9" s="108"/>
      <c r="AO9" s="108"/>
      <c r="AP9" s="108"/>
      <c r="AQ9" s="109"/>
    </row>
    <row r="10" spans="1:43" ht="27" customHeight="1" thickBot="1">
      <c r="A10" s="1"/>
      <c r="B10" s="203" t="s">
        <v>18</v>
      </c>
      <c r="C10" s="6"/>
      <c r="D10" s="6"/>
      <c r="E10" s="6"/>
      <c r="F10" s="6"/>
      <c r="G10" s="6"/>
      <c r="H10" s="6"/>
      <c r="I10" s="6"/>
      <c r="J10" s="6"/>
      <c r="K10" s="6"/>
      <c r="L10" s="6"/>
      <c r="M10" s="6"/>
      <c r="N10" s="6"/>
      <c r="O10" s="6"/>
      <c r="P10" s="6"/>
      <c r="Q10" s="6"/>
      <c r="R10" s="1"/>
      <c r="S10" s="176"/>
      <c r="T10" s="177"/>
      <c r="U10" s="177"/>
      <c r="V10" s="177"/>
      <c r="W10" s="177"/>
      <c r="X10" s="177"/>
      <c r="Y10" s="177"/>
      <c r="Z10" s="177"/>
      <c r="AA10" s="177"/>
      <c r="AB10" s="177"/>
      <c r="AC10" s="177"/>
      <c r="AD10" s="177"/>
      <c r="AE10" s="177"/>
      <c r="AF10" s="177"/>
      <c r="AG10" s="177"/>
      <c r="AH10" s="178"/>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6"/>
      <c r="T11" s="177"/>
      <c r="U11" s="177"/>
      <c r="V11" s="177"/>
      <c r="W11" s="177"/>
      <c r="X11" s="177"/>
      <c r="Y11" s="177"/>
      <c r="Z11" s="177"/>
      <c r="AA11" s="177"/>
      <c r="AB11" s="177"/>
      <c r="AC11" s="177"/>
      <c r="AD11" s="177"/>
      <c r="AE11" s="177"/>
      <c r="AF11" s="177"/>
      <c r="AG11" s="177"/>
      <c r="AH11" s="178"/>
      <c r="AI11" s="1"/>
      <c r="AJ11" s="1"/>
      <c r="AK11" s="107"/>
      <c r="AL11" s="108"/>
      <c r="AM11" s="108"/>
      <c r="AN11" s="108"/>
      <c r="AO11" s="108"/>
      <c r="AP11" s="108"/>
      <c r="AQ11" s="109"/>
    </row>
    <row r="12" spans="1:43" ht="23.1" customHeight="1">
      <c r="A12" s="1"/>
      <c r="B12" s="161" t="s">
        <v>21</v>
      </c>
      <c r="C12" s="149"/>
      <c r="D12" s="149"/>
      <c r="E12" s="149"/>
      <c r="F12" s="145">
        <f>データ!V6</f>
        <v>253213</v>
      </c>
      <c r="G12" s="146"/>
      <c r="H12" s="145">
        <f>データ!W6</f>
        <v>252494</v>
      </c>
      <c r="I12" s="146"/>
      <c r="J12" s="145">
        <f>データ!X6</f>
        <v>186616</v>
      </c>
      <c r="K12" s="146"/>
      <c r="L12" s="145">
        <f>データ!Y6</f>
        <v>69842</v>
      </c>
      <c r="M12" s="146"/>
      <c r="N12" s="147" t="str">
        <f>データ!Z6</f>
        <v>-</v>
      </c>
      <c r="O12" s="148"/>
      <c r="P12" s="7"/>
      <c r="Q12" s="7"/>
      <c r="R12" s="1"/>
      <c r="S12" s="176"/>
      <c r="T12" s="177"/>
      <c r="U12" s="177"/>
      <c r="V12" s="177"/>
      <c r="W12" s="177"/>
      <c r="X12" s="177"/>
      <c r="Y12" s="177"/>
      <c r="Z12" s="177"/>
      <c r="AA12" s="177"/>
      <c r="AB12" s="177"/>
      <c r="AC12" s="177"/>
      <c r="AD12" s="177"/>
      <c r="AE12" s="177"/>
      <c r="AF12" s="177"/>
      <c r="AG12" s="177"/>
      <c r="AH12" s="178"/>
      <c r="AI12" s="1"/>
      <c r="AJ12" s="1"/>
      <c r="AK12" s="107"/>
      <c r="AL12" s="108"/>
      <c r="AM12" s="108"/>
      <c r="AN12" s="108"/>
      <c r="AO12" s="108"/>
      <c r="AP12" s="108"/>
      <c r="AQ12" s="109"/>
    </row>
    <row r="13" spans="1:43" ht="23.1" customHeight="1">
      <c r="A13" s="1"/>
      <c r="B13" s="142" t="s">
        <v>22</v>
      </c>
      <c r="C13" s="143"/>
      <c r="D13" s="143"/>
      <c r="E13" s="144"/>
      <c r="F13" s="145">
        <f>データ!AA6</f>
        <v>63050</v>
      </c>
      <c r="G13" s="146"/>
      <c r="H13" s="145">
        <f>データ!AB6</f>
        <v>62273</v>
      </c>
      <c r="I13" s="146"/>
      <c r="J13" s="145">
        <f>データ!AC6</f>
        <v>67725</v>
      </c>
      <c r="K13" s="146"/>
      <c r="L13" s="145">
        <f>データ!AD6</f>
        <v>63611</v>
      </c>
      <c r="M13" s="146"/>
      <c r="N13" s="147">
        <f>データ!AE6</f>
        <v>63006</v>
      </c>
      <c r="O13" s="148"/>
      <c r="P13" s="7"/>
      <c r="Q13" s="7"/>
      <c r="R13" s="1"/>
      <c r="S13" s="176"/>
      <c r="T13" s="177"/>
      <c r="U13" s="177"/>
      <c r="V13" s="177"/>
      <c r="W13" s="177"/>
      <c r="X13" s="177"/>
      <c r="Y13" s="177"/>
      <c r="Z13" s="177"/>
      <c r="AA13" s="177"/>
      <c r="AB13" s="177"/>
      <c r="AC13" s="177"/>
      <c r="AD13" s="177"/>
      <c r="AE13" s="177"/>
      <c r="AF13" s="177"/>
      <c r="AG13" s="177"/>
      <c r="AH13" s="178"/>
      <c r="AI13" s="1"/>
      <c r="AJ13" s="1"/>
      <c r="AK13" s="107"/>
      <c r="AL13" s="108"/>
      <c r="AM13" s="108"/>
      <c r="AN13" s="108"/>
      <c r="AO13" s="108"/>
      <c r="AP13" s="108"/>
      <c r="AQ13" s="109"/>
    </row>
    <row r="14" spans="1:43" ht="23.1" customHeight="1">
      <c r="A14" s="1"/>
      <c r="B14" s="142" t="s">
        <v>23</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6"/>
      <c r="T14" s="177"/>
      <c r="U14" s="177"/>
      <c r="V14" s="177"/>
      <c r="W14" s="177"/>
      <c r="X14" s="177"/>
      <c r="Y14" s="177"/>
      <c r="Z14" s="177"/>
      <c r="AA14" s="177"/>
      <c r="AB14" s="177"/>
      <c r="AC14" s="177"/>
      <c r="AD14" s="177"/>
      <c r="AE14" s="177"/>
      <c r="AF14" s="177"/>
      <c r="AG14" s="177"/>
      <c r="AH14" s="178"/>
      <c r="AI14" s="1"/>
      <c r="AJ14" s="1"/>
      <c r="AK14" s="107"/>
      <c r="AL14" s="108"/>
      <c r="AM14" s="108"/>
      <c r="AN14" s="108"/>
      <c r="AO14" s="108"/>
      <c r="AP14" s="108"/>
      <c r="AQ14" s="109"/>
    </row>
    <row r="15" spans="1:43" ht="23.1" customHeight="1">
      <c r="A15" s="1"/>
      <c r="B15" s="135" t="s">
        <v>24</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6"/>
      <c r="T15" s="177"/>
      <c r="U15" s="177"/>
      <c r="V15" s="177"/>
      <c r="W15" s="177"/>
      <c r="X15" s="177"/>
      <c r="Y15" s="177"/>
      <c r="Z15" s="177"/>
      <c r="AA15" s="177"/>
      <c r="AB15" s="177"/>
      <c r="AC15" s="177"/>
      <c r="AD15" s="177"/>
      <c r="AE15" s="177"/>
      <c r="AF15" s="177"/>
      <c r="AG15" s="177"/>
      <c r="AH15" s="178"/>
      <c r="AI15" s="1"/>
      <c r="AJ15" s="1"/>
      <c r="AK15" s="107"/>
      <c r="AL15" s="108"/>
      <c r="AM15" s="108"/>
      <c r="AN15" s="108"/>
      <c r="AO15" s="108"/>
      <c r="AP15" s="108"/>
      <c r="AQ15" s="109"/>
    </row>
    <row r="16" spans="1:43" ht="23.1" customHeight="1" thickBot="1">
      <c r="A16" s="1"/>
      <c r="B16" s="128" t="s">
        <v>25</v>
      </c>
      <c r="C16" s="129"/>
      <c r="D16" s="129"/>
      <c r="E16" s="130"/>
      <c r="F16" s="141">
        <f>データ!AP6</f>
        <v>316263</v>
      </c>
      <c r="G16" s="141"/>
      <c r="H16" s="141">
        <f>データ!AQ6</f>
        <v>314767</v>
      </c>
      <c r="I16" s="141"/>
      <c r="J16" s="141">
        <f>データ!AR6</f>
        <v>254341</v>
      </c>
      <c r="K16" s="141"/>
      <c r="L16" s="141">
        <f>データ!AS6</f>
        <v>133453</v>
      </c>
      <c r="M16" s="141"/>
      <c r="N16" s="133">
        <f>データ!AT6</f>
        <v>63006</v>
      </c>
      <c r="O16" s="134"/>
      <c r="P16" s="7"/>
      <c r="Q16" s="7"/>
      <c r="R16" s="1"/>
      <c r="S16" s="176"/>
      <c r="T16" s="177"/>
      <c r="U16" s="177"/>
      <c r="V16" s="177"/>
      <c r="W16" s="177"/>
      <c r="X16" s="177"/>
      <c r="Y16" s="177"/>
      <c r="Z16" s="177"/>
      <c r="AA16" s="177"/>
      <c r="AB16" s="177"/>
      <c r="AC16" s="177"/>
      <c r="AD16" s="177"/>
      <c r="AE16" s="177"/>
      <c r="AF16" s="177"/>
      <c r="AG16" s="177"/>
      <c r="AH16" s="178"/>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6"/>
      <c r="T18" s="177"/>
      <c r="U18" s="177"/>
      <c r="V18" s="177"/>
      <c r="W18" s="177"/>
      <c r="X18" s="177"/>
      <c r="Y18" s="177"/>
      <c r="Z18" s="177"/>
      <c r="AA18" s="177"/>
      <c r="AB18" s="177"/>
      <c r="AC18" s="177"/>
      <c r="AD18" s="177"/>
      <c r="AE18" s="177"/>
      <c r="AF18" s="177"/>
      <c r="AG18" s="177"/>
      <c r="AH18" s="178"/>
      <c r="AI18" s="1"/>
      <c r="AJ18" s="1"/>
      <c r="AK18" s="107"/>
      <c r="AL18" s="108"/>
      <c r="AM18" s="108"/>
      <c r="AN18" s="108"/>
      <c r="AO18" s="108"/>
      <c r="AP18" s="108"/>
      <c r="AQ18" s="109"/>
    </row>
    <row r="19" spans="1:43" ht="23.1" customHeight="1" thickBot="1">
      <c r="A19" s="1"/>
      <c r="B19" s="128" t="s">
        <v>28</v>
      </c>
      <c r="C19" s="129"/>
      <c r="D19" s="129"/>
      <c r="E19" s="130"/>
      <c r="F19" s="131" t="str">
        <f>データ!AU6</f>
        <v>-</v>
      </c>
      <c r="G19" s="131"/>
      <c r="H19" s="131"/>
      <c r="I19" s="131">
        <f>データ!AV6</f>
        <v>705063</v>
      </c>
      <c r="J19" s="131"/>
      <c r="K19" s="131"/>
      <c r="L19" s="131">
        <f>データ!AW6</f>
        <v>705063</v>
      </c>
      <c r="M19" s="131"/>
      <c r="N19" s="131"/>
      <c r="O19" s="132"/>
      <c r="P19" s="1"/>
      <c r="Q19" s="1"/>
      <c r="R19" s="1"/>
      <c r="S19" s="179"/>
      <c r="T19" s="180"/>
      <c r="U19" s="180"/>
      <c r="V19" s="180"/>
      <c r="W19" s="180"/>
      <c r="X19" s="180"/>
      <c r="Y19" s="180"/>
      <c r="Z19" s="180"/>
      <c r="AA19" s="180"/>
      <c r="AB19" s="180"/>
      <c r="AC19" s="180"/>
      <c r="AD19" s="180"/>
      <c r="AE19" s="180"/>
      <c r="AF19" s="180"/>
      <c r="AG19" s="180"/>
      <c r="AH19" s="181"/>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ht="13.5" customHeight="1">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4.25" customHeight="1"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176</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174</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maA6lv+hHLgkeJmFmOiNZiCd8g6e5Q6dX1vdRknqWKf9UTVs+QRpb43OCqUQzcWFBMHF5F+LNfBKaRdRz2I8/g==" saltValue="mg0qnxU53sbjYPRAUHLkh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topLeftCell="IF1" zoomScale="130" zoomScaleNormal="130" workbookViewId="0">
      <selection activeCell="IR7" sqref="IR7"/>
    </sheetView>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52.8">
      <c r="A6" s="45" t="s">
        <v>113</v>
      </c>
      <c r="B6" s="63" t="str">
        <f>B7</f>
        <v>2015</v>
      </c>
      <c r="C6" s="63" t="str">
        <f t="shared" ref="C6:AW6" si="6">C7</f>
        <v>240001</v>
      </c>
      <c r="D6" s="63" t="str">
        <f t="shared" si="6"/>
        <v>46</v>
      </c>
      <c r="E6" s="63" t="str">
        <f t="shared" si="6"/>
        <v>04</v>
      </c>
      <c r="F6" s="63" t="str">
        <f t="shared" si="6"/>
        <v>0</v>
      </c>
      <c r="G6" s="63" t="str">
        <f t="shared" si="6"/>
        <v>000</v>
      </c>
      <c r="H6" s="63" t="str">
        <f t="shared" si="6"/>
        <v>三重県</v>
      </c>
      <c r="I6" s="63" t="str">
        <f t="shared" si="6"/>
        <v>法適用</v>
      </c>
      <c r="J6" s="63" t="str">
        <f t="shared" si="6"/>
        <v>電気事業</v>
      </c>
      <c r="K6" s="64">
        <f t="shared" si="6"/>
        <v>92.9</v>
      </c>
      <c r="L6" s="65">
        <f t="shared" si="6"/>
        <v>8</v>
      </c>
      <c r="M6" s="65">
        <f t="shared" si="6"/>
        <v>1</v>
      </c>
      <c r="N6" s="65" t="str">
        <f t="shared" si="6"/>
        <v>-</v>
      </c>
      <c r="O6" s="65" t="str">
        <f t="shared" si="6"/>
        <v>-</v>
      </c>
      <c r="P6" s="65" t="str">
        <f t="shared" si="6"/>
        <v>-</v>
      </c>
      <c r="Q6" s="66" t="str">
        <f>Q7</f>
        <v>平成30年3月31日　三重ごみ固形燃料発電所</v>
      </c>
      <c r="R6" s="67" t="str">
        <f t="shared" si="6"/>
        <v>平成35年3月31日　三重ごみ固形燃料発電所</v>
      </c>
      <c r="S6" s="63" t="str">
        <f t="shared" si="6"/>
        <v>無</v>
      </c>
      <c r="T6" s="67" t="str">
        <f t="shared" si="6"/>
        <v>丸紅株式会社</v>
      </c>
      <c r="U6" s="64" t="str">
        <f t="shared" si="6"/>
        <v>-</v>
      </c>
      <c r="V6" s="65">
        <f>V7</f>
        <v>253213</v>
      </c>
      <c r="W6" s="65">
        <f t="shared" si="6"/>
        <v>252494</v>
      </c>
      <c r="X6" s="65">
        <f t="shared" si="6"/>
        <v>186616</v>
      </c>
      <c r="Y6" s="65">
        <f t="shared" si="6"/>
        <v>69842</v>
      </c>
      <c r="Z6" s="65" t="str">
        <f t="shared" si="6"/>
        <v>-</v>
      </c>
      <c r="AA6" s="65">
        <f t="shared" si="6"/>
        <v>63050</v>
      </c>
      <c r="AB6" s="65">
        <f t="shared" si="6"/>
        <v>62273</v>
      </c>
      <c r="AC6" s="65">
        <f t="shared" si="6"/>
        <v>67725</v>
      </c>
      <c r="AD6" s="65">
        <f t="shared" si="6"/>
        <v>63611</v>
      </c>
      <c r="AE6" s="65">
        <f t="shared" si="6"/>
        <v>63006</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316263</v>
      </c>
      <c r="AQ6" s="65">
        <f t="shared" si="6"/>
        <v>314767</v>
      </c>
      <c r="AR6" s="65">
        <f t="shared" si="6"/>
        <v>254341</v>
      </c>
      <c r="AS6" s="65">
        <f t="shared" si="6"/>
        <v>133453</v>
      </c>
      <c r="AT6" s="65">
        <f t="shared" si="6"/>
        <v>63006</v>
      </c>
      <c r="AU6" s="65" t="str">
        <f t="shared" si="6"/>
        <v>-</v>
      </c>
      <c r="AV6" s="65">
        <f t="shared" si="6"/>
        <v>705063</v>
      </c>
      <c r="AW6" s="65">
        <f t="shared" si="6"/>
        <v>705063</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114</v>
      </c>
      <c r="C7" s="73" t="s">
        <v>115</v>
      </c>
      <c r="D7" s="73" t="s">
        <v>116</v>
      </c>
      <c r="E7" s="73" t="s">
        <v>117</v>
      </c>
      <c r="F7" s="73" t="s">
        <v>118</v>
      </c>
      <c r="G7" s="73" t="s">
        <v>119</v>
      </c>
      <c r="H7" s="73" t="s">
        <v>120</v>
      </c>
      <c r="I7" s="73" t="s">
        <v>121</v>
      </c>
      <c r="J7" s="73" t="s">
        <v>122</v>
      </c>
      <c r="K7" s="74">
        <v>92.9</v>
      </c>
      <c r="L7" s="75">
        <v>8</v>
      </c>
      <c r="M7" s="75">
        <v>1</v>
      </c>
      <c r="N7" s="76" t="s">
        <v>123</v>
      </c>
      <c r="O7" s="76" t="s">
        <v>123</v>
      </c>
      <c r="P7" s="76" t="s">
        <v>123</v>
      </c>
      <c r="Q7" s="77" t="s">
        <v>124</v>
      </c>
      <c r="R7" s="77" t="s">
        <v>125</v>
      </c>
      <c r="S7" s="78" t="s">
        <v>126</v>
      </c>
      <c r="T7" s="77" t="s">
        <v>127</v>
      </c>
      <c r="U7" s="74" t="s">
        <v>123</v>
      </c>
      <c r="V7" s="76">
        <v>253213</v>
      </c>
      <c r="W7" s="76">
        <v>252494</v>
      </c>
      <c r="X7" s="76">
        <v>186616</v>
      </c>
      <c r="Y7" s="76">
        <v>69842</v>
      </c>
      <c r="Z7" s="76" t="s">
        <v>123</v>
      </c>
      <c r="AA7" s="76">
        <v>63050</v>
      </c>
      <c r="AB7" s="76">
        <v>62273</v>
      </c>
      <c r="AC7" s="76">
        <v>67725</v>
      </c>
      <c r="AD7" s="76">
        <v>63611</v>
      </c>
      <c r="AE7" s="76">
        <v>63006</v>
      </c>
      <c r="AF7" s="76" t="s">
        <v>123</v>
      </c>
      <c r="AG7" s="76" t="s">
        <v>123</v>
      </c>
      <c r="AH7" s="76" t="s">
        <v>123</v>
      </c>
      <c r="AI7" s="76" t="s">
        <v>123</v>
      </c>
      <c r="AJ7" s="76" t="s">
        <v>123</v>
      </c>
      <c r="AK7" s="76" t="s">
        <v>123</v>
      </c>
      <c r="AL7" s="76" t="s">
        <v>123</v>
      </c>
      <c r="AM7" s="76" t="s">
        <v>123</v>
      </c>
      <c r="AN7" s="76" t="s">
        <v>123</v>
      </c>
      <c r="AO7" s="76" t="s">
        <v>123</v>
      </c>
      <c r="AP7" s="76">
        <v>316263</v>
      </c>
      <c r="AQ7" s="76">
        <v>314767</v>
      </c>
      <c r="AR7" s="76">
        <v>254341</v>
      </c>
      <c r="AS7" s="76">
        <v>133453</v>
      </c>
      <c r="AT7" s="76">
        <v>63006</v>
      </c>
      <c r="AU7" s="76" t="s">
        <v>123</v>
      </c>
      <c r="AV7" s="76">
        <v>705063</v>
      </c>
      <c r="AW7" s="76">
        <v>705063</v>
      </c>
      <c r="AX7" s="79">
        <v>87.1</v>
      </c>
      <c r="AY7" s="79">
        <v>104.4</v>
      </c>
      <c r="AZ7" s="79">
        <v>106.3</v>
      </c>
      <c r="BA7" s="79">
        <v>118.4</v>
      </c>
      <c r="BB7" s="79">
        <v>87.5</v>
      </c>
      <c r="BC7" s="79">
        <v>108.4</v>
      </c>
      <c r="BD7" s="79">
        <v>110.1</v>
      </c>
      <c r="BE7" s="79">
        <v>119.7</v>
      </c>
      <c r="BF7" s="79">
        <v>125.7</v>
      </c>
      <c r="BG7" s="79">
        <v>129.69999999999999</v>
      </c>
      <c r="BH7" s="79">
        <v>100</v>
      </c>
      <c r="BI7" s="79">
        <v>64</v>
      </c>
      <c r="BJ7" s="79">
        <v>78.400000000000006</v>
      </c>
      <c r="BK7" s="79">
        <v>71.5</v>
      </c>
      <c r="BL7" s="79">
        <v>54.3</v>
      </c>
      <c r="BM7" s="79">
        <v>71.900000000000006</v>
      </c>
      <c r="BN7" s="79">
        <v>112.4</v>
      </c>
      <c r="BO7" s="79">
        <v>112.7</v>
      </c>
      <c r="BP7" s="79">
        <v>121.8</v>
      </c>
      <c r="BQ7" s="79">
        <v>124.8</v>
      </c>
      <c r="BR7" s="79">
        <v>130.4</v>
      </c>
      <c r="BS7" s="79">
        <v>100</v>
      </c>
      <c r="BT7" s="79">
        <v>746.5</v>
      </c>
      <c r="BU7" s="79">
        <v>592.9</v>
      </c>
      <c r="BV7" s="79">
        <v>505.2</v>
      </c>
      <c r="BW7" s="79">
        <v>392.9</v>
      </c>
      <c r="BX7" s="79">
        <v>1954.9</v>
      </c>
      <c r="BY7" s="79">
        <v>1465.9</v>
      </c>
      <c r="BZ7" s="79">
        <v>1317.9</v>
      </c>
      <c r="CA7" s="79">
        <v>992.4</v>
      </c>
      <c r="CB7" s="79">
        <v>632.6</v>
      </c>
      <c r="CC7" s="79">
        <v>712.7</v>
      </c>
      <c r="CD7" s="79">
        <v>100</v>
      </c>
      <c r="CE7" s="79">
        <v>7965.9</v>
      </c>
      <c r="CF7" s="79">
        <v>8975.5</v>
      </c>
      <c r="CG7" s="79">
        <v>10984.4</v>
      </c>
      <c r="CH7" s="79">
        <v>11473.1</v>
      </c>
      <c r="CI7" s="79">
        <v>38564.800000000003</v>
      </c>
      <c r="CJ7" s="79">
        <v>7540.4</v>
      </c>
      <c r="CK7" s="79">
        <v>7970</v>
      </c>
      <c r="CL7" s="79">
        <v>7914.4</v>
      </c>
      <c r="CM7" s="79">
        <v>7493.6</v>
      </c>
      <c r="CN7" s="79">
        <v>8013.5</v>
      </c>
      <c r="CO7" s="76">
        <v>667139</v>
      </c>
      <c r="CP7" s="76">
        <v>795930</v>
      </c>
      <c r="CQ7" s="76">
        <v>776386</v>
      </c>
      <c r="CR7" s="76">
        <v>35190</v>
      </c>
      <c r="CS7" s="76">
        <v>939187</v>
      </c>
      <c r="CT7" s="76">
        <v>1059040</v>
      </c>
      <c r="CU7" s="76">
        <v>1043769</v>
      </c>
      <c r="CV7" s="76">
        <v>1160012</v>
      </c>
      <c r="CW7" s="76">
        <v>1146099</v>
      </c>
      <c r="CX7" s="76">
        <v>1494682</v>
      </c>
      <c r="CY7" s="76">
        <v>12050</v>
      </c>
      <c r="CZ7" s="79">
        <v>32.700000000000003</v>
      </c>
      <c r="DA7" s="79">
        <v>32.700000000000003</v>
      </c>
      <c r="DB7" s="79">
        <v>27.3</v>
      </c>
      <c r="DC7" s="79">
        <v>32.200000000000003</v>
      </c>
      <c r="DD7" s="79">
        <v>59.5</v>
      </c>
      <c r="DE7" s="79">
        <v>40.200000000000003</v>
      </c>
      <c r="DF7" s="79">
        <v>37.299999999999997</v>
      </c>
      <c r="DG7" s="79">
        <v>36.299999999999997</v>
      </c>
      <c r="DH7" s="79">
        <v>38.4</v>
      </c>
      <c r="DI7" s="79">
        <v>37.700000000000003</v>
      </c>
      <c r="DJ7" s="79">
        <v>21.7</v>
      </c>
      <c r="DK7" s="79">
        <v>21.9</v>
      </c>
      <c r="DL7" s="79">
        <v>15.8</v>
      </c>
      <c r="DM7" s="79">
        <v>12.8</v>
      </c>
      <c r="DN7" s="79">
        <v>7.6</v>
      </c>
      <c r="DO7" s="79">
        <v>22.5</v>
      </c>
      <c r="DP7" s="79">
        <v>22.3</v>
      </c>
      <c r="DQ7" s="79">
        <v>22.1</v>
      </c>
      <c r="DR7" s="79">
        <v>21.1</v>
      </c>
      <c r="DS7" s="79">
        <v>20</v>
      </c>
      <c r="DT7" s="79">
        <v>154.19999999999999</v>
      </c>
      <c r="DU7" s="79">
        <v>96.4</v>
      </c>
      <c r="DV7" s="79">
        <v>69.7</v>
      </c>
      <c r="DW7" s="79">
        <v>60.5</v>
      </c>
      <c r="DX7" s="79">
        <v>0</v>
      </c>
      <c r="DY7" s="79">
        <v>160.30000000000001</v>
      </c>
      <c r="DZ7" s="79">
        <v>146.19999999999999</v>
      </c>
      <c r="EA7" s="79">
        <v>130.5</v>
      </c>
      <c r="EB7" s="79">
        <v>129.19999999999999</v>
      </c>
      <c r="EC7" s="79">
        <v>110.2</v>
      </c>
      <c r="ED7" s="79">
        <v>61.2</v>
      </c>
      <c r="EE7" s="79">
        <v>60.9</v>
      </c>
      <c r="EF7" s="79">
        <v>62.4</v>
      </c>
      <c r="EG7" s="79">
        <v>59.1</v>
      </c>
      <c r="EH7" s="79">
        <v>58.8</v>
      </c>
      <c r="EI7" s="79">
        <v>56.2</v>
      </c>
      <c r="EJ7" s="79">
        <v>57</v>
      </c>
      <c r="EK7" s="79">
        <v>57.7</v>
      </c>
      <c r="EL7" s="79">
        <v>59.8</v>
      </c>
      <c r="EM7" s="79">
        <v>59.6</v>
      </c>
      <c r="EN7" s="79" t="s">
        <v>123</v>
      </c>
      <c r="EO7" s="79">
        <v>6.6</v>
      </c>
      <c r="EP7" s="79">
        <v>22.9</v>
      </c>
      <c r="EQ7" s="79">
        <v>36.1</v>
      </c>
      <c r="ER7" s="79">
        <v>100</v>
      </c>
      <c r="ES7" s="79" t="s">
        <v>123</v>
      </c>
      <c r="ET7" s="79">
        <v>2.8</v>
      </c>
      <c r="EU7" s="79">
        <v>15.4</v>
      </c>
      <c r="EV7" s="79">
        <v>16.2</v>
      </c>
      <c r="EW7" s="79">
        <v>17.8</v>
      </c>
      <c r="EX7" s="76" t="s">
        <v>123</v>
      </c>
      <c r="EY7" s="79">
        <v>29.4</v>
      </c>
      <c r="EZ7" s="79">
        <v>29.4</v>
      </c>
      <c r="FA7" s="79">
        <v>22.6</v>
      </c>
      <c r="FB7" s="79">
        <v>22.7</v>
      </c>
      <c r="FC7" s="79" t="s">
        <v>123</v>
      </c>
      <c r="FD7" s="79">
        <v>40.4</v>
      </c>
      <c r="FE7" s="79">
        <v>37.5</v>
      </c>
      <c r="FF7" s="79">
        <v>37</v>
      </c>
      <c r="FG7" s="79">
        <v>39.5</v>
      </c>
      <c r="FH7" s="79">
        <v>39.1</v>
      </c>
      <c r="FI7" s="79">
        <v>33.5</v>
      </c>
      <c r="FJ7" s="79">
        <v>32</v>
      </c>
      <c r="FK7" s="79">
        <v>25.4</v>
      </c>
      <c r="FL7" s="79">
        <v>24.8</v>
      </c>
      <c r="FM7" s="79" t="s">
        <v>123</v>
      </c>
      <c r="FN7" s="79">
        <v>23.5</v>
      </c>
      <c r="FO7" s="79">
        <v>23.1</v>
      </c>
      <c r="FP7" s="79">
        <v>22.6</v>
      </c>
      <c r="FQ7" s="79">
        <v>22</v>
      </c>
      <c r="FR7" s="79">
        <v>21.4</v>
      </c>
      <c r="FS7" s="79">
        <v>153.4</v>
      </c>
      <c r="FT7" s="79">
        <v>96</v>
      </c>
      <c r="FU7" s="79">
        <v>69.3</v>
      </c>
      <c r="FV7" s="79">
        <v>60.2</v>
      </c>
      <c r="FW7" s="79" t="s">
        <v>123</v>
      </c>
      <c r="FX7" s="79">
        <v>160.4</v>
      </c>
      <c r="FY7" s="79">
        <v>146</v>
      </c>
      <c r="FZ7" s="79">
        <v>121.2</v>
      </c>
      <c r="GA7" s="79">
        <v>106.1</v>
      </c>
      <c r="GB7" s="79">
        <v>89.6</v>
      </c>
      <c r="GC7" s="79">
        <v>63.1</v>
      </c>
      <c r="GD7" s="79">
        <v>62.5</v>
      </c>
      <c r="GE7" s="79">
        <v>64</v>
      </c>
      <c r="GF7" s="79">
        <v>58.5</v>
      </c>
      <c r="GG7" s="79">
        <v>21</v>
      </c>
      <c r="GH7" s="79">
        <v>56.7</v>
      </c>
      <c r="GI7" s="79">
        <v>57.6</v>
      </c>
      <c r="GJ7" s="79">
        <v>58.6</v>
      </c>
      <c r="GK7" s="79">
        <v>61.3</v>
      </c>
      <c r="GL7" s="79">
        <v>61.7</v>
      </c>
      <c r="GM7" s="79" t="s">
        <v>123</v>
      </c>
      <c r="GN7" s="79">
        <v>0</v>
      </c>
      <c r="GO7" s="79">
        <v>0</v>
      </c>
      <c r="GP7" s="79">
        <v>0</v>
      </c>
      <c r="GQ7" s="79" t="s">
        <v>123</v>
      </c>
      <c r="GR7" s="79" t="s">
        <v>123</v>
      </c>
      <c r="GS7" s="79">
        <v>1.8</v>
      </c>
      <c r="GT7" s="79">
        <v>12.3</v>
      </c>
      <c r="GU7" s="79">
        <v>11.9</v>
      </c>
      <c r="GV7" s="79">
        <v>13.3</v>
      </c>
      <c r="GW7" s="76">
        <v>12050</v>
      </c>
      <c r="GX7" s="79">
        <v>59.6</v>
      </c>
      <c r="GY7" s="79">
        <v>59</v>
      </c>
      <c r="GZ7" s="79">
        <v>64.2</v>
      </c>
      <c r="HA7" s="79">
        <v>60.3</v>
      </c>
      <c r="HB7" s="79">
        <v>59.5</v>
      </c>
      <c r="HC7" s="79">
        <v>54.1</v>
      </c>
      <c r="HD7" s="79">
        <v>48.3</v>
      </c>
      <c r="HE7" s="79">
        <v>33.9</v>
      </c>
      <c r="HF7" s="79">
        <v>31.4</v>
      </c>
      <c r="HG7" s="79">
        <v>31.3</v>
      </c>
      <c r="HH7" s="79">
        <v>0</v>
      </c>
      <c r="HI7" s="79">
        <v>0</v>
      </c>
      <c r="HJ7" s="79">
        <v>0</v>
      </c>
      <c r="HK7" s="79">
        <v>0</v>
      </c>
      <c r="HL7" s="79">
        <v>7.6</v>
      </c>
      <c r="HM7" s="79">
        <v>1.8</v>
      </c>
      <c r="HN7" s="79">
        <v>2</v>
      </c>
      <c r="HO7" s="79">
        <v>1.8</v>
      </c>
      <c r="HP7" s="79">
        <v>4</v>
      </c>
      <c r="HQ7" s="79">
        <v>8.4</v>
      </c>
      <c r="HR7" s="79" t="s">
        <v>123</v>
      </c>
      <c r="HS7" s="79" t="s">
        <v>123</v>
      </c>
      <c r="HT7" s="79" t="s">
        <v>123</v>
      </c>
      <c r="HU7" s="79" t="s">
        <v>123</v>
      </c>
      <c r="HV7" s="79">
        <v>0</v>
      </c>
      <c r="HW7" s="79">
        <v>1.4</v>
      </c>
      <c r="HX7" s="79">
        <v>1.2</v>
      </c>
      <c r="HY7" s="79">
        <v>1.7</v>
      </c>
      <c r="HZ7" s="79">
        <v>0.8</v>
      </c>
      <c r="IA7" s="79">
        <v>0</v>
      </c>
      <c r="IB7" s="79">
        <v>29.8</v>
      </c>
      <c r="IC7" s="79">
        <v>33.4</v>
      </c>
      <c r="ID7" s="79">
        <v>37.1</v>
      </c>
      <c r="IE7" s="79">
        <v>63.9</v>
      </c>
      <c r="IF7" s="79">
        <v>69.3</v>
      </c>
      <c r="IG7" s="79">
        <v>54.9</v>
      </c>
      <c r="IH7" s="79">
        <v>57.5</v>
      </c>
      <c r="II7" s="79">
        <v>59.4</v>
      </c>
      <c r="IJ7" s="79">
        <v>70.8</v>
      </c>
      <c r="IK7" s="79">
        <v>73</v>
      </c>
      <c r="IL7" s="79" t="s">
        <v>123</v>
      </c>
      <c r="IM7" s="79">
        <v>51.3</v>
      </c>
      <c r="IN7" s="79">
        <v>100</v>
      </c>
      <c r="IO7" s="79">
        <v>100</v>
      </c>
      <c r="IP7" s="79">
        <v>100</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10</v>
      </c>
      <c r="MU7" s="79">
        <v>10</v>
      </c>
      <c r="MV7" s="79">
        <v>8</v>
      </c>
      <c r="MW7" s="79">
        <v>5</v>
      </c>
      <c r="MX7" s="79">
        <v>1</v>
      </c>
      <c r="MY7" s="79">
        <v>1</v>
      </c>
      <c r="MZ7" s="79">
        <v>1</v>
      </c>
      <c r="NA7" s="79">
        <v>1</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1</v>
      </c>
      <c r="GY8" s="83" t="s">
        <v>128</v>
      </c>
      <c r="GZ8" s="81"/>
      <c r="HA8" s="81"/>
      <c r="HB8" s="81"/>
      <c r="HC8" s="81"/>
      <c r="HD8" s="82"/>
      <c r="HE8" s="81"/>
      <c r="HF8" s="81"/>
      <c r="HG8" s="81" t="str">
        <f>HH4</f>
        <v>修繕費比率（％）</v>
      </c>
      <c r="HH8" s="81" t="b">
        <f>IF(SUM($M$7,$MX$7:$NA$7)=0,FALSE,TRUE)</f>
        <v>1</v>
      </c>
      <c r="HI8" s="83" t="s">
        <v>128</v>
      </c>
      <c r="HJ8" s="81"/>
      <c r="HK8" s="81"/>
      <c r="HL8" s="81"/>
      <c r="HM8" s="81"/>
      <c r="HN8" s="81"/>
      <c r="HO8" s="82"/>
      <c r="HP8" s="81"/>
      <c r="HQ8" s="81" t="str">
        <f>HR4</f>
        <v>企業債残高対料金収入比率（％）</v>
      </c>
      <c r="HR8" s="81" t="b">
        <f>IF(SUM($M$7,$MX$7:$NA$7)=0,FALSE,TRUE)</f>
        <v>1</v>
      </c>
      <c r="HS8" s="83" t="s">
        <v>128</v>
      </c>
      <c r="HT8" s="81"/>
      <c r="HU8" s="81"/>
      <c r="HV8" s="81"/>
      <c r="HW8" s="81"/>
      <c r="HX8" s="81"/>
      <c r="HY8" s="81"/>
      <c r="HZ8" s="82"/>
      <c r="IA8" s="81" t="str">
        <f>IB4</f>
        <v>有形固定資産減価償却率（％）</v>
      </c>
      <c r="IB8" s="81" t="b">
        <f>IF(SUM($M$7,$MX$7:$NA$7)=0,FALSE,TRUE)</f>
        <v>1</v>
      </c>
      <c r="IC8" s="83" t="s">
        <v>128</v>
      </c>
      <c r="ID8" s="81"/>
      <c r="IE8" s="81"/>
      <c r="IF8" s="81"/>
      <c r="IG8" s="81"/>
      <c r="IH8" s="81"/>
      <c r="II8" s="81"/>
      <c r="IJ8" s="81"/>
      <c r="IK8" s="81" t="str">
        <f>IL4</f>
        <v>FIT収入割合（％）</v>
      </c>
      <c r="IL8" s="81" t="b">
        <f>IF(SUM($M$7,$MX$7:$NA$7)=0,FALSE,TRUE)</f>
        <v>1</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（最大出力合計12,050kW）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（最大出力合計12,050kW）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87.1</v>
      </c>
      <c r="AY11" s="91">
        <f>AY7</f>
        <v>104.4</v>
      </c>
      <c r="AZ11" s="91">
        <f>AZ7</f>
        <v>106.3</v>
      </c>
      <c r="BA11" s="91">
        <f>BA7</f>
        <v>118.4</v>
      </c>
      <c r="BB11" s="91">
        <f>BB7</f>
        <v>87.5</v>
      </c>
      <c r="BC11" s="80"/>
      <c r="BD11" s="80"/>
      <c r="BE11" s="80"/>
      <c r="BF11" s="80"/>
      <c r="BG11" s="80"/>
      <c r="BH11" s="90" t="s">
        <v>137</v>
      </c>
      <c r="BI11" s="91">
        <f>BI7</f>
        <v>64</v>
      </c>
      <c r="BJ11" s="91">
        <f>BJ7</f>
        <v>78.400000000000006</v>
      </c>
      <c r="BK11" s="91">
        <f>BK7</f>
        <v>71.5</v>
      </c>
      <c r="BL11" s="91">
        <f>BL7</f>
        <v>54.3</v>
      </c>
      <c r="BM11" s="91">
        <f>BM7</f>
        <v>71.900000000000006</v>
      </c>
      <c r="BN11" s="80"/>
      <c r="BO11" s="80"/>
      <c r="BP11" s="80"/>
      <c r="BQ11" s="80"/>
      <c r="BR11" s="80"/>
      <c r="BS11" s="90" t="s">
        <v>136</v>
      </c>
      <c r="BT11" s="91">
        <f>BT7</f>
        <v>746.5</v>
      </c>
      <c r="BU11" s="91">
        <f>BU7</f>
        <v>592.9</v>
      </c>
      <c r="BV11" s="91">
        <f>BV7</f>
        <v>505.2</v>
      </c>
      <c r="BW11" s="91">
        <f>BW7</f>
        <v>392.9</v>
      </c>
      <c r="BX11" s="91">
        <f>BX7</f>
        <v>1954.9</v>
      </c>
      <c r="BY11" s="80"/>
      <c r="BZ11" s="80"/>
      <c r="CA11" s="80"/>
      <c r="CB11" s="80"/>
      <c r="CC11" s="80"/>
      <c r="CD11" s="90" t="s">
        <v>136</v>
      </c>
      <c r="CE11" s="91">
        <f>CE7</f>
        <v>7965.9</v>
      </c>
      <c r="CF11" s="91">
        <f>CF7</f>
        <v>8975.5</v>
      </c>
      <c r="CG11" s="91">
        <f>CG7</f>
        <v>10984.4</v>
      </c>
      <c r="CH11" s="91">
        <f>CH7</f>
        <v>11473.1</v>
      </c>
      <c r="CI11" s="91">
        <f>CI7</f>
        <v>38564.800000000003</v>
      </c>
      <c r="CJ11" s="80"/>
      <c r="CK11" s="80"/>
      <c r="CL11" s="80"/>
      <c r="CM11" s="80"/>
      <c r="CN11" s="90" t="s">
        <v>136</v>
      </c>
      <c r="CO11" s="92">
        <f>CO7</f>
        <v>667139</v>
      </c>
      <c r="CP11" s="92">
        <f>CP7</f>
        <v>795930</v>
      </c>
      <c r="CQ11" s="92">
        <f>CQ7</f>
        <v>776386</v>
      </c>
      <c r="CR11" s="92">
        <f>CR7</f>
        <v>35190</v>
      </c>
      <c r="CS11" s="92">
        <f>CS7</f>
        <v>939187</v>
      </c>
      <c r="CT11" s="80"/>
      <c r="CU11" s="80"/>
      <c r="CV11" s="80"/>
      <c r="CW11" s="80"/>
      <c r="CX11" s="80"/>
      <c r="CY11" s="90" t="s">
        <v>136</v>
      </c>
      <c r="CZ11" s="91">
        <f>CZ7</f>
        <v>32.700000000000003</v>
      </c>
      <c r="DA11" s="91">
        <f>DA7</f>
        <v>32.700000000000003</v>
      </c>
      <c r="DB11" s="91">
        <f>DB7</f>
        <v>27.3</v>
      </c>
      <c r="DC11" s="91">
        <f>DC7</f>
        <v>32.200000000000003</v>
      </c>
      <c r="DD11" s="91">
        <f>DD7</f>
        <v>59.5</v>
      </c>
      <c r="DE11" s="80"/>
      <c r="DF11" s="80"/>
      <c r="DG11" s="80"/>
      <c r="DH11" s="80"/>
      <c r="DI11" s="90" t="s">
        <v>136</v>
      </c>
      <c r="DJ11" s="91">
        <f>DJ7</f>
        <v>21.7</v>
      </c>
      <c r="DK11" s="91">
        <f>DK7</f>
        <v>21.9</v>
      </c>
      <c r="DL11" s="91">
        <f>DL7</f>
        <v>15.8</v>
      </c>
      <c r="DM11" s="91">
        <f>DM7</f>
        <v>12.8</v>
      </c>
      <c r="DN11" s="91">
        <f>DN7</f>
        <v>7.6</v>
      </c>
      <c r="DO11" s="80"/>
      <c r="DP11" s="80"/>
      <c r="DQ11" s="80"/>
      <c r="DR11" s="80"/>
      <c r="DS11" s="90" t="s">
        <v>136</v>
      </c>
      <c r="DT11" s="91">
        <f>DT7</f>
        <v>154.19999999999999</v>
      </c>
      <c r="DU11" s="91">
        <f>DU7</f>
        <v>96.4</v>
      </c>
      <c r="DV11" s="91">
        <f>DV7</f>
        <v>69.7</v>
      </c>
      <c r="DW11" s="91">
        <f>DW7</f>
        <v>60.5</v>
      </c>
      <c r="DX11" s="91">
        <f>DX7</f>
        <v>0</v>
      </c>
      <c r="DY11" s="80"/>
      <c r="DZ11" s="80"/>
      <c r="EA11" s="80"/>
      <c r="EB11" s="80"/>
      <c r="EC11" s="90" t="s">
        <v>136</v>
      </c>
      <c r="ED11" s="91">
        <f>ED7</f>
        <v>61.2</v>
      </c>
      <c r="EE11" s="91">
        <f>EE7</f>
        <v>60.9</v>
      </c>
      <c r="EF11" s="91">
        <f>EF7</f>
        <v>62.4</v>
      </c>
      <c r="EG11" s="91">
        <f>EG7</f>
        <v>59.1</v>
      </c>
      <c r="EH11" s="91">
        <f>EH7</f>
        <v>58.8</v>
      </c>
      <c r="EI11" s="80"/>
      <c r="EJ11" s="80"/>
      <c r="EK11" s="80"/>
      <c r="EL11" s="80"/>
      <c r="EM11" s="90" t="s">
        <v>136</v>
      </c>
      <c r="EN11" s="91" t="str">
        <f>EN7</f>
        <v>-</v>
      </c>
      <c r="EO11" s="91">
        <f>EO7</f>
        <v>6.6</v>
      </c>
      <c r="EP11" s="91">
        <f>EP7</f>
        <v>22.9</v>
      </c>
      <c r="EQ11" s="91">
        <f>EQ7</f>
        <v>36.1</v>
      </c>
      <c r="ER11" s="91">
        <f>ER7</f>
        <v>100</v>
      </c>
      <c r="ES11" s="80"/>
      <c r="ET11" s="80"/>
      <c r="EU11" s="80"/>
      <c r="EV11" s="80"/>
      <c r="EW11" s="80"/>
      <c r="EX11" s="90" t="s">
        <v>136</v>
      </c>
      <c r="EY11" s="91">
        <f>EY7</f>
        <v>29.4</v>
      </c>
      <c r="EZ11" s="91">
        <f>EZ7</f>
        <v>29.4</v>
      </c>
      <c r="FA11" s="91">
        <f>FA7</f>
        <v>22.6</v>
      </c>
      <c r="FB11" s="91">
        <f>FB7</f>
        <v>22.7</v>
      </c>
      <c r="FC11" s="91" t="str">
        <f>FC7</f>
        <v>-</v>
      </c>
      <c r="FD11" s="80"/>
      <c r="FE11" s="80"/>
      <c r="FF11" s="80"/>
      <c r="FG11" s="80"/>
      <c r="FH11" s="90" t="s">
        <v>136</v>
      </c>
      <c r="FI11" s="91">
        <f>FI7</f>
        <v>33.5</v>
      </c>
      <c r="FJ11" s="91">
        <f>FJ7</f>
        <v>32</v>
      </c>
      <c r="FK11" s="91">
        <f>FK7</f>
        <v>25.4</v>
      </c>
      <c r="FL11" s="91">
        <f>FL7</f>
        <v>24.8</v>
      </c>
      <c r="FM11" s="91" t="str">
        <f>FM7</f>
        <v>-</v>
      </c>
      <c r="FN11" s="80"/>
      <c r="FO11" s="80"/>
      <c r="FP11" s="80"/>
      <c r="FQ11" s="80"/>
      <c r="FR11" s="90" t="s">
        <v>136</v>
      </c>
      <c r="FS11" s="91">
        <f>FS7</f>
        <v>153.4</v>
      </c>
      <c r="FT11" s="91">
        <f>FT7</f>
        <v>96</v>
      </c>
      <c r="FU11" s="91">
        <f>FU7</f>
        <v>69.3</v>
      </c>
      <c r="FV11" s="91">
        <f>FV7</f>
        <v>60.2</v>
      </c>
      <c r="FW11" s="91" t="str">
        <f>FW7</f>
        <v>-</v>
      </c>
      <c r="FX11" s="80"/>
      <c r="FY11" s="80"/>
      <c r="FZ11" s="80"/>
      <c r="GA11" s="80"/>
      <c r="GB11" s="90" t="s">
        <v>136</v>
      </c>
      <c r="GC11" s="91">
        <f>GC7</f>
        <v>63.1</v>
      </c>
      <c r="GD11" s="91">
        <f>GD7</f>
        <v>62.5</v>
      </c>
      <c r="GE11" s="91">
        <f>GE7</f>
        <v>64</v>
      </c>
      <c r="GF11" s="91">
        <f>GF7</f>
        <v>58.5</v>
      </c>
      <c r="GG11" s="91">
        <f>GG7</f>
        <v>21</v>
      </c>
      <c r="GH11" s="80"/>
      <c r="GI11" s="80"/>
      <c r="GJ11" s="80"/>
      <c r="GK11" s="80"/>
      <c r="GL11" s="90" t="s">
        <v>136</v>
      </c>
      <c r="GM11" s="91" t="str">
        <f>GM7</f>
        <v>-</v>
      </c>
      <c r="GN11" s="91">
        <f>GN7</f>
        <v>0</v>
      </c>
      <c r="GO11" s="91">
        <f>GO7</f>
        <v>0</v>
      </c>
      <c r="GP11" s="91">
        <f>GP7</f>
        <v>0</v>
      </c>
      <c r="GQ11" s="91" t="str">
        <f>GQ7</f>
        <v>-</v>
      </c>
      <c r="GR11" s="80"/>
      <c r="GS11" s="80"/>
      <c r="GT11" s="80"/>
      <c r="GU11" s="80"/>
      <c r="GV11" s="80"/>
      <c r="GW11" s="90" t="s">
        <v>136</v>
      </c>
      <c r="GX11" s="91">
        <f>GX7</f>
        <v>59.6</v>
      </c>
      <c r="GY11" s="91">
        <f>GY7</f>
        <v>59</v>
      </c>
      <c r="GZ11" s="91">
        <f>GZ7</f>
        <v>64.2</v>
      </c>
      <c r="HA11" s="91">
        <f>HA7</f>
        <v>60.3</v>
      </c>
      <c r="HB11" s="91">
        <f>HB7</f>
        <v>59.5</v>
      </c>
      <c r="HC11" s="80"/>
      <c r="HD11" s="80"/>
      <c r="HE11" s="80"/>
      <c r="HF11" s="80"/>
      <c r="HG11" s="90" t="s">
        <v>136</v>
      </c>
      <c r="HH11" s="91">
        <f>HH7</f>
        <v>0</v>
      </c>
      <c r="HI11" s="91">
        <f>HI7</f>
        <v>0</v>
      </c>
      <c r="HJ11" s="91">
        <f>HJ7</f>
        <v>0</v>
      </c>
      <c r="HK11" s="91">
        <f>HK7</f>
        <v>0</v>
      </c>
      <c r="HL11" s="91">
        <f>HL7</f>
        <v>7.6</v>
      </c>
      <c r="HM11" s="80"/>
      <c r="HN11" s="80"/>
      <c r="HO11" s="80"/>
      <c r="HP11" s="80"/>
      <c r="HQ11" s="90" t="s">
        <v>136</v>
      </c>
      <c r="HR11" s="91" t="str">
        <f>HR7</f>
        <v>-</v>
      </c>
      <c r="HS11" s="91" t="str">
        <f>HS7</f>
        <v>-</v>
      </c>
      <c r="HT11" s="91" t="str">
        <f>HT7</f>
        <v>-</v>
      </c>
      <c r="HU11" s="91" t="str">
        <f>HU7</f>
        <v>-</v>
      </c>
      <c r="HV11" s="91">
        <f>HV7</f>
        <v>0</v>
      </c>
      <c r="HW11" s="80"/>
      <c r="HX11" s="80"/>
      <c r="HY11" s="80"/>
      <c r="HZ11" s="80"/>
      <c r="IA11" s="90" t="s">
        <v>136</v>
      </c>
      <c r="IB11" s="91">
        <f>IB7</f>
        <v>29.8</v>
      </c>
      <c r="IC11" s="91">
        <f>IC7</f>
        <v>33.4</v>
      </c>
      <c r="ID11" s="91">
        <f>ID7</f>
        <v>37.1</v>
      </c>
      <c r="IE11" s="91">
        <f>IE7</f>
        <v>63.9</v>
      </c>
      <c r="IF11" s="91">
        <f>IF7</f>
        <v>69.3</v>
      </c>
      <c r="IG11" s="80"/>
      <c r="IH11" s="80"/>
      <c r="II11" s="80"/>
      <c r="IJ11" s="80"/>
      <c r="IK11" s="90" t="s">
        <v>138</v>
      </c>
      <c r="IL11" s="91" t="str">
        <f>IL7</f>
        <v>-</v>
      </c>
      <c r="IM11" s="91">
        <f>IM7</f>
        <v>51.3</v>
      </c>
      <c r="IN11" s="91">
        <f>IN7</f>
        <v>100</v>
      </c>
      <c r="IO11" s="91">
        <f>IO7</f>
        <v>100</v>
      </c>
      <c r="IP11" s="91">
        <f>IP7</f>
        <v>100</v>
      </c>
      <c r="IQ11" s="80"/>
      <c r="IR11" s="80"/>
      <c r="IS11" s="80"/>
      <c r="IT11" s="80"/>
      <c r="IU11" s="80"/>
      <c r="IV11" s="90" t="s">
        <v>139</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140</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141</v>
      </c>
      <c r="AX12" s="91">
        <f>BC7</f>
        <v>108.4</v>
      </c>
      <c r="AY12" s="91">
        <f>BD7</f>
        <v>110.1</v>
      </c>
      <c r="AZ12" s="91">
        <f>BE7</f>
        <v>119.7</v>
      </c>
      <c r="BA12" s="91">
        <f>BF7</f>
        <v>125.7</v>
      </c>
      <c r="BB12" s="91">
        <f>BG7</f>
        <v>129.69999999999999</v>
      </c>
      <c r="BC12" s="80"/>
      <c r="BD12" s="80"/>
      <c r="BE12" s="80"/>
      <c r="BF12" s="80"/>
      <c r="BG12" s="80"/>
      <c r="BH12" s="90" t="s">
        <v>142</v>
      </c>
      <c r="BI12" s="91">
        <f>BN7</f>
        <v>112.4</v>
      </c>
      <c r="BJ12" s="91">
        <f>BO7</f>
        <v>112.7</v>
      </c>
      <c r="BK12" s="91">
        <f>BP7</f>
        <v>121.8</v>
      </c>
      <c r="BL12" s="91">
        <f>BQ7</f>
        <v>124.8</v>
      </c>
      <c r="BM12" s="91">
        <f>BR7</f>
        <v>130.4</v>
      </c>
      <c r="BN12" s="80"/>
      <c r="BO12" s="80"/>
      <c r="BP12" s="80"/>
      <c r="BQ12" s="80"/>
      <c r="BR12" s="80"/>
      <c r="BS12" s="90" t="s">
        <v>142</v>
      </c>
      <c r="BT12" s="91">
        <f>BY7</f>
        <v>1465.9</v>
      </c>
      <c r="BU12" s="91">
        <f>BZ7</f>
        <v>1317.9</v>
      </c>
      <c r="BV12" s="91">
        <f>CA7</f>
        <v>992.4</v>
      </c>
      <c r="BW12" s="91">
        <f>CB7</f>
        <v>632.6</v>
      </c>
      <c r="BX12" s="91">
        <f>CC7</f>
        <v>712.7</v>
      </c>
      <c r="BY12" s="80"/>
      <c r="BZ12" s="80"/>
      <c r="CA12" s="80"/>
      <c r="CB12" s="80"/>
      <c r="CC12" s="80"/>
      <c r="CD12" s="90" t="s">
        <v>142</v>
      </c>
      <c r="CE12" s="91">
        <f>CJ7</f>
        <v>7540.4</v>
      </c>
      <c r="CF12" s="91">
        <f>CK7</f>
        <v>7970</v>
      </c>
      <c r="CG12" s="91">
        <f>CL7</f>
        <v>7914.4</v>
      </c>
      <c r="CH12" s="91">
        <f>CM7</f>
        <v>7493.6</v>
      </c>
      <c r="CI12" s="91">
        <f>CN7</f>
        <v>8013.5</v>
      </c>
      <c r="CJ12" s="80"/>
      <c r="CK12" s="80"/>
      <c r="CL12" s="80"/>
      <c r="CM12" s="80"/>
      <c r="CN12" s="90" t="s">
        <v>142</v>
      </c>
      <c r="CO12" s="92">
        <f>CT7</f>
        <v>1059040</v>
      </c>
      <c r="CP12" s="92">
        <f>CU7</f>
        <v>1043769</v>
      </c>
      <c r="CQ12" s="92">
        <f>CV7</f>
        <v>1160012</v>
      </c>
      <c r="CR12" s="92">
        <f>CW7</f>
        <v>1146099</v>
      </c>
      <c r="CS12" s="92">
        <f>CX7</f>
        <v>1494682</v>
      </c>
      <c r="CT12" s="80"/>
      <c r="CU12" s="80"/>
      <c r="CV12" s="80"/>
      <c r="CW12" s="80"/>
      <c r="CX12" s="80"/>
      <c r="CY12" s="90" t="s">
        <v>142</v>
      </c>
      <c r="CZ12" s="91">
        <f>DE7</f>
        <v>40.200000000000003</v>
      </c>
      <c r="DA12" s="91">
        <f>DF7</f>
        <v>37.299999999999997</v>
      </c>
      <c r="DB12" s="91">
        <f>DG7</f>
        <v>36.299999999999997</v>
      </c>
      <c r="DC12" s="91">
        <f>DH7</f>
        <v>38.4</v>
      </c>
      <c r="DD12" s="91">
        <f>DI7</f>
        <v>37.700000000000003</v>
      </c>
      <c r="DE12" s="80"/>
      <c r="DF12" s="80"/>
      <c r="DG12" s="80"/>
      <c r="DH12" s="80"/>
      <c r="DI12" s="90" t="s">
        <v>142</v>
      </c>
      <c r="DJ12" s="91">
        <f>DO7</f>
        <v>22.5</v>
      </c>
      <c r="DK12" s="91">
        <f>DP7</f>
        <v>22.3</v>
      </c>
      <c r="DL12" s="91">
        <f>DQ7</f>
        <v>22.1</v>
      </c>
      <c r="DM12" s="91">
        <f>DR7</f>
        <v>21.1</v>
      </c>
      <c r="DN12" s="91">
        <f>DS7</f>
        <v>20</v>
      </c>
      <c r="DO12" s="80"/>
      <c r="DP12" s="80"/>
      <c r="DQ12" s="80"/>
      <c r="DR12" s="80"/>
      <c r="DS12" s="90" t="s">
        <v>142</v>
      </c>
      <c r="DT12" s="91">
        <f>DY7</f>
        <v>160.30000000000001</v>
      </c>
      <c r="DU12" s="91">
        <f>DZ7</f>
        <v>146.19999999999999</v>
      </c>
      <c r="DV12" s="91">
        <f>EA7</f>
        <v>130.5</v>
      </c>
      <c r="DW12" s="91">
        <f>EB7</f>
        <v>129.19999999999999</v>
      </c>
      <c r="DX12" s="91">
        <f>EC7</f>
        <v>110.2</v>
      </c>
      <c r="DY12" s="80"/>
      <c r="DZ12" s="80"/>
      <c r="EA12" s="80"/>
      <c r="EB12" s="80"/>
      <c r="EC12" s="90" t="s">
        <v>143</v>
      </c>
      <c r="ED12" s="91">
        <f>EI7</f>
        <v>56.2</v>
      </c>
      <c r="EE12" s="91">
        <f>EJ7</f>
        <v>57</v>
      </c>
      <c r="EF12" s="91">
        <f>EK7</f>
        <v>57.7</v>
      </c>
      <c r="EG12" s="91">
        <f>EL7</f>
        <v>59.8</v>
      </c>
      <c r="EH12" s="91">
        <f>EM7</f>
        <v>59.6</v>
      </c>
      <c r="EI12" s="80"/>
      <c r="EJ12" s="80"/>
      <c r="EK12" s="80"/>
      <c r="EL12" s="80"/>
      <c r="EM12" s="90" t="s">
        <v>142</v>
      </c>
      <c r="EN12" s="91" t="str">
        <f>ES7</f>
        <v>-</v>
      </c>
      <c r="EO12" s="91">
        <f>ET7</f>
        <v>2.8</v>
      </c>
      <c r="EP12" s="91">
        <f>EU7</f>
        <v>15.4</v>
      </c>
      <c r="EQ12" s="91">
        <f>EV7</f>
        <v>16.2</v>
      </c>
      <c r="ER12" s="91">
        <f>EW7</f>
        <v>17.8</v>
      </c>
      <c r="ES12" s="80"/>
      <c r="ET12" s="80"/>
      <c r="EU12" s="80"/>
      <c r="EV12" s="80"/>
      <c r="EW12" s="80"/>
      <c r="EX12" s="90" t="s">
        <v>142</v>
      </c>
      <c r="EY12" s="91">
        <f>IF($EY$8,FD7,"-")</f>
        <v>40.4</v>
      </c>
      <c r="EZ12" s="91">
        <f>IF($EY$8,FE7,"-")</f>
        <v>37.5</v>
      </c>
      <c r="FA12" s="91">
        <f>IF($EY$8,FF7,"-")</f>
        <v>37</v>
      </c>
      <c r="FB12" s="91">
        <f>IF($EY$8,FG7,"-")</f>
        <v>39.5</v>
      </c>
      <c r="FC12" s="91">
        <f>IF($EY$8,FH7,"-")</f>
        <v>39.1</v>
      </c>
      <c r="FD12" s="80"/>
      <c r="FE12" s="80"/>
      <c r="FF12" s="80"/>
      <c r="FG12" s="80"/>
      <c r="FH12" s="90" t="s">
        <v>142</v>
      </c>
      <c r="FI12" s="91">
        <f>IF($FI$8,FN7,"-")</f>
        <v>23.5</v>
      </c>
      <c r="FJ12" s="91">
        <f>IF($FI$8,FO7,"-")</f>
        <v>23.1</v>
      </c>
      <c r="FK12" s="91">
        <f>IF($FI$8,FP7,"-")</f>
        <v>22.6</v>
      </c>
      <c r="FL12" s="91">
        <f>IF($FI$8,FQ7,"-")</f>
        <v>22</v>
      </c>
      <c r="FM12" s="91">
        <f>IF($FI$8,FR7,"-")</f>
        <v>21.4</v>
      </c>
      <c r="FN12" s="80"/>
      <c r="FO12" s="80"/>
      <c r="FP12" s="80"/>
      <c r="FQ12" s="80"/>
      <c r="FR12" s="90" t="s">
        <v>142</v>
      </c>
      <c r="FS12" s="91">
        <f>IF($FS$8,FX7,"-")</f>
        <v>160.4</v>
      </c>
      <c r="FT12" s="91">
        <f>IF($FS$8,FY7,"-")</f>
        <v>146</v>
      </c>
      <c r="FU12" s="91">
        <f>IF($FS$8,FZ7,"-")</f>
        <v>121.2</v>
      </c>
      <c r="FV12" s="91">
        <f>IF($FS$8,GA7,"-")</f>
        <v>106.1</v>
      </c>
      <c r="FW12" s="91">
        <f>IF($FS$8,GB7,"-")</f>
        <v>89.6</v>
      </c>
      <c r="FX12" s="80"/>
      <c r="FY12" s="80"/>
      <c r="FZ12" s="80"/>
      <c r="GA12" s="80"/>
      <c r="GB12" s="90" t="s">
        <v>142</v>
      </c>
      <c r="GC12" s="91">
        <f>IF($GC$8,GH7,"-")</f>
        <v>56.7</v>
      </c>
      <c r="GD12" s="91">
        <f>IF($GC$8,GI7,"-")</f>
        <v>57.6</v>
      </c>
      <c r="GE12" s="91">
        <f>IF($GC$8,GJ7,"-")</f>
        <v>58.6</v>
      </c>
      <c r="GF12" s="91">
        <f>IF($GC$8,GK7,"-")</f>
        <v>61.3</v>
      </c>
      <c r="GG12" s="91">
        <f>IF($GC$8,GL7,"-")</f>
        <v>61.7</v>
      </c>
      <c r="GH12" s="80"/>
      <c r="GI12" s="80"/>
      <c r="GJ12" s="80"/>
      <c r="GK12" s="80"/>
      <c r="GL12" s="90" t="s">
        <v>142</v>
      </c>
      <c r="GM12" s="91" t="str">
        <f>IF($GM$8,GR7,"-")</f>
        <v>-</v>
      </c>
      <c r="GN12" s="91">
        <f>IF($GM$8,GS7,"-")</f>
        <v>1.8</v>
      </c>
      <c r="GO12" s="91">
        <f>IF($GM$8,GT7,"-")</f>
        <v>12.3</v>
      </c>
      <c r="GP12" s="91">
        <f>IF($GM$8,GU7,"-")</f>
        <v>11.9</v>
      </c>
      <c r="GQ12" s="91">
        <f>IF($GM$8,GV7,"-")</f>
        <v>13.3</v>
      </c>
      <c r="GR12" s="80"/>
      <c r="GS12" s="80"/>
      <c r="GT12" s="80"/>
      <c r="GU12" s="80"/>
      <c r="GV12" s="80"/>
      <c r="GW12" s="90" t="s">
        <v>142</v>
      </c>
      <c r="GX12" s="91">
        <f>IF($GX$8,HC7,"-")</f>
        <v>54.1</v>
      </c>
      <c r="GY12" s="91">
        <f>IF($GX$8,HD7,"-")</f>
        <v>48.3</v>
      </c>
      <c r="GZ12" s="91">
        <f>IF($GX$8,HE7,"-")</f>
        <v>33.9</v>
      </c>
      <c r="HA12" s="91">
        <f>IF($GX$8,HF7,"-")</f>
        <v>31.4</v>
      </c>
      <c r="HB12" s="91">
        <f>IF($GX$8,HG7,"-")</f>
        <v>31.3</v>
      </c>
      <c r="HC12" s="80"/>
      <c r="HD12" s="80"/>
      <c r="HE12" s="80"/>
      <c r="HF12" s="80"/>
      <c r="HG12" s="90" t="s">
        <v>142</v>
      </c>
      <c r="HH12" s="91">
        <f>IF($HH$8,HM7,"-")</f>
        <v>1.8</v>
      </c>
      <c r="HI12" s="91">
        <f>IF($HH$8,HN7,"-")</f>
        <v>2</v>
      </c>
      <c r="HJ12" s="91">
        <f>IF($HH$8,HO7,"-")</f>
        <v>1.8</v>
      </c>
      <c r="HK12" s="91">
        <f>IF($HH$8,HP7,"-")</f>
        <v>4</v>
      </c>
      <c r="HL12" s="91">
        <f>IF($HH$8,HQ7,"-")</f>
        <v>8.4</v>
      </c>
      <c r="HM12" s="80"/>
      <c r="HN12" s="80"/>
      <c r="HO12" s="80"/>
      <c r="HP12" s="80"/>
      <c r="HQ12" s="90" t="s">
        <v>142</v>
      </c>
      <c r="HR12" s="91">
        <f>IF($HR$8,HW7,"-")</f>
        <v>1.4</v>
      </c>
      <c r="HS12" s="91">
        <f>IF($HR$8,HX7,"-")</f>
        <v>1.2</v>
      </c>
      <c r="HT12" s="91">
        <f>IF($HR$8,HY7,"-")</f>
        <v>1.7</v>
      </c>
      <c r="HU12" s="91">
        <f>IF($HR$8,HZ7,"-")</f>
        <v>0.8</v>
      </c>
      <c r="HV12" s="91">
        <f>IF($HR$8,IA7,"-")</f>
        <v>0</v>
      </c>
      <c r="HW12" s="80"/>
      <c r="HX12" s="80"/>
      <c r="HY12" s="80"/>
      <c r="HZ12" s="80"/>
      <c r="IA12" s="90" t="s">
        <v>142</v>
      </c>
      <c r="IB12" s="91">
        <f>IF($IB$8,IG7,"-")</f>
        <v>54.9</v>
      </c>
      <c r="IC12" s="91">
        <f>IF($IB$8,IH7,"-")</f>
        <v>57.5</v>
      </c>
      <c r="ID12" s="91">
        <f>IF($IB$8,II7,"-")</f>
        <v>59.4</v>
      </c>
      <c r="IE12" s="91">
        <f>IF($IB$8,IJ7,"-")</f>
        <v>70.8</v>
      </c>
      <c r="IF12" s="91">
        <f>IF($IB$8,IK7,"-")</f>
        <v>73</v>
      </c>
      <c r="IG12" s="80"/>
      <c r="IH12" s="80"/>
      <c r="II12" s="80"/>
      <c r="IJ12" s="80"/>
      <c r="IK12" s="90" t="s">
        <v>142</v>
      </c>
      <c r="IL12" s="91" t="str">
        <f>IF($IL$8,IQ7,"-")</f>
        <v>-</v>
      </c>
      <c r="IM12" s="91">
        <f>IF($IL$8,IR7,"-")</f>
        <v>14.3</v>
      </c>
      <c r="IN12" s="91">
        <f>IF($IL$8,IS7,"-")</f>
        <v>83.1</v>
      </c>
      <c r="IO12" s="91">
        <f>IF($IL$8,IT7,"-")</f>
        <v>85.4</v>
      </c>
      <c r="IP12" s="91">
        <f>IF($IL$8,IU7,"-")</f>
        <v>23.5</v>
      </c>
      <c r="IQ12" s="80"/>
      <c r="IR12" s="80"/>
      <c r="IS12" s="80"/>
      <c r="IT12" s="80"/>
      <c r="IU12" s="80"/>
      <c r="IV12" s="90" t="s">
        <v>142</v>
      </c>
      <c r="IW12" s="91" t="str">
        <f>IF($IW$8,JB7,"-")</f>
        <v>-</v>
      </c>
      <c r="IX12" s="91" t="str">
        <f>IF($IW$8,JC7,"-")</f>
        <v>-</v>
      </c>
      <c r="IY12" s="91" t="str">
        <f>IF($IW$8,JD7,"-")</f>
        <v>-</v>
      </c>
      <c r="IZ12" s="91" t="str">
        <f>IF($IW$8,JE7,"-")</f>
        <v>-</v>
      </c>
      <c r="JA12" s="91" t="str">
        <f>IF($IW$8,JF7,"-")</f>
        <v>-</v>
      </c>
      <c r="JB12" s="80"/>
      <c r="JC12" s="80"/>
      <c r="JD12" s="80"/>
      <c r="JE12" s="80"/>
      <c r="JF12" s="90" t="s">
        <v>142</v>
      </c>
      <c r="JG12" s="91" t="str">
        <f>IF($JG$8,JL7,"-")</f>
        <v>-</v>
      </c>
      <c r="JH12" s="91" t="str">
        <f>IF($JG$8,JM7,"-")</f>
        <v>-</v>
      </c>
      <c r="JI12" s="91" t="str">
        <f>IF($JG$8,JN7,"-")</f>
        <v>-</v>
      </c>
      <c r="JJ12" s="91" t="str">
        <f>IF($JG$8,JO7,"-")</f>
        <v>-</v>
      </c>
      <c r="JK12" s="91" t="str">
        <f>IF($JG$8,JP7,"-")</f>
        <v>-</v>
      </c>
      <c r="JL12" s="80"/>
      <c r="JM12" s="80"/>
      <c r="JN12" s="80"/>
      <c r="JO12" s="80"/>
      <c r="JP12" s="90" t="s">
        <v>142</v>
      </c>
      <c r="JQ12" s="91" t="str">
        <f>IF($JQ$8,JV7,"-")</f>
        <v>-</v>
      </c>
      <c r="JR12" s="91" t="str">
        <f>IF($JQ$8,JW7,"-")</f>
        <v>-</v>
      </c>
      <c r="JS12" s="91" t="str">
        <f>IF($JQ$8,JX7,"-")</f>
        <v>-</v>
      </c>
      <c r="JT12" s="91" t="str">
        <f>IF($JQ$8,JY7,"-")</f>
        <v>-</v>
      </c>
      <c r="JU12" s="91" t="str">
        <f>IF($JQ$8,JZ7,"-")</f>
        <v>-</v>
      </c>
      <c r="JV12" s="80"/>
      <c r="JW12" s="80"/>
      <c r="JX12" s="80"/>
      <c r="JY12" s="80"/>
      <c r="JZ12" s="90" t="s">
        <v>142</v>
      </c>
      <c r="KA12" s="91" t="str">
        <f>IF($KA$8,KF7,"-")</f>
        <v>-</v>
      </c>
      <c r="KB12" s="91" t="str">
        <f>IF($KA$8,KG7,"-")</f>
        <v>-</v>
      </c>
      <c r="KC12" s="91" t="str">
        <f>IF($KA$8,KH7,"-")</f>
        <v>-</v>
      </c>
      <c r="KD12" s="91" t="str">
        <f>IF($KA$8,KI7,"-")</f>
        <v>-</v>
      </c>
      <c r="KE12" s="91" t="str">
        <f>IF($KA$8,KJ7,"-")</f>
        <v>-</v>
      </c>
      <c r="KF12" s="80"/>
      <c r="KG12" s="80"/>
      <c r="KH12" s="80"/>
      <c r="KI12" s="80"/>
      <c r="KJ12" s="90" t="s">
        <v>142</v>
      </c>
      <c r="KK12" s="91" t="str">
        <f>IF($KK$8,KP7,"-")</f>
        <v>-</v>
      </c>
      <c r="KL12" s="91" t="str">
        <f>IF($KK$8,KQ7,"-")</f>
        <v>-</v>
      </c>
      <c r="KM12" s="91" t="str">
        <f>IF($KK$8,KR7,"-")</f>
        <v>-</v>
      </c>
      <c r="KN12" s="91" t="str">
        <f>IF($KK$8,KS7,"-")</f>
        <v>-</v>
      </c>
      <c r="KO12" s="91" t="str">
        <f>IF($KK$8,KT7,"-")</f>
        <v>-</v>
      </c>
      <c r="KP12" s="80"/>
      <c r="KQ12" s="80"/>
      <c r="KR12" s="80"/>
      <c r="KS12" s="80"/>
      <c r="KT12" s="80"/>
      <c r="KU12" s="90" t="s">
        <v>142</v>
      </c>
      <c r="KV12" s="91" t="str">
        <f>IF($KV$8,LA7,"-")</f>
        <v>-</v>
      </c>
      <c r="KW12" s="91" t="str">
        <f>IF($KV$8,LB7,"-")</f>
        <v>-</v>
      </c>
      <c r="KX12" s="91" t="str">
        <f>IF($KV$8,LC7,"-")</f>
        <v>-</v>
      </c>
      <c r="KY12" s="91" t="str">
        <f>IF($KV$8,LD7,"-")</f>
        <v>-</v>
      </c>
      <c r="KZ12" s="91" t="str">
        <f>IF($KV$8,LE7,"-")</f>
        <v>-</v>
      </c>
      <c r="LA12" s="80"/>
      <c r="LB12" s="80"/>
      <c r="LC12" s="80"/>
      <c r="LD12" s="80"/>
      <c r="LE12" s="90" t="s">
        <v>142</v>
      </c>
      <c r="LF12" s="91" t="str">
        <f>IF($LF$8,LK7,"-")</f>
        <v>-</v>
      </c>
      <c r="LG12" s="91" t="str">
        <f>IF($LF$8,LL7,"-")</f>
        <v>-</v>
      </c>
      <c r="LH12" s="91" t="str">
        <f>IF($LF$8,LM7,"-")</f>
        <v>-</v>
      </c>
      <c r="LI12" s="91" t="str">
        <f>IF($LF$8,LN7,"-")</f>
        <v>-</v>
      </c>
      <c r="LJ12" s="91" t="str">
        <f>IF($LF$8,LO7,"-")</f>
        <v>-</v>
      </c>
      <c r="LK12" s="80"/>
      <c r="LL12" s="80"/>
      <c r="LM12" s="80"/>
      <c r="LN12" s="80"/>
      <c r="LO12" s="90" t="s">
        <v>142</v>
      </c>
      <c r="LP12" s="91" t="str">
        <f>IF($LP$8,LU7,"-")</f>
        <v>-</v>
      </c>
      <c r="LQ12" s="91" t="str">
        <f>IF($LP$8,LV7,"-")</f>
        <v>-</v>
      </c>
      <c r="LR12" s="91" t="str">
        <f>IF($LP$8,LW7,"-")</f>
        <v>-</v>
      </c>
      <c r="LS12" s="91" t="str">
        <f>IF($LP$8,LX7,"-")</f>
        <v>-</v>
      </c>
      <c r="LT12" s="91" t="str">
        <f>IF($LP$8,LY7,"-")</f>
        <v>-</v>
      </c>
      <c r="LU12" s="80"/>
      <c r="LV12" s="80"/>
      <c r="LW12" s="80"/>
      <c r="LX12" s="80"/>
      <c r="LY12" s="90" t="s">
        <v>142</v>
      </c>
      <c r="LZ12" s="91" t="str">
        <f>IF($LZ$8,ME7,"-")</f>
        <v>-</v>
      </c>
      <c r="MA12" s="91" t="str">
        <f>IF($LZ$8,MF7,"-")</f>
        <v>-</v>
      </c>
      <c r="MB12" s="91" t="str">
        <f>IF($LZ$8,MG7,"-")</f>
        <v>-</v>
      </c>
      <c r="MC12" s="91" t="str">
        <f>IF($LZ$8,MH7,"-")</f>
        <v>-</v>
      </c>
      <c r="MD12" s="91" t="str">
        <f>IF($LZ$8,MI7,"-")</f>
        <v>-</v>
      </c>
      <c r="ME12" s="80"/>
      <c r="MF12" s="80"/>
      <c r="MG12" s="80"/>
      <c r="MH12" s="80"/>
      <c r="MI12" s="90" t="s">
        <v>142</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144</v>
      </c>
      <c r="AX13" s="91">
        <f>$BH$7</f>
        <v>100</v>
      </c>
      <c r="AY13" s="91">
        <f>$BH$7</f>
        <v>100</v>
      </c>
      <c r="AZ13" s="91">
        <f>$BH$7</f>
        <v>100</v>
      </c>
      <c r="BA13" s="91">
        <f>$BH$7</f>
        <v>100</v>
      </c>
      <c r="BB13" s="91">
        <f>$BH$7</f>
        <v>100</v>
      </c>
      <c r="BC13" s="80"/>
      <c r="BD13" s="80"/>
      <c r="BE13" s="80"/>
      <c r="BF13" s="80"/>
      <c r="BG13" s="80"/>
      <c r="BH13" s="90" t="s">
        <v>144</v>
      </c>
      <c r="BI13" s="91">
        <f>$BS$7</f>
        <v>100</v>
      </c>
      <c r="BJ13" s="91">
        <f>$BS$7</f>
        <v>100</v>
      </c>
      <c r="BK13" s="91">
        <f>$BS$7</f>
        <v>100</v>
      </c>
      <c r="BL13" s="91">
        <f>$BS$7</f>
        <v>100</v>
      </c>
      <c r="BM13" s="91">
        <f>$BS$7</f>
        <v>100</v>
      </c>
      <c r="BN13" s="80"/>
      <c r="BO13" s="80"/>
      <c r="BP13" s="80"/>
      <c r="BQ13" s="80"/>
      <c r="BR13" s="80"/>
      <c r="BS13" s="90" t="s">
        <v>144</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145</v>
      </c>
      <c r="C14" s="95"/>
      <c r="D14" s="96"/>
      <c r="E14" s="95"/>
      <c r="F14" s="202" t="s">
        <v>146</v>
      </c>
      <c r="G14" s="20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2" t="s">
        <v>147</v>
      </c>
      <c r="C15" s="192"/>
      <c r="D15" s="96"/>
      <c r="E15" s="93">
        <v>1</v>
      </c>
      <c r="F15" s="192" t="s">
        <v>148</v>
      </c>
      <c r="G15" s="192"/>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149</v>
      </c>
      <c r="AX15" s="98"/>
      <c r="AY15" s="98"/>
      <c r="AZ15" s="98"/>
      <c r="BA15" s="98"/>
      <c r="BB15" s="98"/>
      <c r="BC15" s="96"/>
      <c r="BD15" s="96"/>
      <c r="BE15" s="96"/>
      <c r="BF15" s="96"/>
      <c r="BG15" s="96"/>
      <c r="BH15" s="97" t="s">
        <v>149</v>
      </c>
      <c r="BI15" s="98"/>
      <c r="BJ15" s="98"/>
      <c r="BK15" s="98"/>
      <c r="BL15" s="98"/>
      <c r="BM15" s="98"/>
      <c r="BN15" s="96"/>
      <c r="BO15" s="96"/>
      <c r="BP15" s="96"/>
      <c r="BQ15" s="96"/>
      <c r="BR15" s="96"/>
      <c r="BS15" s="97" t="s">
        <v>149</v>
      </c>
      <c r="BT15" s="98"/>
      <c r="BU15" s="98"/>
      <c r="BV15" s="98"/>
      <c r="BW15" s="98"/>
      <c r="BX15" s="98"/>
      <c r="BY15" s="96"/>
      <c r="BZ15" s="96"/>
      <c r="CA15" s="96"/>
      <c r="CB15" s="96"/>
      <c r="CC15" s="96"/>
      <c r="CD15" s="97" t="s">
        <v>149</v>
      </c>
      <c r="CE15" s="98"/>
      <c r="CF15" s="98"/>
      <c r="CG15" s="98"/>
      <c r="CH15" s="98"/>
      <c r="CI15" s="98"/>
      <c r="CJ15" s="96"/>
      <c r="CK15" s="96"/>
      <c r="CL15" s="96"/>
      <c r="CM15" s="96"/>
      <c r="CN15" s="97" t="s">
        <v>149</v>
      </c>
      <c r="CO15" s="98"/>
      <c r="CP15" s="98"/>
      <c r="CQ15" s="98"/>
      <c r="CR15" s="98"/>
      <c r="CS15" s="98"/>
      <c r="CT15" s="96"/>
      <c r="CU15" s="96"/>
      <c r="CV15" s="96"/>
      <c r="CW15" s="96"/>
      <c r="CX15" s="96"/>
      <c r="CY15" s="97" t="s">
        <v>149</v>
      </c>
      <c r="CZ15" s="98"/>
      <c r="DA15" s="98"/>
      <c r="DB15" s="98"/>
      <c r="DC15" s="98"/>
      <c r="DD15" s="98"/>
      <c r="DE15" s="96"/>
      <c r="DF15" s="96"/>
      <c r="DG15" s="96"/>
      <c r="DH15" s="96"/>
      <c r="DI15" s="97" t="s">
        <v>149</v>
      </c>
      <c r="DJ15" s="98"/>
      <c r="DK15" s="98"/>
      <c r="DL15" s="98"/>
      <c r="DM15" s="98"/>
      <c r="DN15" s="98"/>
      <c r="DO15" s="96"/>
      <c r="DP15" s="96"/>
      <c r="DQ15" s="96"/>
      <c r="DR15" s="96"/>
      <c r="DS15" s="97" t="s">
        <v>149</v>
      </c>
      <c r="DT15" s="98"/>
      <c r="DU15" s="98"/>
      <c r="DV15" s="98"/>
      <c r="DW15" s="98"/>
      <c r="DX15" s="98"/>
      <c r="DY15" s="96"/>
      <c r="DZ15" s="96"/>
      <c r="EA15" s="96"/>
      <c r="EB15" s="96"/>
      <c r="EC15" s="97" t="s">
        <v>149</v>
      </c>
      <c r="ED15" s="98"/>
      <c r="EE15" s="98"/>
      <c r="EF15" s="98"/>
      <c r="EG15" s="98"/>
      <c r="EH15" s="98"/>
      <c r="EI15" s="96"/>
      <c r="EJ15" s="96"/>
      <c r="EK15" s="96"/>
      <c r="EL15" s="96"/>
      <c r="EM15" s="97" t="s">
        <v>149</v>
      </c>
      <c r="EN15" s="98"/>
      <c r="EO15" s="98"/>
      <c r="EP15" s="98"/>
      <c r="EQ15" s="98"/>
      <c r="ER15" s="98"/>
      <c r="ES15" s="96"/>
      <c r="ET15" s="96"/>
      <c r="EU15" s="96"/>
      <c r="EV15" s="96"/>
      <c r="EW15" s="96"/>
      <c r="EX15" s="97" t="s">
        <v>149</v>
      </c>
      <c r="EY15" s="98"/>
      <c r="EZ15" s="98"/>
      <c r="FA15" s="98"/>
      <c r="FB15" s="98"/>
      <c r="FC15" s="98"/>
      <c r="FD15" s="96"/>
      <c r="FE15" s="96"/>
      <c r="FF15" s="96"/>
      <c r="FG15" s="96"/>
      <c r="FH15" s="97" t="s">
        <v>149</v>
      </c>
      <c r="FI15" s="98"/>
      <c r="FJ15" s="98"/>
      <c r="FK15" s="98"/>
      <c r="FL15" s="98"/>
      <c r="FM15" s="98"/>
      <c r="FN15" s="96"/>
      <c r="FO15" s="96"/>
      <c r="FP15" s="96"/>
      <c r="FQ15" s="96"/>
      <c r="FR15" s="97" t="s">
        <v>149</v>
      </c>
      <c r="FS15" s="98"/>
      <c r="FT15" s="98"/>
      <c r="FU15" s="98"/>
      <c r="FV15" s="98"/>
      <c r="FW15" s="98"/>
      <c r="FX15" s="96"/>
      <c r="FY15" s="96"/>
      <c r="FZ15" s="96"/>
      <c r="GA15" s="96"/>
      <c r="GB15" s="97" t="s">
        <v>149</v>
      </c>
      <c r="GC15" s="98"/>
      <c r="GD15" s="98"/>
      <c r="GE15" s="98"/>
      <c r="GF15" s="98"/>
      <c r="GG15" s="98"/>
      <c r="GH15" s="96"/>
      <c r="GI15" s="96"/>
      <c r="GJ15" s="96"/>
      <c r="GK15" s="96"/>
      <c r="GL15" s="97" t="s">
        <v>149</v>
      </c>
      <c r="GM15" s="98"/>
      <c r="GN15" s="98"/>
      <c r="GO15" s="98"/>
      <c r="GP15" s="98"/>
      <c r="GQ15" s="98"/>
      <c r="GR15" s="96"/>
      <c r="GS15" s="96"/>
      <c r="GT15" s="96"/>
      <c r="GU15" s="96"/>
      <c r="GV15" s="96"/>
      <c r="GW15" s="97" t="s">
        <v>149</v>
      </c>
      <c r="GX15" s="98"/>
      <c r="GY15" s="98"/>
      <c r="GZ15" s="98"/>
      <c r="HA15" s="98"/>
      <c r="HB15" s="98"/>
      <c r="HC15" s="96"/>
      <c r="HD15" s="96"/>
      <c r="HE15" s="96"/>
      <c r="HF15" s="96"/>
      <c r="HG15" s="97" t="s">
        <v>149</v>
      </c>
      <c r="HH15" s="98"/>
      <c r="HI15" s="98"/>
      <c r="HJ15" s="98"/>
      <c r="HK15" s="98"/>
      <c r="HL15" s="98"/>
      <c r="HM15" s="96"/>
      <c r="HN15" s="96"/>
      <c r="HO15" s="96"/>
      <c r="HP15" s="96"/>
      <c r="HQ15" s="97" t="s">
        <v>149</v>
      </c>
      <c r="HR15" s="98"/>
      <c r="HS15" s="98"/>
      <c r="HT15" s="98"/>
      <c r="HU15" s="98"/>
      <c r="HV15" s="98"/>
      <c r="HW15" s="96"/>
      <c r="HX15" s="96"/>
      <c r="HY15" s="96"/>
      <c r="HZ15" s="96"/>
      <c r="IA15" s="97" t="s">
        <v>149</v>
      </c>
      <c r="IB15" s="98"/>
      <c r="IC15" s="98"/>
      <c r="ID15" s="98"/>
      <c r="IE15" s="98"/>
      <c r="IF15" s="98"/>
      <c r="IG15" s="96"/>
      <c r="IH15" s="96"/>
      <c r="II15" s="96"/>
      <c r="IJ15" s="96"/>
      <c r="IK15" s="97" t="s">
        <v>149</v>
      </c>
      <c r="IL15" s="98"/>
      <c r="IM15" s="98"/>
      <c r="IN15" s="98"/>
      <c r="IO15" s="98"/>
      <c r="IP15" s="98"/>
      <c r="IQ15" s="96"/>
      <c r="IR15" s="96"/>
      <c r="IS15" s="96"/>
      <c r="IT15" s="96"/>
      <c r="IU15" s="96"/>
      <c r="IV15" s="97" t="s">
        <v>149</v>
      </c>
      <c r="IW15" s="98"/>
      <c r="IX15" s="98"/>
      <c r="IY15" s="98"/>
      <c r="IZ15" s="98"/>
      <c r="JA15" s="98"/>
      <c r="JB15" s="96"/>
      <c r="JC15" s="96"/>
      <c r="JD15" s="96"/>
      <c r="JE15" s="96"/>
      <c r="JF15" s="97" t="s">
        <v>149</v>
      </c>
      <c r="JG15" s="98"/>
      <c r="JH15" s="98"/>
      <c r="JI15" s="98"/>
      <c r="JJ15" s="98"/>
      <c r="JK15" s="98"/>
      <c r="JL15" s="96"/>
      <c r="JM15" s="96"/>
      <c r="JN15" s="96"/>
      <c r="JO15" s="96"/>
      <c r="JP15" s="97" t="s">
        <v>149</v>
      </c>
      <c r="JQ15" s="98"/>
      <c r="JR15" s="98"/>
      <c r="JS15" s="98"/>
      <c r="JT15" s="98"/>
      <c r="JU15" s="98"/>
      <c r="JV15" s="96"/>
      <c r="JW15" s="96"/>
      <c r="JX15" s="96"/>
      <c r="JY15" s="96"/>
      <c r="JZ15" s="97" t="s">
        <v>149</v>
      </c>
      <c r="KA15" s="98"/>
      <c r="KB15" s="98"/>
      <c r="KC15" s="98"/>
      <c r="KD15" s="98"/>
      <c r="KE15" s="98"/>
      <c r="KF15" s="96"/>
      <c r="KG15" s="96"/>
      <c r="KH15" s="96"/>
      <c r="KI15" s="96"/>
      <c r="KJ15" s="97" t="s">
        <v>149</v>
      </c>
      <c r="KK15" s="98"/>
      <c r="KL15" s="98"/>
      <c r="KM15" s="98"/>
      <c r="KN15" s="98"/>
      <c r="KO15" s="98"/>
      <c r="KP15" s="96"/>
      <c r="KQ15" s="96"/>
      <c r="KR15" s="96"/>
      <c r="KS15" s="96"/>
      <c r="KT15" s="96"/>
      <c r="KU15" s="97" t="s">
        <v>149</v>
      </c>
      <c r="KV15" s="98"/>
      <c r="KW15" s="98"/>
      <c r="KX15" s="98"/>
      <c r="KY15" s="98"/>
      <c r="KZ15" s="98"/>
      <c r="LA15" s="96"/>
      <c r="LB15" s="96"/>
      <c r="LC15" s="96"/>
      <c r="LD15" s="96"/>
      <c r="LE15" s="97" t="s">
        <v>149</v>
      </c>
      <c r="LF15" s="98"/>
      <c r="LG15" s="98"/>
      <c r="LH15" s="98"/>
      <c r="LI15" s="98"/>
      <c r="LJ15" s="98"/>
      <c r="LK15" s="96"/>
      <c r="LL15" s="96"/>
      <c r="LM15" s="96"/>
      <c r="LN15" s="96"/>
      <c r="LO15" s="97" t="s">
        <v>149</v>
      </c>
      <c r="LP15" s="98"/>
      <c r="LQ15" s="98"/>
      <c r="LR15" s="98"/>
      <c r="LS15" s="98"/>
      <c r="LT15" s="98"/>
      <c r="LU15" s="96"/>
      <c r="LV15" s="96"/>
      <c r="LW15" s="96"/>
      <c r="LX15" s="96"/>
      <c r="LY15" s="97" t="s">
        <v>149</v>
      </c>
      <c r="LZ15" s="98"/>
      <c r="MA15" s="98"/>
      <c r="MB15" s="98"/>
      <c r="MC15" s="98"/>
      <c r="MD15" s="98"/>
      <c r="ME15" s="96"/>
      <c r="MF15" s="96"/>
      <c r="MG15" s="96"/>
      <c r="MH15" s="96"/>
      <c r="MI15" s="97" t="s">
        <v>149</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2" t="s">
        <v>150</v>
      </c>
      <c r="C16" s="192"/>
      <c r="D16" s="96"/>
      <c r="E16" s="93">
        <f>E15+1</f>
        <v>2</v>
      </c>
      <c r="F16" s="192" t="s">
        <v>151</v>
      </c>
      <c r="G16" s="192"/>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2" t="s">
        <v>152</v>
      </c>
      <c r="C17" s="192"/>
      <c r="D17" s="96"/>
      <c r="E17" s="93">
        <f t="shared" ref="E17" si="8">E16+1</f>
        <v>3</v>
      </c>
      <c r="F17" s="192" t="s">
        <v>153</v>
      </c>
      <c r="G17" s="192"/>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154</v>
      </c>
      <c r="AX17" s="101">
        <f>IF(AX7="-",NA(),AX7)</f>
        <v>87.1</v>
      </c>
      <c r="AY17" s="101">
        <f t="shared" ref="AY17:BB17" si="9">IF(AY7="-",NA(),AY7)</f>
        <v>104.4</v>
      </c>
      <c r="AZ17" s="101">
        <f t="shared" si="9"/>
        <v>106.3</v>
      </c>
      <c r="BA17" s="101">
        <f t="shared" si="9"/>
        <v>118.4</v>
      </c>
      <c r="BB17" s="101">
        <f t="shared" si="9"/>
        <v>87.5</v>
      </c>
      <c r="BC17" s="96"/>
      <c r="BD17" s="96"/>
      <c r="BE17" s="96"/>
      <c r="BF17" s="96"/>
      <c r="BG17" s="96"/>
      <c r="BH17" s="100" t="s">
        <v>154</v>
      </c>
      <c r="BI17" s="101">
        <f>IF(BI7="-",NA(),BI7)</f>
        <v>64</v>
      </c>
      <c r="BJ17" s="101">
        <f t="shared" ref="BJ17:BM17" si="10">IF(BJ7="-",NA(),BJ7)</f>
        <v>78.400000000000006</v>
      </c>
      <c r="BK17" s="101">
        <f t="shared" si="10"/>
        <v>71.5</v>
      </c>
      <c r="BL17" s="101">
        <f t="shared" si="10"/>
        <v>54.3</v>
      </c>
      <c r="BM17" s="101">
        <f t="shared" si="10"/>
        <v>71.900000000000006</v>
      </c>
      <c r="BN17" s="96"/>
      <c r="BO17" s="96"/>
      <c r="BP17" s="96"/>
      <c r="BQ17" s="96"/>
      <c r="BR17" s="96"/>
      <c r="BS17" s="100" t="s">
        <v>154</v>
      </c>
      <c r="BT17" s="101">
        <f>IF(BT7="-",NA(),BT7)</f>
        <v>746.5</v>
      </c>
      <c r="BU17" s="101">
        <f t="shared" ref="BU17:BX17" si="11">IF(BU7="-",NA(),BU7)</f>
        <v>592.9</v>
      </c>
      <c r="BV17" s="101">
        <f t="shared" si="11"/>
        <v>505.2</v>
      </c>
      <c r="BW17" s="101">
        <f t="shared" si="11"/>
        <v>392.9</v>
      </c>
      <c r="BX17" s="101">
        <f t="shared" si="11"/>
        <v>1954.9</v>
      </c>
      <c r="BY17" s="96"/>
      <c r="BZ17" s="96"/>
      <c r="CA17" s="96"/>
      <c r="CB17" s="96"/>
      <c r="CC17" s="96"/>
      <c r="CD17" s="100" t="s">
        <v>154</v>
      </c>
      <c r="CE17" s="101">
        <f>IF(CE7="-",NA(),CE7)</f>
        <v>7965.9</v>
      </c>
      <c r="CF17" s="101">
        <f t="shared" ref="CF17:CI17" si="12">IF(CF7="-",NA(),CF7)</f>
        <v>8975.5</v>
      </c>
      <c r="CG17" s="101">
        <f t="shared" si="12"/>
        <v>10984.4</v>
      </c>
      <c r="CH17" s="101">
        <f t="shared" si="12"/>
        <v>11473.1</v>
      </c>
      <c r="CI17" s="101">
        <f t="shared" si="12"/>
        <v>38564.800000000003</v>
      </c>
      <c r="CJ17" s="96"/>
      <c r="CK17" s="96"/>
      <c r="CL17" s="96"/>
      <c r="CM17" s="96"/>
      <c r="CN17" s="100" t="s">
        <v>154</v>
      </c>
      <c r="CO17" s="102">
        <f>IF(CO7="-",NA(),CO7)</f>
        <v>667139</v>
      </c>
      <c r="CP17" s="102">
        <f t="shared" ref="CP17:CS17" si="13">IF(CP7="-",NA(),CP7)</f>
        <v>795930</v>
      </c>
      <c r="CQ17" s="102">
        <f t="shared" si="13"/>
        <v>776386</v>
      </c>
      <c r="CR17" s="102">
        <f t="shared" si="13"/>
        <v>35190</v>
      </c>
      <c r="CS17" s="102">
        <f t="shared" si="13"/>
        <v>939187</v>
      </c>
      <c r="CT17" s="96"/>
      <c r="CU17" s="96"/>
      <c r="CV17" s="96"/>
      <c r="CW17" s="96"/>
      <c r="CX17" s="96"/>
      <c r="CY17" s="100" t="s">
        <v>154</v>
      </c>
      <c r="CZ17" s="101">
        <f>IF(CZ7="-",NA(),CZ7)</f>
        <v>32.700000000000003</v>
      </c>
      <c r="DA17" s="101">
        <f t="shared" ref="DA17:DD17" si="14">IF(DA7="-",NA(),DA7)</f>
        <v>32.700000000000003</v>
      </c>
      <c r="DB17" s="101">
        <f t="shared" si="14"/>
        <v>27.3</v>
      </c>
      <c r="DC17" s="101">
        <f t="shared" si="14"/>
        <v>32.200000000000003</v>
      </c>
      <c r="DD17" s="101">
        <f t="shared" si="14"/>
        <v>59.5</v>
      </c>
      <c r="DE17" s="96"/>
      <c r="DF17" s="96"/>
      <c r="DG17" s="96"/>
      <c r="DH17" s="96"/>
      <c r="DI17" s="100" t="s">
        <v>154</v>
      </c>
      <c r="DJ17" s="101">
        <f>IF(DJ7="-",NA(),DJ7)</f>
        <v>21.7</v>
      </c>
      <c r="DK17" s="101">
        <f t="shared" ref="DK17:DN17" si="15">IF(DK7="-",NA(),DK7)</f>
        <v>21.9</v>
      </c>
      <c r="DL17" s="101">
        <f t="shared" si="15"/>
        <v>15.8</v>
      </c>
      <c r="DM17" s="101">
        <f t="shared" si="15"/>
        <v>12.8</v>
      </c>
      <c r="DN17" s="101">
        <f t="shared" si="15"/>
        <v>7.6</v>
      </c>
      <c r="DO17" s="96"/>
      <c r="DP17" s="96"/>
      <c r="DQ17" s="96"/>
      <c r="DR17" s="96"/>
      <c r="DS17" s="100" t="s">
        <v>154</v>
      </c>
      <c r="DT17" s="101">
        <f>IF(DT7="-",NA(),DT7)</f>
        <v>154.19999999999999</v>
      </c>
      <c r="DU17" s="101">
        <f t="shared" ref="DU17:DX17" si="16">IF(DU7="-",NA(),DU7)</f>
        <v>96.4</v>
      </c>
      <c r="DV17" s="101">
        <f t="shared" si="16"/>
        <v>69.7</v>
      </c>
      <c r="DW17" s="101">
        <f t="shared" si="16"/>
        <v>60.5</v>
      </c>
      <c r="DX17" s="101">
        <f t="shared" si="16"/>
        <v>0</v>
      </c>
      <c r="DY17" s="96"/>
      <c r="DZ17" s="96"/>
      <c r="EA17" s="96"/>
      <c r="EB17" s="96"/>
      <c r="EC17" s="100" t="s">
        <v>154</v>
      </c>
      <c r="ED17" s="101">
        <f>IF(ED7="-",NA(),ED7)</f>
        <v>61.2</v>
      </c>
      <c r="EE17" s="101">
        <f t="shared" ref="EE17:EH17" si="17">IF(EE7="-",NA(),EE7)</f>
        <v>60.9</v>
      </c>
      <c r="EF17" s="101">
        <f t="shared" si="17"/>
        <v>62.4</v>
      </c>
      <c r="EG17" s="101">
        <f t="shared" si="17"/>
        <v>59.1</v>
      </c>
      <c r="EH17" s="101">
        <f t="shared" si="17"/>
        <v>58.8</v>
      </c>
      <c r="EI17" s="96"/>
      <c r="EJ17" s="96"/>
      <c r="EK17" s="96"/>
      <c r="EL17" s="96"/>
      <c r="EM17" s="100" t="s">
        <v>154</v>
      </c>
      <c r="EN17" s="101" t="e">
        <f>IF(EN7="-",NA(),EN7)</f>
        <v>#N/A</v>
      </c>
      <c r="EO17" s="101">
        <f t="shared" ref="EO17:ER17" si="18">IF(EO7="-",NA(),EO7)</f>
        <v>6.6</v>
      </c>
      <c r="EP17" s="101">
        <f t="shared" si="18"/>
        <v>22.9</v>
      </c>
      <c r="EQ17" s="101">
        <f t="shared" si="18"/>
        <v>36.1</v>
      </c>
      <c r="ER17" s="101">
        <f t="shared" si="18"/>
        <v>100</v>
      </c>
      <c r="ES17" s="96"/>
      <c r="ET17" s="96"/>
      <c r="EU17" s="96"/>
      <c r="EV17" s="96"/>
      <c r="EW17" s="96"/>
      <c r="EX17" s="100" t="s">
        <v>154</v>
      </c>
      <c r="EY17" s="101">
        <f>IF(EY7="-",NA(),EY7)</f>
        <v>29.4</v>
      </c>
      <c r="EZ17" s="101">
        <f t="shared" ref="EZ17:FC17" si="19">IF(EZ7="-",NA(),EZ7)</f>
        <v>29.4</v>
      </c>
      <c r="FA17" s="101">
        <f t="shared" si="19"/>
        <v>22.6</v>
      </c>
      <c r="FB17" s="101">
        <f t="shared" si="19"/>
        <v>22.7</v>
      </c>
      <c r="FC17" s="101" t="e">
        <f t="shared" si="19"/>
        <v>#N/A</v>
      </c>
      <c r="FD17" s="96"/>
      <c r="FE17" s="96"/>
      <c r="FF17" s="96"/>
      <c r="FG17" s="96"/>
      <c r="FH17" s="100" t="s">
        <v>154</v>
      </c>
      <c r="FI17" s="101">
        <f>IF(FI7="-",NA(),FI7)</f>
        <v>33.5</v>
      </c>
      <c r="FJ17" s="101">
        <f t="shared" ref="FJ17:FM17" si="20">IF(FJ7="-",NA(),FJ7)</f>
        <v>32</v>
      </c>
      <c r="FK17" s="101">
        <f t="shared" si="20"/>
        <v>25.4</v>
      </c>
      <c r="FL17" s="101">
        <f t="shared" si="20"/>
        <v>24.8</v>
      </c>
      <c r="FM17" s="101" t="e">
        <f t="shared" si="20"/>
        <v>#N/A</v>
      </c>
      <c r="FN17" s="96"/>
      <c r="FO17" s="96"/>
      <c r="FP17" s="96"/>
      <c r="FQ17" s="96"/>
      <c r="FR17" s="100" t="s">
        <v>154</v>
      </c>
      <c r="FS17" s="101">
        <f>IF(FS7="-",NA(),FS7)</f>
        <v>153.4</v>
      </c>
      <c r="FT17" s="101">
        <f t="shared" ref="FT17:FW17" si="21">IF(FT7="-",NA(),FT7)</f>
        <v>96</v>
      </c>
      <c r="FU17" s="101">
        <f t="shared" si="21"/>
        <v>69.3</v>
      </c>
      <c r="FV17" s="101">
        <f t="shared" si="21"/>
        <v>60.2</v>
      </c>
      <c r="FW17" s="101" t="e">
        <f t="shared" si="21"/>
        <v>#N/A</v>
      </c>
      <c r="FX17" s="96"/>
      <c r="FY17" s="96"/>
      <c r="FZ17" s="96"/>
      <c r="GA17" s="96"/>
      <c r="GB17" s="100" t="s">
        <v>154</v>
      </c>
      <c r="GC17" s="101">
        <f>IF(GC7="-",NA(),GC7)</f>
        <v>63.1</v>
      </c>
      <c r="GD17" s="101">
        <f t="shared" ref="GD17:GG17" si="22">IF(GD7="-",NA(),GD7)</f>
        <v>62.5</v>
      </c>
      <c r="GE17" s="101">
        <f t="shared" si="22"/>
        <v>64</v>
      </c>
      <c r="GF17" s="101">
        <f t="shared" si="22"/>
        <v>58.5</v>
      </c>
      <c r="GG17" s="101">
        <f t="shared" si="22"/>
        <v>21</v>
      </c>
      <c r="GH17" s="96"/>
      <c r="GI17" s="96"/>
      <c r="GJ17" s="96"/>
      <c r="GK17" s="96"/>
      <c r="GL17" s="100" t="s">
        <v>154</v>
      </c>
      <c r="GM17" s="101" t="e">
        <f>IF(GM7="-",NA(),GM7)</f>
        <v>#N/A</v>
      </c>
      <c r="GN17" s="101">
        <f t="shared" ref="GN17:GQ17" si="23">IF(GN7="-",NA(),GN7)</f>
        <v>0</v>
      </c>
      <c r="GO17" s="101">
        <f t="shared" si="23"/>
        <v>0</v>
      </c>
      <c r="GP17" s="101">
        <f t="shared" si="23"/>
        <v>0</v>
      </c>
      <c r="GQ17" s="101" t="e">
        <f t="shared" si="23"/>
        <v>#N/A</v>
      </c>
      <c r="GR17" s="96"/>
      <c r="GS17" s="96"/>
      <c r="GT17" s="96"/>
      <c r="GU17" s="96"/>
      <c r="GV17" s="96"/>
      <c r="GW17" s="100" t="s">
        <v>154</v>
      </c>
      <c r="GX17" s="101">
        <f>IF(GX7="-",NA(),GX7)</f>
        <v>59.6</v>
      </c>
      <c r="GY17" s="101">
        <f t="shared" ref="GY17:HB17" si="24">IF(GY7="-",NA(),GY7)</f>
        <v>59</v>
      </c>
      <c r="GZ17" s="101">
        <f t="shared" si="24"/>
        <v>64.2</v>
      </c>
      <c r="HA17" s="101">
        <f t="shared" si="24"/>
        <v>60.3</v>
      </c>
      <c r="HB17" s="101">
        <f t="shared" si="24"/>
        <v>59.5</v>
      </c>
      <c r="HC17" s="96"/>
      <c r="HD17" s="96"/>
      <c r="HE17" s="96"/>
      <c r="HF17" s="96"/>
      <c r="HG17" s="100" t="s">
        <v>154</v>
      </c>
      <c r="HH17" s="101">
        <f>IF(HH7="-",NA(),HH7)</f>
        <v>0</v>
      </c>
      <c r="HI17" s="101">
        <f t="shared" ref="HI17:HL17" si="25">IF(HI7="-",NA(),HI7)</f>
        <v>0</v>
      </c>
      <c r="HJ17" s="101">
        <f t="shared" si="25"/>
        <v>0</v>
      </c>
      <c r="HK17" s="101">
        <f t="shared" si="25"/>
        <v>0</v>
      </c>
      <c r="HL17" s="101">
        <f t="shared" si="25"/>
        <v>7.6</v>
      </c>
      <c r="HM17" s="96"/>
      <c r="HN17" s="96"/>
      <c r="HO17" s="96"/>
      <c r="HP17" s="96"/>
      <c r="HQ17" s="100" t="s">
        <v>154</v>
      </c>
      <c r="HR17" s="101" t="e">
        <f>IF(HR7="-",NA(),HR7)</f>
        <v>#N/A</v>
      </c>
      <c r="HS17" s="101" t="e">
        <f t="shared" ref="HS17:HV17" si="26">IF(HS7="-",NA(),HS7)</f>
        <v>#N/A</v>
      </c>
      <c r="HT17" s="101" t="e">
        <f t="shared" si="26"/>
        <v>#N/A</v>
      </c>
      <c r="HU17" s="101" t="e">
        <f t="shared" si="26"/>
        <v>#N/A</v>
      </c>
      <c r="HV17" s="101">
        <f t="shared" si="26"/>
        <v>0</v>
      </c>
      <c r="HW17" s="96"/>
      <c r="HX17" s="96"/>
      <c r="HY17" s="96"/>
      <c r="HZ17" s="96"/>
      <c r="IA17" s="100" t="s">
        <v>154</v>
      </c>
      <c r="IB17" s="101">
        <f>IF(IB7="-",NA(),IB7)</f>
        <v>29.8</v>
      </c>
      <c r="IC17" s="101">
        <f t="shared" ref="IC17:IF17" si="27">IF(IC7="-",NA(),IC7)</f>
        <v>33.4</v>
      </c>
      <c r="ID17" s="101">
        <f t="shared" si="27"/>
        <v>37.1</v>
      </c>
      <c r="IE17" s="101">
        <f t="shared" si="27"/>
        <v>63.9</v>
      </c>
      <c r="IF17" s="101">
        <f t="shared" si="27"/>
        <v>69.3</v>
      </c>
      <c r="IG17" s="96"/>
      <c r="IH17" s="96"/>
      <c r="II17" s="96"/>
      <c r="IJ17" s="96"/>
      <c r="IK17" s="100" t="s">
        <v>154</v>
      </c>
      <c r="IL17" s="101" t="e">
        <f>IF(IL7="-",NA(),IL7)</f>
        <v>#N/A</v>
      </c>
      <c r="IM17" s="101">
        <f t="shared" ref="IM17:IP17" si="28">IF(IM7="-",NA(),IM7)</f>
        <v>51.3</v>
      </c>
      <c r="IN17" s="101">
        <f t="shared" si="28"/>
        <v>100</v>
      </c>
      <c r="IO17" s="101">
        <f t="shared" si="28"/>
        <v>100</v>
      </c>
      <c r="IP17" s="101">
        <f t="shared" si="28"/>
        <v>100</v>
      </c>
      <c r="IQ17" s="96"/>
      <c r="IR17" s="96"/>
      <c r="IS17" s="96"/>
      <c r="IT17" s="96"/>
      <c r="IU17" s="96"/>
      <c r="IV17" s="100" t="s">
        <v>154</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154</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154</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154</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154</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154</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154</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154</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154</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154</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2" t="s">
        <v>155</v>
      </c>
      <c r="C18" s="192"/>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156</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156</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156</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156</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156</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156</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156</v>
      </c>
      <c r="DJ18" s="101">
        <f>IF(DO7="-",NA(),DO7)</f>
        <v>22.5</v>
      </c>
      <c r="DK18" s="101">
        <f t="shared" ref="DK18:DN18" si="45">IF(DP7="-",NA(),DP7)</f>
        <v>22.3</v>
      </c>
      <c r="DL18" s="101">
        <f t="shared" si="45"/>
        <v>22.1</v>
      </c>
      <c r="DM18" s="101">
        <f t="shared" si="45"/>
        <v>21.1</v>
      </c>
      <c r="DN18" s="101">
        <f t="shared" si="45"/>
        <v>20</v>
      </c>
      <c r="DO18" s="96"/>
      <c r="DP18" s="96"/>
      <c r="DQ18" s="96"/>
      <c r="DR18" s="96"/>
      <c r="DS18" s="100" t="s">
        <v>156</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156</v>
      </c>
      <c r="ED18" s="101">
        <f>IF(EI7="-",NA(),EI7)</f>
        <v>56.2</v>
      </c>
      <c r="EE18" s="101">
        <f t="shared" ref="EE18:EH18" si="47">IF(EJ7="-",NA(),EJ7)</f>
        <v>57</v>
      </c>
      <c r="EF18" s="101">
        <f t="shared" si="47"/>
        <v>57.7</v>
      </c>
      <c r="EG18" s="101">
        <f t="shared" si="47"/>
        <v>59.8</v>
      </c>
      <c r="EH18" s="101">
        <f t="shared" si="47"/>
        <v>59.6</v>
      </c>
      <c r="EI18" s="96"/>
      <c r="EJ18" s="96"/>
      <c r="EK18" s="96"/>
      <c r="EL18" s="96"/>
      <c r="EM18" s="100" t="s">
        <v>156</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156</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156</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156</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156</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156</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156</v>
      </c>
      <c r="GX18" s="101">
        <f>IF(OR(NOT($GX$8),HC7="-"),NA(),HC7)</f>
        <v>54.1</v>
      </c>
      <c r="GY18" s="101">
        <f>IF(OR(NOT($GX$8),HD7="-"),NA(),HD7)</f>
        <v>48.3</v>
      </c>
      <c r="GZ18" s="101">
        <f>IF(OR(NOT($GX$8),HE7="-"),NA(),HE7)</f>
        <v>33.9</v>
      </c>
      <c r="HA18" s="101">
        <f>IF(OR(NOT($GX$8),HF7="-"),NA(),HF7)</f>
        <v>31.4</v>
      </c>
      <c r="HB18" s="101">
        <f>IF(OR(NOT($GX$8),HG7="-"),NA(),HG7)</f>
        <v>31.3</v>
      </c>
      <c r="HC18" s="96"/>
      <c r="HD18" s="96"/>
      <c r="HE18" s="96"/>
      <c r="HF18" s="96"/>
      <c r="HG18" s="100" t="s">
        <v>156</v>
      </c>
      <c r="HH18" s="101">
        <f>IF(OR(NOT($HH$8),HM7="-"),NA(),HM7)</f>
        <v>1.8</v>
      </c>
      <c r="HI18" s="101">
        <f>IF(OR(NOT($HH$8),HN7="-"),NA(),HN7)</f>
        <v>2</v>
      </c>
      <c r="HJ18" s="101">
        <f>IF(OR(NOT($HH$8),HO7="-"),NA(),HO7)</f>
        <v>1.8</v>
      </c>
      <c r="HK18" s="101">
        <f>IF(OR(NOT($HH$8),HP7="-"),NA(),HP7)</f>
        <v>4</v>
      </c>
      <c r="HL18" s="101">
        <f>IF(OR(NOT($HH$8),HQ7="-"),NA(),HQ7)</f>
        <v>8.4</v>
      </c>
      <c r="HM18" s="96"/>
      <c r="HN18" s="96"/>
      <c r="HO18" s="96"/>
      <c r="HP18" s="96"/>
      <c r="HQ18" s="100" t="s">
        <v>156</v>
      </c>
      <c r="HR18" s="101">
        <f>IF(OR(NOT($HR$8),HW7="-"),NA(),HW7)</f>
        <v>1.4</v>
      </c>
      <c r="HS18" s="101">
        <f>IF(OR(NOT($HR$8),HX7="-"),NA(),HX7)</f>
        <v>1.2</v>
      </c>
      <c r="HT18" s="101">
        <f>IF(OR(NOT($HR$8),HY7="-"),NA(),HY7)</f>
        <v>1.7</v>
      </c>
      <c r="HU18" s="101">
        <f>IF(OR(NOT($HR$8),HZ7="-"),NA(),HZ7)</f>
        <v>0.8</v>
      </c>
      <c r="HV18" s="101">
        <f>IF(OR(NOT($HR$8),IA7="-"),NA(),IA7)</f>
        <v>0</v>
      </c>
      <c r="HW18" s="96"/>
      <c r="HX18" s="96"/>
      <c r="HY18" s="96"/>
      <c r="HZ18" s="96"/>
      <c r="IA18" s="100" t="s">
        <v>156</v>
      </c>
      <c r="IB18" s="101">
        <f>IF(OR(NOT($IB$8),IG7="-"),NA(),IG7)</f>
        <v>54.9</v>
      </c>
      <c r="IC18" s="101">
        <f>IF(OR(NOT($IB$8),IH7="-"),NA(),IH7)</f>
        <v>57.5</v>
      </c>
      <c r="ID18" s="101">
        <f>IF(OR(NOT($IB$8),II7="-"),NA(),II7)</f>
        <v>59.4</v>
      </c>
      <c r="IE18" s="101">
        <f>IF(OR(NOT($IB$8),IJ7="-"),NA(),IJ7)</f>
        <v>70.8</v>
      </c>
      <c r="IF18" s="101">
        <f>IF(OR(NOT($IB$8),IK7="-"),NA(),IK7)</f>
        <v>73</v>
      </c>
      <c r="IG18" s="96"/>
      <c r="IH18" s="96"/>
      <c r="II18" s="96"/>
      <c r="IJ18" s="96"/>
      <c r="IK18" s="100" t="s">
        <v>156</v>
      </c>
      <c r="IL18" s="101" t="e">
        <f>IF(OR(NOT($IL$8),IQ7="-"),NA(),IQ7)</f>
        <v>#N/A</v>
      </c>
      <c r="IM18" s="101">
        <f>IF(OR(NOT($IL$8),IR7="-"),NA(),IR7)</f>
        <v>14.3</v>
      </c>
      <c r="IN18" s="101">
        <f>IF(OR(NOT($IL$8),IS7="-"),NA(),IS7)</f>
        <v>83.1</v>
      </c>
      <c r="IO18" s="101">
        <f>IF(OR(NOT($IL$8),IT7="-"),NA(),IT7)</f>
        <v>85.4</v>
      </c>
      <c r="IP18" s="101">
        <f>IF(OR(NOT($IL$8),IU7="-"),NA(),IU7)</f>
        <v>23.5</v>
      </c>
      <c r="IQ18" s="96"/>
      <c r="IR18" s="96"/>
      <c r="IS18" s="96"/>
      <c r="IT18" s="96"/>
      <c r="IU18" s="96"/>
      <c r="IV18" s="100" t="s">
        <v>156</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156</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156</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156</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156</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156</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156</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156</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156</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156</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2" t="s">
        <v>157</v>
      </c>
      <c r="C19" s="192"/>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144</v>
      </c>
      <c r="AX19" s="101">
        <f>$BH$7</f>
        <v>100</v>
      </c>
      <c r="AY19" s="101">
        <f t="shared" ref="AY19:BB19" si="49">$BH$7</f>
        <v>100</v>
      </c>
      <c r="AZ19" s="101">
        <f t="shared" si="49"/>
        <v>100</v>
      </c>
      <c r="BA19" s="101">
        <f t="shared" si="49"/>
        <v>100</v>
      </c>
      <c r="BB19" s="101">
        <f t="shared" si="49"/>
        <v>100</v>
      </c>
      <c r="BC19" s="96"/>
      <c r="BD19" s="96"/>
      <c r="BE19" s="96"/>
      <c r="BF19" s="96"/>
      <c r="BG19" s="96"/>
      <c r="BH19" s="103" t="s">
        <v>144</v>
      </c>
      <c r="BI19" s="101">
        <f>$BS$7</f>
        <v>100</v>
      </c>
      <c r="BJ19" s="101">
        <f>$BS$7</f>
        <v>100</v>
      </c>
      <c r="BK19" s="101">
        <f>$BS$7</f>
        <v>100</v>
      </c>
      <c r="BL19" s="101">
        <f>$BS$7</f>
        <v>100</v>
      </c>
      <c r="BM19" s="101">
        <f>$BS$7</f>
        <v>100</v>
      </c>
      <c r="BN19" s="96"/>
      <c r="BO19" s="96"/>
      <c r="BP19" s="96"/>
      <c r="BQ19" s="96"/>
      <c r="BR19" s="96"/>
      <c r="BS19" s="103" t="s">
        <v>144</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2" t="s">
        <v>158</v>
      </c>
      <c r="C20" s="192"/>
      <c r="D20" s="96"/>
    </row>
    <row r="21" spans="1:373">
      <c r="A21" s="93">
        <f t="shared" si="7"/>
        <v>7</v>
      </c>
      <c r="B21" s="192" t="s">
        <v>159</v>
      </c>
      <c r="C21" s="192"/>
      <c r="D21" s="96"/>
    </row>
    <row r="22" spans="1:373">
      <c r="A22" s="93">
        <f t="shared" si="7"/>
        <v>8</v>
      </c>
      <c r="B22" s="192" t="s">
        <v>160</v>
      </c>
      <c r="C22" s="192"/>
      <c r="D22" s="96"/>
      <c r="E22" s="193" t="s">
        <v>161</v>
      </c>
      <c r="F22" s="194"/>
      <c r="G22" s="194"/>
      <c r="H22" s="194"/>
      <c r="I22" s="195"/>
    </row>
    <row r="23" spans="1:373">
      <c r="A23" s="93">
        <f t="shared" si="7"/>
        <v>9</v>
      </c>
      <c r="B23" s="192" t="s">
        <v>162</v>
      </c>
      <c r="C23" s="192"/>
      <c r="D23" s="96"/>
      <c r="E23" s="196"/>
      <c r="F23" s="197"/>
      <c r="G23" s="197"/>
      <c r="H23" s="197"/>
      <c r="I23" s="198"/>
    </row>
    <row r="24" spans="1:373">
      <c r="A24" s="93">
        <f t="shared" si="7"/>
        <v>10</v>
      </c>
      <c r="B24" s="192" t="s">
        <v>163</v>
      </c>
      <c r="C24" s="192"/>
      <c r="D24" s="96"/>
      <c r="E24" s="196"/>
      <c r="F24" s="197"/>
      <c r="G24" s="197"/>
      <c r="H24" s="197"/>
      <c r="I24" s="198"/>
    </row>
    <row r="25" spans="1:373">
      <c r="A25" s="93">
        <f t="shared" si="7"/>
        <v>11</v>
      </c>
      <c r="B25" s="192" t="s">
        <v>164</v>
      </c>
      <c r="C25" s="192"/>
      <c r="D25" s="96"/>
      <c r="E25" s="196"/>
      <c r="F25" s="197"/>
      <c r="G25" s="197"/>
      <c r="H25" s="197"/>
      <c r="I25" s="198"/>
    </row>
    <row r="26" spans="1:373">
      <c r="A26" s="93">
        <f t="shared" si="7"/>
        <v>12</v>
      </c>
      <c r="B26" s="192" t="s">
        <v>165</v>
      </c>
      <c r="C26" s="192"/>
      <c r="D26" s="96"/>
      <c r="E26" s="196"/>
      <c r="F26" s="197"/>
      <c r="G26" s="197"/>
      <c r="H26" s="197"/>
      <c r="I26" s="198"/>
    </row>
    <row r="27" spans="1:373">
      <c r="A27" s="93">
        <f t="shared" si="7"/>
        <v>13</v>
      </c>
      <c r="B27" s="192" t="s">
        <v>166</v>
      </c>
      <c r="C27" s="192"/>
      <c r="D27" s="96"/>
      <c r="E27" s="196"/>
      <c r="F27" s="197"/>
      <c r="G27" s="197"/>
      <c r="H27" s="197"/>
      <c r="I27" s="198"/>
    </row>
    <row r="28" spans="1:373">
      <c r="A28" s="93">
        <f t="shared" si="7"/>
        <v>14</v>
      </c>
      <c r="B28" s="192" t="s">
        <v>167</v>
      </c>
      <c r="C28" s="192"/>
      <c r="D28" s="96"/>
      <c r="E28" s="196"/>
      <c r="F28" s="197"/>
      <c r="G28" s="197"/>
      <c r="H28" s="197"/>
      <c r="I28" s="198"/>
    </row>
    <row r="29" spans="1:373">
      <c r="A29" s="93">
        <f t="shared" si="7"/>
        <v>15</v>
      </c>
      <c r="B29" s="192" t="s">
        <v>168</v>
      </c>
      <c r="C29" s="192"/>
      <c r="D29" s="96"/>
      <c r="E29" s="196"/>
      <c r="F29" s="197"/>
      <c r="G29" s="197"/>
      <c r="H29" s="197"/>
      <c r="I29" s="198"/>
    </row>
    <row r="30" spans="1:373">
      <c r="A30" s="93">
        <f t="shared" si="7"/>
        <v>16</v>
      </c>
      <c r="B30" s="192" t="s">
        <v>169</v>
      </c>
      <c r="C30" s="192"/>
      <c r="D30" s="96"/>
      <c r="E30" s="196"/>
      <c r="F30" s="197"/>
      <c r="G30" s="197"/>
      <c r="H30" s="197"/>
      <c r="I30" s="198"/>
    </row>
    <row r="31" spans="1:373">
      <c r="A31" s="93">
        <f t="shared" si="7"/>
        <v>17</v>
      </c>
      <c r="B31" s="192" t="s">
        <v>170</v>
      </c>
      <c r="C31" s="192"/>
      <c r="D31" s="96"/>
      <c r="E31" s="196"/>
      <c r="F31" s="197"/>
      <c r="G31" s="197"/>
      <c r="H31" s="197"/>
      <c r="I31" s="198"/>
    </row>
    <row r="32" spans="1:373">
      <c r="A32" s="93">
        <f t="shared" si="7"/>
        <v>18</v>
      </c>
      <c r="B32" s="192" t="s">
        <v>171</v>
      </c>
      <c r="C32" s="192"/>
      <c r="D32" s="96"/>
      <c r="E32" s="196"/>
      <c r="F32" s="197"/>
      <c r="G32" s="197"/>
      <c r="H32" s="197"/>
      <c r="I32" s="198"/>
    </row>
    <row r="33" spans="1:9">
      <c r="A33" s="93">
        <f t="shared" si="7"/>
        <v>19</v>
      </c>
      <c r="B33" s="192" t="s">
        <v>172</v>
      </c>
      <c r="C33" s="192"/>
      <c r="D33" s="96"/>
      <c r="E33" s="196"/>
      <c r="F33" s="197"/>
      <c r="G33" s="197"/>
      <c r="H33" s="197"/>
      <c r="I33" s="198"/>
    </row>
    <row r="34" spans="1:9">
      <c r="A34" s="93">
        <f t="shared" si="7"/>
        <v>20</v>
      </c>
      <c r="B34" s="192" t="s">
        <v>173</v>
      </c>
      <c r="C34" s="192"/>
      <c r="D34" s="96"/>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2017-08-04T04:04:03Z</cp:lastPrinted>
  <dcterms:created xsi:type="dcterms:W3CDTF">2017-06-20T03:23:48Z</dcterms:created>
  <dcterms:modified xsi:type="dcterms:W3CDTF">2017-08-23T11:38:07Z</dcterms:modified>
</cp:coreProperties>
</file>