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1416" yWindow="336" windowWidth="20616" windowHeight="1164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KN12" i="5"/>
  <c r="IZ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KA12" i="5" s="1"/>
  <c r="JZ8" i="5"/>
  <c r="JQ8" i="5"/>
  <c r="JR12" i="5" s="1"/>
  <c r="JP8" i="5"/>
  <c r="JG8" i="5"/>
  <c r="JI12" i="5" s="1"/>
  <c r="JF8" i="5"/>
  <c r="IW8" i="5"/>
  <c r="IX12" i="5" s="1"/>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I19" i="4" s="1"/>
  <c r="AU6" i="5"/>
  <c r="F19" i="4" s="1"/>
  <c r="AT6" i="5"/>
  <c r="N16" i="4" s="1"/>
  <c r="AS6" i="5"/>
  <c r="AR6" i="5"/>
  <c r="J16" i="4" s="1"/>
  <c r="AQ6" i="5"/>
  <c r="AP6" i="5"/>
  <c r="F16" i="4" s="1"/>
  <c r="AO6" i="5"/>
  <c r="AN6" i="5"/>
  <c r="L15" i="4" s="1"/>
  <c r="AM6" i="5"/>
  <c r="J15" i="4" s="1"/>
  <c r="AL6" i="5"/>
  <c r="H15" i="4" s="1"/>
  <c r="AK6" i="5"/>
  <c r="AJ6" i="5"/>
  <c r="N14" i="4" s="1"/>
  <c r="AI6" i="5"/>
  <c r="AH6" i="5"/>
  <c r="J14" i="4" s="1"/>
  <c r="AG6" i="5"/>
  <c r="AF6" i="5"/>
  <c r="F14" i="4" s="1"/>
  <c r="AE6" i="5"/>
  <c r="N13" i="4" s="1"/>
  <c r="AD6" i="5"/>
  <c r="L13" i="4" s="1"/>
  <c r="AC6" i="5"/>
  <c r="AB6" i="5"/>
  <c r="H13" i="4" s="1"/>
  <c r="AA6" i="5"/>
  <c r="Z6" i="5"/>
  <c r="N12" i="4" s="1"/>
  <c r="Y6" i="5"/>
  <c r="X6" i="5"/>
  <c r="J12" i="4" s="1"/>
  <c r="W6" i="5"/>
  <c r="H12" i="4" s="1"/>
  <c r="V6" i="5"/>
  <c r="F12" i="4" s="1"/>
  <c r="U6" i="5"/>
  <c r="T6" i="5"/>
  <c r="S6" i="5"/>
  <c r="R6" i="5"/>
  <c r="Q6" i="5"/>
  <c r="P6" i="5"/>
  <c r="N5" i="4" s="1"/>
  <c r="O6" i="5"/>
  <c r="N6" i="5"/>
  <c r="F5" i="4" s="1"/>
  <c r="M6" i="5"/>
  <c r="L6" i="5"/>
  <c r="K6" i="5"/>
  <c r="J3" i="4" s="1"/>
  <c r="J6" i="5"/>
  <c r="F3" i="4" s="1"/>
  <c r="I6" i="5"/>
  <c r="H6" i="5"/>
  <c r="B1" i="4" s="1"/>
  <c r="G6" i="5"/>
  <c r="F6" i="5"/>
  <c r="E6" i="5"/>
  <c r="D6" i="5"/>
  <c r="C6" i="5"/>
  <c r="B6" i="5"/>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L16" i="4"/>
  <c r="H16" i="4"/>
  <c r="N15" i="4"/>
  <c r="F15" i="4"/>
  <c r="L14" i="4"/>
  <c r="H14" i="4"/>
  <c r="J13" i="4"/>
  <c r="F13" i="4"/>
  <c r="L12" i="4"/>
  <c r="B9" i="4"/>
  <c r="J7" i="4"/>
  <c r="J5" i="4"/>
  <c r="B5" i="4"/>
  <c r="B3" i="4"/>
  <c r="KE12" i="5" l="1"/>
  <c r="F10" i="5"/>
  <c r="D10" i="5"/>
  <c r="B10" i="5"/>
  <c r="E10" i="5"/>
  <c r="C10" i="5"/>
  <c r="GM8" i="5"/>
  <c r="GC8" i="5"/>
  <c r="FS8" i="5"/>
  <c r="FI8" i="5"/>
  <c r="EY8" i="5"/>
  <c r="N3" i="4"/>
  <c r="HA18" i="5"/>
  <c r="GY18" i="5"/>
  <c r="HB18" i="5"/>
  <c r="GZ18" i="5"/>
  <c r="GX18" i="5"/>
  <c r="HB12" i="5"/>
  <c r="GZ12" i="5"/>
  <c r="GX12" i="5"/>
  <c r="HA12" i="5"/>
  <c r="GY12" i="5"/>
  <c r="HL18" i="5"/>
  <c r="HJ18" i="5"/>
  <c r="HH18" i="5"/>
  <c r="HK18" i="5"/>
  <c r="HI18" i="5"/>
  <c r="HK12" i="5"/>
  <c r="HI12" i="5"/>
  <c r="HL12" i="5"/>
  <c r="HJ12" i="5"/>
  <c r="HH12" i="5"/>
  <c r="HU18" i="5"/>
  <c r="HS18" i="5"/>
  <c r="HV18" i="5"/>
  <c r="HT18" i="5"/>
  <c r="HR18" i="5"/>
  <c r="HV12" i="5"/>
  <c r="HT12" i="5"/>
  <c r="HR12" i="5"/>
  <c r="HU12" i="5"/>
  <c r="HS12" i="5"/>
  <c r="IF18" i="5"/>
  <c r="ID18" i="5"/>
  <c r="IB18" i="5"/>
  <c r="IE18" i="5"/>
  <c r="IC18" i="5"/>
  <c r="IE12" i="5"/>
  <c r="IC12" i="5"/>
  <c r="IF12" i="5"/>
  <c r="ID12" i="5"/>
  <c r="IB12" i="5"/>
  <c r="IO18" i="5"/>
  <c r="IM18" i="5"/>
  <c r="IP18" i="5"/>
  <c r="IN18" i="5"/>
  <c r="IL18" i="5"/>
  <c r="IP12" i="5"/>
  <c r="IN12" i="5"/>
  <c r="IL12" i="5"/>
  <c r="IO12" i="5"/>
  <c r="IM12" i="5"/>
  <c r="KY18" i="5"/>
  <c r="KW18" i="5"/>
  <c r="KZ18" i="5"/>
  <c r="KX18" i="5"/>
  <c r="KV18" i="5"/>
  <c r="KY12" i="5"/>
  <c r="KW12" i="5"/>
  <c r="KX12" i="5"/>
  <c r="KZ12" i="5"/>
  <c r="KV12" i="5"/>
  <c r="LJ18" i="5"/>
  <c r="LH18" i="5"/>
  <c r="LF18" i="5"/>
  <c r="LI18" i="5"/>
  <c r="LG18" i="5"/>
  <c r="LJ12" i="5"/>
  <c r="LH12" i="5"/>
  <c r="LF12" i="5"/>
  <c r="LG12" i="5"/>
  <c r="LI12" i="5"/>
  <c r="LS18" i="5"/>
  <c r="LQ18" i="5"/>
  <c r="LT18" i="5"/>
  <c r="LR18" i="5"/>
  <c r="LP18" i="5"/>
  <c r="LS12" i="5"/>
  <c r="LQ12" i="5"/>
  <c r="LT12" i="5"/>
  <c r="LP12" i="5"/>
  <c r="LR12" i="5"/>
  <c r="MD18" i="5"/>
  <c r="MB18" i="5"/>
  <c r="LZ18" i="5"/>
  <c r="MC18" i="5"/>
  <c r="MA18" i="5"/>
  <c r="MD12" i="5"/>
  <c r="MB12" i="5"/>
  <c r="LZ12" i="5"/>
  <c r="MC12" i="5"/>
  <c r="MA12" i="5"/>
  <c r="MM18" i="5"/>
  <c r="MK18" i="5"/>
  <c r="MN18" i="5"/>
  <c r="ML18" i="5"/>
  <c r="MJ18" i="5"/>
  <c r="MM12" i="5"/>
  <c r="MK12" i="5"/>
  <c r="JA18" i="5"/>
  <c r="IY18" i="5"/>
  <c r="IW18" i="5"/>
  <c r="IZ18" i="5"/>
  <c r="IX18" i="5"/>
  <c r="JA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IW12" i="5"/>
  <c r="IY12" i="5"/>
  <c r="JG12" i="5"/>
  <c r="JK12" i="5"/>
  <c r="JT12" i="5"/>
  <c r="KC12" i="5"/>
  <c r="KL12" i="5"/>
  <c r="MJ12" i="5"/>
  <c r="MN12" i="5"/>
  <c r="ML12" i="5"/>
  <c r="FL18" i="5" l="1"/>
  <c r="FJ18" i="5"/>
  <c r="FM18" i="5"/>
  <c r="FK18" i="5"/>
  <c r="FI18" i="5"/>
  <c r="FM12" i="5"/>
  <c r="FK12" i="5"/>
  <c r="FI12" i="5"/>
  <c r="FL12" i="5"/>
  <c r="FJ12" i="5"/>
  <c r="GF18" i="5"/>
  <c r="GD18" i="5"/>
  <c r="GG18" i="5"/>
  <c r="GE18" i="5"/>
  <c r="GC18" i="5"/>
  <c r="GG12" i="5"/>
  <c r="GE12" i="5"/>
  <c r="GC12" i="5"/>
  <c r="GF12" i="5"/>
  <c r="GD12" i="5"/>
  <c r="MK16" i="5"/>
  <c r="LQ16" i="5"/>
  <c r="KW16" i="5"/>
  <c r="KB16" i="5"/>
  <c r="JH16" i="5"/>
  <c r="MA16" i="5"/>
  <c r="KL16" i="5"/>
  <c r="IX16" i="5"/>
  <c r="IC16" i="5"/>
  <c r="HI16" i="5"/>
  <c r="GN16" i="5"/>
  <c r="FT16" i="5"/>
  <c r="EZ16" i="5"/>
  <c r="EE16" i="5"/>
  <c r="DK16" i="5"/>
  <c r="CP16" i="5"/>
  <c r="BU16" i="5"/>
  <c r="AY16" i="5"/>
  <c r="LG16" i="5"/>
  <c r="HS16" i="5"/>
  <c r="GD16" i="5"/>
  <c r="EO16" i="5"/>
  <c r="DA16" i="5"/>
  <c r="BJ16" i="5"/>
  <c r="MA10" i="5"/>
  <c r="LG10" i="5"/>
  <c r="KL10" i="5"/>
  <c r="JR10" i="5"/>
  <c r="IX10" i="5"/>
  <c r="IC10" i="5"/>
  <c r="HI10" i="5"/>
  <c r="GN10" i="5"/>
  <c r="FT10" i="5"/>
  <c r="EZ10" i="5"/>
  <c r="EE10" i="5"/>
  <c r="DK10" i="5"/>
  <c r="CP10" i="5"/>
  <c r="BU10" i="5"/>
  <c r="AY10" i="5"/>
  <c r="JR16" i="5"/>
  <c r="IM16" i="5"/>
  <c r="GY16" i="5"/>
  <c r="FJ16" i="5"/>
  <c r="DU16" i="5"/>
  <c r="CF16" i="5"/>
  <c r="MK10" i="5"/>
  <c r="LQ10" i="5"/>
  <c r="KW10" i="5"/>
  <c r="KB10" i="5"/>
  <c r="JH10" i="5"/>
  <c r="IM10" i="5"/>
  <c r="HS10" i="5"/>
  <c r="GY10" i="5"/>
  <c r="GD10" i="5"/>
  <c r="FJ10" i="5"/>
  <c r="EO10" i="5"/>
  <c r="DU10" i="5"/>
  <c r="DA10" i="5"/>
  <c r="CF10" i="5"/>
  <c r="BJ10" i="5"/>
  <c r="H11" i="4"/>
  <c r="LZ16" i="5"/>
  <c r="LF16" i="5"/>
  <c r="KK16" i="5"/>
  <c r="JQ16" i="5"/>
  <c r="IW16" i="5"/>
  <c r="MJ16" i="5"/>
  <c r="KV16" i="5"/>
  <c r="JG16" i="5"/>
  <c r="IL16" i="5"/>
  <c r="HR16" i="5"/>
  <c r="GX16" i="5"/>
  <c r="GC16" i="5"/>
  <c r="FI16" i="5"/>
  <c r="EN16" i="5"/>
  <c r="DT16" i="5"/>
  <c r="CZ16" i="5"/>
  <c r="CE16" i="5"/>
  <c r="BI16" i="5"/>
  <c r="KA16" i="5"/>
  <c r="IB16" i="5"/>
  <c r="GM16" i="5"/>
  <c r="EY16" i="5"/>
  <c r="DJ16" i="5"/>
  <c r="BT16" i="5"/>
  <c r="MJ10" i="5"/>
  <c r="LP10" i="5"/>
  <c r="KV10" i="5"/>
  <c r="KA10" i="5"/>
  <c r="JG10" i="5"/>
  <c r="IL10" i="5"/>
  <c r="HR10" i="5"/>
  <c r="GX10" i="5"/>
  <c r="GC10" i="5"/>
  <c r="FI10" i="5"/>
  <c r="EN10" i="5"/>
  <c r="DT10" i="5"/>
  <c r="CZ10" i="5"/>
  <c r="CE10" i="5"/>
  <c r="BI10" i="5"/>
  <c r="LP16" i="5"/>
  <c r="HH16" i="5"/>
  <c r="FS16" i="5"/>
  <c r="ED16" i="5"/>
  <c r="CO16" i="5"/>
  <c r="AX16" i="5"/>
  <c r="LZ10" i="5"/>
  <c r="LF10" i="5"/>
  <c r="KK10" i="5"/>
  <c r="JQ10" i="5"/>
  <c r="IW10" i="5"/>
  <c r="IB10" i="5"/>
  <c r="HH10" i="5"/>
  <c r="GM10" i="5"/>
  <c r="FS10" i="5"/>
  <c r="EY10" i="5"/>
  <c r="ED10" i="5"/>
  <c r="DJ10" i="5"/>
  <c r="CO10" i="5"/>
  <c r="BT10" i="5"/>
  <c r="AX10" i="5"/>
  <c r="F11" i="4"/>
  <c r="MD16" i="5"/>
  <c r="LJ16" i="5"/>
  <c r="KO16" i="5"/>
  <c r="JU16" i="5"/>
  <c r="JA16" i="5"/>
  <c r="MN16" i="5"/>
  <c r="KZ16" i="5"/>
  <c r="JK16" i="5"/>
  <c r="HV16" i="5"/>
  <c r="HB16" i="5"/>
  <c r="GG16" i="5"/>
  <c r="FM16" i="5"/>
  <c r="ER16" i="5"/>
  <c r="DX16" i="5"/>
  <c r="DD16" i="5"/>
  <c r="CI16" i="5"/>
  <c r="BM16" i="5"/>
  <c r="LT16" i="5"/>
  <c r="IP16" i="5"/>
  <c r="IF16" i="5"/>
  <c r="GQ16" i="5"/>
  <c r="FC16" i="5"/>
  <c r="DN16" i="5"/>
  <c r="BX16" i="5"/>
  <c r="MN10" i="5"/>
  <c r="LT10" i="5"/>
  <c r="KZ10" i="5"/>
  <c r="KE10" i="5"/>
  <c r="JK10" i="5"/>
  <c r="IP10" i="5"/>
  <c r="HV10" i="5"/>
  <c r="HB10" i="5"/>
  <c r="GG10" i="5"/>
  <c r="FM10" i="5"/>
  <c r="ER10" i="5"/>
  <c r="DX10" i="5"/>
  <c r="DD10" i="5"/>
  <c r="CI10" i="5"/>
  <c r="BM10" i="5"/>
  <c r="KE16" i="5"/>
  <c r="HL16" i="5"/>
  <c r="FW16" i="5"/>
  <c r="EH16" i="5"/>
  <c r="CS16" i="5"/>
  <c r="BB16" i="5"/>
  <c r="MD10" i="5"/>
  <c r="LJ10" i="5"/>
  <c r="KO10" i="5"/>
  <c r="JU10" i="5"/>
  <c r="JA10" i="5"/>
  <c r="IF10" i="5"/>
  <c r="HL10" i="5"/>
  <c r="GQ10" i="5"/>
  <c r="FW10" i="5"/>
  <c r="FC10" i="5"/>
  <c r="EH10" i="5"/>
  <c r="DN10" i="5"/>
  <c r="CS10" i="5"/>
  <c r="BX10" i="5"/>
  <c r="BB10" i="5"/>
  <c r="N11" i="4"/>
  <c r="FC18" i="5"/>
  <c r="FA18" i="5"/>
  <c r="EY18" i="5"/>
  <c r="FB18" i="5"/>
  <c r="EZ18" i="5"/>
  <c r="FB12" i="5"/>
  <c r="EZ12" i="5"/>
  <c r="FC12" i="5"/>
  <c r="FA12" i="5"/>
  <c r="EY12" i="5"/>
  <c r="FW18" i="5"/>
  <c r="FU18" i="5"/>
  <c r="FS18" i="5"/>
  <c r="FV18" i="5"/>
  <c r="FT18" i="5"/>
  <c r="FV12" i="5"/>
  <c r="FT12" i="5"/>
  <c r="FW12" i="5"/>
  <c r="FU12" i="5"/>
  <c r="FS12" i="5"/>
  <c r="GQ18" i="5"/>
  <c r="GO18" i="5"/>
  <c r="GM18" i="5"/>
  <c r="GP18" i="5"/>
  <c r="GN18" i="5"/>
  <c r="GP12" i="5"/>
  <c r="GN12" i="5"/>
  <c r="GQ12" i="5"/>
  <c r="GO12" i="5"/>
  <c r="GM12" i="5"/>
  <c r="MM16" i="5"/>
  <c r="LS16" i="5"/>
  <c r="KY16" i="5"/>
  <c r="KD16" i="5"/>
  <c r="JJ16" i="5"/>
  <c r="IO16" i="5"/>
  <c r="LI16" i="5"/>
  <c r="JT16" i="5"/>
  <c r="IE16" i="5"/>
  <c r="HK16" i="5"/>
  <c r="GP16" i="5"/>
  <c r="FV16" i="5"/>
  <c r="FB16" i="5"/>
  <c r="EG16" i="5"/>
  <c r="DM16" i="5"/>
  <c r="CR16" i="5"/>
  <c r="BW16" i="5"/>
  <c r="BA16" i="5"/>
  <c r="KN16" i="5"/>
  <c r="HA16" i="5"/>
  <c r="FL16" i="5"/>
  <c r="DW16" i="5"/>
  <c r="CH16" i="5"/>
  <c r="MC10" i="5"/>
  <c r="LI10" i="5"/>
  <c r="KN10" i="5"/>
  <c r="JT10" i="5"/>
  <c r="IZ10" i="5"/>
  <c r="IE10" i="5"/>
  <c r="HK10" i="5"/>
  <c r="GP10" i="5"/>
  <c r="FV10" i="5"/>
  <c r="FB10" i="5"/>
  <c r="EG10" i="5"/>
  <c r="DM10" i="5"/>
  <c r="CR10" i="5"/>
  <c r="BW10" i="5"/>
  <c r="BA10" i="5"/>
  <c r="MC16" i="5"/>
  <c r="IZ16" i="5"/>
  <c r="HU16" i="5"/>
  <c r="GF16" i="5"/>
  <c r="EQ16" i="5"/>
  <c r="DC16" i="5"/>
  <c r="BL16" i="5"/>
  <c r="MM10" i="5"/>
  <c r="LS10" i="5"/>
  <c r="KY10" i="5"/>
  <c r="KD10" i="5"/>
  <c r="JJ10" i="5"/>
  <c r="IO10" i="5"/>
  <c r="HU10" i="5"/>
  <c r="HA10" i="5"/>
  <c r="GF10" i="5"/>
  <c r="FL10" i="5"/>
  <c r="EQ10" i="5"/>
  <c r="DW10" i="5"/>
  <c r="DC10" i="5"/>
  <c r="CH10" i="5"/>
  <c r="BL10" i="5"/>
  <c r="L11" i="4"/>
  <c r="MB16" i="5"/>
  <c r="LH16" i="5"/>
  <c r="KM16" i="5"/>
  <c r="JS16" i="5"/>
  <c r="IY16" i="5"/>
  <c r="LR16" i="5"/>
  <c r="KC16" i="5"/>
  <c r="IN16" i="5"/>
  <c r="HT16" i="5"/>
  <c r="GZ16" i="5"/>
  <c r="GE16" i="5"/>
  <c r="FK16" i="5"/>
  <c r="EP16" i="5"/>
  <c r="DV16" i="5"/>
  <c r="DB16" i="5"/>
  <c r="CG16" i="5"/>
  <c r="BK16" i="5"/>
  <c r="ML16" i="5"/>
  <c r="JI16" i="5"/>
  <c r="HJ16" i="5"/>
  <c r="FU16" i="5"/>
  <c r="EF16" i="5"/>
  <c r="CQ16" i="5"/>
  <c r="AZ16" i="5"/>
  <c r="ML10" i="5"/>
  <c r="LR10" i="5"/>
  <c r="KX10" i="5"/>
  <c r="KC10" i="5"/>
  <c r="JI10" i="5"/>
  <c r="IN10" i="5"/>
  <c r="HT10" i="5"/>
  <c r="GZ10" i="5"/>
  <c r="GE10" i="5"/>
  <c r="FK10" i="5"/>
  <c r="EP10" i="5"/>
  <c r="DV10" i="5"/>
  <c r="DB10" i="5"/>
  <c r="BK10" i="5"/>
  <c r="KX16" i="5"/>
  <c r="ID16" i="5"/>
  <c r="GO16" i="5"/>
  <c r="FA16" i="5"/>
  <c r="DL16" i="5"/>
  <c r="BV16" i="5"/>
  <c r="MB10" i="5"/>
  <c r="LH10" i="5"/>
  <c r="KM10" i="5"/>
  <c r="JS10" i="5"/>
  <c r="IY10" i="5"/>
  <c r="ID10" i="5"/>
  <c r="HJ10" i="5"/>
  <c r="GO10" i="5"/>
  <c r="FU10" i="5"/>
  <c r="FA10" i="5"/>
  <c r="EF10" i="5"/>
  <c r="DL10" i="5"/>
  <c r="CQ10" i="5"/>
  <c r="BV10" i="5"/>
  <c r="AZ10" i="5"/>
  <c r="J11" i="4"/>
  <c r="CG10" i="5"/>
</calcChain>
</file>

<file path=xl/sharedStrings.xml><?xml version="1.0" encoding="utf-8"?>
<sst xmlns="http://schemas.openxmlformats.org/spreadsheetml/2006/main" count="802" uniqueCount="180">
  <si>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</si>
  <si>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</si>
  <si>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</si>
  <si>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</si>
  <si>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</si>
  <si>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</si>
  <si>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</si>
  <si>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</si>
  <si>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利益剰余金は発生していない。</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</si>
  <si>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</si>
  <si>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</si>
  <si>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</si>
  <si>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</si>
  <si>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</si>
  <si>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</si>
  <si>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</si>
  <si>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</si>
  <si>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</si>
  <si>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</si>
  <si>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</si>
  <si>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</si>
  <si>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</si>
  <si>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</si>
  <si>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</si>
  <si>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</si>
  <si>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</si>
  <si>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</si>
  <si>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</si>
  <si>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</si>
  <si>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</si>
  <si>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</si>
  <si>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</si>
  <si>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</si>
  <si>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</si>
  <si>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</si>
  <si>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</si>
  <si>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</si>
  <si>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</si>
  <si>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</si>
  <si>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</si>
  <si>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</si>
  <si>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</si>
  <si>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</si>
  <si>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</si>
  <si>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</si>
  <si>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</si>
  <si>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</si>
  <si>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</si>
  <si>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</si>
  <si>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</si>
  <si>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</si>
  <si>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</si>
  <si>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</si>
  <si>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</si>
  <si>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</si>
  <si>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</si>
  <si>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</si>
  <si>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</si>
  <si>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</si>
  <si>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</si>
  <si>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</si>
  <si>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</si>
  <si>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</si>
  <si>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</si>
  <si>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</si>
  <si>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</si>
  <si>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</si>
  <si>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</si>
  <si>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</si>
  <si>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</si>
  <si>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</si>
  <si>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</si>
  <si>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</si>
  <si>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</si>
  <si>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</si>
  <si>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</si>
  <si>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</si>
  <si>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</si>
  <si>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</si>
  <si>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</si>
  <si>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</si>
  <si>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</si>
  <si>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</si>
  <si>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</si>
  <si>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</si>
  <si>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</si>
  <si>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</si>
  <si>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</si>
  <si>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</si>
  <si>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</si>
  <si>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</si>
  <si>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</si>
  <si>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</si>
  <si>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</si>
  <si>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</si>
  <si>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</si>
  <si>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</si>
  <si>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</si>
  <si>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</si>
  <si>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</si>
  <si>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</si>
  <si>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</si>
  <si>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</si>
  <si>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</si>
  <si>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</si>
  <si>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</si>
  <si>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</si>
  <si>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</si>
  <si>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</si>
  <si>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</si>
  <si>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</si>
  <si>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</si>
  <si>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</si>
  <si>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</si>
  <si>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</si>
  <si>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260002</t>
  </si>
  <si>
    <t>46</t>
  </si>
  <si>
    <t>04</t>
  </si>
  <si>
    <t>0</t>
  </si>
  <si>
    <t>000</t>
  </si>
  <si>
    <t>京都府</t>
  </si>
  <si>
    <t>法適用</t>
  </si>
  <si>
    <t>電気事業</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</si>
  <si>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</si>
  <si>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</si>
  <si>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</si>
  <si>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</si>
  <si>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</si>
  <si>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</si>
  <si>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</si>
  <si>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</si>
  <si>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</si>
  <si>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</si>
  <si>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</si>
  <si>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</si>
  <si>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</si>
  <si>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</si>
  <si>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</si>
  <si>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</si>
  <si>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</si>
  <si>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</si>
  <si>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</si>
  <si>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</si>
  <si>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</si>
  <si>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</si>
  <si>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</si>
  <si>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</si>
  <si>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</si>
  <si>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</si>
  <si>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</si>
  <si>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</si>
  <si>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</si>
  <si>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</si>
  <si>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</si>
  <si>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</si>
  <si>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</si>
  <si>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</si>
  <si>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</si>
  <si>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</si>
  <si>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</si>
  <si>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</si>
  <si>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</si>
  <si>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</si>
  <si>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</si>
  <si>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</si>
  <si>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</si>
  <si>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</si>
  <si>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</si>
  <si>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</si>
  <si>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</si>
  <si>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</si>
  <si>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</si>
  <si>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</si>
  <si>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</si>
  <si>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</si>
  <si>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</si>
  <si>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</si>
  <si>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①経常収支比率、②営業収支比率は、100％を下回っており、収益で費用を賄えない傾向にあります。また、全国平均よりも下回り続けています。
　平成27年度は、風力発電事業において、３基の風車撤去に係る費用を計上したこと等により比率が低下しました。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③流動比率は、全国平均を下回っていますが、100％を大きく上回っており、短期的な債務の支払能力に問題はありません。
　④供給原価は、全国平均を上回る傾向が続いています。
　特に大きく上回っている平成24年度は、水力発電事業において、水車発電機のオーバーホールに伴う発電停止等により発電電力量が大きく減少したためです。
　また、平成27年度は、風力発電事業において、３基の風車撤去に係る費用を計上したこと等により費用が増加したためです。
　⑤EBITDAは、全国平均を大きく下回っており、その差も拡大傾向にあります。本府の電気事業の経営規模が小さいためです（最大出力合計:13.3千kW⇔全国平均:88.2千kW）。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0" eb="12">
      <t>エイギョウ</t>
    </rPh>
    <rPh sb="12" eb="14">
      <t>シュウシ</t>
    </rPh>
    <rPh sb="14" eb="16">
      <t>ヒリツ</t>
    </rPh>
    <rPh sb="23" eb="25">
      <t>シタマワ</t>
    </rPh>
    <rPh sb="30" eb="32">
      <t>シュウエキ</t>
    </rPh>
    <rPh sb="33" eb="35">
      <t>ヒヨウ</t>
    </rPh>
    <rPh sb="36" eb="37">
      <t>マカナ</t>
    </rPh>
    <rPh sb="40" eb="42">
      <t>ケイコウ</t>
    </rPh>
    <rPh sb="51" eb="53">
      <t>ゼンコク</t>
    </rPh>
    <rPh sb="53" eb="55">
      <t>ヘイキン</t>
    </rPh>
    <rPh sb="58" eb="60">
      <t>シタマワ</t>
    </rPh>
    <rPh sb="61" eb="62">
      <t>ツヅ</t>
    </rPh>
    <rPh sb="70" eb="72">
      <t>ヘイセイ</t>
    </rPh>
    <rPh sb="74" eb="76">
      <t>ネンド</t>
    </rPh>
    <rPh sb="78" eb="80">
      <t>フウリョク</t>
    </rPh>
    <rPh sb="80" eb="82">
      <t>ハツデン</t>
    </rPh>
    <rPh sb="82" eb="84">
      <t>ジギョウ</t>
    </rPh>
    <rPh sb="90" eb="91">
      <t>キ</t>
    </rPh>
    <rPh sb="92" eb="94">
      <t>フウシャ</t>
    </rPh>
    <rPh sb="94" eb="96">
      <t>テッキョ</t>
    </rPh>
    <rPh sb="97" eb="98">
      <t>カカ</t>
    </rPh>
    <rPh sb="99" eb="101">
      <t>ヒヨウ</t>
    </rPh>
    <rPh sb="102" eb="104">
      <t>ケイジョウ</t>
    </rPh>
    <rPh sb="108" eb="109">
      <t>ナド</t>
    </rPh>
    <rPh sb="112" eb="114">
      <t>ヒリツ</t>
    </rPh>
    <rPh sb="115" eb="117">
      <t>テイカ</t>
    </rPh>
    <rPh sb="126" eb="128">
      <t>ケイシキ</t>
    </rPh>
    <rPh sb="299" eb="301">
      <t>リュウドウ</t>
    </rPh>
    <rPh sb="301" eb="303">
      <t>ヒリツ</t>
    </rPh>
    <rPh sb="305" eb="307">
      <t>ゼンコク</t>
    </rPh>
    <rPh sb="307" eb="309">
      <t>ヘイキン</t>
    </rPh>
    <rPh sb="310" eb="312">
      <t>シタマワ</t>
    </rPh>
    <rPh sb="324" eb="325">
      <t>オオ</t>
    </rPh>
    <rPh sb="327" eb="329">
      <t>ウワマワ</t>
    </rPh>
    <rPh sb="334" eb="337">
      <t>タンキテキ</t>
    </rPh>
    <rPh sb="338" eb="340">
      <t>サイム</t>
    </rPh>
    <rPh sb="341" eb="343">
      <t>シハライ</t>
    </rPh>
    <rPh sb="343" eb="345">
      <t>ノウリョク</t>
    </rPh>
    <rPh sb="346" eb="348">
      <t>モンダイ</t>
    </rPh>
    <rPh sb="366" eb="368">
      <t>ゼンコク</t>
    </rPh>
    <rPh sb="368" eb="370">
      <t>ヘイキン</t>
    </rPh>
    <rPh sb="371" eb="373">
      <t>ウワマワ</t>
    </rPh>
    <rPh sb="374" eb="376">
      <t>ケイコウ</t>
    </rPh>
    <rPh sb="377" eb="378">
      <t>ツヅ</t>
    </rPh>
    <rPh sb="386" eb="387">
      <t>トク</t>
    </rPh>
    <rPh sb="388" eb="389">
      <t>オオ</t>
    </rPh>
    <rPh sb="391" eb="393">
      <t>ウワマワ</t>
    </rPh>
    <rPh sb="397" eb="399">
      <t>ヘイセイ</t>
    </rPh>
    <rPh sb="401" eb="403">
      <t>ネンド</t>
    </rPh>
    <rPh sb="405" eb="407">
      <t>スイリョク</t>
    </rPh>
    <rPh sb="407" eb="409">
      <t>ハツデン</t>
    </rPh>
    <rPh sb="409" eb="411">
      <t>ジギョウ</t>
    </rPh>
    <rPh sb="416" eb="418">
      <t>スイシャ</t>
    </rPh>
    <rPh sb="418" eb="421">
      <t>ハツデンキ</t>
    </rPh>
    <rPh sb="430" eb="431">
      <t>トモナ</t>
    </rPh>
    <rPh sb="432" eb="434">
      <t>ハツデン</t>
    </rPh>
    <rPh sb="434" eb="436">
      <t>テイシ</t>
    </rPh>
    <rPh sb="436" eb="437">
      <t>トウ</t>
    </rPh>
    <rPh sb="440" eb="442">
      <t>ハツデン</t>
    </rPh>
    <rPh sb="442" eb="445">
      <t>デンリョクリョウ</t>
    </rPh>
    <rPh sb="446" eb="447">
      <t>オオ</t>
    </rPh>
    <rPh sb="449" eb="451">
      <t>ゲンショウ</t>
    </rPh>
    <rPh sb="529" eb="531">
      <t>ゼンコク</t>
    </rPh>
    <rPh sb="531" eb="533">
      <t>ヘイキン</t>
    </rPh>
    <rPh sb="534" eb="535">
      <t>オオ</t>
    </rPh>
    <rPh sb="537" eb="539">
      <t>シタマワ</t>
    </rPh>
    <rPh sb="546" eb="547">
      <t>サ</t>
    </rPh>
    <rPh sb="548" eb="550">
      <t>カクダイ</t>
    </rPh>
    <rPh sb="550" eb="552">
      <t>ケイコウ</t>
    </rPh>
    <rPh sb="558" eb="559">
      <t>ホン</t>
    </rPh>
    <rPh sb="559" eb="560">
      <t>フ</t>
    </rPh>
    <rPh sb="561" eb="563">
      <t>デンキ</t>
    </rPh>
    <rPh sb="563" eb="565">
      <t>ジギョウ</t>
    </rPh>
    <rPh sb="566" eb="568">
      <t>ケイエイ</t>
    </rPh>
    <rPh sb="568" eb="570">
      <t>キボ</t>
    </rPh>
    <rPh sb="571" eb="572">
      <t>チイ</t>
    </rPh>
    <rPh sb="579" eb="581">
      <t>サイダイ</t>
    </rPh>
    <rPh sb="581" eb="583">
      <t>シュツリョク</t>
    </rPh>
    <rPh sb="583" eb="585">
      <t>ゴウケイ</t>
    </rPh>
    <rPh sb="590" eb="591">
      <t>セン</t>
    </rPh>
    <rPh sb="594" eb="596">
      <t>ゼンコク</t>
    </rPh>
    <rPh sb="596" eb="598">
      <t>ヘイキン</t>
    </rPh>
    <rPh sb="603" eb="604">
      <t>セン</t>
    </rPh>
    <rPh sb="610" eb="611">
      <t>トク</t>
    </rPh>
    <rPh sb="612" eb="614">
      <t>シタマワ</t>
    </rPh>
    <rPh sb="622" eb="624">
      <t>ネンド</t>
    </rPh>
    <rPh sb="627" eb="628">
      <t>キ</t>
    </rPh>
    <rPh sb="637" eb="639">
      <t>ヒヨウ</t>
    </rPh>
    <rPh sb="640" eb="642">
      <t>ゾウカ</t>
    </rPh>
    <phoneticPr fontId="3"/>
  </si>
  <si>
    <t>○　水力発電
　①設備利用率は、概ね全国平均並みで推移しています。
　平成24年度は、水車発電機のオーバーホールに伴う発電停止により、大きく低下しています。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一方、資産の健全性を保つため、計画的に施設更新を行っており、④有形固定資産減価償却率は全国平均と同水準となっています。
　水力発電事業では、関西電力株式会社との長期基本契約に基づき、総括原価により売電単価を設定し、売電しているため、⑤FIT収入割合はゼロとなっています。
○　風力発電
　①設備利用率は、全国平均を下回って推移しています。
　平成25年度は、風車落下事故により長期間発電停止していたため、大幅に低下しています。
　②修繕費比率は、概ね全国平均を下回って推移しています。
　平成26年度以降は、公営企業の会計制度見直しによる営業費用の増加(減価償却費の増加)と、風車３基の撤去により低下しています。
　③企業債残高対料金収入比率は、概ね全国平均と同水準で推移しています。
　平成25年度は、風車落下事故により長期間発電停止し、料金収入が減少したため、大幅に上昇しています。
　④有形固定資産減価償却率は、全国平均を上回って推移しています。
　太鼓山風力発電所の風車の法定耐用年数が近づいているため（平成31年度）、高い水準となっています。平成26年度以降に上昇しているのは、公営企業の会計制度見直しによるものです。
　風力発電事業では、発電電力の全量を固定価格買取制度に基づき関西電力株式会社へ売電しており⑤FIT収入割合は100％となっています。FIT適用終了（H33）後の事業のあり方については、事業の存続も含め、現在検討中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67" eb="68">
      <t>オオ</t>
    </rPh>
    <rPh sb="70" eb="72">
      <t>テイカ</t>
    </rPh>
    <rPh sb="81" eb="84">
      <t>シュウゼンヒ</t>
    </rPh>
    <rPh sb="84" eb="86">
      <t>ヒリツ</t>
    </rPh>
    <rPh sb="88" eb="89">
      <t>オオム</t>
    </rPh>
    <rPh sb="90" eb="92">
      <t>ゼンコク</t>
    </rPh>
    <rPh sb="92" eb="94">
      <t>ヘイキン</t>
    </rPh>
    <rPh sb="95" eb="97">
      <t>シタマワ</t>
    </rPh>
    <rPh sb="105" eb="107">
      <t>ヘイセイ</t>
    </rPh>
    <rPh sb="109" eb="111">
      <t>ネンド</t>
    </rPh>
    <rPh sb="113" eb="115">
      <t>ヤガイ</t>
    </rPh>
    <rPh sb="118" eb="120">
      <t>カイヘイ</t>
    </rPh>
    <rPh sb="120" eb="122">
      <t>ソウチ</t>
    </rPh>
    <rPh sb="122" eb="124">
      <t>シュウゼン</t>
    </rPh>
    <rPh sb="124" eb="126">
      <t>コウジ</t>
    </rPh>
    <rPh sb="129" eb="132">
      <t>シュウゼンヒ</t>
    </rPh>
    <rPh sb="133" eb="135">
      <t>ゾウカ</t>
    </rPh>
    <rPh sb="140" eb="141">
      <t>オオ</t>
    </rPh>
    <rPh sb="143" eb="145">
      <t>ジョウショウ</t>
    </rPh>
    <rPh sb="147" eb="149">
      <t>ゼンコク</t>
    </rPh>
    <rPh sb="149" eb="151">
      <t>ヘイキン</t>
    </rPh>
    <rPh sb="152" eb="154">
      <t>ウワマワ</t>
    </rPh>
    <rPh sb="163" eb="166">
      <t>キギョウサイ</t>
    </rPh>
    <rPh sb="166" eb="168">
      <t>ザンダカ</t>
    </rPh>
    <rPh sb="168" eb="169">
      <t>タイ</t>
    </rPh>
    <rPh sb="169" eb="171">
      <t>リョウキン</t>
    </rPh>
    <rPh sb="171" eb="173">
      <t>シュウニュウ</t>
    </rPh>
    <rPh sb="173" eb="175">
      <t>ヒリツ</t>
    </rPh>
    <rPh sb="177" eb="179">
      <t>ゼンコク</t>
    </rPh>
    <rPh sb="179" eb="181">
      <t>ヘイキン</t>
    </rPh>
    <rPh sb="182" eb="183">
      <t>オオ</t>
    </rPh>
    <rPh sb="185" eb="187">
      <t>シタマワ</t>
    </rPh>
    <rPh sb="192" eb="195">
      <t>キギョウサイ</t>
    </rPh>
    <rPh sb="195" eb="197">
      <t>ショウカン</t>
    </rPh>
    <rPh sb="198" eb="200">
      <t>ケイエイ</t>
    </rPh>
    <rPh sb="201" eb="203">
      <t>アッパク</t>
    </rPh>
    <rPh sb="210" eb="212">
      <t>イッポウ</t>
    </rPh>
    <rPh sb="213" eb="215">
      <t>シサン</t>
    </rPh>
    <rPh sb="216" eb="219">
      <t>ケンゼンセイ</t>
    </rPh>
    <rPh sb="220" eb="221">
      <t>タモ</t>
    </rPh>
    <rPh sb="225" eb="228">
      <t>ケイカクテキ</t>
    </rPh>
    <rPh sb="229" eb="231">
      <t>シセツ</t>
    </rPh>
    <rPh sb="231" eb="233">
      <t>コウシン</t>
    </rPh>
    <rPh sb="234" eb="235">
      <t>オコナ</t>
    </rPh>
    <rPh sb="258" eb="261">
      <t>ドウスイジュン</t>
    </rPh>
    <rPh sb="271" eb="273">
      <t>スイリョク</t>
    </rPh>
    <rPh sb="273" eb="275">
      <t>ハツデン</t>
    </rPh>
    <rPh sb="275" eb="277">
      <t>ジギョウ</t>
    </rPh>
    <rPh sb="280" eb="282">
      <t>カンサイ</t>
    </rPh>
    <rPh sb="282" eb="284">
      <t>デンリョク</t>
    </rPh>
    <rPh sb="284" eb="288">
      <t>カブシキガイシャ</t>
    </rPh>
    <rPh sb="290" eb="292">
      <t>チョウキ</t>
    </rPh>
    <rPh sb="292" eb="294">
      <t>キホン</t>
    </rPh>
    <rPh sb="294" eb="296">
      <t>ケイヤク</t>
    </rPh>
    <rPh sb="297" eb="298">
      <t>モト</t>
    </rPh>
    <rPh sb="301" eb="303">
      <t>ソウカツ</t>
    </rPh>
    <rPh sb="303" eb="305">
      <t>ゲンカ</t>
    </rPh>
    <rPh sb="308" eb="310">
      <t>バイデン</t>
    </rPh>
    <rPh sb="310" eb="312">
      <t>タンカ</t>
    </rPh>
    <rPh sb="313" eb="315">
      <t>セッテイ</t>
    </rPh>
    <rPh sb="317" eb="319">
      <t>バイデン</t>
    </rPh>
    <rPh sb="330" eb="332">
      <t>シュウニュウ</t>
    </rPh>
    <rPh sb="332" eb="334">
      <t>ワリアイ</t>
    </rPh>
    <rPh sb="349" eb="351">
      <t>フウリョク</t>
    </rPh>
    <rPh sb="351" eb="353">
      <t>ハツデン</t>
    </rPh>
    <rPh sb="368" eb="370">
      <t>シタマワ</t>
    </rPh>
    <rPh sb="372" eb="374">
      <t>スイイ</t>
    </rPh>
    <rPh sb="382" eb="384">
      <t>ヘイセイ</t>
    </rPh>
    <rPh sb="386" eb="388">
      <t>ネンド</t>
    </rPh>
    <rPh sb="416" eb="418">
      <t>テイカ</t>
    </rPh>
    <rPh sb="434" eb="435">
      <t>オオム</t>
    </rPh>
    <rPh sb="445" eb="447">
      <t>スイイ</t>
    </rPh>
    <rPh sb="461" eb="463">
      <t>イコウ</t>
    </rPh>
    <rPh sb="465" eb="467">
      <t>コウエイ</t>
    </rPh>
    <rPh sb="467" eb="469">
      <t>キギョウ</t>
    </rPh>
    <rPh sb="470" eb="472">
      <t>カイケイ</t>
    </rPh>
    <rPh sb="472" eb="474">
      <t>セイド</t>
    </rPh>
    <rPh sb="474" eb="476">
      <t>ミナオ</t>
    </rPh>
    <rPh sb="480" eb="482">
      <t>エイギョウ</t>
    </rPh>
    <rPh sb="482" eb="484">
      <t>ヒヨウ</t>
    </rPh>
    <rPh sb="485" eb="487">
      <t>ゾウカ</t>
    </rPh>
    <rPh sb="488" eb="490">
      <t>ゲンカ</t>
    </rPh>
    <rPh sb="490" eb="493">
      <t>ショウキャクヒ</t>
    </rPh>
    <rPh sb="494" eb="496">
      <t>ゾウカ</t>
    </rPh>
    <rPh sb="499" eb="501">
      <t>フウシャ</t>
    </rPh>
    <rPh sb="502" eb="503">
      <t>キ</t>
    </rPh>
    <rPh sb="504" eb="506">
      <t>テッキョ</t>
    </rPh>
    <rPh sb="534" eb="535">
      <t>オオム</t>
    </rPh>
    <rPh sb="541" eb="544">
      <t>ドウスイジュン</t>
    </rPh>
    <rPh sb="545" eb="547">
      <t>スイイ</t>
    </rPh>
    <rPh sb="555" eb="557">
      <t>ヘイセイ</t>
    </rPh>
    <rPh sb="559" eb="561">
      <t>ネンド</t>
    </rPh>
    <rPh sb="563" eb="565">
      <t>フウシャ</t>
    </rPh>
    <rPh sb="565" eb="567">
      <t>ラッカ</t>
    </rPh>
    <rPh sb="567" eb="569">
      <t>ジコ</t>
    </rPh>
    <rPh sb="572" eb="575">
      <t>チョウキカン</t>
    </rPh>
    <rPh sb="575" eb="577">
      <t>ハツデン</t>
    </rPh>
    <rPh sb="577" eb="579">
      <t>テイシ</t>
    </rPh>
    <rPh sb="581" eb="583">
      <t>リョウキン</t>
    </rPh>
    <rPh sb="583" eb="585">
      <t>シュウニュウ</t>
    </rPh>
    <rPh sb="586" eb="588">
      <t>ゲンショウ</t>
    </rPh>
    <rPh sb="593" eb="595">
      <t>オオハバ</t>
    </rPh>
    <rPh sb="596" eb="598">
      <t>ジョウショウ</t>
    </rPh>
    <rPh sb="625" eb="627">
      <t>ウワマワ</t>
    </rPh>
    <rPh sb="629" eb="631">
      <t>スイイ</t>
    </rPh>
    <rPh sb="639" eb="642">
      <t>タイコヤマ</t>
    </rPh>
    <rPh sb="642" eb="644">
      <t>フウリョク</t>
    </rPh>
    <rPh sb="644" eb="647">
      <t>ハツデンショ</t>
    </rPh>
    <rPh sb="648" eb="650">
      <t>フウシャ</t>
    </rPh>
    <rPh sb="651" eb="653">
      <t>ホウテイ</t>
    </rPh>
    <rPh sb="653" eb="655">
      <t>タイヨウ</t>
    </rPh>
    <rPh sb="655" eb="657">
      <t>ネンスウ</t>
    </rPh>
    <rPh sb="658" eb="659">
      <t>チカ</t>
    </rPh>
    <rPh sb="667" eb="669">
      <t>ヘイセイ</t>
    </rPh>
    <rPh sb="671" eb="673">
      <t>ネンド</t>
    </rPh>
    <rPh sb="693" eb="695">
      <t>イコウ</t>
    </rPh>
    <rPh sb="731" eb="733">
      <t>ジギョウ</t>
    </rPh>
    <rPh sb="736" eb="738">
      <t>ハツデン</t>
    </rPh>
    <rPh sb="738" eb="740">
      <t>デンリョク</t>
    </rPh>
    <rPh sb="741" eb="743">
      <t>ゼンリョウ</t>
    </rPh>
    <rPh sb="744" eb="746">
      <t>コテイ</t>
    </rPh>
    <rPh sb="746" eb="748">
      <t>カカク</t>
    </rPh>
    <rPh sb="748" eb="750">
      <t>カイトリ</t>
    </rPh>
    <rPh sb="750" eb="752">
      <t>セイド</t>
    </rPh>
    <rPh sb="753" eb="754">
      <t>モト</t>
    </rPh>
    <rPh sb="756" eb="758">
      <t>カンサイ</t>
    </rPh>
    <rPh sb="758" eb="760">
      <t>デンリョク</t>
    </rPh>
    <rPh sb="760" eb="764">
      <t>カブシキガイシャ</t>
    </rPh>
    <rPh sb="765" eb="767">
      <t>バイデン</t>
    </rPh>
    <rPh sb="795" eb="797">
      <t>テキヨウ</t>
    </rPh>
    <phoneticPr fontId="3"/>
  </si>
  <si>
    <t>　電気事業としては、水力発電事業が黒字傾向で推移しているものの、風力発電事業で毎年度赤字を計上しており、事業会計全体では未処理欠損金が発生している状況です。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風力発電事業は、平成33年度に風車の設計耐用年限を迎え、固定価格買取制度に基づく売電契約も終了することから、新たな展開に向け、現在、検討を進めています。
　まずは、今後の電気事業のあり方を検討し、平成32年度を目途に策定を予定している経営戦略へ検討結果を盛り込む予定です。</t>
    <rPh sb="1" eb="3">
      <t>デンキ</t>
    </rPh>
    <rPh sb="3" eb="5">
      <t>ジギョウ</t>
    </rPh>
    <rPh sb="80" eb="82">
      <t>スイリョク</t>
    </rPh>
    <rPh sb="82" eb="84">
      <t>ハツデン</t>
    </rPh>
    <rPh sb="84" eb="86">
      <t>ジギョウ</t>
    </rPh>
    <rPh sb="88" eb="90">
      <t>ヘイセイ</t>
    </rPh>
    <rPh sb="92" eb="94">
      <t>ネンド</t>
    </rPh>
    <rPh sb="96" eb="98">
      <t>カンサイ</t>
    </rPh>
    <rPh sb="98" eb="100">
      <t>デンリョク</t>
    </rPh>
    <rPh sb="101" eb="103">
      <t>ソウカツ</t>
    </rPh>
    <rPh sb="103" eb="105">
      <t>ゲンカ</t>
    </rPh>
    <rPh sb="105" eb="107">
      <t>ホウシキ</t>
    </rPh>
    <rPh sb="110" eb="112">
      <t>キホン</t>
    </rPh>
    <rPh sb="112" eb="114">
      <t>ケイヤク</t>
    </rPh>
    <rPh sb="115" eb="117">
      <t>テイケツ</t>
    </rPh>
    <rPh sb="124" eb="127">
      <t>アンテイテキ</t>
    </rPh>
    <rPh sb="128" eb="130">
      <t>ケイエイ</t>
    </rPh>
    <rPh sb="131" eb="133">
      <t>ミコ</t>
    </rPh>
    <rPh sb="139" eb="141">
      <t>ヘイセイ</t>
    </rPh>
    <rPh sb="143" eb="145">
      <t>ネンド</t>
    </rPh>
    <rPh sb="145" eb="147">
      <t>イコウ</t>
    </rPh>
    <rPh sb="148" eb="150">
      <t>ウンエイ</t>
    </rPh>
    <rPh sb="150" eb="152">
      <t>ケイタイ</t>
    </rPh>
    <rPh sb="157" eb="160">
      <t>キョウトフ</t>
    </rPh>
    <rPh sb="166" eb="168">
      <t>セサク</t>
    </rPh>
    <rPh sb="169" eb="170">
      <t>フ</t>
    </rPh>
    <rPh sb="173" eb="175">
      <t>ケントウ</t>
    </rPh>
    <rPh sb="176" eb="178">
      <t>ヒツヨウ</t>
    </rPh>
    <rPh sb="183" eb="185">
      <t>フウリョク</t>
    </rPh>
    <rPh sb="185" eb="187">
      <t>ハツデン</t>
    </rPh>
    <rPh sb="187" eb="189">
      <t>ジギョウ</t>
    </rPh>
    <rPh sb="191" eb="193">
      <t>ヘイセイ</t>
    </rPh>
    <rPh sb="195" eb="197">
      <t>ネンド</t>
    </rPh>
    <rPh sb="198" eb="200">
      <t>フウシャ</t>
    </rPh>
    <rPh sb="201" eb="203">
      <t>セッケイ</t>
    </rPh>
    <rPh sb="203" eb="205">
      <t>タイヨウ</t>
    </rPh>
    <rPh sb="205" eb="207">
      <t>ネンゲン</t>
    </rPh>
    <rPh sb="208" eb="209">
      <t>ムカ</t>
    </rPh>
    <rPh sb="211" eb="213">
      <t>コテイ</t>
    </rPh>
    <rPh sb="213" eb="215">
      <t>カカク</t>
    </rPh>
    <rPh sb="215" eb="217">
      <t>カイトリ</t>
    </rPh>
    <rPh sb="217" eb="219">
      <t>セイド</t>
    </rPh>
    <rPh sb="220" eb="221">
      <t>モト</t>
    </rPh>
    <rPh sb="223" eb="225">
      <t>バイデン</t>
    </rPh>
    <rPh sb="225" eb="227">
      <t>ケイヤク</t>
    </rPh>
    <rPh sb="228" eb="230">
      <t>シュウリョウ</t>
    </rPh>
    <rPh sb="237" eb="238">
      <t>アラ</t>
    </rPh>
    <rPh sb="240" eb="242">
      <t>テンカイ</t>
    </rPh>
    <rPh sb="243" eb="244">
      <t>ム</t>
    </rPh>
    <rPh sb="246" eb="248">
      <t>ゲンザイ</t>
    </rPh>
    <rPh sb="249" eb="251">
      <t>ケントウ</t>
    </rPh>
    <rPh sb="252" eb="253">
      <t>スス</t>
    </rPh>
    <rPh sb="268" eb="270">
      <t>デンキ</t>
    </rPh>
    <rPh sb="270" eb="272">
      <t>ジギョウ</t>
    </rPh>
    <rPh sb="275" eb="276">
      <t>カタ</t>
    </rPh>
    <rPh sb="277" eb="279">
      <t>ケントウ</t>
    </rPh>
    <rPh sb="281" eb="283">
      <t>ヘイセイ</t>
    </rPh>
    <rPh sb="288" eb="290">
      <t>メド</t>
    </rPh>
    <rPh sb="291" eb="293">
      <t>サクテイ</t>
    </rPh>
    <rPh sb="294" eb="296">
      <t>ヨテイ</t>
    </rPh>
    <rPh sb="305" eb="307">
      <t>ケントウ</t>
    </rPh>
    <rPh sb="307" eb="309">
      <t>ケッカ</t>
    </rPh>
    <rPh sb="310" eb="311">
      <t>モ</t>
    </rPh>
    <rPh sb="312" eb="313">
      <t>コ</t>
    </rPh>
    <rPh sb="314" eb="316">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</si>
</sst>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20"/>
      <color theme="1"/>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5" xfId="1" applyFont="1" applyFill="1" applyBorder="1" applyAlignment="1" applyProtection="1">
      <alignment horizontal="left" vertical="top" wrapText="1"/>
      <protection locked="0"/>
    </xf>
    <xf numFmtId="0" fontId="36" fillId="0" borderId="46"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5"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5" fillId="0" borderId="13" xfId="1" applyNumberFormat="1" applyFont="1" applyFill="1" applyBorder="1" applyAlignment="1" applyProtection="1">
      <alignment horizontal="left" vertical="top" wrapText="1"/>
      <protection locked="0"/>
    </xf>
    <xf numFmtId="0" fontId="35" fillId="0" borderId="14" xfId="1" applyNumberFormat="1" applyFont="1" applyFill="1" applyBorder="1" applyAlignment="1" applyProtection="1">
      <alignment horizontal="left" vertical="top" wrapText="1"/>
      <protection locked="0"/>
    </xf>
    <xf numFmtId="0" fontId="35" fillId="0" borderId="15" xfId="1" applyNumberFormat="1" applyFont="1" applyFill="1" applyBorder="1" applyAlignment="1" applyProtection="1">
      <alignment horizontal="left" vertical="top" wrapText="1"/>
      <protection locked="0"/>
    </xf>
    <xf numFmtId="0" fontId="35" fillId="0" borderId="16" xfId="1" applyNumberFormat="1" applyFont="1" applyFill="1" applyBorder="1" applyAlignment="1" applyProtection="1">
      <alignment horizontal="left" vertical="top" wrapText="1"/>
      <protection locked="0"/>
    </xf>
    <xf numFmtId="0" fontId="35" fillId="0" borderId="0" xfId="1" applyNumberFormat="1" applyFont="1" applyFill="1" applyBorder="1" applyAlignment="1" applyProtection="1">
      <alignment horizontal="left" vertical="top" wrapText="1"/>
      <protection locked="0"/>
    </xf>
    <xf numFmtId="0" fontId="35" fillId="0" borderId="17" xfId="1" applyNumberFormat="1" applyFont="1" applyFill="1" applyBorder="1" applyAlignment="1" applyProtection="1">
      <alignment horizontal="left" vertical="top" wrapText="1"/>
      <protection locked="0"/>
    </xf>
    <xf numFmtId="0" fontId="35" fillId="0" borderId="35" xfId="1" applyNumberFormat="1" applyFont="1" applyFill="1" applyBorder="1" applyAlignment="1" applyProtection="1">
      <alignment horizontal="left" vertical="top" wrapText="1"/>
      <protection locked="0"/>
    </xf>
    <xf numFmtId="0" fontId="35" fillId="0" borderId="36" xfId="1" applyNumberFormat="1" applyFont="1" applyFill="1" applyBorder="1" applyAlignment="1" applyProtection="1">
      <alignment horizontal="left" vertical="top" wrapText="1"/>
      <protection locked="0"/>
    </xf>
    <xf numFmtId="0" fontId="35"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7" fillId="0" borderId="11" xfId="1" applyFont="1" applyBorder="1" applyAlignment="1" applyProtection="1">
      <alignment horizontal="center" vertical="center" wrapText="1"/>
      <protection locked="0"/>
    </xf>
    <xf numFmtId="0" fontId="38"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101.4</c:v>
                </c:pt>
                <c:pt idx="1">
                  <c:v>85.1</c:v>
                </c:pt>
                <c:pt idx="2">
                  <c:v>91.4</c:v>
                </c:pt>
                <c:pt idx="3">
                  <c:v>103.3</c:v>
                </c:pt>
                <c:pt idx="4">
                  <c:v>79</c:v>
                </c:pt>
              </c:numCache>
            </c:numRef>
          </c:val>
        </c:ser>
        <c:dLbls>
          <c:showLegendKey val="0"/>
          <c:showVal val="0"/>
          <c:showCatName val="0"/>
          <c:showSerName val="0"/>
          <c:showPercent val="0"/>
          <c:showBubbleSize val="0"/>
        </c:dLbls>
        <c:gapWidth val="180"/>
        <c:overlap val="-90"/>
        <c:axId val="221964496"/>
        <c:axId val="22155324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1964496"/>
        <c:axId val="221553240"/>
      </c:lineChart>
      <c:catAx>
        <c:axId val="221964496"/>
        <c:scaling>
          <c:orientation val="minMax"/>
        </c:scaling>
        <c:delete val="0"/>
        <c:axPos val="b"/>
        <c:numFmt formatCode="ge" sourceLinked="1"/>
        <c:majorTickMark val="none"/>
        <c:minorTickMark val="none"/>
        <c:tickLblPos val="none"/>
        <c:crossAx val="221553240"/>
        <c:crosses val="autoZero"/>
        <c:auto val="0"/>
        <c:lblAlgn val="ctr"/>
        <c:lblOffset val="100"/>
        <c:noMultiLvlLbl val="1"/>
      </c:catAx>
      <c:valAx>
        <c:axId val="22155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19644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1.1000000000000001</c:v>
                </c:pt>
                <c:pt idx="3">
                  <c:v>11.3</c:v>
                </c:pt>
                <c:pt idx="4">
                  <c:v>10.8</c:v>
                </c:pt>
              </c:numCache>
            </c:numRef>
          </c:val>
        </c:ser>
        <c:dLbls>
          <c:showLegendKey val="0"/>
          <c:showVal val="0"/>
          <c:showCatName val="0"/>
          <c:showSerName val="0"/>
          <c:showPercent val="0"/>
          <c:showBubbleSize val="0"/>
        </c:dLbls>
        <c:gapWidth val="180"/>
        <c:overlap val="-90"/>
        <c:axId val="222912672"/>
        <c:axId val="22291306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22912672"/>
        <c:axId val="222913064"/>
      </c:lineChart>
      <c:catAx>
        <c:axId val="222912672"/>
        <c:scaling>
          <c:orientation val="minMax"/>
        </c:scaling>
        <c:delete val="0"/>
        <c:axPos val="b"/>
        <c:numFmt formatCode="ge" sourceLinked="1"/>
        <c:majorTickMark val="none"/>
        <c:minorTickMark val="none"/>
        <c:tickLblPos val="none"/>
        <c:crossAx val="222913064"/>
        <c:crosses val="autoZero"/>
        <c:auto val="0"/>
        <c:lblAlgn val="ctr"/>
        <c:lblOffset val="100"/>
        <c:noMultiLvlLbl val="1"/>
      </c:catAx>
      <c:valAx>
        <c:axId val="222913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912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49.4</c:v>
                </c:pt>
                <c:pt idx="1">
                  <c:v>24.1</c:v>
                </c:pt>
                <c:pt idx="2">
                  <c:v>42.5</c:v>
                </c:pt>
                <c:pt idx="3">
                  <c:v>41.7</c:v>
                </c:pt>
                <c:pt idx="4">
                  <c:v>36.6</c:v>
                </c:pt>
              </c:numCache>
            </c:numRef>
          </c:val>
        </c:ser>
        <c:dLbls>
          <c:showLegendKey val="0"/>
          <c:showVal val="0"/>
          <c:showCatName val="0"/>
          <c:showSerName val="0"/>
          <c:showPercent val="0"/>
          <c:showBubbleSize val="0"/>
        </c:dLbls>
        <c:gapWidth val="180"/>
        <c:overlap val="-90"/>
        <c:axId val="222913848"/>
        <c:axId val="22291424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22913848"/>
        <c:axId val="222914240"/>
      </c:lineChart>
      <c:catAx>
        <c:axId val="222913848"/>
        <c:scaling>
          <c:orientation val="minMax"/>
        </c:scaling>
        <c:delete val="0"/>
        <c:axPos val="b"/>
        <c:numFmt formatCode="ge" sourceLinked="1"/>
        <c:majorTickMark val="none"/>
        <c:minorTickMark val="none"/>
        <c:tickLblPos val="none"/>
        <c:crossAx val="222914240"/>
        <c:crosses val="autoZero"/>
        <c:auto val="0"/>
        <c:lblAlgn val="ctr"/>
        <c:lblOffset val="100"/>
        <c:noMultiLvlLbl val="1"/>
      </c:catAx>
      <c:valAx>
        <c:axId val="22291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913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9.1999999999999993</c:v>
                </c:pt>
                <c:pt idx="1">
                  <c:v>13.8</c:v>
                </c:pt>
                <c:pt idx="2">
                  <c:v>12.7</c:v>
                </c:pt>
                <c:pt idx="3">
                  <c:v>27.5</c:v>
                </c:pt>
                <c:pt idx="4">
                  <c:v>6.9</c:v>
                </c:pt>
              </c:numCache>
            </c:numRef>
          </c:val>
        </c:ser>
        <c:dLbls>
          <c:showLegendKey val="0"/>
          <c:showVal val="0"/>
          <c:showCatName val="0"/>
          <c:showSerName val="0"/>
          <c:showPercent val="0"/>
          <c:showBubbleSize val="0"/>
        </c:dLbls>
        <c:gapWidth val="180"/>
        <c:overlap val="-90"/>
        <c:axId val="222915024"/>
        <c:axId val="22291541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22915024"/>
        <c:axId val="222915416"/>
      </c:lineChart>
      <c:catAx>
        <c:axId val="222915024"/>
        <c:scaling>
          <c:orientation val="minMax"/>
        </c:scaling>
        <c:delete val="0"/>
        <c:axPos val="b"/>
        <c:numFmt formatCode="ge" sourceLinked="1"/>
        <c:majorTickMark val="none"/>
        <c:minorTickMark val="none"/>
        <c:tickLblPos val="none"/>
        <c:crossAx val="222915416"/>
        <c:crosses val="autoZero"/>
        <c:auto val="0"/>
        <c:lblAlgn val="ctr"/>
        <c:lblOffset val="100"/>
        <c:noMultiLvlLbl val="1"/>
      </c:catAx>
      <c:valAx>
        <c:axId val="222915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915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53.5</c:v>
                </c:pt>
                <c:pt idx="1">
                  <c:v>54.5</c:v>
                </c:pt>
                <c:pt idx="2">
                  <c:v>39.5</c:v>
                </c:pt>
                <c:pt idx="3">
                  <c:v>30.8</c:v>
                </c:pt>
                <c:pt idx="4">
                  <c:v>25.5</c:v>
                </c:pt>
              </c:numCache>
            </c:numRef>
          </c:val>
        </c:ser>
        <c:dLbls>
          <c:showLegendKey val="0"/>
          <c:showVal val="0"/>
          <c:showCatName val="0"/>
          <c:showSerName val="0"/>
          <c:showPercent val="0"/>
          <c:showBubbleSize val="0"/>
        </c:dLbls>
        <c:gapWidth val="180"/>
        <c:overlap val="-90"/>
        <c:axId val="222916200"/>
        <c:axId val="22321032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22916200"/>
        <c:axId val="223210320"/>
      </c:lineChart>
      <c:catAx>
        <c:axId val="222916200"/>
        <c:scaling>
          <c:orientation val="minMax"/>
        </c:scaling>
        <c:delete val="0"/>
        <c:axPos val="b"/>
        <c:numFmt formatCode="ge" sourceLinked="1"/>
        <c:majorTickMark val="none"/>
        <c:minorTickMark val="none"/>
        <c:tickLblPos val="none"/>
        <c:crossAx val="223210320"/>
        <c:crosses val="autoZero"/>
        <c:auto val="0"/>
        <c:lblAlgn val="ctr"/>
        <c:lblOffset val="100"/>
        <c:noMultiLvlLbl val="1"/>
      </c:catAx>
      <c:valAx>
        <c:axId val="22321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29162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66.5</c:v>
                </c:pt>
                <c:pt idx="1">
                  <c:v>64.900000000000006</c:v>
                </c:pt>
                <c:pt idx="2">
                  <c:v>66.7</c:v>
                </c:pt>
                <c:pt idx="3">
                  <c:v>68.900000000000006</c:v>
                </c:pt>
                <c:pt idx="4">
                  <c:v>69.599999999999994</c:v>
                </c:pt>
              </c:numCache>
            </c:numRef>
          </c:val>
        </c:ser>
        <c:dLbls>
          <c:showLegendKey val="0"/>
          <c:showVal val="0"/>
          <c:showCatName val="0"/>
          <c:showSerName val="0"/>
          <c:showPercent val="0"/>
          <c:showBubbleSize val="0"/>
        </c:dLbls>
        <c:gapWidth val="180"/>
        <c:overlap val="-90"/>
        <c:axId val="223211104"/>
        <c:axId val="22321149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23211104"/>
        <c:axId val="223211496"/>
      </c:lineChart>
      <c:catAx>
        <c:axId val="223211104"/>
        <c:scaling>
          <c:orientation val="minMax"/>
        </c:scaling>
        <c:delete val="0"/>
        <c:axPos val="b"/>
        <c:numFmt formatCode="ge" sourceLinked="1"/>
        <c:majorTickMark val="none"/>
        <c:minorTickMark val="none"/>
        <c:tickLblPos val="none"/>
        <c:crossAx val="223211496"/>
        <c:crosses val="autoZero"/>
        <c:auto val="0"/>
        <c:lblAlgn val="ctr"/>
        <c:lblOffset val="100"/>
        <c:noMultiLvlLbl val="1"/>
      </c:catAx>
      <c:valAx>
        <c:axId val="223211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11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23212280"/>
        <c:axId val="22321267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23212280"/>
        <c:axId val="223212672"/>
      </c:lineChart>
      <c:catAx>
        <c:axId val="223212280"/>
        <c:scaling>
          <c:orientation val="minMax"/>
        </c:scaling>
        <c:delete val="0"/>
        <c:axPos val="b"/>
        <c:numFmt formatCode="ge" sourceLinked="1"/>
        <c:majorTickMark val="none"/>
        <c:minorTickMark val="none"/>
        <c:tickLblPos val="none"/>
        <c:crossAx val="223212672"/>
        <c:crosses val="autoZero"/>
        <c:auto val="0"/>
        <c:lblAlgn val="ctr"/>
        <c:lblOffset val="100"/>
        <c:noMultiLvlLbl val="1"/>
      </c:catAx>
      <c:valAx>
        <c:axId val="22321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12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213456"/>
        <c:axId val="22321384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213456"/>
        <c:axId val="223213848"/>
      </c:lineChart>
      <c:catAx>
        <c:axId val="223213456"/>
        <c:scaling>
          <c:orientation val="minMax"/>
        </c:scaling>
        <c:delete val="0"/>
        <c:axPos val="b"/>
        <c:numFmt formatCode="ge" sourceLinked="1"/>
        <c:majorTickMark val="none"/>
        <c:minorTickMark val="none"/>
        <c:tickLblPos val="none"/>
        <c:crossAx val="223213848"/>
        <c:crosses val="autoZero"/>
        <c:auto val="0"/>
        <c:lblAlgn val="ctr"/>
        <c:lblOffset val="100"/>
        <c:noMultiLvlLbl val="1"/>
      </c:catAx>
      <c:valAx>
        <c:axId val="223213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213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357912"/>
        <c:axId val="2233583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357912"/>
        <c:axId val="223358304"/>
      </c:lineChart>
      <c:catAx>
        <c:axId val="223357912"/>
        <c:scaling>
          <c:orientation val="minMax"/>
        </c:scaling>
        <c:delete val="0"/>
        <c:axPos val="b"/>
        <c:numFmt formatCode="ge" sourceLinked="1"/>
        <c:majorTickMark val="none"/>
        <c:minorTickMark val="none"/>
        <c:tickLblPos val="none"/>
        <c:crossAx val="223358304"/>
        <c:crosses val="autoZero"/>
        <c:auto val="0"/>
        <c:lblAlgn val="ctr"/>
        <c:lblOffset val="100"/>
        <c:noMultiLvlLbl val="1"/>
      </c:catAx>
      <c:valAx>
        <c:axId val="22335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57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359088"/>
        <c:axId val="22335948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359088"/>
        <c:axId val="223359480"/>
      </c:lineChart>
      <c:catAx>
        <c:axId val="223359088"/>
        <c:scaling>
          <c:orientation val="minMax"/>
        </c:scaling>
        <c:delete val="0"/>
        <c:axPos val="b"/>
        <c:numFmt formatCode="ge" sourceLinked="1"/>
        <c:majorTickMark val="none"/>
        <c:minorTickMark val="none"/>
        <c:tickLblPos val="none"/>
        <c:crossAx val="223359480"/>
        <c:crosses val="autoZero"/>
        <c:auto val="0"/>
        <c:lblAlgn val="ctr"/>
        <c:lblOffset val="100"/>
        <c:noMultiLvlLbl val="1"/>
      </c:catAx>
      <c:valAx>
        <c:axId val="223359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5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23360656"/>
        <c:axId val="22336104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360656"/>
        <c:axId val="223361048"/>
      </c:lineChart>
      <c:catAx>
        <c:axId val="223360656"/>
        <c:scaling>
          <c:orientation val="minMax"/>
        </c:scaling>
        <c:delete val="0"/>
        <c:axPos val="b"/>
        <c:numFmt formatCode="ge" sourceLinked="1"/>
        <c:majorTickMark val="none"/>
        <c:minorTickMark val="none"/>
        <c:tickLblPos val="none"/>
        <c:crossAx val="223361048"/>
        <c:crosses val="autoZero"/>
        <c:auto val="0"/>
        <c:lblAlgn val="ctr"/>
        <c:lblOffset val="100"/>
        <c:noMultiLvlLbl val="1"/>
      </c:catAx>
      <c:valAx>
        <c:axId val="223361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336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102.9</c:v>
                </c:pt>
                <c:pt idx="1">
                  <c:v>85</c:v>
                </c:pt>
                <c:pt idx="2">
                  <c:v>77.3</c:v>
                </c:pt>
                <c:pt idx="3">
                  <c:v>96.8</c:v>
                </c:pt>
                <c:pt idx="4">
                  <c:v>62.5</c:v>
                </c:pt>
              </c:numCache>
            </c:numRef>
          </c:val>
        </c:ser>
        <c:dLbls>
          <c:showLegendKey val="0"/>
          <c:showVal val="0"/>
          <c:showCatName val="0"/>
          <c:showSerName val="0"/>
          <c:showPercent val="0"/>
          <c:showBubbleSize val="0"/>
        </c:dLbls>
        <c:gapWidth val="180"/>
        <c:overlap val="-90"/>
        <c:axId val="222689800"/>
        <c:axId val="22269223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689800"/>
        <c:axId val="222692232"/>
      </c:lineChart>
      <c:catAx>
        <c:axId val="222689800"/>
        <c:scaling>
          <c:orientation val="minMax"/>
        </c:scaling>
        <c:delete val="0"/>
        <c:axPos val="b"/>
        <c:numFmt formatCode="ge" sourceLinked="1"/>
        <c:majorTickMark val="none"/>
        <c:minorTickMark val="none"/>
        <c:tickLblPos val="none"/>
        <c:crossAx val="222692232"/>
        <c:crosses val="autoZero"/>
        <c:auto val="0"/>
        <c:lblAlgn val="ctr"/>
        <c:lblOffset val="100"/>
        <c:noMultiLvlLbl val="1"/>
      </c:catAx>
      <c:valAx>
        <c:axId val="22269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689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5923184"/>
        <c:axId val="33592357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23184"/>
        <c:axId val="335923576"/>
      </c:lineChart>
      <c:catAx>
        <c:axId val="335923184"/>
        <c:scaling>
          <c:orientation val="minMax"/>
        </c:scaling>
        <c:delete val="0"/>
        <c:axPos val="b"/>
        <c:numFmt formatCode="ge" sourceLinked="1"/>
        <c:majorTickMark val="none"/>
        <c:minorTickMark val="none"/>
        <c:tickLblPos val="none"/>
        <c:crossAx val="335923576"/>
        <c:crosses val="autoZero"/>
        <c:auto val="0"/>
        <c:lblAlgn val="ctr"/>
        <c:lblOffset val="100"/>
        <c:noMultiLvlLbl val="1"/>
      </c:catAx>
      <c:valAx>
        <c:axId val="335923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23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10.8</c:v>
                </c:pt>
                <c:pt idx="1">
                  <c:v>8.3000000000000007</c:v>
                </c:pt>
                <c:pt idx="2">
                  <c:v>0.6</c:v>
                </c:pt>
                <c:pt idx="3">
                  <c:v>7.3</c:v>
                </c:pt>
                <c:pt idx="4">
                  <c:v>13.4</c:v>
                </c:pt>
              </c:numCache>
            </c:numRef>
          </c:val>
        </c:ser>
        <c:dLbls>
          <c:showLegendKey val="0"/>
          <c:showVal val="0"/>
          <c:showCatName val="0"/>
          <c:showSerName val="0"/>
          <c:showPercent val="0"/>
          <c:showBubbleSize val="0"/>
        </c:dLbls>
        <c:gapWidth val="180"/>
        <c:overlap val="-90"/>
        <c:axId val="335924360"/>
        <c:axId val="33592475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ser>
        <c:dLbls>
          <c:showLegendKey val="0"/>
          <c:showVal val="0"/>
          <c:showCatName val="0"/>
          <c:showSerName val="0"/>
          <c:showPercent val="0"/>
          <c:showBubbleSize val="0"/>
        </c:dLbls>
        <c:marker val="1"/>
        <c:smooth val="0"/>
        <c:axId val="335924360"/>
        <c:axId val="335924752"/>
      </c:lineChart>
      <c:catAx>
        <c:axId val="335924360"/>
        <c:scaling>
          <c:orientation val="minMax"/>
        </c:scaling>
        <c:delete val="0"/>
        <c:axPos val="b"/>
        <c:numFmt formatCode="ge" sourceLinked="1"/>
        <c:majorTickMark val="none"/>
        <c:minorTickMark val="none"/>
        <c:tickLblPos val="none"/>
        <c:crossAx val="335924752"/>
        <c:crosses val="autoZero"/>
        <c:auto val="0"/>
        <c:lblAlgn val="ctr"/>
        <c:lblOffset val="100"/>
        <c:noMultiLvlLbl val="1"/>
      </c:catAx>
      <c:valAx>
        <c:axId val="335924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24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24.4</c:v>
                </c:pt>
                <c:pt idx="1">
                  <c:v>23.2</c:v>
                </c:pt>
                <c:pt idx="2">
                  <c:v>8.1</c:v>
                </c:pt>
                <c:pt idx="3">
                  <c:v>10.1</c:v>
                </c:pt>
                <c:pt idx="4">
                  <c:v>3</c:v>
                </c:pt>
              </c:numCache>
            </c:numRef>
          </c:val>
        </c:ser>
        <c:dLbls>
          <c:showLegendKey val="0"/>
          <c:showVal val="0"/>
          <c:showCatName val="0"/>
          <c:showSerName val="0"/>
          <c:showPercent val="0"/>
          <c:showBubbleSize val="0"/>
        </c:dLbls>
        <c:gapWidth val="180"/>
        <c:overlap val="-90"/>
        <c:axId val="335925536"/>
        <c:axId val="33592592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ser>
        <c:dLbls>
          <c:showLegendKey val="0"/>
          <c:showVal val="0"/>
          <c:showCatName val="0"/>
          <c:showSerName val="0"/>
          <c:showPercent val="0"/>
          <c:showBubbleSize val="0"/>
        </c:dLbls>
        <c:marker val="1"/>
        <c:smooth val="0"/>
        <c:axId val="335925536"/>
        <c:axId val="335925928"/>
      </c:lineChart>
      <c:catAx>
        <c:axId val="335925536"/>
        <c:scaling>
          <c:orientation val="minMax"/>
        </c:scaling>
        <c:delete val="0"/>
        <c:axPos val="b"/>
        <c:numFmt formatCode="ge" sourceLinked="1"/>
        <c:majorTickMark val="none"/>
        <c:minorTickMark val="none"/>
        <c:tickLblPos val="none"/>
        <c:crossAx val="335925928"/>
        <c:crosses val="autoZero"/>
        <c:auto val="0"/>
        <c:lblAlgn val="ctr"/>
        <c:lblOffset val="100"/>
        <c:noMultiLvlLbl val="1"/>
      </c:catAx>
      <c:valAx>
        <c:axId val="335925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2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487.3</c:v>
                </c:pt>
                <c:pt idx="1">
                  <c:v>355.6</c:v>
                </c:pt>
                <c:pt idx="2">
                  <c:v>3364.1</c:v>
                </c:pt>
                <c:pt idx="3">
                  <c:v>187.3</c:v>
                </c:pt>
                <c:pt idx="4">
                  <c:v>102.7</c:v>
                </c:pt>
              </c:numCache>
            </c:numRef>
          </c:val>
        </c:ser>
        <c:dLbls>
          <c:showLegendKey val="0"/>
          <c:showVal val="0"/>
          <c:showCatName val="0"/>
          <c:showSerName val="0"/>
          <c:showPercent val="0"/>
          <c:showBubbleSize val="0"/>
        </c:dLbls>
        <c:gapWidth val="180"/>
        <c:overlap val="-90"/>
        <c:axId val="335926712"/>
        <c:axId val="3361542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ser>
        <c:dLbls>
          <c:showLegendKey val="0"/>
          <c:showVal val="0"/>
          <c:showCatName val="0"/>
          <c:showSerName val="0"/>
          <c:showPercent val="0"/>
          <c:showBubbleSize val="0"/>
        </c:dLbls>
        <c:marker val="1"/>
        <c:smooth val="0"/>
        <c:axId val="335926712"/>
        <c:axId val="336154296"/>
      </c:lineChart>
      <c:catAx>
        <c:axId val="335926712"/>
        <c:scaling>
          <c:orientation val="minMax"/>
        </c:scaling>
        <c:delete val="0"/>
        <c:axPos val="b"/>
        <c:numFmt formatCode="ge" sourceLinked="1"/>
        <c:majorTickMark val="none"/>
        <c:minorTickMark val="none"/>
        <c:tickLblPos val="none"/>
        <c:crossAx val="336154296"/>
        <c:crosses val="autoZero"/>
        <c:auto val="0"/>
        <c:lblAlgn val="ctr"/>
        <c:lblOffset val="100"/>
        <c:noMultiLvlLbl val="1"/>
      </c:catAx>
      <c:valAx>
        <c:axId val="33615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5926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29.6</c:v>
                </c:pt>
                <c:pt idx="1">
                  <c:v>32.5</c:v>
                </c:pt>
                <c:pt idx="2">
                  <c:v>35.4</c:v>
                </c:pt>
                <c:pt idx="3">
                  <c:v>67.2</c:v>
                </c:pt>
                <c:pt idx="4">
                  <c:v>70.400000000000006</c:v>
                </c:pt>
              </c:numCache>
            </c:numRef>
          </c:val>
        </c:ser>
        <c:dLbls>
          <c:showLegendKey val="0"/>
          <c:showVal val="0"/>
          <c:showCatName val="0"/>
          <c:showSerName val="0"/>
          <c:showPercent val="0"/>
          <c:showBubbleSize val="0"/>
        </c:dLbls>
        <c:gapWidth val="180"/>
        <c:overlap val="-90"/>
        <c:axId val="336155080"/>
        <c:axId val="33615547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ser>
        <c:dLbls>
          <c:showLegendKey val="0"/>
          <c:showVal val="0"/>
          <c:showCatName val="0"/>
          <c:showSerName val="0"/>
          <c:showPercent val="0"/>
          <c:showBubbleSize val="0"/>
        </c:dLbls>
        <c:marker val="1"/>
        <c:smooth val="0"/>
        <c:axId val="336155080"/>
        <c:axId val="336155472"/>
      </c:lineChart>
      <c:catAx>
        <c:axId val="336155080"/>
        <c:scaling>
          <c:orientation val="minMax"/>
        </c:scaling>
        <c:delete val="0"/>
        <c:axPos val="b"/>
        <c:numFmt formatCode="ge" sourceLinked="1"/>
        <c:majorTickMark val="none"/>
        <c:minorTickMark val="none"/>
        <c:tickLblPos val="none"/>
        <c:crossAx val="336155472"/>
        <c:crosses val="autoZero"/>
        <c:auto val="0"/>
        <c:lblAlgn val="ctr"/>
        <c:lblOffset val="100"/>
        <c:noMultiLvlLbl val="1"/>
      </c:catAx>
      <c:valAx>
        <c:axId val="33615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550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336156256"/>
        <c:axId val="33615664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ser>
        <c:dLbls>
          <c:showLegendKey val="0"/>
          <c:showVal val="0"/>
          <c:showCatName val="0"/>
          <c:showSerName val="0"/>
          <c:showPercent val="0"/>
          <c:showBubbleSize val="0"/>
        </c:dLbls>
        <c:marker val="1"/>
        <c:smooth val="0"/>
        <c:axId val="336156256"/>
        <c:axId val="336156648"/>
      </c:lineChart>
      <c:catAx>
        <c:axId val="336156256"/>
        <c:scaling>
          <c:orientation val="minMax"/>
        </c:scaling>
        <c:delete val="0"/>
        <c:axPos val="b"/>
        <c:numFmt formatCode="ge" sourceLinked="1"/>
        <c:majorTickMark val="none"/>
        <c:minorTickMark val="none"/>
        <c:tickLblPos val="none"/>
        <c:crossAx val="336156648"/>
        <c:crosses val="autoZero"/>
        <c:auto val="0"/>
        <c:lblAlgn val="ctr"/>
        <c:lblOffset val="100"/>
        <c:noMultiLvlLbl val="1"/>
      </c:catAx>
      <c:valAx>
        <c:axId val="336156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56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157432"/>
        <c:axId val="33615782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157432"/>
        <c:axId val="336157824"/>
      </c:lineChart>
      <c:catAx>
        <c:axId val="336157432"/>
        <c:scaling>
          <c:orientation val="minMax"/>
        </c:scaling>
        <c:delete val="0"/>
        <c:axPos val="b"/>
        <c:numFmt formatCode="ge" sourceLinked="1"/>
        <c:majorTickMark val="none"/>
        <c:minorTickMark val="none"/>
        <c:tickLblPos val="none"/>
        <c:crossAx val="336157824"/>
        <c:crosses val="autoZero"/>
        <c:auto val="0"/>
        <c:lblAlgn val="ctr"/>
        <c:lblOffset val="100"/>
        <c:noMultiLvlLbl val="1"/>
      </c:catAx>
      <c:valAx>
        <c:axId val="336157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157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59488"/>
        <c:axId val="33635988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59488"/>
        <c:axId val="336359880"/>
      </c:lineChart>
      <c:catAx>
        <c:axId val="336359488"/>
        <c:scaling>
          <c:orientation val="minMax"/>
        </c:scaling>
        <c:delete val="0"/>
        <c:axPos val="b"/>
        <c:numFmt formatCode="ge" sourceLinked="1"/>
        <c:majorTickMark val="none"/>
        <c:minorTickMark val="none"/>
        <c:tickLblPos val="none"/>
        <c:crossAx val="336359880"/>
        <c:crosses val="autoZero"/>
        <c:auto val="0"/>
        <c:lblAlgn val="ctr"/>
        <c:lblOffset val="100"/>
        <c:noMultiLvlLbl val="1"/>
      </c:catAx>
      <c:valAx>
        <c:axId val="336359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5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60664"/>
        <c:axId val="33636105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60664"/>
        <c:axId val="336361056"/>
      </c:lineChart>
      <c:catAx>
        <c:axId val="336360664"/>
        <c:scaling>
          <c:orientation val="minMax"/>
        </c:scaling>
        <c:delete val="0"/>
        <c:axPos val="b"/>
        <c:numFmt formatCode="ge" sourceLinked="1"/>
        <c:majorTickMark val="none"/>
        <c:minorTickMark val="none"/>
        <c:tickLblPos val="none"/>
        <c:crossAx val="336361056"/>
        <c:crosses val="autoZero"/>
        <c:auto val="0"/>
        <c:lblAlgn val="ctr"/>
        <c:lblOffset val="100"/>
        <c:noMultiLvlLbl val="1"/>
      </c:catAx>
      <c:valAx>
        <c:axId val="3363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60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361840"/>
        <c:axId val="3363622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361840"/>
        <c:axId val="336362232"/>
      </c:lineChart>
      <c:catAx>
        <c:axId val="336361840"/>
        <c:scaling>
          <c:orientation val="minMax"/>
        </c:scaling>
        <c:delete val="0"/>
        <c:axPos val="b"/>
        <c:numFmt formatCode="ge" sourceLinked="1"/>
        <c:majorTickMark val="none"/>
        <c:minorTickMark val="none"/>
        <c:tickLblPos val="none"/>
        <c:crossAx val="336362232"/>
        <c:crosses val="autoZero"/>
        <c:auto val="0"/>
        <c:lblAlgn val="ctr"/>
        <c:lblOffset val="100"/>
        <c:noMultiLvlLbl val="1"/>
      </c:catAx>
      <c:valAx>
        <c:axId val="33636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36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1390.7</c:v>
                </c:pt>
                <c:pt idx="1">
                  <c:v>825.7</c:v>
                </c:pt>
                <c:pt idx="2">
                  <c:v>510.5</c:v>
                </c:pt>
                <c:pt idx="3">
                  <c:v>540</c:v>
                </c:pt>
                <c:pt idx="4">
                  <c:v>460.4</c:v>
                </c:pt>
              </c:numCache>
            </c:numRef>
          </c:val>
        </c:ser>
        <c:dLbls>
          <c:showLegendKey val="0"/>
          <c:showVal val="0"/>
          <c:showCatName val="0"/>
          <c:showSerName val="0"/>
          <c:showPercent val="0"/>
          <c:showBubbleSize val="0"/>
        </c:dLbls>
        <c:gapWidth val="180"/>
        <c:overlap val="-90"/>
        <c:axId val="222969440"/>
        <c:axId val="22250591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2969440"/>
        <c:axId val="222505912"/>
      </c:lineChart>
      <c:catAx>
        <c:axId val="222969440"/>
        <c:scaling>
          <c:orientation val="minMax"/>
        </c:scaling>
        <c:delete val="0"/>
        <c:axPos val="b"/>
        <c:numFmt formatCode="ge" sourceLinked="1"/>
        <c:majorTickMark val="none"/>
        <c:minorTickMark val="none"/>
        <c:tickLblPos val="none"/>
        <c:crossAx val="222505912"/>
        <c:crosses val="autoZero"/>
        <c:auto val="0"/>
        <c:lblAlgn val="ctr"/>
        <c:lblOffset val="100"/>
        <c:noMultiLvlLbl val="1"/>
      </c:catAx>
      <c:valAx>
        <c:axId val="222505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96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6571136"/>
        <c:axId val="33657152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571136"/>
        <c:axId val="336571528"/>
      </c:lineChart>
      <c:catAx>
        <c:axId val="336571136"/>
        <c:scaling>
          <c:orientation val="minMax"/>
        </c:scaling>
        <c:delete val="0"/>
        <c:axPos val="b"/>
        <c:numFmt formatCode="ge" sourceLinked="1"/>
        <c:majorTickMark val="none"/>
        <c:minorTickMark val="none"/>
        <c:tickLblPos val="none"/>
        <c:crossAx val="336571528"/>
        <c:crosses val="autoZero"/>
        <c:auto val="0"/>
        <c:lblAlgn val="ctr"/>
        <c:lblOffset val="100"/>
        <c:noMultiLvlLbl val="1"/>
      </c:catAx>
      <c:valAx>
        <c:axId val="336571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6571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7612.2</c:v>
                </c:pt>
                <c:pt idx="1">
                  <c:v>16106.4</c:v>
                </c:pt>
                <c:pt idx="2">
                  <c:v>11572.2</c:v>
                </c:pt>
                <c:pt idx="3">
                  <c:v>9740.2000000000007</c:v>
                </c:pt>
                <c:pt idx="4">
                  <c:v>15109.2</c:v>
                </c:pt>
              </c:numCache>
            </c:numRef>
          </c:val>
        </c:ser>
        <c:dLbls>
          <c:showLegendKey val="0"/>
          <c:showVal val="0"/>
          <c:showCatName val="0"/>
          <c:showSerName val="0"/>
          <c:showPercent val="0"/>
          <c:showBubbleSize val="0"/>
        </c:dLbls>
        <c:gapWidth val="180"/>
        <c:overlap val="-90"/>
        <c:axId val="222543400"/>
        <c:axId val="22254788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22543400"/>
        <c:axId val="222547880"/>
      </c:lineChart>
      <c:catAx>
        <c:axId val="222543400"/>
        <c:scaling>
          <c:orientation val="minMax"/>
        </c:scaling>
        <c:delete val="0"/>
        <c:axPos val="b"/>
        <c:numFmt formatCode="ge" sourceLinked="1"/>
        <c:majorTickMark val="none"/>
        <c:minorTickMark val="none"/>
        <c:tickLblPos val="none"/>
        <c:crossAx val="222547880"/>
        <c:crosses val="autoZero"/>
        <c:auto val="0"/>
        <c:lblAlgn val="ctr"/>
        <c:lblOffset val="100"/>
        <c:noMultiLvlLbl val="1"/>
      </c:catAx>
      <c:valAx>
        <c:axId val="22254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543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141944</c:v>
                </c:pt>
                <c:pt idx="1">
                  <c:v>134955</c:v>
                </c:pt>
                <c:pt idx="2">
                  <c:v>146269</c:v>
                </c:pt>
                <c:pt idx="3">
                  <c:v>133778</c:v>
                </c:pt>
                <c:pt idx="4">
                  <c:v>38595</c:v>
                </c:pt>
              </c:numCache>
            </c:numRef>
          </c:val>
        </c:ser>
        <c:dLbls>
          <c:showLegendKey val="0"/>
          <c:showVal val="0"/>
          <c:showCatName val="0"/>
          <c:showSerName val="0"/>
          <c:showPercent val="0"/>
          <c:showBubbleSize val="0"/>
        </c:dLbls>
        <c:gapWidth val="180"/>
        <c:overlap val="-90"/>
        <c:axId val="222594912"/>
        <c:axId val="22259530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22594912"/>
        <c:axId val="222595304"/>
      </c:lineChart>
      <c:catAx>
        <c:axId val="222594912"/>
        <c:scaling>
          <c:orientation val="minMax"/>
        </c:scaling>
        <c:delete val="0"/>
        <c:axPos val="b"/>
        <c:numFmt formatCode="ge" sourceLinked="1"/>
        <c:majorTickMark val="none"/>
        <c:minorTickMark val="none"/>
        <c:tickLblPos val="none"/>
        <c:crossAx val="222595304"/>
        <c:crosses val="autoZero"/>
        <c:auto val="0"/>
        <c:lblAlgn val="ctr"/>
        <c:lblOffset val="100"/>
        <c:noMultiLvlLbl val="1"/>
      </c:catAx>
      <c:valAx>
        <c:axId val="2225953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59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38.200000000000003</c:v>
                </c:pt>
                <c:pt idx="1">
                  <c:v>19.5</c:v>
                </c:pt>
                <c:pt idx="2">
                  <c:v>30.4</c:v>
                </c:pt>
                <c:pt idx="3">
                  <c:v>31.7</c:v>
                </c:pt>
                <c:pt idx="4">
                  <c:v>32.700000000000003</c:v>
                </c:pt>
              </c:numCache>
            </c:numRef>
          </c:val>
        </c:ser>
        <c:dLbls>
          <c:showLegendKey val="0"/>
          <c:showVal val="0"/>
          <c:showCatName val="0"/>
          <c:showSerName val="0"/>
          <c:showPercent val="0"/>
          <c:showBubbleSize val="0"/>
        </c:dLbls>
        <c:gapWidth val="180"/>
        <c:overlap val="-90"/>
        <c:axId val="222596088"/>
        <c:axId val="22259648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22596088"/>
        <c:axId val="222596480"/>
      </c:lineChart>
      <c:catAx>
        <c:axId val="222596088"/>
        <c:scaling>
          <c:orientation val="minMax"/>
        </c:scaling>
        <c:delete val="0"/>
        <c:axPos val="b"/>
        <c:numFmt formatCode="ge" sourceLinked="1"/>
        <c:majorTickMark val="none"/>
        <c:minorTickMark val="none"/>
        <c:tickLblPos val="none"/>
        <c:crossAx val="222596480"/>
        <c:crosses val="autoZero"/>
        <c:auto val="0"/>
        <c:lblAlgn val="ctr"/>
        <c:lblOffset val="100"/>
        <c:noMultiLvlLbl val="1"/>
      </c:catAx>
      <c:valAx>
        <c:axId val="22259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59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14.2</c:v>
                </c:pt>
                <c:pt idx="1">
                  <c:v>16.399999999999999</c:v>
                </c:pt>
                <c:pt idx="2">
                  <c:v>10.9</c:v>
                </c:pt>
                <c:pt idx="3">
                  <c:v>21.8</c:v>
                </c:pt>
                <c:pt idx="4">
                  <c:v>4.3</c:v>
                </c:pt>
              </c:numCache>
            </c:numRef>
          </c:val>
        </c:ser>
        <c:dLbls>
          <c:showLegendKey val="0"/>
          <c:showVal val="0"/>
          <c:showCatName val="0"/>
          <c:showSerName val="0"/>
          <c:showPercent val="0"/>
          <c:showBubbleSize val="0"/>
        </c:dLbls>
        <c:gapWidth val="180"/>
        <c:overlap val="-90"/>
        <c:axId val="222597264"/>
        <c:axId val="22259765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22597264"/>
        <c:axId val="222597656"/>
      </c:lineChart>
      <c:catAx>
        <c:axId val="222597264"/>
        <c:scaling>
          <c:orientation val="minMax"/>
        </c:scaling>
        <c:delete val="0"/>
        <c:axPos val="b"/>
        <c:numFmt formatCode="ge" sourceLinked="1"/>
        <c:majorTickMark val="none"/>
        <c:minorTickMark val="none"/>
        <c:tickLblPos val="none"/>
        <c:crossAx val="222597656"/>
        <c:crosses val="autoZero"/>
        <c:auto val="0"/>
        <c:lblAlgn val="ctr"/>
        <c:lblOffset val="100"/>
        <c:noMultiLvlLbl val="1"/>
      </c:catAx>
      <c:valAx>
        <c:axId val="22259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259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103.8</c:v>
                </c:pt>
                <c:pt idx="1">
                  <c:v>97.8</c:v>
                </c:pt>
                <c:pt idx="2">
                  <c:v>76.5</c:v>
                </c:pt>
                <c:pt idx="3">
                  <c:v>48.5</c:v>
                </c:pt>
                <c:pt idx="4">
                  <c:v>33.9</c:v>
                </c:pt>
              </c:numCache>
            </c:numRef>
          </c:val>
        </c:ser>
        <c:dLbls>
          <c:showLegendKey val="0"/>
          <c:showVal val="0"/>
          <c:showCatName val="0"/>
          <c:showSerName val="0"/>
          <c:showPercent val="0"/>
          <c:showBubbleSize val="0"/>
        </c:dLbls>
        <c:gapWidth val="180"/>
        <c:overlap val="-90"/>
        <c:axId val="220805632"/>
        <c:axId val="22080524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20805632"/>
        <c:axId val="220805240"/>
      </c:lineChart>
      <c:catAx>
        <c:axId val="220805632"/>
        <c:scaling>
          <c:orientation val="minMax"/>
        </c:scaling>
        <c:delete val="0"/>
        <c:axPos val="b"/>
        <c:numFmt formatCode="ge" sourceLinked="1"/>
        <c:majorTickMark val="none"/>
        <c:minorTickMark val="none"/>
        <c:tickLblPos val="none"/>
        <c:crossAx val="220805240"/>
        <c:crosses val="autoZero"/>
        <c:auto val="0"/>
        <c:lblAlgn val="ctr"/>
        <c:lblOffset val="100"/>
        <c:noMultiLvlLbl val="1"/>
      </c:catAx>
      <c:valAx>
        <c:axId val="220805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080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54.3</c:v>
                </c:pt>
                <c:pt idx="1">
                  <c:v>54.5</c:v>
                </c:pt>
                <c:pt idx="2">
                  <c:v>56.7</c:v>
                </c:pt>
                <c:pt idx="3">
                  <c:v>68.3</c:v>
                </c:pt>
                <c:pt idx="4">
                  <c:v>69.8</c:v>
                </c:pt>
              </c:numCache>
            </c:numRef>
          </c:val>
        </c:ser>
        <c:dLbls>
          <c:showLegendKey val="0"/>
          <c:showVal val="0"/>
          <c:showCatName val="0"/>
          <c:showSerName val="0"/>
          <c:showPercent val="0"/>
          <c:showBubbleSize val="0"/>
        </c:dLbls>
        <c:gapWidth val="180"/>
        <c:overlap val="-90"/>
        <c:axId val="220804456"/>
        <c:axId val="22080406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20804456"/>
        <c:axId val="220804064"/>
      </c:lineChart>
      <c:catAx>
        <c:axId val="220804456"/>
        <c:scaling>
          <c:orientation val="minMax"/>
        </c:scaling>
        <c:delete val="0"/>
        <c:axPos val="b"/>
        <c:numFmt formatCode="ge" sourceLinked="1"/>
        <c:majorTickMark val="none"/>
        <c:minorTickMark val="none"/>
        <c:tickLblPos val="none"/>
        <c:crossAx val="220804064"/>
        <c:crosses val="autoZero"/>
        <c:auto val="0"/>
        <c:lblAlgn val="ctr"/>
        <c:lblOffset val="100"/>
        <c:noMultiLvlLbl val="1"/>
      </c:catAx>
      <c:valAx>
        <c:axId val="22080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208044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924473"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57623</xdr:colOff>
      <xdr:row>41</xdr:row>
      <xdr:rowOff>117765</xdr:rowOff>
    </xdr:from>
    <xdr:ext cx="2839239" cy="392415"/>
    <xdr:sp macro="" textlink="データ!IU9">
      <xdr:nvSpPr>
        <xdr:cNvPr id="26" name="正方形/長方形 25"/>
        <xdr:cNvSpPr/>
      </xdr:nvSpPr>
      <xdr:spPr>
        <a:xfrm>
          <a:off x="21366409"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3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3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3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3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3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33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33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33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33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33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33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34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34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34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34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34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34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34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34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34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34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35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35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35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35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35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35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35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35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35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35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36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36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36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36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36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36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36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36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36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50.664062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8" t="s">
        <v>6</v>
      </c>
      <c r="T2" s="189"/>
      <c r="U2" s="189"/>
      <c r="V2" s="189"/>
      <c r="W2" s="189"/>
      <c r="X2" s="189"/>
      <c r="Y2" s="189"/>
      <c r="Z2" s="189"/>
      <c r="AA2" s="189"/>
      <c r="AB2" s="189"/>
      <c r="AC2" s="189"/>
      <c r="AD2" s="189"/>
      <c r="AE2" s="189"/>
      <c r="AF2" s="189"/>
      <c r="AG2" s="189"/>
      <c r="AH2" s="190"/>
      <c r="AI2" s="1"/>
      <c r="AJ2" s="1"/>
      <c r="AK2" s="185" t="s">
        <v>7</v>
      </c>
      <c r="AL2" s="186"/>
      <c r="AM2" s="186"/>
      <c r="AN2" s="186"/>
      <c r="AO2" s="186"/>
      <c r="AP2" s="186"/>
      <c r="AQ2" s="187"/>
    </row>
    <row r="3" spans="1:43" ht="23.1" customHeight="1">
      <c r="A3" s="1"/>
      <c r="B3" s="167" t="str">
        <f>データ!I6</f>
        <v>法適用</v>
      </c>
      <c r="C3" s="168"/>
      <c r="D3" s="168"/>
      <c r="E3" s="168"/>
      <c r="F3" s="168" t="str">
        <f>データ!J6</f>
        <v>電気事業</v>
      </c>
      <c r="G3" s="168"/>
      <c r="H3" s="168"/>
      <c r="I3" s="168"/>
      <c r="J3" s="169">
        <f>データ!K6</f>
        <v>79.3</v>
      </c>
      <c r="K3" s="169"/>
      <c r="L3" s="169"/>
      <c r="M3" s="169"/>
      <c r="N3" s="170">
        <f>データ!L6</f>
        <v>1</v>
      </c>
      <c r="O3" s="170"/>
      <c r="P3" s="170"/>
      <c r="Q3" s="171"/>
      <c r="R3" s="1"/>
      <c r="S3" s="172" t="s">
        <v>8</v>
      </c>
      <c r="T3" s="173"/>
      <c r="U3" s="173"/>
      <c r="V3" s="173"/>
      <c r="W3" s="173"/>
      <c r="X3" s="173"/>
      <c r="Y3" s="173"/>
      <c r="Z3" s="173"/>
      <c r="AA3" s="173"/>
      <c r="AB3" s="173"/>
      <c r="AC3" s="173"/>
      <c r="AD3" s="173"/>
      <c r="AE3" s="173"/>
      <c r="AF3" s="173"/>
      <c r="AG3" s="173"/>
      <c r="AH3" s="174"/>
      <c r="AI3" s="1"/>
      <c r="AJ3" s="1"/>
      <c r="AK3" s="107" t="s">
        <v>177</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7"/>
      <c r="AL4" s="108"/>
      <c r="AM4" s="108"/>
      <c r="AN4" s="108"/>
      <c r="AO4" s="108"/>
      <c r="AP4" s="108"/>
      <c r="AQ4" s="109"/>
    </row>
    <row r="5" spans="1:43" ht="23.1" customHeight="1">
      <c r="A5" s="1"/>
      <c r="B5" s="181" t="str">
        <f>データ!M6</f>
        <v>-</v>
      </c>
      <c r="C5" s="182"/>
      <c r="D5" s="182"/>
      <c r="E5" s="182"/>
      <c r="F5" s="147">
        <f>データ!N6</f>
        <v>1</v>
      </c>
      <c r="G5" s="182"/>
      <c r="H5" s="182"/>
      <c r="I5" s="183"/>
      <c r="J5" s="184" t="str">
        <f>データ!O6</f>
        <v>-</v>
      </c>
      <c r="K5" s="184"/>
      <c r="L5" s="184"/>
      <c r="M5" s="184"/>
      <c r="N5" s="147" t="str">
        <f>データ!P6</f>
        <v>-</v>
      </c>
      <c r="O5" s="182"/>
      <c r="P5" s="182"/>
      <c r="Q5" s="148"/>
      <c r="R5" s="1"/>
      <c r="S5" s="175"/>
      <c r="T5" s="176"/>
      <c r="U5" s="176"/>
      <c r="V5" s="176"/>
      <c r="W5" s="176"/>
      <c r="X5" s="176"/>
      <c r="Y5" s="176"/>
      <c r="Z5" s="176"/>
      <c r="AA5" s="176"/>
      <c r="AB5" s="176"/>
      <c r="AC5" s="176"/>
      <c r="AD5" s="176"/>
      <c r="AE5" s="176"/>
      <c r="AF5" s="176"/>
      <c r="AG5" s="176"/>
      <c r="AH5" s="177"/>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7"/>
      <c r="AL6" s="108"/>
      <c r="AM6" s="108"/>
      <c r="AN6" s="108"/>
      <c r="AO6" s="108"/>
      <c r="AP6" s="108"/>
      <c r="AQ6" s="109"/>
    </row>
    <row r="7" spans="1:43" ht="22.5" customHeight="1">
      <c r="A7" s="1"/>
      <c r="B7" s="162" t="s">
        <v>124</v>
      </c>
      <c r="C7" s="163"/>
      <c r="D7" s="163"/>
      <c r="E7" s="163"/>
      <c r="F7" s="202" t="s">
        <v>125</v>
      </c>
      <c r="G7" s="202"/>
      <c r="H7" s="202"/>
      <c r="I7" s="202"/>
      <c r="J7" s="165" t="str">
        <f>データ!S6</f>
        <v>無</v>
      </c>
      <c r="K7" s="165"/>
      <c r="L7" s="165"/>
      <c r="M7" s="165"/>
      <c r="N7" s="164" t="s">
        <v>127</v>
      </c>
      <c r="O7" s="164"/>
      <c r="P7" s="164"/>
      <c r="Q7" s="166"/>
      <c r="R7" s="1"/>
      <c r="S7" s="175"/>
      <c r="T7" s="176"/>
      <c r="U7" s="176"/>
      <c r="V7" s="176"/>
      <c r="W7" s="176"/>
      <c r="X7" s="176"/>
      <c r="Y7" s="176"/>
      <c r="Z7" s="176"/>
      <c r="AA7" s="176"/>
      <c r="AB7" s="176"/>
      <c r="AC7" s="176"/>
      <c r="AD7" s="176"/>
      <c r="AE7" s="176"/>
      <c r="AF7" s="176"/>
      <c r="AG7" s="176"/>
      <c r="AH7" s="177"/>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5"/>
      <c r="T9" s="176"/>
      <c r="U9" s="176"/>
      <c r="V9" s="176"/>
      <c r="W9" s="176"/>
      <c r="X9" s="176"/>
      <c r="Y9" s="176"/>
      <c r="Z9" s="176"/>
      <c r="AA9" s="176"/>
      <c r="AB9" s="176"/>
      <c r="AC9" s="176"/>
      <c r="AD9" s="176"/>
      <c r="AE9" s="176"/>
      <c r="AF9" s="176"/>
      <c r="AG9" s="176"/>
      <c r="AH9" s="177"/>
      <c r="AI9" s="1"/>
      <c r="AJ9" s="1"/>
      <c r="AK9" s="107"/>
      <c r="AL9" s="108"/>
      <c r="AM9" s="108"/>
      <c r="AN9" s="108"/>
      <c r="AO9" s="108"/>
      <c r="AP9" s="108"/>
      <c r="AQ9" s="109"/>
    </row>
    <row r="10" spans="1:43" ht="27" customHeight="1" thickBot="1">
      <c r="A10" s="1"/>
      <c r="B10" s="203" t="s">
        <v>18</v>
      </c>
      <c r="C10" s="6"/>
      <c r="D10" s="6"/>
      <c r="E10" s="6"/>
      <c r="F10" s="6"/>
      <c r="G10" s="6"/>
      <c r="H10" s="6"/>
      <c r="I10" s="6"/>
      <c r="J10" s="6"/>
      <c r="K10" s="6"/>
      <c r="L10" s="6"/>
      <c r="M10" s="6"/>
      <c r="N10" s="6"/>
      <c r="O10" s="6"/>
      <c r="P10" s="6"/>
      <c r="Q10" s="6"/>
      <c r="R10" s="1"/>
      <c r="S10" s="175"/>
      <c r="T10" s="176"/>
      <c r="U10" s="176"/>
      <c r="V10" s="176"/>
      <c r="W10" s="176"/>
      <c r="X10" s="176"/>
      <c r="Y10" s="176"/>
      <c r="Z10" s="176"/>
      <c r="AA10" s="176"/>
      <c r="AB10" s="176"/>
      <c r="AC10" s="176"/>
      <c r="AD10" s="176"/>
      <c r="AE10" s="176"/>
      <c r="AF10" s="176"/>
      <c r="AG10" s="176"/>
      <c r="AH10" s="177"/>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5"/>
      <c r="T11" s="176"/>
      <c r="U11" s="176"/>
      <c r="V11" s="176"/>
      <c r="W11" s="176"/>
      <c r="X11" s="176"/>
      <c r="Y11" s="176"/>
      <c r="Z11" s="176"/>
      <c r="AA11" s="176"/>
      <c r="AB11" s="176"/>
      <c r="AC11" s="176"/>
      <c r="AD11" s="176"/>
      <c r="AE11" s="176"/>
      <c r="AF11" s="176"/>
      <c r="AG11" s="176"/>
      <c r="AH11" s="177"/>
      <c r="AI11" s="1"/>
      <c r="AJ11" s="1"/>
      <c r="AK11" s="107"/>
      <c r="AL11" s="108"/>
      <c r="AM11" s="108"/>
      <c r="AN11" s="108"/>
      <c r="AO11" s="108"/>
      <c r="AP11" s="108"/>
      <c r="AQ11" s="109"/>
    </row>
    <row r="12" spans="1:43" ht="23.1" customHeight="1">
      <c r="A12" s="1"/>
      <c r="B12" s="161" t="s">
        <v>21</v>
      </c>
      <c r="C12" s="149"/>
      <c r="D12" s="149"/>
      <c r="E12" s="149"/>
      <c r="F12" s="145">
        <f>データ!V6</f>
        <v>47775</v>
      </c>
      <c r="G12" s="146"/>
      <c r="H12" s="145">
        <f>データ!W6</f>
        <v>23204</v>
      </c>
      <c r="I12" s="146"/>
      <c r="J12" s="145">
        <f>データ!X6</f>
        <v>40972</v>
      </c>
      <c r="K12" s="146"/>
      <c r="L12" s="145">
        <f>データ!Y6</f>
        <v>40177</v>
      </c>
      <c r="M12" s="146"/>
      <c r="N12" s="147">
        <f>データ!Z6</f>
        <v>35383</v>
      </c>
      <c r="O12" s="148"/>
      <c r="P12" s="7"/>
      <c r="Q12" s="7"/>
      <c r="R12" s="1"/>
      <c r="S12" s="175"/>
      <c r="T12" s="176"/>
      <c r="U12" s="176"/>
      <c r="V12" s="176"/>
      <c r="W12" s="176"/>
      <c r="X12" s="176"/>
      <c r="Y12" s="176"/>
      <c r="Z12" s="176"/>
      <c r="AA12" s="176"/>
      <c r="AB12" s="176"/>
      <c r="AC12" s="176"/>
      <c r="AD12" s="176"/>
      <c r="AE12" s="176"/>
      <c r="AF12" s="176"/>
      <c r="AG12" s="176"/>
      <c r="AH12" s="177"/>
      <c r="AI12" s="1"/>
      <c r="AJ12" s="1"/>
      <c r="AK12" s="107"/>
      <c r="AL12" s="108"/>
      <c r="AM12" s="108"/>
      <c r="AN12" s="108"/>
      <c r="AO12" s="108"/>
      <c r="AP12" s="108"/>
      <c r="AQ12" s="109"/>
    </row>
    <row r="13" spans="1:43" ht="23.1" customHeight="1">
      <c r="A13" s="1"/>
      <c r="B13" s="142" t="s">
        <v>22</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5"/>
      <c r="T13" s="176"/>
      <c r="U13" s="176"/>
      <c r="V13" s="176"/>
      <c r="W13" s="176"/>
      <c r="X13" s="176"/>
      <c r="Y13" s="176"/>
      <c r="Z13" s="176"/>
      <c r="AA13" s="176"/>
      <c r="AB13" s="176"/>
      <c r="AC13" s="176"/>
      <c r="AD13" s="176"/>
      <c r="AE13" s="176"/>
      <c r="AF13" s="176"/>
      <c r="AG13" s="176"/>
      <c r="AH13" s="177"/>
      <c r="AI13" s="1"/>
      <c r="AJ13" s="1"/>
      <c r="AK13" s="107"/>
      <c r="AL13" s="108"/>
      <c r="AM13" s="108"/>
      <c r="AN13" s="108"/>
      <c r="AO13" s="108"/>
      <c r="AP13" s="108"/>
      <c r="AQ13" s="109"/>
    </row>
    <row r="14" spans="1:43" ht="23.1" customHeight="1">
      <c r="A14" s="1"/>
      <c r="B14" s="142" t="s">
        <v>23</v>
      </c>
      <c r="C14" s="143"/>
      <c r="D14" s="143"/>
      <c r="E14" s="144"/>
      <c r="F14" s="145">
        <f>データ!AF6</f>
        <v>4272</v>
      </c>
      <c r="G14" s="146"/>
      <c r="H14" s="145">
        <f>データ!AG6</f>
        <v>3261</v>
      </c>
      <c r="I14" s="146"/>
      <c r="J14" s="145">
        <f>データ!AH6</f>
        <v>244</v>
      </c>
      <c r="K14" s="146"/>
      <c r="L14" s="145">
        <f>データ!AI6</f>
        <v>2867</v>
      </c>
      <c r="M14" s="146"/>
      <c r="N14" s="147">
        <f>データ!AJ6</f>
        <v>2639</v>
      </c>
      <c r="O14" s="148"/>
      <c r="P14" s="7"/>
      <c r="Q14" s="7"/>
      <c r="R14" s="1"/>
      <c r="S14" s="175"/>
      <c r="T14" s="176"/>
      <c r="U14" s="176"/>
      <c r="V14" s="176"/>
      <c r="W14" s="176"/>
      <c r="X14" s="176"/>
      <c r="Y14" s="176"/>
      <c r="Z14" s="176"/>
      <c r="AA14" s="176"/>
      <c r="AB14" s="176"/>
      <c r="AC14" s="176"/>
      <c r="AD14" s="176"/>
      <c r="AE14" s="176"/>
      <c r="AF14" s="176"/>
      <c r="AG14" s="176"/>
      <c r="AH14" s="177"/>
      <c r="AI14" s="1"/>
      <c r="AJ14" s="1"/>
      <c r="AK14" s="107"/>
      <c r="AL14" s="108"/>
      <c r="AM14" s="108"/>
      <c r="AN14" s="108"/>
      <c r="AO14" s="108"/>
      <c r="AP14" s="108"/>
      <c r="AQ14" s="109"/>
    </row>
    <row r="15" spans="1:43" ht="23.1" customHeight="1">
      <c r="A15" s="1"/>
      <c r="B15" s="135" t="s">
        <v>24</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5"/>
      <c r="T15" s="176"/>
      <c r="U15" s="176"/>
      <c r="V15" s="176"/>
      <c r="W15" s="176"/>
      <c r="X15" s="176"/>
      <c r="Y15" s="176"/>
      <c r="Z15" s="176"/>
      <c r="AA15" s="176"/>
      <c r="AB15" s="176"/>
      <c r="AC15" s="176"/>
      <c r="AD15" s="176"/>
      <c r="AE15" s="176"/>
      <c r="AF15" s="176"/>
      <c r="AG15" s="176"/>
      <c r="AH15" s="177"/>
      <c r="AI15" s="1"/>
      <c r="AJ15" s="1"/>
      <c r="AK15" s="107"/>
      <c r="AL15" s="108"/>
      <c r="AM15" s="108"/>
      <c r="AN15" s="108"/>
      <c r="AO15" s="108"/>
      <c r="AP15" s="108"/>
      <c r="AQ15" s="109"/>
    </row>
    <row r="16" spans="1:43" ht="23.1" customHeight="1" thickBot="1">
      <c r="A16" s="1"/>
      <c r="B16" s="128" t="s">
        <v>25</v>
      </c>
      <c r="C16" s="129"/>
      <c r="D16" s="129"/>
      <c r="E16" s="130"/>
      <c r="F16" s="141">
        <f>データ!AP6</f>
        <v>52047</v>
      </c>
      <c r="G16" s="141"/>
      <c r="H16" s="141">
        <f>データ!AQ6</f>
        <v>26465</v>
      </c>
      <c r="I16" s="141"/>
      <c r="J16" s="141">
        <f>データ!AR6</f>
        <v>41216</v>
      </c>
      <c r="K16" s="141"/>
      <c r="L16" s="141">
        <f>データ!AS6</f>
        <v>43044</v>
      </c>
      <c r="M16" s="141"/>
      <c r="N16" s="133">
        <f>データ!AT6</f>
        <v>38022</v>
      </c>
      <c r="O16" s="134"/>
      <c r="P16" s="7"/>
      <c r="Q16" s="7"/>
      <c r="R16" s="1"/>
      <c r="S16" s="175"/>
      <c r="T16" s="176"/>
      <c r="U16" s="176"/>
      <c r="V16" s="176"/>
      <c r="W16" s="176"/>
      <c r="X16" s="176"/>
      <c r="Y16" s="176"/>
      <c r="Z16" s="176"/>
      <c r="AA16" s="176"/>
      <c r="AB16" s="176"/>
      <c r="AC16" s="176"/>
      <c r="AD16" s="176"/>
      <c r="AE16" s="176"/>
      <c r="AF16" s="176"/>
      <c r="AG16" s="176"/>
      <c r="AH16" s="177"/>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5"/>
      <c r="T18" s="176"/>
      <c r="U18" s="176"/>
      <c r="V18" s="176"/>
      <c r="W18" s="176"/>
      <c r="X18" s="176"/>
      <c r="Y18" s="176"/>
      <c r="Z18" s="176"/>
      <c r="AA18" s="176"/>
      <c r="AB18" s="176"/>
      <c r="AC18" s="176"/>
      <c r="AD18" s="176"/>
      <c r="AE18" s="176"/>
      <c r="AF18" s="176"/>
      <c r="AG18" s="176"/>
      <c r="AH18" s="177"/>
      <c r="AI18" s="1"/>
      <c r="AJ18" s="1"/>
      <c r="AK18" s="107"/>
      <c r="AL18" s="108"/>
      <c r="AM18" s="108"/>
      <c r="AN18" s="108"/>
      <c r="AO18" s="108"/>
      <c r="AP18" s="108"/>
      <c r="AQ18" s="109"/>
    </row>
    <row r="19" spans="1:43" ht="23.1" customHeight="1" thickBot="1">
      <c r="A19" s="1"/>
      <c r="B19" s="128" t="s">
        <v>28</v>
      </c>
      <c r="C19" s="129"/>
      <c r="D19" s="129"/>
      <c r="E19" s="130"/>
      <c r="F19" s="131">
        <f>データ!AU6</f>
        <v>363985</v>
      </c>
      <c r="G19" s="131"/>
      <c r="H19" s="131"/>
      <c r="I19" s="131">
        <f>データ!AV6</f>
        <v>44166</v>
      </c>
      <c r="J19" s="131"/>
      <c r="K19" s="131"/>
      <c r="L19" s="131">
        <f>データ!AW6</f>
        <v>408151</v>
      </c>
      <c r="M19" s="131"/>
      <c r="N19" s="131"/>
      <c r="O19" s="132"/>
      <c r="P19" s="1"/>
      <c r="Q19" s="1"/>
      <c r="R19" s="1"/>
      <c r="S19" s="178"/>
      <c r="T19" s="179"/>
      <c r="U19" s="179"/>
      <c r="V19" s="179"/>
      <c r="W19" s="179"/>
      <c r="X19" s="179"/>
      <c r="Y19" s="179"/>
      <c r="Z19" s="179"/>
      <c r="AA19" s="179"/>
      <c r="AB19" s="179"/>
      <c r="AC19" s="179"/>
      <c r="AD19" s="179"/>
      <c r="AE19" s="179"/>
      <c r="AF19" s="179"/>
      <c r="AG19" s="179"/>
      <c r="AH19" s="180"/>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178</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179</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52.8">
      <c r="A6" s="45" t="s">
        <v>113</v>
      </c>
      <c r="B6" s="63" t="str">
        <f>B7</f>
        <v>2015</v>
      </c>
      <c r="C6" s="63" t="str">
        <f t="shared" ref="C6:AW6" si="6">C7</f>
        <v>260002</v>
      </c>
      <c r="D6" s="63" t="str">
        <f t="shared" si="6"/>
        <v>46</v>
      </c>
      <c r="E6" s="63" t="str">
        <f t="shared" si="6"/>
        <v>04</v>
      </c>
      <c r="F6" s="63" t="str">
        <f t="shared" si="6"/>
        <v>0</v>
      </c>
      <c r="G6" s="63" t="str">
        <f t="shared" si="6"/>
        <v>000</v>
      </c>
      <c r="H6" s="63" t="str">
        <f t="shared" si="6"/>
        <v>京都府</v>
      </c>
      <c r="I6" s="63" t="str">
        <f t="shared" si="6"/>
        <v>法適用</v>
      </c>
      <c r="J6" s="63" t="str">
        <f t="shared" si="6"/>
        <v>電気事業</v>
      </c>
      <c r="K6" s="64">
        <f t="shared" si="6"/>
        <v>79.3</v>
      </c>
      <c r="L6" s="65">
        <f t="shared" si="6"/>
        <v>1</v>
      </c>
      <c r="M6" s="65" t="str">
        <f t="shared" si="6"/>
        <v>-</v>
      </c>
      <c r="N6" s="65">
        <f t="shared" si="6"/>
        <v>1</v>
      </c>
      <c r="O6" s="65" t="str">
        <f t="shared" si="6"/>
        <v>-</v>
      </c>
      <c r="P6" s="65" t="str">
        <f t="shared" si="6"/>
        <v>-</v>
      </c>
      <c r="Q6" s="66" t="str">
        <f>Q7</f>
        <v>平成32年3月31日　大野発電所</v>
      </c>
      <c r="R6" s="67" t="str">
        <f t="shared" si="6"/>
        <v>平成33年12月31日　太鼓山風力発電所</v>
      </c>
      <c r="S6" s="63" t="str">
        <f t="shared" si="6"/>
        <v>無</v>
      </c>
      <c r="T6" s="67" t="str">
        <f t="shared" si="6"/>
        <v>関西電力株式会社</v>
      </c>
      <c r="U6" s="64" t="str">
        <f t="shared" si="6"/>
        <v>-</v>
      </c>
      <c r="V6" s="65">
        <f>V7</f>
        <v>47775</v>
      </c>
      <c r="W6" s="65">
        <f t="shared" si="6"/>
        <v>23204</v>
      </c>
      <c r="X6" s="65">
        <f t="shared" si="6"/>
        <v>40972</v>
      </c>
      <c r="Y6" s="65">
        <f t="shared" si="6"/>
        <v>40177</v>
      </c>
      <c r="Z6" s="65">
        <f t="shared" si="6"/>
        <v>35383</v>
      </c>
      <c r="AA6" s="65" t="str">
        <f t="shared" si="6"/>
        <v>-</v>
      </c>
      <c r="AB6" s="65" t="str">
        <f t="shared" si="6"/>
        <v>-</v>
      </c>
      <c r="AC6" s="65" t="str">
        <f t="shared" si="6"/>
        <v>-</v>
      </c>
      <c r="AD6" s="65" t="str">
        <f t="shared" si="6"/>
        <v>-</v>
      </c>
      <c r="AE6" s="65" t="str">
        <f t="shared" si="6"/>
        <v>-</v>
      </c>
      <c r="AF6" s="65">
        <f t="shared" si="6"/>
        <v>4272</v>
      </c>
      <c r="AG6" s="65">
        <f t="shared" si="6"/>
        <v>3261</v>
      </c>
      <c r="AH6" s="65">
        <f t="shared" si="6"/>
        <v>244</v>
      </c>
      <c r="AI6" s="65">
        <f t="shared" si="6"/>
        <v>2867</v>
      </c>
      <c r="AJ6" s="65">
        <f t="shared" si="6"/>
        <v>2639</v>
      </c>
      <c r="AK6" s="65" t="str">
        <f t="shared" si="6"/>
        <v>-</v>
      </c>
      <c r="AL6" s="65" t="str">
        <f t="shared" si="6"/>
        <v>-</v>
      </c>
      <c r="AM6" s="65" t="str">
        <f t="shared" si="6"/>
        <v>-</v>
      </c>
      <c r="AN6" s="65" t="str">
        <f t="shared" si="6"/>
        <v>-</v>
      </c>
      <c r="AO6" s="65" t="str">
        <f t="shared" si="6"/>
        <v>-</v>
      </c>
      <c r="AP6" s="65">
        <f t="shared" si="6"/>
        <v>52047</v>
      </c>
      <c r="AQ6" s="65">
        <f t="shared" si="6"/>
        <v>26465</v>
      </c>
      <c r="AR6" s="65">
        <f t="shared" si="6"/>
        <v>41216</v>
      </c>
      <c r="AS6" s="65">
        <f t="shared" si="6"/>
        <v>43044</v>
      </c>
      <c r="AT6" s="65">
        <f t="shared" si="6"/>
        <v>38022</v>
      </c>
      <c r="AU6" s="65">
        <f t="shared" si="6"/>
        <v>363985</v>
      </c>
      <c r="AV6" s="65">
        <f t="shared" si="6"/>
        <v>44166</v>
      </c>
      <c r="AW6" s="65">
        <f t="shared" si="6"/>
        <v>408151</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114</v>
      </c>
      <c r="C7" s="73" t="s">
        <v>115</v>
      </c>
      <c r="D7" s="73" t="s">
        <v>116</v>
      </c>
      <c r="E7" s="73" t="s">
        <v>117</v>
      </c>
      <c r="F7" s="73" t="s">
        <v>118</v>
      </c>
      <c r="G7" s="73" t="s">
        <v>119</v>
      </c>
      <c r="H7" s="73" t="s">
        <v>120</v>
      </c>
      <c r="I7" s="73" t="s">
        <v>121</v>
      </c>
      <c r="J7" s="73" t="s">
        <v>122</v>
      </c>
      <c r="K7" s="74">
        <v>79.3</v>
      </c>
      <c r="L7" s="75">
        <v>1</v>
      </c>
      <c r="M7" s="75" t="s">
        <v>123</v>
      </c>
      <c r="N7" s="76">
        <v>1</v>
      </c>
      <c r="O7" s="76" t="s">
        <v>123</v>
      </c>
      <c r="P7" s="76" t="s">
        <v>123</v>
      </c>
      <c r="Q7" s="77" t="s">
        <v>124</v>
      </c>
      <c r="R7" s="77" t="s">
        <v>125</v>
      </c>
      <c r="S7" s="78" t="s">
        <v>126</v>
      </c>
      <c r="T7" s="77" t="s">
        <v>127</v>
      </c>
      <c r="U7" s="74" t="s">
        <v>123</v>
      </c>
      <c r="V7" s="76">
        <v>47775</v>
      </c>
      <c r="W7" s="76">
        <v>23204</v>
      </c>
      <c r="X7" s="76">
        <v>40972</v>
      </c>
      <c r="Y7" s="76">
        <v>40177</v>
      </c>
      <c r="Z7" s="76">
        <v>35383</v>
      </c>
      <c r="AA7" s="76" t="s">
        <v>123</v>
      </c>
      <c r="AB7" s="76" t="s">
        <v>123</v>
      </c>
      <c r="AC7" s="76" t="s">
        <v>123</v>
      </c>
      <c r="AD7" s="76" t="s">
        <v>123</v>
      </c>
      <c r="AE7" s="76" t="s">
        <v>123</v>
      </c>
      <c r="AF7" s="76">
        <v>4272</v>
      </c>
      <c r="AG7" s="76">
        <v>3261</v>
      </c>
      <c r="AH7" s="76">
        <v>244</v>
      </c>
      <c r="AI7" s="76">
        <v>2867</v>
      </c>
      <c r="AJ7" s="76">
        <v>2639</v>
      </c>
      <c r="AK7" s="76" t="s">
        <v>123</v>
      </c>
      <c r="AL7" s="76" t="s">
        <v>123</v>
      </c>
      <c r="AM7" s="76" t="s">
        <v>123</v>
      </c>
      <c r="AN7" s="76" t="s">
        <v>123</v>
      </c>
      <c r="AO7" s="76" t="s">
        <v>123</v>
      </c>
      <c r="AP7" s="76">
        <v>52047</v>
      </c>
      <c r="AQ7" s="76">
        <v>26465</v>
      </c>
      <c r="AR7" s="76">
        <v>41216</v>
      </c>
      <c r="AS7" s="76">
        <v>43044</v>
      </c>
      <c r="AT7" s="76">
        <v>38022</v>
      </c>
      <c r="AU7" s="76">
        <v>363985</v>
      </c>
      <c r="AV7" s="76">
        <v>44166</v>
      </c>
      <c r="AW7" s="76">
        <v>408151</v>
      </c>
      <c r="AX7" s="79">
        <v>101.4</v>
      </c>
      <c r="AY7" s="79">
        <v>85.1</v>
      </c>
      <c r="AZ7" s="79">
        <v>91.4</v>
      </c>
      <c r="BA7" s="79">
        <v>103.3</v>
      </c>
      <c r="BB7" s="79">
        <v>79</v>
      </c>
      <c r="BC7" s="79">
        <v>108.4</v>
      </c>
      <c r="BD7" s="79">
        <v>110.1</v>
      </c>
      <c r="BE7" s="79">
        <v>119.7</v>
      </c>
      <c r="BF7" s="79">
        <v>125.7</v>
      </c>
      <c r="BG7" s="79">
        <v>129.69999999999999</v>
      </c>
      <c r="BH7" s="79">
        <v>100</v>
      </c>
      <c r="BI7" s="79">
        <v>102.9</v>
      </c>
      <c r="BJ7" s="79">
        <v>85</v>
      </c>
      <c r="BK7" s="79">
        <v>77.3</v>
      </c>
      <c r="BL7" s="79">
        <v>96.8</v>
      </c>
      <c r="BM7" s="79">
        <v>62.5</v>
      </c>
      <c r="BN7" s="79">
        <v>112.4</v>
      </c>
      <c r="BO7" s="79">
        <v>112.7</v>
      </c>
      <c r="BP7" s="79">
        <v>121.8</v>
      </c>
      <c r="BQ7" s="79">
        <v>124.8</v>
      </c>
      <c r="BR7" s="79">
        <v>130.4</v>
      </c>
      <c r="BS7" s="79">
        <v>100</v>
      </c>
      <c r="BT7" s="79">
        <v>1390.7</v>
      </c>
      <c r="BU7" s="79">
        <v>825.7</v>
      </c>
      <c r="BV7" s="79">
        <v>510.5</v>
      </c>
      <c r="BW7" s="79">
        <v>540</v>
      </c>
      <c r="BX7" s="79">
        <v>460.4</v>
      </c>
      <c r="BY7" s="79">
        <v>1465.9</v>
      </c>
      <c r="BZ7" s="79">
        <v>1317.9</v>
      </c>
      <c r="CA7" s="79">
        <v>992.4</v>
      </c>
      <c r="CB7" s="79">
        <v>632.6</v>
      </c>
      <c r="CC7" s="79">
        <v>712.7</v>
      </c>
      <c r="CD7" s="79">
        <v>100</v>
      </c>
      <c r="CE7" s="79">
        <v>7612.2</v>
      </c>
      <c r="CF7" s="79">
        <v>16106.4</v>
      </c>
      <c r="CG7" s="79">
        <v>11572.2</v>
      </c>
      <c r="CH7" s="79">
        <v>9740.2000000000007</v>
      </c>
      <c r="CI7" s="79">
        <v>15109.2</v>
      </c>
      <c r="CJ7" s="79">
        <v>7540.4</v>
      </c>
      <c r="CK7" s="79">
        <v>7970</v>
      </c>
      <c r="CL7" s="79">
        <v>7914.4</v>
      </c>
      <c r="CM7" s="79">
        <v>7493.6</v>
      </c>
      <c r="CN7" s="79">
        <v>8013.5</v>
      </c>
      <c r="CO7" s="76">
        <v>141944</v>
      </c>
      <c r="CP7" s="76">
        <v>134955</v>
      </c>
      <c r="CQ7" s="76">
        <v>146269</v>
      </c>
      <c r="CR7" s="76">
        <v>133778</v>
      </c>
      <c r="CS7" s="76">
        <v>38595</v>
      </c>
      <c r="CT7" s="76">
        <v>1059040</v>
      </c>
      <c r="CU7" s="76">
        <v>1043769</v>
      </c>
      <c r="CV7" s="76">
        <v>1160012</v>
      </c>
      <c r="CW7" s="76">
        <v>1146099</v>
      </c>
      <c r="CX7" s="76">
        <v>1494682</v>
      </c>
      <c r="CY7" s="76">
        <v>13250</v>
      </c>
      <c r="CZ7" s="79">
        <v>38.200000000000003</v>
      </c>
      <c r="DA7" s="79">
        <v>19.5</v>
      </c>
      <c r="DB7" s="79">
        <v>30.4</v>
      </c>
      <c r="DC7" s="79">
        <v>31.7</v>
      </c>
      <c r="DD7" s="79">
        <v>32.700000000000003</v>
      </c>
      <c r="DE7" s="79">
        <v>40.200000000000003</v>
      </c>
      <c r="DF7" s="79">
        <v>37.299999999999997</v>
      </c>
      <c r="DG7" s="79">
        <v>36.299999999999997</v>
      </c>
      <c r="DH7" s="79">
        <v>38.4</v>
      </c>
      <c r="DI7" s="79">
        <v>37.700000000000003</v>
      </c>
      <c r="DJ7" s="79">
        <v>14.2</v>
      </c>
      <c r="DK7" s="79">
        <v>16.399999999999999</v>
      </c>
      <c r="DL7" s="79">
        <v>10.9</v>
      </c>
      <c r="DM7" s="79">
        <v>21.8</v>
      </c>
      <c r="DN7" s="79">
        <v>4.3</v>
      </c>
      <c r="DO7" s="79">
        <v>22.5</v>
      </c>
      <c r="DP7" s="79">
        <v>22.3</v>
      </c>
      <c r="DQ7" s="79">
        <v>22.1</v>
      </c>
      <c r="DR7" s="79">
        <v>21.1</v>
      </c>
      <c r="DS7" s="79">
        <v>20</v>
      </c>
      <c r="DT7" s="79">
        <v>103.8</v>
      </c>
      <c r="DU7" s="79">
        <v>97.8</v>
      </c>
      <c r="DV7" s="79">
        <v>76.5</v>
      </c>
      <c r="DW7" s="79">
        <v>48.5</v>
      </c>
      <c r="DX7" s="79">
        <v>33.9</v>
      </c>
      <c r="DY7" s="79">
        <v>160.30000000000001</v>
      </c>
      <c r="DZ7" s="79">
        <v>146.19999999999999</v>
      </c>
      <c r="EA7" s="79">
        <v>130.5</v>
      </c>
      <c r="EB7" s="79">
        <v>129.19999999999999</v>
      </c>
      <c r="EC7" s="79">
        <v>110.2</v>
      </c>
      <c r="ED7" s="79">
        <v>54.3</v>
      </c>
      <c r="EE7" s="79">
        <v>54.5</v>
      </c>
      <c r="EF7" s="79">
        <v>56.7</v>
      </c>
      <c r="EG7" s="79">
        <v>68.3</v>
      </c>
      <c r="EH7" s="79">
        <v>69.8</v>
      </c>
      <c r="EI7" s="79">
        <v>56.2</v>
      </c>
      <c r="EJ7" s="79">
        <v>57</v>
      </c>
      <c r="EK7" s="79">
        <v>57.7</v>
      </c>
      <c r="EL7" s="79">
        <v>59.8</v>
      </c>
      <c r="EM7" s="79">
        <v>59.6</v>
      </c>
      <c r="EN7" s="79" t="s">
        <v>123</v>
      </c>
      <c r="EO7" s="79">
        <v>0</v>
      </c>
      <c r="EP7" s="79">
        <v>1.1000000000000001</v>
      </c>
      <c r="EQ7" s="79">
        <v>11.3</v>
      </c>
      <c r="ER7" s="79">
        <v>10.8</v>
      </c>
      <c r="ES7" s="79" t="s">
        <v>123</v>
      </c>
      <c r="ET7" s="79">
        <v>2.8</v>
      </c>
      <c r="EU7" s="79">
        <v>15.4</v>
      </c>
      <c r="EV7" s="79">
        <v>16.2</v>
      </c>
      <c r="EW7" s="79">
        <v>17.8</v>
      </c>
      <c r="EX7" s="76">
        <v>11000</v>
      </c>
      <c r="EY7" s="79">
        <v>49.4</v>
      </c>
      <c r="EZ7" s="79">
        <v>24.1</v>
      </c>
      <c r="FA7" s="79">
        <v>42.5</v>
      </c>
      <c r="FB7" s="79">
        <v>41.7</v>
      </c>
      <c r="FC7" s="79">
        <v>36.6</v>
      </c>
      <c r="FD7" s="79">
        <v>40.4</v>
      </c>
      <c r="FE7" s="79">
        <v>37.5</v>
      </c>
      <c r="FF7" s="79">
        <v>37</v>
      </c>
      <c r="FG7" s="79">
        <v>39.5</v>
      </c>
      <c r="FH7" s="79">
        <v>39.1</v>
      </c>
      <c r="FI7" s="79">
        <v>9.1999999999999993</v>
      </c>
      <c r="FJ7" s="79">
        <v>13.8</v>
      </c>
      <c r="FK7" s="79">
        <v>12.7</v>
      </c>
      <c r="FL7" s="79">
        <v>27.5</v>
      </c>
      <c r="FM7" s="79">
        <v>6.9</v>
      </c>
      <c r="FN7" s="79">
        <v>23.5</v>
      </c>
      <c r="FO7" s="79">
        <v>23.1</v>
      </c>
      <c r="FP7" s="79">
        <v>22.6</v>
      </c>
      <c r="FQ7" s="79">
        <v>22</v>
      </c>
      <c r="FR7" s="79">
        <v>21.4</v>
      </c>
      <c r="FS7" s="79">
        <v>53.5</v>
      </c>
      <c r="FT7" s="79">
        <v>54.5</v>
      </c>
      <c r="FU7" s="79">
        <v>39.5</v>
      </c>
      <c r="FV7" s="79">
        <v>30.8</v>
      </c>
      <c r="FW7" s="79">
        <v>25.5</v>
      </c>
      <c r="FX7" s="79">
        <v>160.4</v>
      </c>
      <c r="FY7" s="79">
        <v>146</v>
      </c>
      <c r="FZ7" s="79">
        <v>121.2</v>
      </c>
      <c r="GA7" s="79">
        <v>106.1</v>
      </c>
      <c r="GB7" s="79">
        <v>89.6</v>
      </c>
      <c r="GC7" s="79">
        <v>66.5</v>
      </c>
      <c r="GD7" s="79">
        <v>64.900000000000006</v>
      </c>
      <c r="GE7" s="79">
        <v>66.7</v>
      </c>
      <c r="GF7" s="79">
        <v>68.900000000000006</v>
      </c>
      <c r="GG7" s="79">
        <v>69.599999999999994</v>
      </c>
      <c r="GH7" s="79">
        <v>56.7</v>
      </c>
      <c r="GI7" s="79">
        <v>57.6</v>
      </c>
      <c r="GJ7" s="79">
        <v>58.6</v>
      </c>
      <c r="GK7" s="79">
        <v>61.3</v>
      </c>
      <c r="GL7" s="79">
        <v>61.7</v>
      </c>
      <c r="GM7" s="79" t="s">
        <v>123</v>
      </c>
      <c r="GN7" s="79">
        <v>0</v>
      </c>
      <c r="GO7" s="79">
        <v>0</v>
      </c>
      <c r="GP7" s="79">
        <v>0</v>
      </c>
      <c r="GQ7" s="79">
        <v>0</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v>2250</v>
      </c>
      <c r="IW7" s="79">
        <v>10.8</v>
      </c>
      <c r="IX7" s="79">
        <v>8.3000000000000007</v>
      </c>
      <c r="IY7" s="79">
        <v>0.6</v>
      </c>
      <c r="IZ7" s="79">
        <v>7.3</v>
      </c>
      <c r="JA7" s="79">
        <v>13.4</v>
      </c>
      <c r="JB7" s="79">
        <v>17.7</v>
      </c>
      <c r="JC7" s="79">
        <v>16.3</v>
      </c>
      <c r="JD7" s="79">
        <v>15.1</v>
      </c>
      <c r="JE7" s="79">
        <v>15.1</v>
      </c>
      <c r="JF7" s="79">
        <v>14</v>
      </c>
      <c r="JG7" s="79">
        <v>24.4</v>
      </c>
      <c r="JH7" s="79">
        <v>23.2</v>
      </c>
      <c r="JI7" s="79">
        <v>8.1</v>
      </c>
      <c r="JJ7" s="79">
        <v>10.1</v>
      </c>
      <c r="JK7" s="79">
        <v>3</v>
      </c>
      <c r="JL7" s="79">
        <v>24.3</v>
      </c>
      <c r="JM7" s="79">
        <v>29.6</v>
      </c>
      <c r="JN7" s="79">
        <v>37.700000000000003</v>
      </c>
      <c r="JO7" s="79">
        <v>25.4</v>
      </c>
      <c r="JP7" s="79">
        <v>20.100000000000001</v>
      </c>
      <c r="JQ7" s="79">
        <v>487.3</v>
      </c>
      <c r="JR7" s="79">
        <v>355.6</v>
      </c>
      <c r="JS7" s="79">
        <v>3364.1</v>
      </c>
      <c r="JT7" s="79">
        <v>187.3</v>
      </c>
      <c r="JU7" s="79">
        <v>102.7</v>
      </c>
      <c r="JV7" s="79">
        <v>494.7</v>
      </c>
      <c r="JW7" s="79">
        <v>344.4</v>
      </c>
      <c r="JX7" s="79">
        <v>259.60000000000002</v>
      </c>
      <c r="JY7" s="79">
        <v>226.2</v>
      </c>
      <c r="JZ7" s="79">
        <v>224.7</v>
      </c>
      <c r="KA7" s="79">
        <v>29.6</v>
      </c>
      <c r="KB7" s="79">
        <v>32.5</v>
      </c>
      <c r="KC7" s="79">
        <v>35.4</v>
      </c>
      <c r="KD7" s="79">
        <v>67.2</v>
      </c>
      <c r="KE7" s="79">
        <v>70.400000000000006</v>
      </c>
      <c r="KF7" s="79">
        <v>18.899999999999999</v>
      </c>
      <c r="KG7" s="79">
        <v>22.3</v>
      </c>
      <c r="KH7" s="79">
        <v>25.5</v>
      </c>
      <c r="KI7" s="79">
        <v>45.2</v>
      </c>
      <c r="KJ7" s="79">
        <v>48.7</v>
      </c>
      <c r="KK7" s="79" t="s">
        <v>123</v>
      </c>
      <c r="KL7" s="79">
        <v>0</v>
      </c>
      <c r="KM7" s="79">
        <v>100</v>
      </c>
      <c r="KN7" s="79">
        <v>100</v>
      </c>
      <c r="KO7" s="79">
        <v>100</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1</v>
      </c>
      <c r="MU7" s="79">
        <v>1</v>
      </c>
      <c r="MV7" s="79">
        <v>1</v>
      </c>
      <c r="MW7" s="79">
        <v>1</v>
      </c>
      <c r="MX7" s="79" t="s">
        <v>123</v>
      </c>
      <c r="MY7" s="79" t="s">
        <v>123</v>
      </c>
      <c r="MZ7" s="79" t="s">
        <v>123</v>
      </c>
      <c r="NA7" s="79" t="s">
        <v>123</v>
      </c>
      <c r="NB7" s="79">
        <v>1</v>
      </c>
      <c r="NC7" s="79">
        <v>1</v>
      </c>
      <c r="ND7" s="79">
        <v>1</v>
      </c>
      <c r="NE7" s="79">
        <v>1</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1</v>
      </c>
      <c r="IX8" s="83" t="s">
        <v>128</v>
      </c>
      <c r="IY8" s="81"/>
      <c r="IZ8" s="81"/>
      <c r="JA8" s="81"/>
      <c r="JB8" s="81"/>
      <c r="JC8" s="82"/>
      <c r="JD8" s="81"/>
      <c r="JE8" s="81"/>
      <c r="JF8" s="81" t="str">
        <f>JG4</f>
        <v>修繕費比率（％）</v>
      </c>
      <c r="JG8" s="81" t="b">
        <f>IF(SUM($N$7,$NB$7:$NE$7)=0,FALSE,TRUE)</f>
        <v>1</v>
      </c>
      <c r="JH8" s="83" t="s">
        <v>128</v>
      </c>
      <c r="JI8" s="81"/>
      <c r="JJ8" s="81"/>
      <c r="JK8" s="81"/>
      <c r="JL8" s="81"/>
      <c r="JM8" s="81"/>
      <c r="JN8" s="82"/>
      <c r="JO8" s="81"/>
      <c r="JP8" s="81" t="str">
        <f>JQ4</f>
        <v>企業債残高対料金収入比率（％）</v>
      </c>
      <c r="JQ8" s="81" t="b">
        <f>IF(SUM($N$7,$NB$7:$NE$7)=0,FALSE,TRUE)</f>
        <v>1</v>
      </c>
      <c r="JR8" s="83" t="s">
        <v>128</v>
      </c>
      <c r="JS8" s="81"/>
      <c r="JT8" s="81"/>
      <c r="JU8" s="81"/>
      <c r="JV8" s="81"/>
      <c r="JW8" s="81"/>
      <c r="JX8" s="81"/>
      <c r="JY8" s="82"/>
      <c r="JZ8" s="81" t="str">
        <f>KA4</f>
        <v>有形固定資産減価償却率（％）</v>
      </c>
      <c r="KA8" s="81" t="b">
        <f>IF(SUM($N$7,$NB$7:$NE$7)=0,FALSE,TRUE)</f>
        <v>1</v>
      </c>
      <c r="KB8" s="83" t="s">
        <v>128</v>
      </c>
      <c r="KC8" s="81"/>
      <c r="KD8" s="81"/>
      <c r="KE8" s="81"/>
      <c r="KF8" s="81"/>
      <c r="KG8" s="81"/>
      <c r="KH8" s="81"/>
      <c r="KI8" s="81"/>
      <c r="KJ8" s="81" t="str">
        <f>KK4</f>
        <v>FIT収入割合（％）</v>
      </c>
      <c r="KK8" s="81" t="b">
        <f>IF(SUM($N$7,$NB$7:$NE$7)=0,FALSE,TRUE)</f>
        <v>1</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（最大出力合計13,250kW）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（最大出力合計11,000kW）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（最大出力合計2,250kW）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101.4</v>
      </c>
      <c r="AY11" s="91">
        <f>AY7</f>
        <v>85.1</v>
      </c>
      <c r="AZ11" s="91">
        <f>AZ7</f>
        <v>91.4</v>
      </c>
      <c r="BA11" s="91">
        <f>BA7</f>
        <v>103.3</v>
      </c>
      <c r="BB11" s="91">
        <f>BB7</f>
        <v>79</v>
      </c>
      <c r="BC11" s="80"/>
      <c r="BD11" s="80"/>
      <c r="BE11" s="80"/>
      <c r="BF11" s="80"/>
      <c r="BG11" s="80"/>
      <c r="BH11" s="90" t="s">
        <v>137</v>
      </c>
      <c r="BI11" s="91">
        <f>BI7</f>
        <v>102.9</v>
      </c>
      <c r="BJ11" s="91">
        <f>BJ7</f>
        <v>85</v>
      </c>
      <c r="BK11" s="91">
        <f>BK7</f>
        <v>77.3</v>
      </c>
      <c r="BL11" s="91">
        <f>BL7</f>
        <v>96.8</v>
      </c>
      <c r="BM11" s="91">
        <f>BM7</f>
        <v>62.5</v>
      </c>
      <c r="BN11" s="80"/>
      <c r="BO11" s="80"/>
      <c r="BP11" s="80"/>
      <c r="BQ11" s="80"/>
      <c r="BR11" s="80"/>
      <c r="BS11" s="90" t="s">
        <v>137</v>
      </c>
      <c r="BT11" s="91">
        <f>BT7</f>
        <v>1390.7</v>
      </c>
      <c r="BU11" s="91">
        <f>BU7</f>
        <v>825.7</v>
      </c>
      <c r="BV11" s="91">
        <f>BV7</f>
        <v>510.5</v>
      </c>
      <c r="BW11" s="91">
        <f>BW7</f>
        <v>540</v>
      </c>
      <c r="BX11" s="91">
        <f>BX7</f>
        <v>460.4</v>
      </c>
      <c r="BY11" s="80"/>
      <c r="BZ11" s="80"/>
      <c r="CA11" s="80"/>
      <c r="CB11" s="80"/>
      <c r="CC11" s="80"/>
      <c r="CD11" s="90" t="s">
        <v>137</v>
      </c>
      <c r="CE11" s="91">
        <f>CE7</f>
        <v>7612.2</v>
      </c>
      <c r="CF11" s="91">
        <f>CF7</f>
        <v>16106.4</v>
      </c>
      <c r="CG11" s="91">
        <f>CG7</f>
        <v>11572.2</v>
      </c>
      <c r="CH11" s="91">
        <f>CH7</f>
        <v>9740.2000000000007</v>
      </c>
      <c r="CI11" s="91">
        <f>CI7</f>
        <v>15109.2</v>
      </c>
      <c r="CJ11" s="80"/>
      <c r="CK11" s="80"/>
      <c r="CL11" s="80"/>
      <c r="CM11" s="80"/>
      <c r="CN11" s="90" t="s">
        <v>137</v>
      </c>
      <c r="CO11" s="92">
        <f>CO7</f>
        <v>141944</v>
      </c>
      <c r="CP11" s="92">
        <f>CP7</f>
        <v>134955</v>
      </c>
      <c r="CQ11" s="92">
        <f>CQ7</f>
        <v>146269</v>
      </c>
      <c r="CR11" s="92">
        <f>CR7</f>
        <v>133778</v>
      </c>
      <c r="CS11" s="92">
        <f>CS7</f>
        <v>38595</v>
      </c>
      <c r="CT11" s="80"/>
      <c r="CU11" s="80"/>
      <c r="CV11" s="80"/>
      <c r="CW11" s="80"/>
      <c r="CX11" s="80"/>
      <c r="CY11" s="90" t="s">
        <v>137</v>
      </c>
      <c r="CZ11" s="91">
        <f>CZ7</f>
        <v>38.200000000000003</v>
      </c>
      <c r="DA11" s="91">
        <f>DA7</f>
        <v>19.5</v>
      </c>
      <c r="DB11" s="91">
        <f>DB7</f>
        <v>30.4</v>
      </c>
      <c r="DC11" s="91">
        <f>DC7</f>
        <v>31.7</v>
      </c>
      <c r="DD11" s="91">
        <f>DD7</f>
        <v>32.700000000000003</v>
      </c>
      <c r="DE11" s="80"/>
      <c r="DF11" s="80"/>
      <c r="DG11" s="80"/>
      <c r="DH11" s="80"/>
      <c r="DI11" s="90" t="s">
        <v>137</v>
      </c>
      <c r="DJ11" s="91">
        <f>DJ7</f>
        <v>14.2</v>
      </c>
      <c r="DK11" s="91">
        <f>DK7</f>
        <v>16.399999999999999</v>
      </c>
      <c r="DL11" s="91">
        <f>DL7</f>
        <v>10.9</v>
      </c>
      <c r="DM11" s="91">
        <f>DM7</f>
        <v>21.8</v>
      </c>
      <c r="DN11" s="91">
        <f>DN7</f>
        <v>4.3</v>
      </c>
      <c r="DO11" s="80"/>
      <c r="DP11" s="80"/>
      <c r="DQ11" s="80"/>
      <c r="DR11" s="80"/>
      <c r="DS11" s="90" t="s">
        <v>137</v>
      </c>
      <c r="DT11" s="91">
        <f>DT7</f>
        <v>103.8</v>
      </c>
      <c r="DU11" s="91">
        <f>DU7</f>
        <v>97.8</v>
      </c>
      <c r="DV11" s="91">
        <f>DV7</f>
        <v>76.5</v>
      </c>
      <c r="DW11" s="91">
        <f>DW7</f>
        <v>48.5</v>
      </c>
      <c r="DX11" s="91">
        <f>DX7</f>
        <v>33.9</v>
      </c>
      <c r="DY11" s="80"/>
      <c r="DZ11" s="80"/>
      <c r="EA11" s="80"/>
      <c r="EB11" s="80"/>
      <c r="EC11" s="90" t="s">
        <v>137</v>
      </c>
      <c r="ED11" s="91">
        <f>ED7</f>
        <v>54.3</v>
      </c>
      <c r="EE11" s="91">
        <f>EE7</f>
        <v>54.5</v>
      </c>
      <c r="EF11" s="91">
        <f>EF7</f>
        <v>56.7</v>
      </c>
      <c r="EG11" s="91">
        <f>EG7</f>
        <v>68.3</v>
      </c>
      <c r="EH11" s="91">
        <f>EH7</f>
        <v>69.8</v>
      </c>
      <c r="EI11" s="80"/>
      <c r="EJ11" s="80"/>
      <c r="EK11" s="80"/>
      <c r="EL11" s="80"/>
      <c r="EM11" s="90" t="s">
        <v>137</v>
      </c>
      <c r="EN11" s="91" t="str">
        <f>EN7</f>
        <v>-</v>
      </c>
      <c r="EO11" s="91">
        <f>EO7</f>
        <v>0</v>
      </c>
      <c r="EP11" s="91">
        <f>EP7</f>
        <v>1.1000000000000001</v>
      </c>
      <c r="EQ11" s="91">
        <f>EQ7</f>
        <v>11.3</v>
      </c>
      <c r="ER11" s="91">
        <f>ER7</f>
        <v>10.8</v>
      </c>
      <c r="ES11" s="80"/>
      <c r="ET11" s="80"/>
      <c r="EU11" s="80"/>
      <c r="EV11" s="80"/>
      <c r="EW11" s="80"/>
      <c r="EX11" s="90" t="s">
        <v>137</v>
      </c>
      <c r="EY11" s="91">
        <f>EY7</f>
        <v>49.4</v>
      </c>
      <c r="EZ11" s="91">
        <f>EZ7</f>
        <v>24.1</v>
      </c>
      <c r="FA11" s="91">
        <f>FA7</f>
        <v>42.5</v>
      </c>
      <c r="FB11" s="91">
        <f>FB7</f>
        <v>41.7</v>
      </c>
      <c r="FC11" s="91">
        <f>FC7</f>
        <v>36.6</v>
      </c>
      <c r="FD11" s="80"/>
      <c r="FE11" s="80"/>
      <c r="FF11" s="80"/>
      <c r="FG11" s="80"/>
      <c r="FH11" s="90" t="s">
        <v>138</v>
      </c>
      <c r="FI11" s="91">
        <f>FI7</f>
        <v>9.1999999999999993</v>
      </c>
      <c r="FJ11" s="91">
        <f>FJ7</f>
        <v>13.8</v>
      </c>
      <c r="FK11" s="91">
        <f>FK7</f>
        <v>12.7</v>
      </c>
      <c r="FL11" s="91">
        <f>FL7</f>
        <v>27.5</v>
      </c>
      <c r="FM11" s="91">
        <f>FM7</f>
        <v>6.9</v>
      </c>
      <c r="FN11" s="80"/>
      <c r="FO11" s="80"/>
      <c r="FP11" s="80"/>
      <c r="FQ11" s="80"/>
      <c r="FR11" s="90" t="s">
        <v>137</v>
      </c>
      <c r="FS11" s="91">
        <f>FS7</f>
        <v>53.5</v>
      </c>
      <c r="FT11" s="91">
        <f>FT7</f>
        <v>54.5</v>
      </c>
      <c r="FU11" s="91">
        <f>FU7</f>
        <v>39.5</v>
      </c>
      <c r="FV11" s="91">
        <f>FV7</f>
        <v>30.8</v>
      </c>
      <c r="FW11" s="91">
        <f>FW7</f>
        <v>25.5</v>
      </c>
      <c r="FX11" s="80"/>
      <c r="FY11" s="80"/>
      <c r="FZ11" s="80"/>
      <c r="GA11" s="80"/>
      <c r="GB11" s="90" t="s">
        <v>137</v>
      </c>
      <c r="GC11" s="91">
        <f>GC7</f>
        <v>66.5</v>
      </c>
      <c r="GD11" s="91">
        <f>GD7</f>
        <v>64.900000000000006</v>
      </c>
      <c r="GE11" s="91">
        <f>GE7</f>
        <v>66.7</v>
      </c>
      <c r="GF11" s="91">
        <f>GF7</f>
        <v>68.900000000000006</v>
      </c>
      <c r="GG11" s="91">
        <f>GG7</f>
        <v>69.599999999999994</v>
      </c>
      <c r="GH11" s="80"/>
      <c r="GI11" s="80"/>
      <c r="GJ11" s="80"/>
      <c r="GK11" s="80"/>
      <c r="GL11" s="90" t="s">
        <v>137</v>
      </c>
      <c r="GM11" s="91" t="str">
        <f>GM7</f>
        <v>-</v>
      </c>
      <c r="GN11" s="91">
        <f>GN7</f>
        <v>0</v>
      </c>
      <c r="GO11" s="91">
        <f>GO7</f>
        <v>0</v>
      </c>
      <c r="GP11" s="91">
        <f>GP7</f>
        <v>0</v>
      </c>
      <c r="GQ11" s="91">
        <f>GQ7</f>
        <v>0</v>
      </c>
      <c r="GR11" s="80"/>
      <c r="GS11" s="80"/>
      <c r="GT11" s="80"/>
      <c r="GU11" s="80"/>
      <c r="GV11" s="80"/>
      <c r="GW11" s="90" t="s">
        <v>137</v>
      </c>
      <c r="GX11" s="91" t="str">
        <f>GX7</f>
        <v>-</v>
      </c>
      <c r="GY11" s="91" t="str">
        <f>GY7</f>
        <v>-</v>
      </c>
      <c r="GZ11" s="91" t="str">
        <f>GZ7</f>
        <v>-</v>
      </c>
      <c r="HA11" s="91" t="str">
        <f>HA7</f>
        <v>-</v>
      </c>
      <c r="HB11" s="91" t="str">
        <f>HB7</f>
        <v>-</v>
      </c>
      <c r="HC11" s="80"/>
      <c r="HD11" s="80"/>
      <c r="HE11" s="80"/>
      <c r="HF11" s="80"/>
      <c r="HG11" s="90" t="s">
        <v>139</v>
      </c>
      <c r="HH11" s="91" t="str">
        <f>HH7</f>
        <v>-</v>
      </c>
      <c r="HI11" s="91" t="str">
        <f>HI7</f>
        <v>-</v>
      </c>
      <c r="HJ11" s="91" t="str">
        <f>HJ7</f>
        <v>-</v>
      </c>
      <c r="HK11" s="91" t="str">
        <f>HK7</f>
        <v>-</v>
      </c>
      <c r="HL11" s="91" t="str">
        <f>HL7</f>
        <v>-</v>
      </c>
      <c r="HM11" s="80"/>
      <c r="HN11" s="80"/>
      <c r="HO11" s="80"/>
      <c r="HP11" s="80"/>
      <c r="HQ11" s="90" t="s">
        <v>140</v>
      </c>
      <c r="HR11" s="91" t="str">
        <f>HR7</f>
        <v>-</v>
      </c>
      <c r="HS11" s="91" t="str">
        <f>HS7</f>
        <v>-</v>
      </c>
      <c r="HT11" s="91" t="str">
        <f>HT7</f>
        <v>-</v>
      </c>
      <c r="HU11" s="91" t="str">
        <f>HU7</f>
        <v>-</v>
      </c>
      <c r="HV11" s="91" t="str">
        <f>HV7</f>
        <v>-</v>
      </c>
      <c r="HW11" s="80"/>
      <c r="HX11" s="80"/>
      <c r="HY11" s="80"/>
      <c r="HZ11" s="80"/>
      <c r="IA11" s="90" t="s">
        <v>137</v>
      </c>
      <c r="IB11" s="91" t="str">
        <f>IB7</f>
        <v>-</v>
      </c>
      <c r="IC11" s="91" t="str">
        <f>IC7</f>
        <v>-</v>
      </c>
      <c r="ID11" s="91" t="str">
        <f>ID7</f>
        <v>-</v>
      </c>
      <c r="IE11" s="91" t="str">
        <f>IE7</f>
        <v>-</v>
      </c>
      <c r="IF11" s="91" t="str">
        <f>IF7</f>
        <v>-</v>
      </c>
      <c r="IG11" s="80"/>
      <c r="IH11" s="80"/>
      <c r="II11" s="80"/>
      <c r="IJ11" s="80"/>
      <c r="IK11" s="90" t="s">
        <v>141</v>
      </c>
      <c r="IL11" s="91" t="str">
        <f>IL7</f>
        <v>-</v>
      </c>
      <c r="IM11" s="91" t="str">
        <f>IM7</f>
        <v>-</v>
      </c>
      <c r="IN11" s="91" t="str">
        <f>IN7</f>
        <v>-</v>
      </c>
      <c r="IO11" s="91" t="str">
        <f>IO7</f>
        <v>-</v>
      </c>
      <c r="IP11" s="91" t="str">
        <f>IP7</f>
        <v>-</v>
      </c>
      <c r="IQ11" s="80"/>
      <c r="IR11" s="80"/>
      <c r="IS11" s="80"/>
      <c r="IT11" s="80"/>
      <c r="IU11" s="80"/>
      <c r="IV11" s="90" t="s">
        <v>137</v>
      </c>
      <c r="IW11" s="91">
        <f>IW7</f>
        <v>10.8</v>
      </c>
      <c r="IX11" s="91">
        <f>IX7</f>
        <v>8.3000000000000007</v>
      </c>
      <c r="IY11" s="91">
        <f>IY7</f>
        <v>0.6</v>
      </c>
      <c r="IZ11" s="91">
        <f>IZ7</f>
        <v>7.3</v>
      </c>
      <c r="JA11" s="91">
        <f>JA7</f>
        <v>13.4</v>
      </c>
      <c r="JB11" s="80"/>
      <c r="JC11" s="80"/>
      <c r="JD11" s="80"/>
      <c r="JE11" s="80"/>
      <c r="JF11" s="90" t="s">
        <v>137</v>
      </c>
      <c r="JG11" s="91">
        <f>JG7</f>
        <v>24.4</v>
      </c>
      <c r="JH11" s="91">
        <f>JH7</f>
        <v>23.2</v>
      </c>
      <c r="JI11" s="91">
        <f>JI7</f>
        <v>8.1</v>
      </c>
      <c r="JJ11" s="91">
        <f>JJ7</f>
        <v>10.1</v>
      </c>
      <c r="JK11" s="91">
        <f>JK7</f>
        <v>3</v>
      </c>
      <c r="JL11" s="80"/>
      <c r="JM11" s="80"/>
      <c r="JN11" s="80"/>
      <c r="JO11" s="80"/>
      <c r="JP11" s="90" t="s">
        <v>142</v>
      </c>
      <c r="JQ11" s="91">
        <f>JQ7</f>
        <v>487.3</v>
      </c>
      <c r="JR11" s="91">
        <f>JR7</f>
        <v>355.6</v>
      </c>
      <c r="JS11" s="91">
        <f>JS7</f>
        <v>3364.1</v>
      </c>
      <c r="JT11" s="91">
        <f>JT7</f>
        <v>187.3</v>
      </c>
      <c r="JU11" s="91">
        <f>JU7</f>
        <v>102.7</v>
      </c>
      <c r="JV11" s="80"/>
      <c r="JW11" s="80"/>
      <c r="JX11" s="80"/>
      <c r="JY11" s="80"/>
      <c r="JZ11" s="90" t="s">
        <v>137</v>
      </c>
      <c r="KA11" s="91">
        <f>KA7</f>
        <v>29.6</v>
      </c>
      <c r="KB11" s="91">
        <f>KB7</f>
        <v>32.5</v>
      </c>
      <c r="KC11" s="91">
        <f>KC7</f>
        <v>35.4</v>
      </c>
      <c r="KD11" s="91">
        <f>KD7</f>
        <v>67.2</v>
      </c>
      <c r="KE11" s="91">
        <f>KE7</f>
        <v>70.400000000000006</v>
      </c>
      <c r="KF11" s="80"/>
      <c r="KG11" s="80"/>
      <c r="KH11" s="80"/>
      <c r="KI11" s="80"/>
      <c r="KJ11" s="90" t="s">
        <v>137</v>
      </c>
      <c r="KK11" s="91" t="str">
        <f>KK7</f>
        <v>-</v>
      </c>
      <c r="KL11" s="91">
        <f>KL7</f>
        <v>0</v>
      </c>
      <c r="KM11" s="91">
        <f>KM7</f>
        <v>100</v>
      </c>
      <c r="KN11" s="91">
        <f>KN7</f>
        <v>100</v>
      </c>
      <c r="KO11" s="91">
        <f>KO7</f>
        <v>100</v>
      </c>
      <c r="KP11" s="80"/>
      <c r="KQ11" s="80"/>
      <c r="KR11" s="80"/>
      <c r="KS11" s="80"/>
      <c r="KT11" s="80"/>
      <c r="KU11" s="90" t="s">
        <v>137</v>
      </c>
      <c r="KV11" s="91" t="str">
        <f>KV7</f>
        <v>-</v>
      </c>
      <c r="KW11" s="91" t="str">
        <f>KW7</f>
        <v>-</v>
      </c>
      <c r="KX11" s="91" t="str">
        <f>KX7</f>
        <v>-</v>
      </c>
      <c r="KY11" s="91" t="str">
        <f>KY7</f>
        <v>-</v>
      </c>
      <c r="KZ11" s="91" t="str">
        <f>KZ7</f>
        <v>-</v>
      </c>
      <c r="LA11" s="80"/>
      <c r="LB11" s="80"/>
      <c r="LC11" s="80"/>
      <c r="LD11" s="80"/>
      <c r="LE11" s="90" t="s">
        <v>137</v>
      </c>
      <c r="LF11" s="91" t="str">
        <f>LF7</f>
        <v>-</v>
      </c>
      <c r="LG11" s="91" t="str">
        <f>LG7</f>
        <v>-</v>
      </c>
      <c r="LH11" s="91" t="str">
        <f>LH7</f>
        <v>-</v>
      </c>
      <c r="LI11" s="91" t="str">
        <f>LI7</f>
        <v>-</v>
      </c>
      <c r="LJ11" s="91" t="str">
        <f>LJ7</f>
        <v>-</v>
      </c>
      <c r="LK11" s="80"/>
      <c r="LL11" s="80"/>
      <c r="LM11" s="80"/>
      <c r="LN11" s="80"/>
      <c r="LO11" s="90" t="s">
        <v>137</v>
      </c>
      <c r="LP11" s="91" t="str">
        <f>LP7</f>
        <v>-</v>
      </c>
      <c r="LQ11" s="91" t="str">
        <f>LQ7</f>
        <v>-</v>
      </c>
      <c r="LR11" s="91" t="str">
        <f>LR7</f>
        <v>-</v>
      </c>
      <c r="LS11" s="91" t="str">
        <f>LS7</f>
        <v>-</v>
      </c>
      <c r="LT11" s="91" t="str">
        <f>LT7</f>
        <v>-</v>
      </c>
      <c r="LU11" s="80"/>
      <c r="LV11" s="80"/>
      <c r="LW11" s="80"/>
      <c r="LX11" s="80"/>
      <c r="LY11" s="90" t="s">
        <v>137</v>
      </c>
      <c r="LZ11" s="91" t="str">
        <f>LZ7</f>
        <v>-</v>
      </c>
      <c r="MA11" s="91" t="str">
        <f>MA7</f>
        <v>-</v>
      </c>
      <c r="MB11" s="91" t="str">
        <f>MB7</f>
        <v>-</v>
      </c>
      <c r="MC11" s="91" t="str">
        <f>MC7</f>
        <v>-</v>
      </c>
      <c r="MD11" s="91" t="str">
        <f>MD7</f>
        <v>-</v>
      </c>
      <c r="ME11" s="80"/>
      <c r="MF11" s="80"/>
      <c r="MG11" s="80"/>
      <c r="MH11" s="80"/>
      <c r="MI11" s="90" t="s">
        <v>137</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143</v>
      </c>
      <c r="AX12" s="91">
        <f>BC7</f>
        <v>108.4</v>
      </c>
      <c r="AY12" s="91">
        <f>BD7</f>
        <v>110.1</v>
      </c>
      <c r="AZ12" s="91">
        <f>BE7</f>
        <v>119.7</v>
      </c>
      <c r="BA12" s="91">
        <f>BF7</f>
        <v>125.7</v>
      </c>
      <c r="BB12" s="91">
        <f>BG7</f>
        <v>129.69999999999999</v>
      </c>
      <c r="BC12" s="80"/>
      <c r="BD12" s="80"/>
      <c r="BE12" s="80"/>
      <c r="BF12" s="80"/>
      <c r="BG12" s="80"/>
      <c r="BH12" s="90" t="s">
        <v>143</v>
      </c>
      <c r="BI12" s="91">
        <f>BN7</f>
        <v>112.4</v>
      </c>
      <c r="BJ12" s="91">
        <f>BO7</f>
        <v>112.7</v>
      </c>
      <c r="BK12" s="91">
        <f>BP7</f>
        <v>121.8</v>
      </c>
      <c r="BL12" s="91">
        <f>BQ7</f>
        <v>124.8</v>
      </c>
      <c r="BM12" s="91">
        <f>BR7</f>
        <v>130.4</v>
      </c>
      <c r="BN12" s="80"/>
      <c r="BO12" s="80"/>
      <c r="BP12" s="80"/>
      <c r="BQ12" s="80"/>
      <c r="BR12" s="80"/>
      <c r="BS12" s="90" t="s">
        <v>143</v>
      </c>
      <c r="BT12" s="91">
        <f>BY7</f>
        <v>1465.9</v>
      </c>
      <c r="BU12" s="91">
        <f>BZ7</f>
        <v>1317.9</v>
      </c>
      <c r="BV12" s="91">
        <f>CA7</f>
        <v>992.4</v>
      </c>
      <c r="BW12" s="91">
        <f>CB7</f>
        <v>632.6</v>
      </c>
      <c r="BX12" s="91">
        <f>CC7</f>
        <v>712.7</v>
      </c>
      <c r="BY12" s="80"/>
      <c r="BZ12" s="80"/>
      <c r="CA12" s="80"/>
      <c r="CB12" s="80"/>
      <c r="CC12" s="80"/>
      <c r="CD12" s="90" t="s">
        <v>143</v>
      </c>
      <c r="CE12" s="91">
        <f>CJ7</f>
        <v>7540.4</v>
      </c>
      <c r="CF12" s="91">
        <f>CK7</f>
        <v>7970</v>
      </c>
      <c r="CG12" s="91">
        <f>CL7</f>
        <v>7914.4</v>
      </c>
      <c r="CH12" s="91">
        <f>CM7</f>
        <v>7493.6</v>
      </c>
      <c r="CI12" s="91">
        <f>CN7</f>
        <v>8013.5</v>
      </c>
      <c r="CJ12" s="80"/>
      <c r="CK12" s="80"/>
      <c r="CL12" s="80"/>
      <c r="CM12" s="80"/>
      <c r="CN12" s="90" t="s">
        <v>143</v>
      </c>
      <c r="CO12" s="92">
        <f>CT7</f>
        <v>1059040</v>
      </c>
      <c r="CP12" s="92">
        <f>CU7</f>
        <v>1043769</v>
      </c>
      <c r="CQ12" s="92">
        <f>CV7</f>
        <v>1160012</v>
      </c>
      <c r="CR12" s="92">
        <f>CW7</f>
        <v>1146099</v>
      </c>
      <c r="CS12" s="92">
        <f>CX7</f>
        <v>1494682</v>
      </c>
      <c r="CT12" s="80"/>
      <c r="CU12" s="80"/>
      <c r="CV12" s="80"/>
      <c r="CW12" s="80"/>
      <c r="CX12" s="80"/>
      <c r="CY12" s="90" t="s">
        <v>143</v>
      </c>
      <c r="CZ12" s="91">
        <f>DE7</f>
        <v>40.200000000000003</v>
      </c>
      <c r="DA12" s="91">
        <f>DF7</f>
        <v>37.299999999999997</v>
      </c>
      <c r="DB12" s="91">
        <f>DG7</f>
        <v>36.299999999999997</v>
      </c>
      <c r="DC12" s="91">
        <f>DH7</f>
        <v>38.4</v>
      </c>
      <c r="DD12" s="91">
        <f>DI7</f>
        <v>37.700000000000003</v>
      </c>
      <c r="DE12" s="80"/>
      <c r="DF12" s="80"/>
      <c r="DG12" s="80"/>
      <c r="DH12" s="80"/>
      <c r="DI12" s="90" t="s">
        <v>143</v>
      </c>
      <c r="DJ12" s="91">
        <f>DO7</f>
        <v>22.5</v>
      </c>
      <c r="DK12" s="91">
        <f>DP7</f>
        <v>22.3</v>
      </c>
      <c r="DL12" s="91">
        <f>DQ7</f>
        <v>22.1</v>
      </c>
      <c r="DM12" s="91">
        <f>DR7</f>
        <v>21.1</v>
      </c>
      <c r="DN12" s="91">
        <f>DS7</f>
        <v>20</v>
      </c>
      <c r="DO12" s="80"/>
      <c r="DP12" s="80"/>
      <c r="DQ12" s="80"/>
      <c r="DR12" s="80"/>
      <c r="DS12" s="90" t="s">
        <v>144</v>
      </c>
      <c r="DT12" s="91">
        <f>DY7</f>
        <v>160.30000000000001</v>
      </c>
      <c r="DU12" s="91">
        <f>DZ7</f>
        <v>146.19999999999999</v>
      </c>
      <c r="DV12" s="91">
        <f>EA7</f>
        <v>130.5</v>
      </c>
      <c r="DW12" s="91">
        <f>EB7</f>
        <v>129.19999999999999</v>
      </c>
      <c r="DX12" s="91">
        <f>EC7</f>
        <v>110.2</v>
      </c>
      <c r="DY12" s="80"/>
      <c r="DZ12" s="80"/>
      <c r="EA12" s="80"/>
      <c r="EB12" s="80"/>
      <c r="EC12" s="90" t="s">
        <v>145</v>
      </c>
      <c r="ED12" s="91">
        <f>EI7</f>
        <v>56.2</v>
      </c>
      <c r="EE12" s="91">
        <f>EJ7</f>
        <v>57</v>
      </c>
      <c r="EF12" s="91">
        <f>EK7</f>
        <v>57.7</v>
      </c>
      <c r="EG12" s="91">
        <f>EL7</f>
        <v>59.8</v>
      </c>
      <c r="EH12" s="91">
        <f>EM7</f>
        <v>59.6</v>
      </c>
      <c r="EI12" s="80"/>
      <c r="EJ12" s="80"/>
      <c r="EK12" s="80"/>
      <c r="EL12" s="80"/>
      <c r="EM12" s="90" t="s">
        <v>146</v>
      </c>
      <c r="EN12" s="91" t="str">
        <f>ES7</f>
        <v>-</v>
      </c>
      <c r="EO12" s="91">
        <f>ET7</f>
        <v>2.8</v>
      </c>
      <c r="EP12" s="91">
        <f>EU7</f>
        <v>15.4</v>
      </c>
      <c r="EQ12" s="91">
        <f>EV7</f>
        <v>16.2</v>
      </c>
      <c r="ER12" s="91">
        <f>EW7</f>
        <v>17.8</v>
      </c>
      <c r="ES12" s="80"/>
      <c r="ET12" s="80"/>
      <c r="EU12" s="80"/>
      <c r="EV12" s="80"/>
      <c r="EW12" s="80"/>
      <c r="EX12" s="90" t="s">
        <v>146</v>
      </c>
      <c r="EY12" s="91">
        <f>IF($EY$8,FD7,"-")</f>
        <v>40.4</v>
      </c>
      <c r="EZ12" s="91">
        <f>IF($EY$8,FE7,"-")</f>
        <v>37.5</v>
      </c>
      <c r="FA12" s="91">
        <f>IF($EY$8,FF7,"-")</f>
        <v>37</v>
      </c>
      <c r="FB12" s="91">
        <f>IF($EY$8,FG7,"-")</f>
        <v>39.5</v>
      </c>
      <c r="FC12" s="91">
        <f>IF($EY$8,FH7,"-")</f>
        <v>39.1</v>
      </c>
      <c r="FD12" s="80"/>
      <c r="FE12" s="80"/>
      <c r="FF12" s="80"/>
      <c r="FG12" s="80"/>
      <c r="FH12" s="90" t="s">
        <v>146</v>
      </c>
      <c r="FI12" s="91">
        <f>IF($FI$8,FN7,"-")</f>
        <v>23.5</v>
      </c>
      <c r="FJ12" s="91">
        <f>IF($FI$8,FO7,"-")</f>
        <v>23.1</v>
      </c>
      <c r="FK12" s="91">
        <f>IF($FI$8,FP7,"-")</f>
        <v>22.6</v>
      </c>
      <c r="FL12" s="91">
        <f>IF($FI$8,FQ7,"-")</f>
        <v>22</v>
      </c>
      <c r="FM12" s="91">
        <f>IF($FI$8,FR7,"-")</f>
        <v>21.4</v>
      </c>
      <c r="FN12" s="80"/>
      <c r="FO12" s="80"/>
      <c r="FP12" s="80"/>
      <c r="FQ12" s="80"/>
      <c r="FR12" s="90" t="s">
        <v>146</v>
      </c>
      <c r="FS12" s="91">
        <f>IF($FS$8,FX7,"-")</f>
        <v>160.4</v>
      </c>
      <c r="FT12" s="91">
        <f>IF($FS$8,FY7,"-")</f>
        <v>146</v>
      </c>
      <c r="FU12" s="91">
        <f>IF($FS$8,FZ7,"-")</f>
        <v>121.2</v>
      </c>
      <c r="FV12" s="91">
        <f>IF($FS$8,GA7,"-")</f>
        <v>106.1</v>
      </c>
      <c r="FW12" s="91">
        <f>IF($FS$8,GB7,"-")</f>
        <v>89.6</v>
      </c>
      <c r="FX12" s="80"/>
      <c r="FY12" s="80"/>
      <c r="FZ12" s="80"/>
      <c r="GA12" s="80"/>
      <c r="GB12" s="90" t="s">
        <v>146</v>
      </c>
      <c r="GC12" s="91">
        <f>IF($GC$8,GH7,"-")</f>
        <v>56.7</v>
      </c>
      <c r="GD12" s="91">
        <f>IF($GC$8,GI7,"-")</f>
        <v>57.6</v>
      </c>
      <c r="GE12" s="91">
        <f>IF($GC$8,GJ7,"-")</f>
        <v>58.6</v>
      </c>
      <c r="GF12" s="91">
        <f>IF($GC$8,GK7,"-")</f>
        <v>61.3</v>
      </c>
      <c r="GG12" s="91">
        <f>IF($GC$8,GL7,"-")</f>
        <v>61.7</v>
      </c>
      <c r="GH12" s="80"/>
      <c r="GI12" s="80"/>
      <c r="GJ12" s="80"/>
      <c r="GK12" s="80"/>
      <c r="GL12" s="90" t="s">
        <v>146</v>
      </c>
      <c r="GM12" s="91" t="str">
        <f>IF($GM$8,GR7,"-")</f>
        <v>-</v>
      </c>
      <c r="GN12" s="91">
        <f>IF($GM$8,GS7,"-")</f>
        <v>1.8</v>
      </c>
      <c r="GO12" s="91">
        <f>IF($GM$8,GT7,"-")</f>
        <v>12.3</v>
      </c>
      <c r="GP12" s="91">
        <f>IF($GM$8,GU7,"-")</f>
        <v>11.9</v>
      </c>
      <c r="GQ12" s="91">
        <f>IF($GM$8,GV7,"-")</f>
        <v>13.3</v>
      </c>
      <c r="GR12" s="80"/>
      <c r="GS12" s="80"/>
      <c r="GT12" s="80"/>
      <c r="GU12" s="80"/>
      <c r="GV12" s="80"/>
      <c r="GW12" s="90" t="s">
        <v>146</v>
      </c>
      <c r="GX12" s="91" t="str">
        <f>IF($GX$8,HC7,"-")</f>
        <v>-</v>
      </c>
      <c r="GY12" s="91" t="str">
        <f>IF($GX$8,HD7,"-")</f>
        <v>-</v>
      </c>
      <c r="GZ12" s="91" t="str">
        <f>IF($GX$8,HE7,"-")</f>
        <v>-</v>
      </c>
      <c r="HA12" s="91" t="str">
        <f>IF($GX$8,HF7,"-")</f>
        <v>-</v>
      </c>
      <c r="HB12" s="91" t="str">
        <f>IF($GX$8,HG7,"-")</f>
        <v>-</v>
      </c>
      <c r="HC12" s="80"/>
      <c r="HD12" s="80"/>
      <c r="HE12" s="80"/>
      <c r="HF12" s="80"/>
      <c r="HG12" s="90" t="s">
        <v>146</v>
      </c>
      <c r="HH12" s="91" t="str">
        <f>IF($HH$8,HM7,"-")</f>
        <v>-</v>
      </c>
      <c r="HI12" s="91" t="str">
        <f>IF($HH$8,HN7,"-")</f>
        <v>-</v>
      </c>
      <c r="HJ12" s="91" t="str">
        <f>IF($HH$8,HO7,"-")</f>
        <v>-</v>
      </c>
      <c r="HK12" s="91" t="str">
        <f>IF($HH$8,HP7,"-")</f>
        <v>-</v>
      </c>
      <c r="HL12" s="91" t="str">
        <f>IF($HH$8,HQ7,"-")</f>
        <v>-</v>
      </c>
      <c r="HM12" s="80"/>
      <c r="HN12" s="80"/>
      <c r="HO12" s="80"/>
      <c r="HP12" s="80"/>
      <c r="HQ12" s="90" t="s">
        <v>146</v>
      </c>
      <c r="HR12" s="91" t="str">
        <f>IF($HR$8,HW7,"-")</f>
        <v>-</v>
      </c>
      <c r="HS12" s="91" t="str">
        <f>IF($HR$8,HX7,"-")</f>
        <v>-</v>
      </c>
      <c r="HT12" s="91" t="str">
        <f>IF($HR$8,HY7,"-")</f>
        <v>-</v>
      </c>
      <c r="HU12" s="91" t="str">
        <f>IF($HR$8,HZ7,"-")</f>
        <v>-</v>
      </c>
      <c r="HV12" s="91" t="str">
        <f>IF($HR$8,IA7,"-")</f>
        <v>-</v>
      </c>
      <c r="HW12" s="80"/>
      <c r="HX12" s="80"/>
      <c r="HY12" s="80"/>
      <c r="HZ12" s="80"/>
      <c r="IA12" s="90" t="s">
        <v>146</v>
      </c>
      <c r="IB12" s="91" t="str">
        <f>IF($IB$8,IG7,"-")</f>
        <v>-</v>
      </c>
      <c r="IC12" s="91" t="str">
        <f>IF($IB$8,IH7,"-")</f>
        <v>-</v>
      </c>
      <c r="ID12" s="91" t="str">
        <f>IF($IB$8,II7,"-")</f>
        <v>-</v>
      </c>
      <c r="IE12" s="91" t="str">
        <f>IF($IB$8,IJ7,"-")</f>
        <v>-</v>
      </c>
      <c r="IF12" s="91" t="str">
        <f>IF($IB$8,IK7,"-")</f>
        <v>-</v>
      </c>
      <c r="IG12" s="80"/>
      <c r="IH12" s="80"/>
      <c r="II12" s="80"/>
      <c r="IJ12" s="80"/>
      <c r="IK12" s="90" t="s">
        <v>146</v>
      </c>
      <c r="IL12" s="91" t="str">
        <f>IF($IL$8,IQ7,"-")</f>
        <v>-</v>
      </c>
      <c r="IM12" s="91" t="str">
        <f>IF($IL$8,IR7,"-")</f>
        <v>-</v>
      </c>
      <c r="IN12" s="91" t="str">
        <f>IF($IL$8,IS7,"-")</f>
        <v>-</v>
      </c>
      <c r="IO12" s="91" t="str">
        <f>IF($IL$8,IT7,"-")</f>
        <v>-</v>
      </c>
      <c r="IP12" s="91" t="str">
        <f>IF($IL$8,IU7,"-")</f>
        <v>-</v>
      </c>
      <c r="IQ12" s="80"/>
      <c r="IR12" s="80"/>
      <c r="IS12" s="80"/>
      <c r="IT12" s="80"/>
      <c r="IU12" s="80"/>
      <c r="IV12" s="90" t="s">
        <v>146</v>
      </c>
      <c r="IW12" s="91">
        <f>IF($IW$8,JB7,"-")</f>
        <v>17.7</v>
      </c>
      <c r="IX12" s="91">
        <f>IF($IW$8,JC7,"-")</f>
        <v>16.3</v>
      </c>
      <c r="IY12" s="91">
        <f>IF($IW$8,JD7,"-")</f>
        <v>15.1</v>
      </c>
      <c r="IZ12" s="91">
        <f>IF($IW$8,JE7,"-")</f>
        <v>15.1</v>
      </c>
      <c r="JA12" s="91">
        <f>IF($IW$8,JF7,"-")</f>
        <v>14</v>
      </c>
      <c r="JB12" s="80"/>
      <c r="JC12" s="80"/>
      <c r="JD12" s="80"/>
      <c r="JE12" s="80"/>
      <c r="JF12" s="90" t="s">
        <v>146</v>
      </c>
      <c r="JG12" s="91">
        <f>IF($JG$8,JL7,"-")</f>
        <v>24.3</v>
      </c>
      <c r="JH12" s="91">
        <f>IF($JG$8,JM7,"-")</f>
        <v>29.6</v>
      </c>
      <c r="JI12" s="91">
        <f>IF($JG$8,JN7,"-")</f>
        <v>37.700000000000003</v>
      </c>
      <c r="JJ12" s="91">
        <f>IF($JG$8,JO7,"-")</f>
        <v>25.4</v>
      </c>
      <c r="JK12" s="91">
        <f>IF($JG$8,JP7,"-")</f>
        <v>20.100000000000001</v>
      </c>
      <c r="JL12" s="80"/>
      <c r="JM12" s="80"/>
      <c r="JN12" s="80"/>
      <c r="JO12" s="80"/>
      <c r="JP12" s="90" t="s">
        <v>146</v>
      </c>
      <c r="JQ12" s="91">
        <f>IF($JQ$8,JV7,"-")</f>
        <v>494.7</v>
      </c>
      <c r="JR12" s="91">
        <f>IF($JQ$8,JW7,"-")</f>
        <v>344.4</v>
      </c>
      <c r="JS12" s="91">
        <f>IF($JQ$8,JX7,"-")</f>
        <v>259.60000000000002</v>
      </c>
      <c r="JT12" s="91">
        <f>IF($JQ$8,JY7,"-")</f>
        <v>226.2</v>
      </c>
      <c r="JU12" s="91">
        <f>IF($JQ$8,JZ7,"-")</f>
        <v>224.7</v>
      </c>
      <c r="JV12" s="80"/>
      <c r="JW12" s="80"/>
      <c r="JX12" s="80"/>
      <c r="JY12" s="80"/>
      <c r="JZ12" s="90" t="s">
        <v>146</v>
      </c>
      <c r="KA12" s="91">
        <f>IF($KA$8,KF7,"-")</f>
        <v>18.899999999999999</v>
      </c>
      <c r="KB12" s="91">
        <f>IF($KA$8,KG7,"-")</f>
        <v>22.3</v>
      </c>
      <c r="KC12" s="91">
        <f>IF($KA$8,KH7,"-")</f>
        <v>25.5</v>
      </c>
      <c r="KD12" s="91">
        <f>IF($KA$8,KI7,"-")</f>
        <v>45.2</v>
      </c>
      <c r="KE12" s="91">
        <f>IF($KA$8,KJ7,"-")</f>
        <v>48.7</v>
      </c>
      <c r="KF12" s="80"/>
      <c r="KG12" s="80"/>
      <c r="KH12" s="80"/>
      <c r="KI12" s="80"/>
      <c r="KJ12" s="90" t="s">
        <v>146</v>
      </c>
      <c r="KK12" s="91" t="str">
        <f>IF($KK$8,KP7,"-")</f>
        <v>-</v>
      </c>
      <c r="KL12" s="91">
        <f>IF($KK$8,KQ7,"-")</f>
        <v>60.9</v>
      </c>
      <c r="KM12" s="91">
        <f>IF($KK$8,KR7,"-")</f>
        <v>100</v>
      </c>
      <c r="KN12" s="91">
        <f>IF($KK$8,KS7,"-")</f>
        <v>100</v>
      </c>
      <c r="KO12" s="91">
        <f>IF($KK$8,KT7,"-")</f>
        <v>100</v>
      </c>
      <c r="KP12" s="80"/>
      <c r="KQ12" s="80"/>
      <c r="KR12" s="80"/>
      <c r="KS12" s="80"/>
      <c r="KT12" s="80"/>
      <c r="KU12" s="90" t="s">
        <v>146</v>
      </c>
      <c r="KV12" s="91" t="str">
        <f>IF($KV$8,LA7,"-")</f>
        <v>-</v>
      </c>
      <c r="KW12" s="91" t="str">
        <f>IF($KV$8,LB7,"-")</f>
        <v>-</v>
      </c>
      <c r="KX12" s="91" t="str">
        <f>IF($KV$8,LC7,"-")</f>
        <v>-</v>
      </c>
      <c r="KY12" s="91" t="str">
        <f>IF($KV$8,LD7,"-")</f>
        <v>-</v>
      </c>
      <c r="KZ12" s="91" t="str">
        <f>IF($KV$8,LE7,"-")</f>
        <v>-</v>
      </c>
      <c r="LA12" s="80"/>
      <c r="LB12" s="80"/>
      <c r="LC12" s="80"/>
      <c r="LD12" s="80"/>
      <c r="LE12" s="90" t="s">
        <v>146</v>
      </c>
      <c r="LF12" s="91" t="str">
        <f>IF($LF$8,LK7,"-")</f>
        <v>-</v>
      </c>
      <c r="LG12" s="91" t="str">
        <f>IF($LF$8,LL7,"-")</f>
        <v>-</v>
      </c>
      <c r="LH12" s="91" t="str">
        <f>IF($LF$8,LM7,"-")</f>
        <v>-</v>
      </c>
      <c r="LI12" s="91" t="str">
        <f>IF($LF$8,LN7,"-")</f>
        <v>-</v>
      </c>
      <c r="LJ12" s="91" t="str">
        <f>IF($LF$8,LO7,"-")</f>
        <v>-</v>
      </c>
      <c r="LK12" s="80"/>
      <c r="LL12" s="80"/>
      <c r="LM12" s="80"/>
      <c r="LN12" s="80"/>
      <c r="LO12" s="90" t="s">
        <v>146</v>
      </c>
      <c r="LP12" s="91" t="str">
        <f>IF($LP$8,LU7,"-")</f>
        <v>-</v>
      </c>
      <c r="LQ12" s="91" t="str">
        <f>IF($LP$8,LV7,"-")</f>
        <v>-</v>
      </c>
      <c r="LR12" s="91" t="str">
        <f>IF($LP$8,LW7,"-")</f>
        <v>-</v>
      </c>
      <c r="LS12" s="91" t="str">
        <f>IF($LP$8,LX7,"-")</f>
        <v>-</v>
      </c>
      <c r="LT12" s="91" t="str">
        <f>IF($LP$8,LY7,"-")</f>
        <v>-</v>
      </c>
      <c r="LU12" s="80"/>
      <c r="LV12" s="80"/>
      <c r="LW12" s="80"/>
      <c r="LX12" s="80"/>
      <c r="LY12" s="90" t="s">
        <v>146</v>
      </c>
      <c r="LZ12" s="91" t="str">
        <f>IF($LZ$8,ME7,"-")</f>
        <v>-</v>
      </c>
      <c r="MA12" s="91" t="str">
        <f>IF($LZ$8,MF7,"-")</f>
        <v>-</v>
      </c>
      <c r="MB12" s="91" t="str">
        <f>IF($LZ$8,MG7,"-")</f>
        <v>-</v>
      </c>
      <c r="MC12" s="91" t="str">
        <f>IF($LZ$8,MH7,"-")</f>
        <v>-</v>
      </c>
      <c r="MD12" s="91" t="str">
        <f>IF($LZ$8,MI7,"-")</f>
        <v>-</v>
      </c>
      <c r="ME12" s="80"/>
      <c r="MF12" s="80"/>
      <c r="MG12" s="80"/>
      <c r="MH12" s="80"/>
      <c r="MI12" s="90" t="s">
        <v>146</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147</v>
      </c>
      <c r="AX13" s="91">
        <f>$BH$7</f>
        <v>100</v>
      </c>
      <c r="AY13" s="91">
        <f>$BH$7</f>
        <v>100</v>
      </c>
      <c r="AZ13" s="91">
        <f>$BH$7</f>
        <v>100</v>
      </c>
      <c r="BA13" s="91">
        <f>$BH$7</f>
        <v>100</v>
      </c>
      <c r="BB13" s="91">
        <f>$BH$7</f>
        <v>100</v>
      </c>
      <c r="BC13" s="80"/>
      <c r="BD13" s="80"/>
      <c r="BE13" s="80"/>
      <c r="BF13" s="80"/>
      <c r="BG13" s="80"/>
      <c r="BH13" s="90" t="s">
        <v>147</v>
      </c>
      <c r="BI13" s="91">
        <f>$BS$7</f>
        <v>100</v>
      </c>
      <c r="BJ13" s="91">
        <f>$BS$7</f>
        <v>100</v>
      </c>
      <c r="BK13" s="91">
        <f>$BS$7</f>
        <v>100</v>
      </c>
      <c r="BL13" s="91">
        <f>$BS$7</f>
        <v>100</v>
      </c>
      <c r="BM13" s="91">
        <f>$BS$7</f>
        <v>100</v>
      </c>
      <c r="BN13" s="80"/>
      <c r="BO13" s="80"/>
      <c r="BP13" s="80"/>
      <c r="BQ13" s="80"/>
      <c r="BR13" s="80"/>
      <c r="BS13" s="90" t="s">
        <v>147</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148</v>
      </c>
      <c r="C14" s="95"/>
      <c r="D14" s="96"/>
      <c r="E14" s="95"/>
      <c r="F14" s="201" t="s">
        <v>149</v>
      </c>
      <c r="G14" s="20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150</v>
      </c>
      <c r="C15" s="191"/>
      <c r="D15" s="96"/>
      <c r="E15" s="93">
        <v>1</v>
      </c>
      <c r="F15" s="191" t="s">
        <v>151</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152</v>
      </c>
      <c r="AX15" s="98"/>
      <c r="AY15" s="98"/>
      <c r="AZ15" s="98"/>
      <c r="BA15" s="98"/>
      <c r="BB15" s="98"/>
      <c r="BC15" s="96"/>
      <c r="BD15" s="96"/>
      <c r="BE15" s="96"/>
      <c r="BF15" s="96"/>
      <c r="BG15" s="96"/>
      <c r="BH15" s="97" t="s">
        <v>152</v>
      </c>
      <c r="BI15" s="98"/>
      <c r="BJ15" s="98"/>
      <c r="BK15" s="98"/>
      <c r="BL15" s="98"/>
      <c r="BM15" s="98"/>
      <c r="BN15" s="96"/>
      <c r="BO15" s="96"/>
      <c r="BP15" s="96"/>
      <c r="BQ15" s="96"/>
      <c r="BR15" s="96"/>
      <c r="BS15" s="97" t="s">
        <v>152</v>
      </c>
      <c r="BT15" s="98"/>
      <c r="BU15" s="98"/>
      <c r="BV15" s="98"/>
      <c r="BW15" s="98"/>
      <c r="BX15" s="98"/>
      <c r="BY15" s="96"/>
      <c r="BZ15" s="96"/>
      <c r="CA15" s="96"/>
      <c r="CB15" s="96"/>
      <c r="CC15" s="96"/>
      <c r="CD15" s="97" t="s">
        <v>152</v>
      </c>
      <c r="CE15" s="98"/>
      <c r="CF15" s="98"/>
      <c r="CG15" s="98"/>
      <c r="CH15" s="98"/>
      <c r="CI15" s="98"/>
      <c r="CJ15" s="96"/>
      <c r="CK15" s="96"/>
      <c r="CL15" s="96"/>
      <c r="CM15" s="96"/>
      <c r="CN15" s="97" t="s">
        <v>152</v>
      </c>
      <c r="CO15" s="98"/>
      <c r="CP15" s="98"/>
      <c r="CQ15" s="98"/>
      <c r="CR15" s="98"/>
      <c r="CS15" s="98"/>
      <c r="CT15" s="96"/>
      <c r="CU15" s="96"/>
      <c r="CV15" s="96"/>
      <c r="CW15" s="96"/>
      <c r="CX15" s="96"/>
      <c r="CY15" s="97" t="s">
        <v>152</v>
      </c>
      <c r="CZ15" s="98"/>
      <c r="DA15" s="98"/>
      <c r="DB15" s="98"/>
      <c r="DC15" s="98"/>
      <c r="DD15" s="98"/>
      <c r="DE15" s="96"/>
      <c r="DF15" s="96"/>
      <c r="DG15" s="96"/>
      <c r="DH15" s="96"/>
      <c r="DI15" s="97" t="s">
        <v>152</v>
      </c>
      <c r="DJ15" s="98"/>
      <c r="DK15" s="98"/>
      <c r="DL15" s="98"/>
      <c r="DM15" s="98"/>
      <c r="DN15" s="98"/>
      <c r="DO15" s="96"/>
      <c r="DP15" s="96"/>
      <c r="DQ15" s="96"/>
      <c r="DR15" s="96"/>
      <c r="DS15" s="97" t="s">
        <v>152</v>
      </c>
      <c r="DT15" s="98"/>
      <c r="DU15" s="98"/>
      <c r="DV15" s="98"/>
      <c r="DW15" s="98"/>
      <c r="DX15" s="98"/>
      <c r="DY15" s="96"/>
      <c r="DZ15" s="96"/>
      <c r="EA15" s="96"/>
      <c r="EB15" s="96"/>
      <c r="EC15" s="97" t="s">
        <v>152</v>
      </c>
      <c r="ED15" s="98"/>
      <c r="EE15" s="98"/>
      <c r="EF15" s="98"/>
      <c r="EG15" s="98"/>
      <c r="EH15" s="98"/>
      <c r="EI15" s="96"/>
      <c r="EJ15" s="96"/>
      <c r="EK15" s="96"/>
      <c r="EL15" s="96"/>
      <c r="EM15" s="97" t="s">
        <v>152</v>
      </c>
      <c r="EN15" s="98"/>
      <c r="EO15" s="98"/>
      <c r="EP15" s="98"/>
      <c r="EQ15" s="98"/>
      <c r="ER15" s="98"/>
      <c r="ES15" s="96"/>
      <c r="ET15" s="96"/>
      <c r="EU15" s="96"/>
      <c r="EV15" s="96"/>
      <c r="EW15" s="96"/>
      <c r="EX15" s="97" t="s">
        <v>152</v>
      </c>
      <c r="EY15" s="98"/>
      <c r="EZ15" s="98"/>
      <c r="FA15" s="98"/>
      <c r="FB15" s="98"/>
      <c r="FC15" s="98"/>
      <c r="FD15" s="96"/>
      <c r="FE15" s="96"/>
      <c r="FF15" s="96"/>
      <c r="FG15" s="96"/>
      <c r="FH15" s="97" t="s">
        <v>152</v>
      </c>
      <c r="FI15" s="98"/>
      <c r="FJ15" s="98"/>
      <c r="FK15" s="98"/>
      <c r="FL15" s="98"/>
      <c r="FM15" s="98"/>
      <c r="FN15" s="96"/>
      <c r="FO15" s="96"/>
      <c r="FP15" s="96"/>
      <c r="FQ15" s="96"/>
      <c r="FR15" s="97" t="s">
        <v>152</v>
      </c>
      <c r="FS15" s="98"/>
      <c r="FT15" s="98"/>
      <c r="FU15" s="98"/>
      <c r="FV15" s="98"/>
      <c r="FW15" s="98"/>
      <c r="FX15" s="96"/>
      <c r="FY15" s="96"/>
      <c r="FZ15" s="96"/>
      <c r="GA15" s="96"/>
      <c r="GB15" s="97" t="s">
        <v>152</v>
      </c>
      <c r="GC15" s="98"/>
      <c r="GD15" s="98"/>
      <c r="GE15" s="98"/>
      <c r="GF15" s="98"/>
      <c r="GG15" s="98"/>
      <c r="GH15" s="96"/>
      <c r="GI15" s="96"/>
      <c r="GJ15" s="96"/>
      <c r="GK15" s="96"/>
      <c r="GL15" s="97" t="s">
        <v>152</v>
      </c>
      <c r="GM15" s="98"/>
      <c r="GN15" s="98"/>
      <c r="GO15" s="98"/>
      <c r="GP15" s="98"/>
      <c r="GQ15" s="98"/>
      <c r="GR15" s="96"/>
      <c r="GS15" s="96"/>
      <c r="GT15" s="96"/>
      <c r="GU15" s="96"/>
      <c r="GV15" s="96"/>
      <c r="GW15" s="97" t="s">
        <v>152</v>
      </c>
      <c r="GX15" s="98"/>
      <c r="GY15" s="98"/>
      <c r="GZ15" s="98"/>
      <c r="HA15" s="98"/>
      <c r="HB15" s="98"/>
      <c r="HC15" s="96"/>
      <c r="HD15" s="96"/>
      <c r="HE15" s="96"/>
      <c r="HF15" s="96"/>
      <c r="HG15" s="97" t="s">
        <v>152</v>
      </c>
      <c r="HH15" s="98"/>
      <c r="HI15" s="98"/>
      <c r="HJ15" s="98"/>
      <c r="HK15" s="98"/>
      <c r="HL15" s="98"/>
      <c r="HM15" s="96"/>
      <c r="HN15" s="96"/>
      <c r="HO15" s="96"/>
      <c r="HP15" s="96"/>
      <c r="HQ15" s="97" t="s">
        <v>152</v>
      </c>
      <c r="HR15" s="98"/>
      <c r="HS15" s="98"/>
      <c r="HT15" s="98"/>
      <c r="HU15" s="98"/>
      <c r="HV15" s="98"/>
      <c r="HW15" s="96"/>
      <c r="HX15" s="96"/>
      <c r="HY15" s="96"/>
      <c r="HZ15" s="96"/>
      <c r="IA15" s="97" t="s">
        <v>152</v>
      </c>
      <c r="IB15" s="98"/>
      <c r="IC15" s="98"/>
      <c r="ID15" s="98"/>
      <c r="IE15" s="98"/>
      <c r="IF15" s="98"/>
      <c r="IG15" s="96"/>
      <c r="IH15" s="96"/>
      <c r="II15" s="96"/>
      <c r="IJ15" s="96"/>
      <c r="IK15" s="97" t="s">
        <v>152</v>
      </c>
      <c r="IL15" s="98"/>
      <c r="IM15" s="98"/>
      <c r="IN15" s="98"/>
      <c r="IO15" s="98"/>
      <c r="IP15" s="98"/>
      <c r="IQ15" s="96"/>
      <c r="IR15" s="96"/>
      <c r="IS15" s="96"/>
      <c r="IT15" s="96"/>
      <c r="IU15" s="96"/>
      <c r="IV15" s="97" t="s">
        <v>152</v>
      </c>
      <c r="IW15" s="98"/>
      <c r="IX15" s="98"/>
      <c r="IY15" s="98"/>
      <c r="IZ15" s="98"/>
      <c r="JA15" s="98"/>
      <c r="JB15" s="96"/>
      <c r="JC15" s="96"/>
      <c r="JD15" s="96"/>
      <c r="JE15" s="96"/>
      <c r="JF15" s="97" t="s">
        <v>152</v>
      </c>
      <c r="JG15" s="98"/>
      <c r="JH15" s="98"/>
      <c r="JI15" s="98"/>
      <c r="JJ15" s="98"/>
      <c r="JK15" s="98"/>
      <c r="JL15" s="96"/>
      <c r="JM15" s="96"/>
      <c r="JN15" s="96"/>
      <c r="JO15" s="96"/>
      <c r="JP15" s="97" t="s">
        <v>152</v>
      </c>
      <c r="JQ15" s="98"/>
      <c r="JR15" s="98"/>
      <c r="JS15" s="98"/>
      <c r="JT15" s="98"/>
      <c r="JU15" s="98"/>
      <c r="JV15" s="96"/>
      <c r="JW15" s="96"/>
      <c r="JX15" s="96"/>
      <c r="JY15" s="96"/>
      <c r="JZ15" s="97" t="s">
        <v>152</v>
      </c>
      <c r="KA15" s="98"/>
      <c r="KB15" s="98"/>
      <c r="KC15" s="98"/>
      <c r="KD15" s="98"/>
      <c r="KE15" s="98"/>
      <c r="KF15" s="96"/>
      <c r="KG15" s="96"/>
      <c r="KH15" s="96"/>
      <c r="KI15" s="96"/>
      <c r="KJ15" s="97" t="s">
        <v>152</v>
      </c>
      <c r="KK15" s="98"/>
      <c r="KL15" s="98"/>
      <c r="KM15" s="98"/>
      <c r="KN15" s="98"/>
      <c r="KO15" s="98"/>
      <c r="KP15" s="96"/>
      <c r="KQ15" s="96"/>
      <c r="KR15" s="96"/>
      <c r="KS15" s="96"/>
      <c r="KT15" s="96"/>
      <c r="KU15" s="97" t="s">
        <v>152</v>
      </c>
      <c r="KV15" s="98"/>
      <c r="KW15" s="98"/>
      <c r="KX15" s="98"/>
      <c r="KY15" s="98"/>
      <c r="KZ15" s="98"/>
      <c r="LA15" s="96"/>
      <c r="LB15" s="96"/>
      <c r="LC15" s="96"/>
      <c r="LD15" s="96"/>
      <c r="LE15" s="97" t="s">
        <v>152</v>
      </c>
      <c r="LF15" s="98"/>
      <c r="LG15" s="98"/>
      <c r="LH15" s="98"/>
      <c r="LI15" s="98"/>
      <c r="LJ15" s="98"/>
      <c r="LK15" s="96"/>
      <c r="LL15" s="96"/>
      <c r="LM15" s="96"/>
      <c r="LN15" s="96"/>
      <c r="LO15" s="97" t="s">
        <v>152</v>
      </c>
      <c r="LP15" s="98"/>
      <c r="LQ15" s="98"/>
      <c r="LR15" s="98"/>
      <c r="LS15" s="98"/>
      <c r="LT15" s="98"/>
      <c r="LU15" s="96"/>
      <c r="LV15" s="96"/>
      <c r="LW15" s="96"/>
      <c r="LX15" s="96"/>
      <c r="LY15" s="97" t="s">
        <v>152</v>
      </c>
      <c r="LZ15" s="98"/>
      <c r="MA15" s="98"/>
      <c r="MB15" s="98"/>
      <c r="MC15" s="98"/>
      <c r="MD15" s="98"/>
      <c r="ME15" s="96"/>
      <c r="MF15" s="96"/>
      <c r="MG15" s="96"/>
      <c r="MH15" s="96"/>
      <c r="MI15" s="97" t="s">
        <v>152</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153</v>
      </c>
      <c r="C16" s="191"/>
      <c r="D16" s="96"/>
      <c r="E16" s="93">
        <f>E15+1</f>
        <v>2</v>
      </c>
      <c r="F16" s="191" t="s">
        <v>154</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155</v>
      </c>
      <c r="C17" s="191"/>
      <c r="D17" s="96"/>
      <c r="E17" s="93">
        <f t="shared" ref="E17" si="8">E16+1</f>
        <v>3</v>
      </c>
      <c r="F17" s="191" t="s">
        <v>156</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157</v>
      </c>
      <c r="AX17" s="101">
        <f>IF(AX7="-",NA(),AX7)</f>
        <v>101.4</v>
      </c>
      <c r="AY17" s="101">
        <f t="shared" ref="AY17:BB17" si="9">IF(AY7="-",NA(),AY7)</f>
        <v>85.1</v>
      </c>
      <c r="AZ17" s="101">
        <f t="shared" si="9"/>
        <v>91.4</v>
      </c>
      <c r="BA17" s="101">
        <f t="shared" si="9"/>
        <v>103.3</v>
      </c>
      <c r="BB17" s="101">
        <f t="shared" si="9"/>
        <v>79</v>
      </c>
      <c r="BC17" s="96"/>
      <c r="BD17" s="96"/>
      <c r="BE17" s="96"/>
      <c r="BF17" s="96"/>
      <c r="BG17" s="96"/>
      <c r="BH17" s="100" t="s">
        <v>157</v>
      </c>
      <c r="BI17" s="101">
        <f>IF(BI7="-",NA(),BI7)</f>
        <v>102.9</v>
      </c>
      <c r="BJ17" s="101">
        <f t="shared" ref="BJ17:BM17" si="10">IF(BJ7="-",NA(),BJ7)</f>
        <v>85</v>
      </c>
      <c r="BK17" s="101">
        <f t="shared" si="10"/>
        <v>77.3</v>
      </c>
      <c r="BL17" s="101">
        <f t="shared" si="10"/>
        <v>96.8</v>
      </c>
      <c r="BM17" s="101">
        <f t="shared" si="10"/>
        <v>62.5</v>
      </c>
      <c r="BN17" s="96"/>
      <c r="BO17" s="96"/>
      <c r="BP17" s="96"/>
      <c r="BQ17" s="96"/>
      <c r="BR17" s="96"/>
      <c r="BS17" s="100" t="s">
        <v>157</v>
      </c>
      <c r="BT17" s="101">
        <f>IF(BT7="-",NA(),BT7)</f>
        <v>1390.7</v>
      </c>
      <c r="BU17" s="101">
        <f t="shared" ref="BU17:BX17" si="11">IF(BU7="-",NA(),BU7)</f>
        <v>825.7</v>
      </c>
      <c r="BV17" s="101">
        <f t="shared" si="11"/>
        <v>510.5</v>
      </c>
      <c r="BW17" s="101">
        <f t="shared" si="11"/>
        <v>540</v>
      </c>
      <c r="BX17" s="101">
        <f t="shared" si="11"/>
        <v>460.4</v>
      </c>
      <c r="BY17" s="96"/>
      <c r="BZ17" s="96"/>
      <c r="CA17" s="96"/>
      <c r="CB17" s="96"/>
      <c r="CC17" s="96"/>
      <c r="CD17" s="100" t="s">
        <v>157</v>
      </c>
      <c r="CE17" s="101">
        <f>IF(CE7="-",NA(),CE7)</f>
        <v>7612.2</v>
      </c>
      <c r="CF17" s="101">
        <f t="shared" ref="CF17:CI17" si="12">IF(CF7="-",NA(),CF7)</f>
        <v>16106.4</v>
      </c>
      <c r="CG17" s="101">
        <f t="shared" si="12"/>
        <v>11572.2</v>
      </c>
      <c r="CH17" s="101">
        <f t="shared" si="12"/>
        <v>9740.2000000000007</v>
      </c>
      <c r="CI17" s="101">
        <f t="shared" si="12"/>
        <v>15109.2</v>
      </c>
      <c r="CJ17" s="96"/>
      <c r="CK17" s="96"/>
      <c r="CL17" s="96"/>
      <c r="CM17" s="96"/>
      <c r="CN17" s="100" t="s">
        <v>157</v>
      </c>
      <c r="CO17" s="102">
        <f>IF(CO7="-",NA(),CO7)</f>
        <v>141944</v>
      </c>
      <c r="CP17" s="102">
        <f t="shared" ref="CP17:CS17" si="13">IF(CP7="-",NA(),CP7)</f>
        <v>134955</v>
      </c>
      <c r="CQ17" s="102">
        <f t="shared" si="13"/>
        <v>146269</v>
      </c>
      <c r="CR17" s="102">
        <f t="shared" si="13"/>
        <v>133778</v>
      </c>
      <c r="CS17" s="102">
        <f t="shared" si="13"/>
        <v>38595</v>
      </c>
      <c r="CT17" s="96"/>
      <c r="CU17" s="96"/>
      <c r="CV17" s="96"/>
      <c r="CW17" s="96"/>
      <c r="CX17" s="96"/>
      <c r="CY17" s="100" t="s">
        <v>157</v>
      </c>
      <c r="CZ17" s="101">
        <f>IF(CZ7="-",NA(),CZ7)</f>
        <v>38.200000000000003</v>
      </c>
      <c r="DA17" s="101">
        <f t="shared" ref="DA17:DD17" si="14">IF(DA7="-",NA(),DA7)</f>
        <v>19.5</v>
      </c>
      <c r="DB17" s="101">
        <f t="shared" si="14"/>
        <v>30.4</v>
      </c>
      <c r="DC17" s="101">
        <f t="shared" si="14"/>
        <v>31.7</v>
      </c>
      <c r="DD17" s="101">
        <f t="shared" si="14"/>
        <v>32.700000000000003</v>
      </c>
      <c r="DE17" s="96"/>
      <c r="DF17" s="96"/>
      <c r="DG17" s="96"/>
      <c r="DH17" s="96"/>
      <c r="DI17" s="100" t="s">
        <v>157</v>
      </c>
      <c r="DJ17" s="101">
        <f>IF(DJ7="-",NA(),DJ7)</f>
        <v>14.2</v>
      </c>
      <c r="DK17" s="101">
        <f t="shared" ref="DK17:DN17" si="15">IF(DK7="-",NA(),DK7)</f>
        <v>16.399999999999999</v>
      </c>
      <c r="DL17" s="101">
        <f t="shared" si="15"/>
        <v>10.9</v>
      </c>
      <c r="DM17" s="101">
        <f t="shared" si="15"/>
        <v>21.8</v>
      </c>
      <c r="DN17" s="101">
        <f t="shared" si="15"/>
        <v>4.3</v>
      </c>
      <c r="DO17" s="96"/>
      <c r="DP17" s="96"/>
      <c r="DQ17" s="96"/>
      <c r="DR17" s="96"/>
      <c r="DS17" s="100" t="s">
        <v>157</v>
      </c>
      <c r="DT17" s="101">
        <f>IF(DT7="-",NA(),DT7)</f>
        <v>103.8</v>
      </c>
      <c r="DU17" s="101">
        <f t="shared" ref="DU17:DX17" si="16">IF(DU7="-",NA(),DU7)</f>
        <v>97.8</v>
      </c>
      <c r="DV17" s="101">
        <f t="shared" si="16"/>
        <v>76.5</v>
      </c>
      <c r="DW17" s="101">
        <f t="shared" si="16"/>
        <v>48.5</v>
      </c>
      <c r="DX17" s="101">
        <f t="shared" si="16"/>
        <v>33.9</v>
      </c>
      <c r="DY17" s="96"/>
      <c r="DZ17" s="96"/>
      <c r="EA17" s="96"/>
      <c r="EB17" s="96"/>
      <c r="EC17" s="100" t="s">
        <v>157</v>
      </c>
      <c r="ED17" s="101">
        <f>IF(ED7="-",NA(),ED7)</f>
        <v>54.3</v>
      </c>
      <c r="EE17" s="101">
        <f t="shared" ref="EE17:EH17" si="17">IF(EE7="-",NA(),EE7)</f>
        <v>54.5</v>
      </c>
      <c r="EF17" s="101">
        <f t="shared" si="17"/>
        <v>56.7</v>
      </c>
      <c r="EG17" s="101">
        <f t="shared" si="17"/>
        <v>68.3</v>
      </c>
      <c r="EH17" s="101">
        <f t="shared" si="17"/>
        <v>69.8</v>
      </c>
      <c r="EI17" s="96"/>
      <c r="EJ17" s="96"/>
      <c r="EK17" s="96"/>
      <c r="EL17" s="96"/>
      <c r="EM17" s="100" t="s">
        <v>157</v>
      </c>
      <c r="EN17" s="101" t="e">
        <f>IF(EN7="-",NA(),EN7)</f>
        <v>#N/A</v>
      </c>
      <c r="EO17" s="101">
        <f t="shared" ref="EO17:ER17" si="18">IF(EO7="-",NA(),EO7)</f>
        <v>0</v>
      </c>
      <c r="EP17" s="101">
        <f t="shared" si="18"/>
        <v>1.1000000000000001</v>
      </c>
      <c r="EQ17" s="101">
        <f t="shared" si="18"/>
        <v>11.3</v>
      </c>
      <c r="ER17" s="101">
        <f t="shared" si="18"/>
        <v>10.8</v>
      </c>
      <c r="ES17" s="96"/>
      <c r="ET17" s="96"/>
      <c r="EU17" s="96"/>
      <c r="EV17" s="96"/>
      <c r="EW17" s="96"/>
      <c r="EX17" s="100" t="s">
        <v>157</v>
      </c>
      <c r="EY17" s="101">
        <f>IF(EY7="-",NA(),EY7)</f>
        <v>49.4</v>
      </c>
      <c r="EZ17" s="101">
        <f t="shared" ref="EZ17:FC17" si="19">IF(EZ7="-",NA(),EZ7)</f>
        <v>24.1</v>
      </c>
      <c r="FA17" s="101">
        <f t="shared" si="19"/>
        <v>42.5</v>
      </c>
      <c r="FB17" s="101">
        <f t="shared" si="19"/>
        <v>41.7</v>
      </c>
      <c r="FC17" s="101">
        <f t="shared" si="19"/>
        <v>36.6</v>
      </c>
      <c r="FD17" s="96"/>
      <c r="FE17" s="96"/>
      <c r="FF17" s="96"/>
      <c r="FG17" s="96"/>
      <c r="FH17" s="100" t="s">
        <v>157</v>
      </c>
      <c r="FI17" s="101">
        <f>IF(FI7="-",NA(),FI7)</f>
        <v>9.1999999999999993</v>
      </c>
      <c r="FJ17" s="101">
        <f t="shared" ref="FJ17:FM17" si="20">IF(FJ7="-",NA(),FJ7)</f>
        <v>13.8</v>
      </c>
      <c r="FK17" s="101">
        <f t="shared" si="20"/>
        <v>12.7</v>
      </c>
      <c r="FL17" s="101">
        <f t="shared" si="20"/>
        <v>27.5</v>
      </c>
      <c r="FM17" s="101">
        <f t="shared" si="20"/>
        <v>6.9</v>
      </c>
      <c r="FN17" s="96"/>
      <c r="FO17" s="96"/>
      <c r="FP17" s="96"/>
      <c r="FQ17" s="96"/>
      <c r="FR17" s="100" t="s">
        <v>157</v>
      </c>
      <c r="FS17" s="101">
        <f>IF(FS7="-",NA(),FS7)</f>
        <v>53.5</v>
      </c>
      <c r="FT17" s="101">
        <f t="shared" ref="FT17:FW17" si="21">IF(FT7="-",NA(),FT7)</f>
        <v>54.5</v>
      </c>
      <c r="FU17" s="101">
        <f t="shared" si="21"/>
        <v>39.5</v>
      </c>
      <c r="FV17" s="101">
        <f t="shared" si="21"/>
        <v>30.8</v>
      </c>
      <c r="FW17" s="101">
        <f t="shared" si="21"/>
        <v>25.5</v>
      </c>
      <c r="FX17" s="96"/>
      <c r="FY17" s="96"/>
      <c r="FZ17" s="96"/>
      <c r="GA17" s="96"/>
      <c r="GB17" s="100" t="s">
        <v>157</v>
      </c>
      <c r="GC17" s="101">
        <f>IF(GC7="-",NA(),GC7)</f>
        <v>66.5</v>
      </c>
      <c r="GD17" s="101">
        <f t="shared" ref="GD17:GG17" si="22">IF(GD7="-",NA(),GD7)</f>
        <v>64.900000000000006</v>
      </c>
      <c r="GE17" s="101">
        <f t="shared" si="22"/>
        <v>66.7</v>
      </c>
      <c r="GF17" s="101">
        <f t="shared" si="22"/>
        <v>68.900000000000006</v>
      </c>
      <c r="GG17" s="101">
        <f t="shared" si="22"/>
        <v>69.599999999999994</v>
      </c>
      <c r="GH17" s="96"/>
      <c r="GI17" s="96"/>
      <c r="GJ17" s="96"/>
      <c r="GK17" s="96"/>
      <c r="GL17" s="100" t="s">
        <v>157</v>
      </c>
      <c r="GM17" s="101" t="e">
        <f>IF(GM7="-",NA(),GM7)</f>
        <v>#N/A</v>
      </c>
      <c r="GN17" s="101">
        <f t="shared" ref="GN17:GQ17" si="23">IF(GN7="-",NA(),GN7)</f>
        <v>0</v>
      </c>
      <c r="GO17" s="101">
        <f t="shared" si="23"/>
        <v>0</v>
      </c>
      <c r="GP17" s="101">
        <f t="shared" si="23"/>
        <v>0</v>
      </c>
      <c r="GQ17" s="101">
        <f t="shared" si="23"/>
        <v>0</v>
      </c>
      <c r="GR17" s="96"/>
      <c r="GS17" s="96"/>
      <c r="GT17" s="96"/>
      <c r="GU17" s="96"/>
      <c r="GV17" s="96"/>
      <c r="GW17" s="100" t="s">
        <v>157</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157</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157</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157</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157</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157</v>
      </c>
      <c r="IW17" s="101">
        <f>IF(IW7="-",NA(),IW7)</f>
        <v>10.8</v>
      </c>
      <c r="IX17" s="101">
        <f t="shared" ref="IX17:JA17" si="29">IF(IX7="-",NA(),IX7)</f>
        <v>8.3000000000000007</v>
      </c>
      <c r="IY17" s="101">
        <f t="shared" si="29"/>
        <v>0.6</v>
      </c>
      <c r="IZ17" s="101">
        <f t="shared" si="29"/>
        <v>7.3</v>
      </c>
      <c r="JA17" s="101">
        <f t="shared" si="29"/>
        <v>13.4</v>
      </c>
      <c r="JB17" s="96"/>
      <c r="JC17" s="96"/>
      <c r="JD17" s="96"/>
      <c r="JE17" s="96"/>
      <c r="JF17" s="100" t="s">
        <v>157</v>
      </c>
      <c r="JG17" s="101">
        <f>IF(JG7="-",NA(),JG7)</f>
        <v>24.4</v>
      </c>
      <c r="JH17" s="101">
        <f t="shared" ref="JH17:JK17" si="30">IF(JH7="-",NA(),JH7)</f>
        <v>23.2</v>
      </c>
      <c r="JI17" s="101">
        <f t="shared" si="30"/>
        <v>8.1</v>
      </c>
      <c r="JJ17" s="101">
        <f t="shared" si="30"/>
        <v>10.1</v>
      </c>
      <c r="JK17" s="101">
        <f t="shared" si="30"/>
        <v>3</v>
      </c>
      <c r="JL17" s="96"/>
      <c r="JM17" s="96"/>
      <c r="JN17" s="96"/>
      <c r="JO17" s="96"/>
      <c r="JP17" s="100" t="s">
        <v>157</v>
      </c>
      <c r="JQ17" s="101">
        <f>IF(JQ7="-",NA(),JQ7)</f>
        <v>487.3</v>
      </c>
      <c r="JR17" s="101">
        <f t="shared" ref="JR17:JU17" si="31">IF(JR7="-",NA(),JR7)</f>
        <v>355.6</v>
      </c>
      <c r="JS17" s="101">
        <f t="shared" si="31"/>
        <v>3364.1</v>
      </c>
      <c r="JT17" s="101">
        <f t="shared" si="31"/>
        <v>187.3</v>
      </c>
      <c r="JU17" s="101">
        <f t="shared" si="31"/>
        <v>102.7</v>
      </c>
      <c r="JV17" s="96"/>
      <c r="JW17" s="96"/>
      <c r="JX17" s="96"/>
      <c r="JY17" s="96"/>
      <c r="JZ17" s="100" t="s">
        <v>157</v>
      </c>
      <c r="KA17" s="101">
        <f>IF(KA7="-",NA(),KA7)</f>
        <v>29.6</v>
      </c>
      <c r="KB17" s="101">
        <f t="shared" ref="KB17:KE17" si="32">IF(KB7="-",NA(),KB7)</f>
        <v>32.5</v>
      </c>
      <c r="KC17" s="101">
        <f t="shared" si="32"/>
        <v>35.4</v>
      </c>
      <c r="KD17" s="101">
        <f t="shared" si="32"/>
        <v>67.2</v>
      </c>
      <c r="KE17" s="101">
        <f t="shared" si="32"/>
        <v>70.400000000000006</v>
      </c>
      <c r="KF17" s="96"/>
      <c r="KG17" s="96"/>
      <c r="KH17" s="96"/>
      <c r="KI17" s="96"/>
      <c r="KJ17" s="100" t="s">
        <v>157</v>
      </c>
      <c r="KK17" s="101" t="e">
        <f>IF(KK7="-",NA(),KK7)</f>
        <v>#N/A</v>
      </c>
      <c r="KL17" s="101">
        <f t="shared" ref="KL17:KO17" si="33">IF(KL7="-",NA(),KL7)</f>
        <v>0</v>
      </c>
      <c r="KM17" s="101">
        <f t="shared" si="33"/>
        <v>100</v>
      </c>
      <c r="KN17" s="101">
        <f t="shared" si="33"/>
        <v>100</v>
      </c>
      <c r="KO17" s="101">
        <f t="shared" si="33"/>
        <v>100</v>
      </c>
      <c r="KP17" s="96"/>
      <c r="KQ17" s="96"/>
      <c r="KR17" s="96"/>
      <c r="KS17" s="96"/>
      <c r="KT17" s="96"/>
      <c r="KU17" s="100" t="s">
        <v>157</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157</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157</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157</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157</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158</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159</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159</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159</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159</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159</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159</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159</v>
      </c>
      <c r="DJ18" s="101">
        <f>IF(DO7="-",NA(),DO7)</f>
        <v>22.5</v>
      </c>
      <c r="DK18" s="101">
        <f t="shared" ref="DK18:DN18" si="45">IF(DP7="-",NA(),DP7)</f>
        <v>22.3</v>
      </c>
      <c r="DL18" s="101">
        <f t="shared" si="45"/>
        <v>22.1</v>
      </c>
      <c r="DM18" s="101">
        <f t="shared" si="45"/>
        <v>21.1</v>
      </c>
      <c r="DN18" s="101">
        <f t="shared" si="45"/>
        <v>20</v>
      </c>
      <c r="DO18" s="96"/>
      <c r="DP18" s="96"/>
      <c r="DQ18" s="96"/>
      <c r="DR18" s="96"/>
      <c r="DS18" s="100" t="s">
        <v>159</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159</v>
      </c>
      <c r="ED18" s="101">
        <f>IF(EI7="-",NA(),EI7)</f>
        <v>56.2</v>
      </c>
      <c r="EE18" s="101">
        <f t="shared" ref="EE18:EH18" si="47">IF(EJ7="-",NA(),EJ7)</f>
        <v>57</v>
      </c>
      <c r="EF18" s="101">
        <f t="shared" si="47"/>
        <v>57.7</v>
      </c>
      <c r="EG18" s="101">
        <f t="shared" si="47"/>
        <v>59.8</v>
      </c>
      <c r="EH18" s="101">
        <f t="shared" si="47"/>
        <v>59.6</v>
      </c>
      <c r="EI18" s="96"/>
      <c r="EJ18" s="96"/>
      <c r="EK18" s="96"/>
      <c r="EL18" s="96"/>
      <c r="EM18" s="100" t="s">
        <v>159</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159</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159</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159</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159</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159</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159</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159</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159</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159</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159</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159</v>
      </c>
      <c r="IW18" s="101">
        <f>IF(OR(NOT($IW$8),JB7="-"),NA(),JB7)</f>
        <v>17.7</v>
      </c>
      <c r="IX18" s="101">
        <f>IF(OR(NOT($IW$8),JC7="-"),NA(),JC7)</f>
        <v>16.3</v>
      </c>
      <c r="IY18" s="101">
        <f>IF(OR(NOT($IW$8),JD7="-"),NA(),JD7)</f>
        <v>15.1</v>
      </c>
      <c r="IZ18" s="101">
        <f>IF(OR(NOT($IW$8),JE7="-"),NA(),JE7)</f>
        <v>15.1</v>
      </c>
      <c r="JA18" s="101">
        <f>IF(OR(NOT($IW$8),JF7="-"),NA(),JF7)</f>
        <v>14</v>
      </c>
      <c r="JB18" s="96"/>
      <c r="JC18" s="96"/>
      <c r="JD18" s="96"/>
      <c r="JE18" s="96"/>
      <c r="JF18" s="100" t="s">
        <v>159</v>
      </c>
      <c r="JG18" s="101">
        <f>IF(OR(NOT($JG$8),JL7="-"),NA(),JL7)</f>
        <v>24.3</v>
      </c>
      <c r="JH18" s="101">
        <f>IF(OR(NOT($JG$8),JM7="-"),NA(),JM7)</f>
        <v>29.6</v>
      </c>
      <c r="JI18" s="101">
        <f>IF(OR(NOT($JG$8),JN7="-"),NA(),JN7)</f>
        <v>37.700000000000003</v>
      </c>
      <c r="JJ18" s="101">
        <f>IF(OR(NOT($JG$8),JO7="-"),NA(),JO7)</f>
        <v>25.4</v>
      </c>
      <c r="JK18" s="101">
        <f>IF(OR(NOT($JG$8),JP7="-"),NA(),JP7)</f>
        <v>20.100000000000001</v>
      </c>
      <c r="JL18" s="96"/>
      <c r="JM18" s="96"/>
      <c r="JN18" s="96"/>
      <c r="JO18" s="96"/>
      <c r="JP18" s="100" t="s">
        <v>159</v>
      </c>
      <c r="JQ18" s="101">
        <f>IF(OR(NOT($JQ$8),JV7="-"),NA(),JV7)</f>
        <v>494.7</v>
      </c>
      <c r="JR18" s="101">
        <f>IF(OR(NOT($JQ$8),JW7="-"),NA(),JW7)</f>
        <v>344.4</v>
      </c>
      <c r="JS18" s="101">
        <f>IF(OR(NOT($JQ$8),JX7="-"),NA(),JX7)</f>
        <v>259.60000000000002</v>
      </c>
      <c r="JT18" s="101">
        <f>IF(OR(NOT($JQ$8),JY7="-"),NA(),JY7)</f>
        <v>226.2</v>
      </c>
      <c r="JU18" s="101">
        <f>IF(OR(NOT($JQ$8),JZ7="-"),NA(),JZ7)</f>
        <v>224.7</v>
      </c>
      <c r="JV18" s="96"/>
      <c r="JW18" s="96"/>
      <c r="JX18" s="96"/>
      <c r="JY18" s="96"/>
      <c r="JZ18" s="100" t="s">
        <v>159</v>
      </c>
      <c r="KA18" s="101">
        <f>IF(OR(NOT($KA$8),KF7="-"),NA(),KF7)</f>
        <v>18.899999999999999</v>
      </c>
      <c r="KB18" s="101">
        <f>IF(OR(NOT($KA$8),KG7="-"),NA(),KG7)</f>
        <v>22.3</v>
      </c>
      <c r="KC18" s="101">
        <f>IF(OR(NOT($KA$8),KH7="-"),NA(),KH7)</f>
        <v>25.5</v>
      </c>
      <c r="KD18" s="101">
        <f>IF(OR(NOT($KA$8),KI7="-"),NA(),KI7)</f>
        <v>45.2</v>
      </c>
      <c r="KE18" s="101">
        <f>IF(OR(NOT($KA$8),KJ7="-"),NA(),KJ7)</f>
        <v>48.7</v>
      </c>
      <c r="KF18" s="96"/>
      <c r="KG18" s="96"/>
      <c r="KH18" s="96"/>
      <c r="KI18" s="96"/>
      <c r="KJ18" s="100" t="s">
        <v>159</v>
      </c>
      <c r="KK18" s="101" t="e">
        <f>IF(OR(NOT($KK$8),KP7="-"),NA(),KP7)</f>
        <v>#N/A</v>
      </c>
      <c r="KL18" s="101">
        <f>IF(OR(NOT($KK$8),KQ7="-"),NA(),KQ7)</f>
        <v>60.9</v>
      </c>
      <c r="KM18" s="101">
        <f>IF(OR(NOT($KK$8),KR7="-"),NA(),KR7)</f>
        <v>100</v>
      </c>
      <c r="KN18" s="101">
        <f>IF(OR(NOT($KK$8),KS7="-"),NA(),KS7)</f>
        <v>100</v>
      </c>
      <c r="KO18" s="101">
        <f>IF(OR(NOT($KK$8),KT7="-"),NA(),KT7)</f>
        <v>100</v>
      </c>
      <c r="KP18" s="96"/>
      <c r="KQ18" s="96"/>
      <c r="KR18" s="96"/>
      <c r="KS18" s="96"/>
      <c r="KT18" s="96"/>
      <c r="KU18" s="100" t="s">
        <v>159</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159</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159</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159</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159</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160</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147</v>
      </c>
      <c r="AX19" s="101">
        <f>$BH$7</f>
        <v>100</v>
      </c>
      <c r="AY19" s="101">
        <f t="shared" ref="AY19:BB19" si="49">$BH$7</f>
        <v>100</v>
      </c>
      <c r="AZ19" s="101">
        <f t="shared" si="49"/>
        <v>100</v>
      </c>
      <c r="BA19" s="101">
        <f t="shared" si="49"/>
        <v>100</v>
      </c>
      <c r="BB19" s="101">
        <f t="shared" si="49"/>
        <v>100</v>
      </c>
      <c r="BC19" s="96"/>
      <c r="BD19" s="96"/>
      <c r="BE19" s="96"/>
      <c r="BF19" s="96"/>
      <c r="BG19" s="96"/>
      <c r="BH19" s="103" t="s">
        <v>147</v>
      </c>
      <c r="BI19" s="101">
        <f>$BS$7</f>
        <v>100</v>
      </c>
      <c r="BJ19" s="101">
        <f>$BS$7</f>
        <v>100</v>
      </c>
      <c r="BK19" s="101">
        <f>$BS$7</f>
        <v>100</v>
      </c>
      <c r="BL19" s="101">
        <f>$BS$7</f>
        <v>100</v>
      </c>
      <c r="BM19" s="101">
        <f>$BS$7</f>
        <v>100</v>
      </c>
      <c r="BN19" s="96"/>
      <c r="BO19" s="96"/>
      <c r="BP19" s="96"/>
      <c r="BQ19" s="96"/>
      <c r="BR19" s="96"/>
      <c r="BS19" s="103" t="s">
        <v>147</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161</v>
      </c>
      <c r="C20" s="191"/>
      <c r="D20" s="96"/>
    </row>
    <row r="21" spans="1:373">
      <c r="A21" s="93">
        <f t="shared" si="7"/>
        <v>7</v>
      </c>
      <c r="B21" s="191" t="s">
        <v>162</v>
      </c>
      <c r="C21" s="191"/>
      <c r="D21" s="96"/>
    </row>
    <row r="22" spans="1:373">
      <c r="A22" s="93">
        <f t="shared" si="7"/>
        <v>8</v>
      </c>
      <c r="B22" s="191" t="s">
        <v>163</v>
      </c>
      <c r="C22" s="191"/>
      <c r="D22" s="96"/>
      <c r="E22" s="192" t="s">
        <v>164</v>
      </c>
      <c r="F22" s="193"/>
      <c r="G22" s="193"/>
      <c r="H22" s="193"/>
      <c r="I22" s="194"/>
    </row>
    <row r="23" spans="1:373">
      <c r="A23" s="93">
        <f t="shared" si="7"/>
        <v>9</v>
      </c>
      <c r="B23" s="191" t="s">
        <v>165</v>
      </c>
      <c r="C23" s="191"/>
      <c r="D23" s="96"/>
      <c r="E23" s="195"/>
      <c r="F23" s="196"/>
      <c r="G23" s="196"/>
      <c r="H23" s="196"/>
      <c r="I23" s="197"/>
    </row>
    <row r="24" spans="1:373">
      <c r="A24" s="93">
        <f t="shared" si="7"/>
        <v>10</v>
      </c>
      <c r="B24" s="191" t="s">
        <v>166</v>
      </c>
      <c r="C24" s="191"/>
      <c r="D24" s="96"/>
      <c r="E24" s="195"/>
      <c r="F24" s="196"/>
      <c r="G24" s="196"/>
      <c r="H24" s="196"/>
      <c r="I24" s="197"/>
    </row>
    <row r="25" spans="1:373">
      <c r="A25" s="93">
        <f t="shared" si="7"/>
        <v>11</v>
      </c>
      <c r="B25" s="191" t="s">
        <v>167</v>
      </c>
      <c r="C25" s="191"/>
      <c r="D25" s="96"/>
      <c r="E25" s="195"/>
      <c r="F25" s="196"/>
      <c r="G25" s="196"/>
      <c r="H25" s="196"/>
      <c r="I25" s="197"/>
    </row>
    <row r="26" spans="1:373">
      <c r="A26" s="93">
        <f t="shared" si="7"/>
        <v>12</v>
      </c>
      <c r="B26" s="191" t="s">
        <v>168</v>
      </c>
      <c r="C26" s="191"/>
      <c r="D26" s="96"/>
      <c r="E26" s="195"/>
      <c r="F26" s="196"/>
      <c r="G26" s="196"/>
      <c r="H26" s="196"/>
      <c r="I26" s="197"/>
    </row>
    <row r="27" spans="1:373">
      <c r="A27" s="93">
        <f t="shared" si="7"/>
        <v>13</v>
      </c>
      <c r="B27" s="191" t="s">
        <v>169</v>
      </c>
      <c r="C27" s="191"/>
      <c r="D27" s="96"/>
      <c r="E27" s="195"/>
      <c r="F27" s="196"/>
      <c r="G27" s="196"/>
      <c r="H27" s="196"/>
      <c r="I27" s="197"/>
    </row>
    <row r="28" spans="1:373">
      <c r="A28" s="93">
        <f t="shared" si="7"/>
        <v>14</v>
      </c>
      <c r="B28" s="191" t="s">
        <v>170</v>
      </c>
      <c r="C28" s="191"/>
      <c r="D28" s="96"/>
      <c r="E28" s="195"/>
      <c r="F28" s="196"/>
      <c r="G28" s="196"/>
      <c r="H28" s="196"/>
      <c r="I28" s="197"/>
    </row>
    <row r="29" spans="1:373">
      <c r="A29" s="93">
        <f t="shared" si="7"/>
        <v>15</v>
      </c>
      <c r="B29" s="191" t="s">
        <v>171</v>
      </c>
      <c r="C29" s="191"/>
      <c r="D29" s="96"/>
      <c r="E29" s="195"/>
      <c r="F29" s="196"/>
      <c r="G29" s="196"/>
      <c r="H29" s="196"/>
      <c r="I29" s="197"/>
    </row>
    <row r="30" spans="1:373">
      <c r="A30" s="93">
        <f t="shared" si="7"/>
        <v>16</v>
      </c>
      <c r="B30" s="191" t="s">
        <v>172</v>
      </c>
      <c r="C30" s="191"/>
      <c r="D30" s="96"/>
      <c r="E30" s="195"/>
      <c r="F30" s="196"/>
      <c r="G30" s="196"/>
      <c r="H30" s="196"/>
      <c r="I30" s="197"/>
    </row>
    <row r="31" spans="1:373">
      <c r="A31" s="93">
        <f t="shared" si="7"/>
        <v>17</v>
      </c>
      <c r="B31" s="191" t="s">
        <v>173</v>
      </c>
      <c r="C31" s="191"/>
      <c r="D31" s="96"/>
      <c r="E31" s="195"/>
      <c r="F31" s="196"/>
      <c r="G31" s="196"/>
      <c r="H31" s="196"/>
      <c r="I31" s="197"/>
    </row>
    <row r="32" spans="1:373">
      <c r="A32" s="93">
        <f t="shared" si="7"/>
        <v>18</v>
      </c>
      <c r="B32" s="191" t="s">
        <v>174</v>
      </c>
      <c r="C32" s="191"/>
      <c r="D32" s="96"/>
      <c r="E32" s="195"/>
      <c r="F32" s="196"/>
      <c r="G32" s="196"/>
      <c r="H32" s="196"/>
      <c r="I32" s="197"/>
    </row>
    <row r="33" spans="1:9">
      <c r="A33" s="93">
        <f t="shared" si="7"/>
        <v>19</v>
      </c>
      <c r="B33" s="191" t="s">
        <v>175</v>
      </c>
      <c r="C33" s="191"/>
      <c r="D33" s="96"/>
      <c r="E33" s="195"/>
      <c r="F33" s="196"/>
      <c r="G33" s="196"/>
      <c r="H33" s="196"/>
      <c r="I33" s="197"/>
    </row>
    <row r="34" spans="1:9">
      <c r="A34" s="93">
        <f t="shared" si="7"/>
        <v>20</v>
      </c>
      <c r="B34" s="191" t="s">
        <v>176</v>
      </c>
      <c r="C34" s="191"/>
      <c r="D34" s="96"/>
      <c r="E34" s="195"/>
      <c r="F34" s="196"/>
      <c r="G34" s="196"/>
      <c r="H34" s="196"/>
      <c r="I34" s="197"/>
    </row>
    <row r="35" spans="1:9" ht="25.5" customHeight="1">
      <c r="E35" s="198"/>
      <c r="F35" s="199"/>
      <c r="G35" s="199"/>
      <c r="H35" s="199"/>
      <c r="I35" s="200"/>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2017-08-23T11:39:01Z</dcterms:modified>
</cp:coreProperties>
</file>